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Jersey Gems\NJG  Year 3  1980-1981\"/>
    </mc:Choice>
  </mc:AlternateContent>
  <xr:revisionPtr revIDLastSave="0" documentId="13_ncr:1_{7BFF7F75-142F-4411-B9B0-D25AAA83D5B5}" xr6:coauthVersionLast="47" xr6:coauthVersionMax="47" xr10:uidLastSave="{00000000-0000-0000-0000-000000000000}"/>
  <bookViews>
    <workbookView xWindow="-108" yWindow="-108" windowWidth="23256" windowHeight="12576" activeTab="2" xr2:uid="{C385AFA6-1E94-46EE-81C3-B476198AE317}"/>
  </bookViews>
  <sheets>
    <sheet name="1 @Dall" sheetId="1" r:id="rId1"/>
    <sheet name="2 @NO" sheetId="2" r:id="rId2"/>
    <sheet name="3 vs Dall" sheetId="3" r:id="rId3"/>
    <sheet name="4 @Gulls" sheetId="4" r:id="rId4"/>
    <sheet name="5 @StL" sheetId="5" r:id="rId5"/>
    <sheet name="6 @Neb" sheetId="6" r:id="rId6"/>
    <sheet name="7 vs SF" sheetId="7" r:id="rId7"/>
    <sheet name="8 vs Gulls" sheetId="8" r:id="rId8"/>
    <sheet name="9 @Chic" sheetId="9" r:id="rId9"/>
    <sheet name="10 @Minn" sheetId="10" r:id="rId10"/>
    <sheet name="11 vs Minn" sheetId="11" r:id="rId11"/>
    <sheet name="12 @NO" sheetId="12" r:id="rId12"/>
    <sheet name="13 vs SF" sheetId="13" r:id="rId13"/>
    <sheet name="14 @NO" sheetId="14" r:id="rId14"/>
    <sheet name="15 vs Minn" sheetId="15" r:id="rId15"/>
    <sheet name="16 @Neb" sheetId="16" r:id="rId16"/>
    <sheet name="17 vs StL" sheetId="17" r:id="rId17"/>
    <sheet name="18 vs NO" sheetId="18" r:id="rId18"/>
    <sheet name="19 @Chic" sheetId="19" r:id="rId19"/>
    <sheet name="20 @StL" sheetId="20" r:id="rId20"/>
    <sheet name="21 @Dall" sheetId="21" r:id="rId21"/>
    <sheet name="22 vs Chic" sheetId="22" r:id="rId22"/>
    <sheet name="23 vs Neb" sheetId="23" r:id="rId23"/>
    <sheet name="24 vs Neb" sheetId="24" r:id="rId24"/>
    <sheet name="25 vs Chic" sheetId="25" r:id="rId25"/>
    <sheet name="26 @StL" sheetId="26" r:id="rId26"/>
    <sheet name="27 vs Dall" sheetId="27" r:id="rId27"/>
    <sheet name="28 vs Dall" sheetId="28" r:id="rId28"/>
    <sheet name="29 vs SF" sheetId="29" r:id="rId29"/>
    <sheet name="30 vs SF" sheetId="30" r:id="rId30"/>
    <sheet name="31 @Minn" sheetId="31" r:id="rId31"/>
    <sheet name="32 vs NO" sheetId="32" r:id="rId32"/>
    <sheet name="33 vs NO" sheetId="33" r:id="rId33"/>
    <sheet name="34 @NO" sheetId="34" r:id="rId34"/>
    <sheet name="35 @SF" sheetId="35" r:id="rId35"/>
    <sheet name="36 @SF" sheetId="36" r:id="rId36"/>
    <sheet name="Playoff 1 vs Dallas" sheetId="37" r:id="rId37"/>
    <sheet name="Playoff 2 @Dallas" sheetId="38" r:id="rId38"/>
    <sheet name="Playoff 3 @Dallas" sheetId="39" r:id="rId39"/>
  </sheets>
  <definedNames>
    <definedName name="_xlnm.Print_Area" localSheetId="0">'1 @Dall'!$A$1:$AB$50</definedName>
    <definedName name="_xlnm.Print_Area" localSheetId="9">'10 @Minn'!$A$1:$AB$50</definedName>
    <definedName name="_xlnm.Print_Area" localSheetId="10">'11 vs Minn'!$A$1:$AB$51</definedName>
    <definedName name="_xlnm.Print_Area" localSheetId="12">'13 vs SF'!$A$1:$AB$50</definedName>
    <definedName name="_xlnm.Print_Area" localSheetId="14">'15 vs Minn'!$A$1:$AB$50</definedName>
    <definedName name="_xlnm.Print_Area" localSheetId="15">'16 @Neb'!$A$1:$AB$51</definedName>
    <definedName name="_xlnm.Print_Area" localSheetId="16">'17 vs StL'!$A$1:$AB$49</definedName>
    <definedName name="_xlnm.Print_Area" localSheetId="18">'19 @Chic'!$A$1:$AB$51</definedName>
    <definedName name="_xlnm.Print_Area" localSheetId="19">'20 @StL'!$A$1:$AB$48</definedName>
    <definedName name="_xlnm.Print_Area" localSheetId="20">'21 @Dall'!$A$1:$AB$50</definedName>
    <definedName name="_xlnm.Print_Area" localSheetId="21">'22 vs Chic'!$A$1:$AB$50</definedName>
    <definedName name="_xlnm.Print_Area" localSheetId="22">'23 vs Neb'!$A$1:$AB$51</definedName>
    <definedName name="_xlnm.Print_Area" localSheetId="23">'24 vs Neb'!$A$1:$AB$51</definedName>
    <definedName name="_xlnm.Print_Area" localSheetId="24">'25 vs Chic'!$A$1:$AB$51</definedName>
    <definedName name="_xlnm.Print_Area" localSheetId="25">'26 @StL'!$A$1:$AB$50</definedName>
    <definedName name="_xlnm.Print_Area" localSheetId="26">'27 vs Dall'!$A$1:$AB$48</definedName>
    <definedName name="_xlnm.Print_Area" localSheetId="27">'28 vs Dall'!$A$1:$AB$48</definedName>
    <definedName name="_xlnm.Print_Area" localSheetId="28">'29 vs SF'!$A$1:$AB$49</definedName>
    <definedName name="_xlnm.Print_Area" localSheetId="2">'3 vs Dall'!$A$1:$AB$50</definedName>
    <definedName name="_xlnm.Print_Area" localSheetId="29">'30 vs SF'!$A$1:$AB$48</definedName>
    <definedName name="_xlnm.Print_Area" localSheetId="30">'31 @Minn'!$A$1:$AB$47</definedName>
    <definedName name="_xlnm.Print_Area" localSheetId="34">'35 @SF'!$A$1:$AB$49</definedName>
    <definedName name="_xlnm.Print_Area" localSheetId="35">'36 @SF'!$A$1:$AB$49</definedName>
    <definedName name="_xlnm.Print_Area" localSheetId="3">'4 @Gulls'!$A$1:$AB$51</definedName>
    <definedName name="_xlnm.Print_Area" localSheetId="4">'5 @StL'!$A$1:$AB$50</definedName>
    <definedName name="_xlnm.Print_Area" localSheetId="5">'6 @Neb'!$A$1:$AB$52</definedName>
    <definedName name="_xlnm.Print_Area" localSheetId="6">'7 vs SF'!$A$1:$AB$51</definedName>
    <definedName name="_xlnm.Print_Area" localSheetId="7">'8 vs Gulls'!$A$1:$AB$51</definedName>
    <definedName name="_xlnm.Print_Area" localSheetId="8">'9 @Chic'!$A$1:$AB$52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39" l="1"/>
  <c r="R47" i="39"/>
  <c r="Q47" i="39"/>
  <c r="P47" i="39"/>
  <c r="O47" i="39"/>
  <c r="M47" i="39"/>
  <c r="L47" i="39"/>
  <c r="K47" i="39"/>
  <c r="J47" i="39"/>
  <c r="I47" i="39"/>
  <c r="H47" i="39"/>
  <c r="G47" i="39"/>
  <c r="F47" i="39"/>
  <c r="E47" i="39"/>
  <c r="T46" i="39"/>
  <c r="U46" i="39" s="1"/>
  <c r="N46" i="39"/>
  <c r="T45" i="39"/>
  <c r="N45" i="39"/>
  <c r="T44" i="39"/>
  <c r="U44" i="39" s="1"/>
  <c r="N44" i="39"/>
  <c r="T43" i="39"/>
  <c r="U43" i="39" s="1"/>
  <c r="N43" i="39"/>
  <c r="T42" i="39"/>
  <c r="N42" i="39"/>
  <c r="U42" i="39" s="1"/>
  <c r="T41" i="39"/>
  <c r="U41" i="39" s="1"/>
  <c r="N41" i="39"/>
  <c r="T40" i="39"/>
  <c r="N40" i="39"/>
  <c r="U39" i="39"/>
  <c r="T39" i="39"/>
  <c r="N39" i="39"/>
  <c r="T38" i="39"/>
  <c r="U38" i="39" s="1"/>
  <c r="N38" i="39"/>
  <c r="T37" i="39"/>
  <c r="N37" i="39"/>
  <c r="T36" i="39"/>
  <c r="U36" i="39" s="1"/>
  <c r="N36" i="39"/>
  <c r="T35" i="39"/>
  <c r="U35" i="39" s="1"/>
  <c r="N35" i="39"/>
  <c r="N47" i="39" s="1"/>
  <c r="S47" i="38"/>
  <c r="R47" i="38"/>
  <c r="Q47" i="38"/>
  <c r="P47" i="38"/>
  <c r="O47" i="38"/>
  <c r="M47" i="38"/>
  <c r="L47" i="38"/>
  <c r="K47" i="38"/>
  <c r="J47" i="38"/>
  <c r="I47" i="38"/>
  <c r="H47" i="38"/>
  <c r="G47" i="38"/>
  <c r="F47" i="38"/>
  <c r="E47" i="38"/>
  <c r="T46" i="38"/>
  <c r="U46" i="38" s="1"/>
  <c r="N46" i="38"/>
  <c r="T45" i="38"/>
  <c r="N45" i="38"/>
  <c r="T44" i="38"/>
  <c r="U44" i="38" s="1"/>
  <c r="N44" i="38"/>
  <c r="T43" i="38"/>
  <c r="N43" i="38"/>
  <c r="U42" i="38"/>
  <c r="T42" i="38"/>
  <c r="N42" i="38"/>
  <c r="T40" i="38"/>
  <c r="N40" i="38"/>
  <c r="T39" i="38"/>
  <c r="U39" i="38" s="1"/>
  <c r="N39" i="38"/>
  <c r="U38" i="38"/>
  <c r="T37" i="38"/>
  <c r="U37" i="38" s="1"/>
  <c r="N37" i="38"/>
  <c r="T36" i="38"/>
  <c r="N36" i="38"/>
  <c r="U36" i="38" s="1"/>
  <c r="U35" i="38"/>
  <c r="T35" i="38"/>
  <c r="N35" i="38"/>
  <c r="S47" i="37"/>
  <c r="R47" i="37"/>
  <c r="Q47" i="37"/>
  <c r="P47" i="37"/>
  <c r="O47" i="37"/>
  <c r="M47" i="37"/>
  <c r="L47" i="37"/>
  <c r="K47" i="37"/>
  <c r="J47" i="37"/>
  <c r="I47" i="37"/>
  <c r="H47" i="37"/>
  <c r="G47" i="37"/>
  <c r="F47" i="37"/>
  <c r="E47" i="37"/>
  <c r="T46" i="37"/>
  <c r="U46" i="37" s="1"/>
  <c r="N46" i="37"/>
  <c r="T45" i="37"/>
  <c r="N45" i="37"/>
  <c r="T44" i="37"/>
  <c r="U44" i="37" s="1"/>
  <c r="N44" i="37"/>
  <c r="T43" i="37"/>
  <c r="N43" i="37"/>
  <c r="U42" i="37"/>
  <c r="T42" i="37"/>
  <c r="N42" i="37"/>
  <c r="T40" i="37"/>
  <c r="N40" i="37"/>
  <c r="T38" i="37"/>
  <c r="U38" i="37" s="1"/>
  <c r="N38" i="37"/>
  <c r="T37" i="37"/>
  <c r="N37" i="37"/>
  <c r="T36" i="37"/>
  <c r="N36" i="37"/>
  <c r="U36" i="37" s="1"/>
  <c r="T35" i="37"/>
  <c r="T47" i="37" s="1"/>
  <c r="N35" i="37"/>
  <c r="T45" i="31"/>
  <c r="S45" i="31"/>
  <c r="R45" i="31"/>
  <c r="Q45" i="31"/>
  <c r="P45" i="31"/>
  <c r="O45" i="31"/>
  <c r="M45" i="31"/>
  <c r="L45" i="31"/>
  <c r="K45" i="31"/>
  <c r="J45" i="31"/>
  <c r="K46" i="31" s="1"/>
  <c r="I45" i="31"/>
  <c r="H45" i="31"/>
  <c r="G45" i="31"/>
  <c r="F45" i="31"/>
  <c r="G46" i="31" s="1"/>
  <c r="E45" i="31"/>
  <c r="U44" i="31"/>
  <c r="N43" i="31"/>
  <c r="U43" i="31" s="1"/>
  <c r="N42" i="31"/>
  <c r="U42" i="31" s="1"/>
  <c r="N40" i="31"/>
  <c r="U40" i="31" s="1"/>
  <c r="N39" i="31"/>
  <c r="U39" i="31" s="1"/>
  <c r="N38" i="31"/>
  <c r="U38" i="31" s="1"/>
  <c r="N37" i="31"/>
  <c r="U37" i="31" s="1"/>
  <c r="N36" i="31"/>
  <c r="U36" i="31" s="1"/>
  <c r="N35" i="31"/>
  <c r="N45" i="31" s="1"/>
  <c r="S46" i="28"/>
  <c r="R46" i="28"/>
  <c r="Q46" i="28"/>
  <c r="P46" i="28"/>
  <c r="O46" i="28"/>
  <c r="M46" i="28"/>
  <c r="L46" i="28"/>
  <c r="K46" i="28"/>
  <c r="J46" i="28"/>
  <c r="I46" i="28"/>
  <c r="H46" i="28"/>
  <c r="G46" i="28"/>
  <c r="F46" i="28"/>
  <c r="E46" i="28"/>
  <c r="T45" i="28"/>
  <c r="U45" i="28" s="1"/>
  <c r="N45" i="28"/>
  <c r="T44" i="28"/>
  <c r="N44" i="28"/>
  <c r="T43" i="28"/>
  <c r="U43" i="28" s="1"/>
  <c r="N43" i="28"/>
  <c r="T42" i="28"/>
  <c r="N42" i="28"/>
  <c r="U41" i="28"/>
  <c r="T41" i="28"/>
  <c r="N41" i="28"/>
  <c r="T40" i="28"/>
  <c r="N40" i="28"/>
  <c r="T39" i="28"/>
  <c r="U39" i="28" s="1"/>
  <c r="N39" i="28"/>
  <c r="T37" i="28"/>
  <c r="N37" i="28"/>
  <c r="T36" i="28"/>
  <c r="N36" i="28"/>
  <c r="U36" i="28" s="1"/>
  <c r="T35" i="28"/>
  <c r="T46" i="28" s="1"/>
  <c r="N35" i="28"/>
  <c r="S46" i="27"/>
  <c r="R46" i="27"/>
  <c r="Q46" i="27"/>
  <c r="P46" i="27"/>
  <c r="O46" i="27"/>
  <c r="M46" i="27"/>
  <c r="L46" i="27"/>
  <c r="K46" i="27"/>
  <c r="J46" i="27"/>
  <c r="I46" i="27"/>
  <c r="H46" i="27"/>
  <c r="G46" i="27"/>
  <c r="F46" i="27"/>
  <c r="E46" i="27"/>
  <c r="T45" i="27"/>
  <c r="U45" i="27" s="1"/>
  <c r="N45" i="27"/>
  <c r="T44" i="27"/>
  <c r="N44" i="27"/>
  <c r="T43" i="27"/>
  <c r="U43" i="27" s="1"/>
  <c r="N43" i="27"/>
  <c r="T42" i="27"/>
  <c r="N42" i="27"/>
  <c r="U41" i="27"/>
  <c r="T41" i="27"/>
  <c r="N41" i="27"/>
  <c r="T40" i="27"/>
  <c r="N40" i="27"/>
  <c r="T39" i="27"/>
  <c r="N39" i="27"/>
  <c r="T37" i="27"/>
  <c r="N37" i="27"/>
  <c r="T36" i="27"/>
  <c r="U36" i="27" s="1"/>
  <c r="N36" i="27"/>
  <c r="T35" i="27"/>
  <c r="U35" i="27" s="1"/>
  <c r="N35" i="27"/>
  <c r="S48" i="25"/>
  <c r="R48" i="25"/>
  <c r="Q48" i="25"/>
  <c r="P48" i="25"/>
  <c r="O48" i="25"/>
  <c r="M48" i="25"/>
  <c r="L48" i="25"/>
  <c r="K48" i="25"/>
  <c r="J48" i="25"/>
  <c r="I48" i="25"/>
  <c r="H48" i="25"/>
  <c r="G48" i="25"/>
  <c r="F48" i="25"/>
  <c r="E48" i="25"/>
  <c r="U47" i="25"/>
  <c r="T46" i="25"/>
  <c r="U46" i="25" s="1"/>
  <c r="N46" i="25"/>
  <c r="T45" i="25"/>
  <c r="U45" i="25" s="1"/>
  <c r="N45" i="25"/>
  <c r="T44" i="25"/>
  <c r="N44" i="25"/>
  <c r="T43" i="25"/>
  <c r="N43" i="25"/>
  <c r="U42" i="25"/>
  <c r="T41" i="25"/>
  <c r="N41" i="25"/>
  <c r="T40" i="25"/>
  <c r="N40" i="25"/>
  <c r="U39" i="25"/>
  <c r="T38" i="25"/>
  <c r="N38" i="25"/>
  <c r="U38" i="25" s="1"/>
  <c r="T37" i="25"/>
  <c r="N37" i="25"/>
  <c r="U37" i="25" s="1"/>
  <c r="T36" i="25"/>
  <c r="U36" i="25" s="1"/>
  <c r="N36" i="25"/>
  <c r="T35" i="25"/>
  <c r="N35" i="25"/>
  <c r="S48" i="24"/>
  <c r="R48" i="24"/>
  <c r="Q48" i="24"/>
  <c r="P48" i="24"/>
  <c r="O48" i="24"/>
  <c r="M48" i="24"/>
  <c r="L48" i="24"/>
  <c r="K48" i="24"/>
  <c r="J48" i="24"/>
  <c r="I48" i="24"/>
  <c r="H48" i="24"/>
  <c r="G48" i="24"/>
  <c r="F48" i="24"/>
  <c r="E48" i="24"/>
  <c r="U46" i="24"/>
  <c r="T45" i="24"/>
  <c r="U45" i="24" s="1"/>
  <c r="N45" i="24"/>
  <c r="T44" i="24"/>
  <c r="U44" i="24" s="1"/>
  <c r="N44" i="24"/>
  <c r="T43" i="24"/>
  <c r="U43" i="24" s="1"/>
  <c r="N43" i="24"/>
  <c r="T42" i="24"/>
  <c r="N42" i="24"/>
  <c r="U41" i="24"/>
  <c r="T40" i="24"/>
  <c r="N40" i="24"/>
  <c r="U39" i="24"/>
  <c r="U38" i="24"/>
  <c r="T37" i="24"/>
  <c r="N37" i="24"/>
  <c r="T36" i="24"/>
  <c r="U36" i="24" s="1"/>
  <c r="N36" i="24"/>
  <c r="T35" i="24"/>
  <c r="N35" i="24"/>
  <c r="S48" i="23"/>
  <c r="R48" i="23"/>
  <c r="Q48" i="23"/>
  <c r="P48" i="23"/>
  <c r="O48" i="23"/>
  <c r="M48" i="23"/>
  <c r="L48" i="23"/>
  <c r="K48" i="23"/>
  <c r="J48" i="23"/>
  <c r="K49" i="23" s="1"/>
  <c r="I48" i="23"/>
  <c r="H48" i="23"/>
  <c r="G48" i="23"/>
  <c r="F48" i="23"/>
  <c r="G49" i="23" s="1"/>
  <c r="E48" i="23"/>
  <c r="U46" i="23"/>
  <c r="N46" i="23"/>
  <c r="N45" i="23"/>
  <c r="U45" i="23" s="1"/>
  <c r="U44" i="23"/>
  <c r="N44" i="23"/>
  <c r="N43" i="23"/>
  <c r="U43" i="23" s="1"/>
  <c r="U42" i="23"/>
  <c r="T42" i="23"/>
  <c r="N42" i="23"/>
  <c r="T41" i="23"/>
  <c r="U41" i="23" s="1"/>
  <c r="N41" i="23"/>
  <c r="N40" i="23"/>
  <c r="U40" i="23" s="1"/>
  <c r="U39" i="23"/>
  <c r="T39" i="23"/>
  <c r="N39" i="23"/>
  <c r="T38" i="23"/>
  <c r="U38" i="23" s="1"/>
  <c r="N38" i="23"/>
  <c r="N37" i="23"/>
  <c r="U37" i="23" s="1"/>
  <c r="U36" i="23"/>
  <c r="N36" i="23"/>
  <c r="N35" i="23"/>
  <c r="N48" i="23" s="1"/>
  <c r="S47" i="22"/>
  <c r="R47" i="22"/>
  <c r="Q47" i="22"/>
  <c r="P47" i="22"/>
  <c r="O47" i="22"/>
  <c r="M47" i="22"/>
  <c r="L47" i="22"/>
  <c r="K47" i="22"/>
  <c r="J47" i="22"/>
  <c r="I47" i="22"/>
  <c r="H47" i="22"/>
  <c r="G47" i="22"/>
  <c r="F47" i="22"/>
  <c r="E47" i="22"/>
  <c r="U46" i="22"/>
  <c r="T45" i="22"/>
  <c r="U45" i="22" s="1"/>
  <c r="N45" i="22"/>
  <c r="T44" i="22"/>
  <c r="U44" i="22" s="1"/>
  <c r="N44" i="22"/>
  <c r="T43" i="22"/>
  <c r="U43" i="22" s="1"/>
  <c r="N43" i="22"/>
  <c r="T42" i="22"/>
  <c r="N42" i="22"/>
  <c r="N41" i="22"/>
  <c r="U41" i="22" s="1"/>
  <c r="T40" i="22"/>
  <c r="N40" i="22"/>
  <c r="U39" i="22"/>
  <c r="T38" i="22"/>
  <c r="U38" i="22" s="1"/>
  <c r="N38" i="22"/>
  <c r="T37" i="22"/>
  <c r="N37" i="22"/>
  <c r="N36" i="22"/>
  <c r="U36" i="22" s="1"/>
  <c r="T35" i="22"/>
  <c r="N35" i="22"/>
  <c r="S48" i="21"/>
  <c r="R48" i="21"/>
  <c r="Q48" i="21"/>
  <c r="P48" i="21"/>
  <c r="O48" i="21"/>
  <c r="M48" i="21"/>
  <c r="L48" i="21"/>
  <c r="K48" i="21"/>
  <c r="J48" i="21"/>
  <c r="I48" i="21"/>
  <c r="H48" i="21"/>
  <c r="G48" i="21"/>
  <c r="F48" i="21"/>
  <c r="E48" i="21"/>
  <c r="T47" i="21"/>
  <c r="U47" i="21" s="1"/>
  <c r="N47" i="21"/>
  <c r="T46" i="21"/>
  <c r="N46" i="21"/>
  <c r="T44" i="21"/>
  <c r="U44" i="21" s="1"/>
  <c r="N44" i="21"/>
  <c r="T43" i="21"/>
  <c r="N43" i="21"/>
  <c r="U42" i="21"/>
  <c r="T42" i="21"/>
  <c r="N42" i="21"/>
  <c r="T41" i="21"/>
  <c r="N41" i="21"/>
  <c r="T40" i="21"/>
  <c r="U40" i="21" s="1"/>
  <c r="N40" i="21"/>
  <c r="T39" i="21"/>
  <c r="N39" i="21"/>
  <c r="U38" i="21"/>
  <c r="T38" i="21"/>
  <c r="N38" i="21"/>
  <c r="T37" i="21"/>
  <c r="U37" i="21" s="1"/>
  <c r="N37" i="21"/>
  <c r="T36" i="21"/>
  <c r="N36" i="21"/>
  <c r="T35" i="21"/>
  <c r="U35" i="21" s="1"/>
  <c r="N35" i="21"/>
  <c r="S48" i="19"/>
  <c r="R48" i="19"/>
  <c r="Q48" i="19"/>
  <c r="P48" i="19"/>
  <c r="O48" i="19"/>
  <c r="M48" i="19"/>
  <c r="L48" i="19"/>
  <c r="K48" i="19"/>
  <c r="J48" i="19"/>
  <c r="I48" i="19"/>
  <c r="H48" i="19"/>
  <c r="G48" i="19"/>
  <c r="F48" i="19"/>
  <c r="E48" i="19"/>
  <c r="U47" i="19"/>
  <c r="T46" i="19"/>
  <c r="U46" i="19" s="1"/>
  <c r="N46" i="19"/>
  <c r="T45" i="19"/>
  <c r="U45" i="19" s="1"/>
  <c r="N45" i="19"/>
  <c r="T44" i="19"/>
  <c r="U44" i="19" s="1"/>
  <c r="N44" i="19"/>
  <c r="T43" i="19"/>
  <c r="N43" i="19"/>
  <c r="U43" i="19" s="1"/>
  <c r="T42" i="19"/>
  <c r="U42" i="19" s="1"/>
  <c r="N42" i="19"/>
  <c r="T41" i="19"/>
  <c r="U41" i="19" s="1"/>
  <c r="N41" i="19"/>
  <c r="T40" i="19"/>
  <c r="N40" i="19"/>
  <c r="U39" i="19"/>
  <c r="T38" i="19"/>
  <c r="U38" i="19" s="1"/>
  <c r="N38" i="19"/>
  <c r="U37" i="19"/>
  <c r="T36" i="19"/>
  <c r="U36" i="19" s="1"/>
  <c r="N36" i="19"/>
  <c r="T35" i="19"/>
  <c r="N35" i="19"/>
  <c r="U35" i="19" s="1"/>
  <c r="S48" i="16"/>
  <c r="R48" i="16"/>
  <c r="Q48" i="16"/>
  <c r="P48" i="16"/>
  <c r="O48" i="16"/>
  <c r="M48" i="16"/>
  <c r="L48" i="16"/>
  <c r="K48" i="16"/>
  <c r="J48" i="16"/>
  <c r="I48" i="16"/>
  <c r="H48" i="16"/>
  <c r="G48" i="16"/>
  <c r="F48" i="16"/>
  <c r="E48" i="16"/>
  <c r="U47" i="16"/>
  <c r="N46" i="16"/>
  <c r="U46" i="16" s="1"/>
  <c r="N45" i="16"/>
  <c r="U45" i="16" s="1"/>
  <c r="N44" i="16"/>
  <c r="U44" i="16" s="1"/>
  <c r="N43" i="16"/>
  <c r="U43" i="16" s="1"/>
  <c r="T42" i="16"/>
  <c r="N42" i="16"/>
  <c r="N41" i="16"/>
  <c r="U41" i="16" s="1"/>
  <c r="T40" i="16"/>
  <c r="N40" i="16"/>
  <c r="N39" i="16"/>
  <c r="U39" i="16" s="1"/>
  <c r="N38" i="16"/>
  <c r="U38" i="16" s="1"/>
  <c r="T37" i="16"/>
  <c r="N37" i="16"/>
  <c r="N36" i="16"/>
  <c r="U36" i="16" s="1"/>
  <c r="N35" i="16"/>
  <c r="S46" i="15"/>
  <c r="R46" i="15"/>
  <c r="Q46" i="15"/>
  <c r="P46" i="15"/>
  <c r="O46" i="15"/>
  <c r="M46" i="15"/>
  <c r="L46" i="15"/>
  <c r="K46" i="15"/>
  <c r="J46" i="15"/>
  <c r="I46" i="15"/>
  <c r="H46" i="15"/>
  <c r="G46" i="15"/>
  <c r="F46" i="15"/>
  <c r="E46" i="15"/>
  <c r="U45" i="15"/>
  <c r="T44" i="15"/>
  <c r="U44" i="15" s="1"/>
  <c r="N44" i="15"/>
  <c r="T43" i="15"/>
  <c r="U43" i="15" s="1"/>
  <c r="N43" i="15"/>
  <c r="T42" i="15"/>
  <c r="U42" i="15" s="1"/>
  <c r="N42" i="15"/>
  <c r="U41" i="15"/>
  <c r="T40" i="15"/>
  <c r="N40" i="15"/>
  <c r="T39" i="15"/>
  <c r="N39" i="15"/>
  <c r="U39" i="15" s="1"/>
  <c r="T38" i="15"/>
  <c r="U38" i="15" s="1"/>
  <c r="N38" i="15"/>
  <c r="T37" i="15"/>
  <c r="U37" i="15" s="1"/>
  <c r="N37" i="15"/>
  <c r="U36" i="15"/>
  <c r="T35" i="15"/>
  <c r="U35" i="15" s="1"/>
  <c r="N35" i="15"/>
  <c r="N46" i="15" s="1"/>
  <c r="U37" i="39" l="1"/>
  <c r="U40" i="39"/>
  <c r="U45" i="39"/>
  <c r="G48" i="39"/>
  <c r="K48" i="39"/>
  <c r="T47" i="39"/>
  <c r="U47" i="39" s="1"/>
  <c r="U40" i="38"/>
  <c r="N47" i="38"/>
  <c r="U43" i="38"/>
  <c r="U45" i="38"/>
  <c r="G48" i="38"/>
  <c r="K48" i="38"/>
  <c r="T47" i="38"/>
  <c r="U47" i="38" s="1"/>
  <c r="U37" i="37"/>
  <c r="U43" i="37"/>
  <c r="U45" i="37"/>
  <c r="U47" i="37"/>
  <c r="U40" i="37"/>
  <c r="N47" i="37"/>
  <c r="G48" i="37"/>
  <c r="K48" i="37"/>
  <c r="U35" i="37"/>
  <c r="U45" i="31"/>
  <c r="U35" i="31"/>
  <c r="U40" i="28"/>
  <c r="U42" i="28"/>
  <c r="U44" i="28"/>
  <c r="U37" i="28"/>
  <c r="N46" i="28"/>
  <c r="U46" i="28" s="1"/>
  <c r="G47" i="28"/>
  <c r="K47" i="28"/>
  <c r="U35" i="28"/>
  <c r="U37" i="27"/>
  <c r="U40" i="27"/>
  <c r="U42" i="27"/>
  <c r="U44" i="27"/>
  <c r="N46" i="27"/>
  <c r="U39" i="27"/>
  <c r="G47" i="27"/>
  <c r="K47" i="27"/>
  <c r="T46" i="27"/>
  <c r="U46" i="27" s="1"/>
  <c r="U43" i="25"/>
  <c r="U35" i="25"/>
  <c r="U41" i="25"/>
  <c r="N48" i="25"/>
  <c r="U40" i="25"/>
  <c r="U44" i="25"/>
  <c r="G49" i="25"/>
  <c r="K49" i="25"/>
  <c r="T48" i="25"/>
  <c r="N48" i="24"/>
  <c r="U42" i="24"/>
  <c r="U35" i="24"/>
  <c r="U37" i="24"/>
  <c r="U40" i="24"/>
  <c r="G49" i="24"/>
  <c r="K49" i="24"/>
  <c r="T48" i="24"/>
  <c r="U48" i="24" s="1"/>
  <c r="T48" i="23"/>
  <c r="U48" i="23" s="1"/>
  <c r="U35" i="23"/>
  <c r="U37" i="22"/>
  <c r="T47" i="22"/>
  <c r="U40" i="22"/>
  <c r="N47" i="22"/>
  <c r="U42" i="22"/>
  <c r="G48" i="22"/>
  <c r="K48" i="22"/>
  <c r="U47" i="22"/>
  <c r="U35" i="22"/>
  <c r="U39" i="21"/>
  <c r="U41" i="21"/>
  <c r="U36" i="21"/>
  <c r="U43" i="21"/>
  <c r="U46" i="21"/>
  <c r="N48" i="21"/>
  <c r="G49" i="21"/>
  <c r="K49" i="21"/>
  <c r="T48" i="21"/>
  <c r="U40" i="19"/>
  <c r="G49" i="19"/>
  <c r="K49" i="19"/>
  <c r="T48" i="19"/>
  <c r="N48" i="19"/>
  <c r="G49" i="16"/>
  <c r="K49" i="16"/>
  <c r="N48" i="16"/>
  <c r="U37" i="16"/>
  <c r="U40" i="16"/>
  <c r="U42" i="16"/>
  <c r="T48" i="16"/>
  <c r="U48" i="16"/>
  <c r="U35" i="16"/>
  <c r="T46" i="15"/>
  <c r="G47" i="15"/>
  <c r="K47" i="15"/>
  <c r="U46" i="15"/>
  <c r="U40" i="15"/>
  <c r="U48" i="25" l="1"/>
  <c r="U48" i="21"/>
  <c r="U48" i="19"/>
  <c r="S46" i="11" l="1"/>
  <c r="R46" i="11"/>
  <c r="Q46" i="11"/>
  <c r="P46" i="11"/>
  <c r="O46" i="11"/>
  <c r="M46" i="11"/>
  <c r="L46" i="11"/>
  <c r="K46" i="11"/>
  <c r="J46" i="11"/>
  <c r="K47" i="11" s="1"/>
  <c r="I46" i="11"/>
  <c r="H46" i="11"/>
  <c r="G46" i="11"/>
  <c r="F46" i="11"/>
  <c r="G47" i="11" s="1"/>
  <c r="E46" i="11"/>
  <c r="U45" i="11"/>
  <c r="T44" i="11"/>
  <c r="U44" i="11" s="1"/>
  <c r="N44" i="11"/>
  <c r="U43" i="11"/>
  <c r="T43" i="11"/>
  <c r="N43" i="11"/>
  <c r="T42" i="11"/>
  <c r="U42" i="11" s="1"/>
  <c r="N42" i="11"/>
  <c r="T41" i="11"/>
  <c r="U41" i="11" s="1"/>
  <c r="N41" i="11"/>
  <c r="T40" i="11"/>
  <c r="U40" i="11" s="1"/>
  <c r="N40" i="11"/>
  <c r="U39" i="11"/>
  <c r="T39" i="11"/>
  <c r="N39" i="11"/>
  <c r="T38" i="11"/>
  <c r="U38" i="11" s="1"/>
  <c r="N38" i="11"/>
  <c r="T37" i="11"/>
  <c r="U37" i="11" s="1"/>
  <c r="N37" i="11"/>
  <c r="T36" i="11"/>
  <c r="U36" i="11" s="1"/>
  <c r="N36" i="11"/>
  <c r="U35" i="11"/>
  <c r="T35" i="11"/>
  <c r="N35" i="11"/>
  <c r="N46" i="11" s="1"/>
  <c r="G47" i="10"/>
  <c r="S46" i="10"/>
  <c r="R46" i="10"/>
  <c r="Q46" i="10"/>
  <c r="P46" i="10"/>
  <c r="O46" i="10"/>
  <c r="M46" i="10"/>
  <c r="L46" i="10"/>
  <c r="K46" i="10"/>
  <c r="J46" i="10"/>
  <c r="K47" i="10" s="1"/>
  <c r="I46" i="10"/>
  <c r="H46" i="10"/>
  <c r="G46" i="10"/>
  <c r="F46" i="10"/>
  <c r="E46" i="10"/>
  <c r="U45" i="10"/>
  <c r="T44" i="10"/>
  <c r="U44" i="10" s="1"/>
  <c r="N44" i="10"/>
  <c r="U43" i="10"/>
  <c r="T43" i="10"/>
  <c r="N43" i="10"/>
  <c r="T42" i="10"/>
  <c r="U42" i="10" s="1"/>
  <c r="N42" i="10"/>
  <c r="T41" i="10"/>
  <c r="U41" i="10" s="1"/>
  <c r="N41" i="10"/>
  <c r="T40" i="10"/>
  <c r="U40" i="10" s="1"/>
  <c r="N40" i="10"/>
  <c r="U39" i="10"/>
  <c r="T39" i="10"/>
  <c r="N39" i="10"/>
  <c r="T38" i="10"/>
  <c r="U38" i="10" s="1"/>
  <c r="N38" i="10"/>
  <c r="T37" i="10"/>
  <c r="U37" i="10" s="1"/>
  <c r="N37" i="10"/>
  <c r="T36" i="10"/>
  <c r="U36" i="10" s="1"/>
  <c r="N36" i="10"/>
  <c r="U35" i="10"/>
  <c r="T35" i="10"/>
  <c r="N35" i="10"/>
  <c r="N46" i="10" s="1"/>
  <c r="T48" i="9"/>
  <c r="S48" i="9"/>
  <c r="R48" i="9"/>
  <c r="Q48" i="9"/>
  <c r="P48" i="9"/>
  <c r="O48" i="9"/>
  <c r="M48" i="9"/>
  <c r="L48" i="9"/>
  <c r="K48" i="9"/>
  <c r="J48" i="9"/>
  <c r="K49" i="9" s="1"/>
  <c r="I48" i="9"/>
  <c r="H48" i="9"/>
  <c r="G48" i="9"/>
  <c r="F48" i="9"/>
  <c r="G49" i="9" s="1"/>
  <c r="E48" i="9"/>
  <c r="U47" i="9"/>
  <c r="T46" i="9"/>
  <c r="U46" i="9" s="1"/>
  <c r="N46" i="9"/>
  <c r="U45" i="9"/>
  <c r="T45" i="9"/>
  <c r="N45" i="9"/>
  <c r="T44" i="9"/>
  <c r="U44" i="9" s="1"/>
  <c r="N44" i="9"/>
  <c r="T43" i="9"/>
  <c r="N43" i="9"/>
  <c r="U43" i="9" s="1"/>
  <c r="T42" i="9"/>
  <c r="U42" i="9" s="1"/>
  <c r="N42" i="9"/>
  <c r="U41" i="9"/>
  <c r="T41" i="9"/>
  <c r="N41" i="9"/>
  <c r="T40" i="9"/>
  <c r="U40" i="9" s="1"/>
  <c r="N40" i="9"/>
  <c r="T39" i="9"/>
  <c r="N39" i="9"/>
  <c r="U39" i="9" s="1"/>
  <c r="T38" i="9"/>
  <c r="U38" i="9" s="1"/>
  <c r="N38" i="9"/>
  <c r="U37" i="9"/>
  <c r="T37" i="9"/>
  <c r="N37" i="9"/>
  <c r="T36" i="9"/>
  <c r="U36" i="9" s="1"/>
  <c r="N36" i="9"/>
  <c r="T35" i="9"/>
  <c r="N35" i="9"/>
  <c r="N48" i="9" s="1"/>
  <c r="S47" i="8"/>
  <c r="R47" i="8"/>
  <c r="Q47" i="8"/>
  <c r="P47" i="8"/>
  <c r="O47" i="8"/>
  <c r="M47" i="8"/>
  <c r="L47" i="8"/>
  <c r="K47" i="8"/>
  <c r="J47" i="8"/>
  <c r="I47" i="8"/>
  <c r="H47" i="8"/>
  <c r="G47" i="8"/>
  <c r="F47" i="8"/>
  <c r="E47" i="8"/>
  <c r="U46" i="8"/>
  <c r="T45" i="8"/>
  <c r="U45" i="8" s="1"/>
  <c r="N45" i="8"/>
  <c r="T44" i="8"/>
  <c r="U44" i="8" s="1"/>
  <c r="N44" i="8"/>
  <c r="T43" i="8"/>
  <c r="U43" i="8" s="1"/>
  <c r="N43" i="8"/>
  <c r="T42" i="8"/>
  <c r="N42" i="8"/>
  <c r="U42" i="8" s="1"/>
  <c r="T41" i="8"/>
  <c r="U41" i="8" s="1"/>
  <c r="N41" i="8"/>
  <c r="T40" i="8"/>
  <c r="U40" i="8" s="1"/>
  <c r="N40" i="8"/>
  <c r="T39" i="8"/>
  <c r="N39" i="8"/>
  <c r="T38" i="8"/>
  <c r="N38" i="8"/>
  <c r="T37" i="8"/>
  <c r="N37" i="8"/>
  <c r="U36" i="8"/>
  <c r="T36" i="8"/>
  <c r="N36" i="8"/>
  <c r="T35" i="8"/>
  <c r="N35" i="8"/>
  <c r="N47" i="8" s="1"/>
  <c r="S48" i="6"/>
  <c r="R48" i="6"/>
  <c r="Q48" i="6"/>
  <c r="P48" i="6"/>
  <c r="O48" i="6"/>
  <c r="M48" i="6"/>
  <c r="L48" i="6"/>
  <c r="K48" i="6"/>
  <c r="J48" i="6"/>
  <c r="K49" i="6" s="1"/>
  <c r="I48" i="6"/>
  <c r="H48" i="6"/>
  <c r="G48" i="6"/>
  <c r="F48" i="6"/>
  <c r="G49" i="6" s="1"/>
  <c r="E48" i="6"/>
  <c r="U47" i="6"/>
  <c r="T46" i="6"/>
  <c r="U46" i="6" s="1"/>
  <c r="N46" i="6"/>
  <c r="U45" i="6"/>
  <c r="T45" i="6"/>
  <c r="N45" i="6"/>
  <c r="T44" i="6"/>
  <c r="U44" i="6" s="1"/>
  <c r="N44" i="6"/>
  <c r="T43" i="6"/>
  <c r="N43" i="6"/>
  <c r="U43" i="6" s="1"/>
  <c r="U42" i="6"/>
  <c r="T41" i="6"/>
  <c r="N41" i="6"/>
  <c r="U41" i="6" s="1"/>
  <c r="U40" i="6"/>
  <c r="T40" i="6"/>
  <c r="N40" i="6"/>
  <c r="U39" i="6"/>
  <c r="T39" i="6"/>
  <c r="N39" i="6"/>
  <c r="T38" i="6"/>
  <c r="U38" i="6" s="1"/>
  <c r="N38" i="6"/>
  <c r="U37" i="6"/>
  <c r="T36" i="6"/>
  <c r="U36" i="6" s="1"/>
  <c r="N36" i="6"/>
  <c r="T35" i="6"/>
  <c r="N35" i="6"/>
  <c r="N48" i="6" s="1"/>
  <c r="S48" i="4"/>
  <c r="R48" i="4"/>
  <c r="Q48" i="4"/>
  <c r="P48" i="4"/>
  <c r="O48" i="4"/>
  <c r="M48" i="4"/>
  <c r="L48" i="4"/>
  <c r="K48" i="4"/>
  <c r="J48" i="4"/>
  <c r="I48" i="4"/>
  <c r="H48" i="4"/>
  <c r="G48" i="4"/>
  <c r="F48" i="4"/>
  <c r="E48" i="4"/>
  <c r="U47" i="4"/>
  <c r="T46" i="4"/>
  <c r="U46" i="4" s="1"/>
  <c r="N46" i="4"/>
  <c r="T45" i="4"/>
  <c r="U45" i="4" s="1"/>
  <c r="N45" i="4"/>
  <c r="T44" i="4"/>
  <c r="U44" i="4" s="1"/>
  <c r="N44" i="4"/>
  <c r="T43" i="4"/>
  <c r="N43" i="4"/>
  <c r="U43" i="4" s="1"/>
  <c r="T42" i="4"/>
  <c r="U42" i="4" s="1"/>
  <c r="N42" i="4"/>
  <c r="U41" i="4"/>
  <c r="T40" i="4"/>
  <c r="U40" i="4" s="1"/>
  <c r="N40" i="4"/>
  <c r="T39" i="4"/>
  <c r="U39" i="4" s="1"/>
  <c r="N39" i="4"/>
  <c r="T38" i="4"/>
  <c r="U38" i="4" s="1"/>
  <c r="N38" i="4"/>
  <c r="T37" i="4"/>
  <c r="N37" i="4"/>
  <c r="U37" i="4" s="1"/>
  <c r="T36" i="4"/>
  <c r="U36" i="4" s="1"/>
  <c r="N36" i="4"/>
  <c r="U35" i="4"/>
  <c r="S47" i="3"/>
  <c r="R47" i="3"/>
  <c r="Q47" i="3"/>
  <c r="P47" i="3"/>
  <c r="O47" i="3"/>
  <c r="M47" i="3"/>
  <c r="L47" i="3"/>
  <c r="K47" i="3"/>
  <c r="J47" i="3"/>
  <c r="I47" i="3"/>
  <c r="H47" i="3"/>
  <c r="G47" i="3"/>
  <c r="F47" i="3"/>
  <c r="E47" i="3"/>
  <c r="T46" i="3"/>
  <c r="U46" i="3" s="1"/>
  <c r="N46" i="3"/>
  <c r="T45" i="3"/>
  <c r="N45" i="3"/>
  <c r="T44" i="3"/>
  <c r="U44" i="3" s="1"/>
  <c r="N44" i="3"/>
  <c r="T43" i="3"/>
  <c r="N43" i="3"/>
  <c r="U42" i="3"/>
  <c r="T42" i="3"/>
  <c r="N42" i="3"/>
  <c r="T41" i="3"/>
  <c r="N41" i="3"/>
  <c r="T40" i="3"/>
  <c r="N40" i="3"/>
  <c r="T39" i="3"/>
  <c r="N39" i="3"/>
  <c r="T38" i="3"/>
  <c r="U38" i="3" s="1"/>
  <c r="N38" i="3"/>
  <c r="T37" i="3"/>
  <c r="U37" i="3" s="1"/>
  <c r="N37" i="3"/>
  <c r="T36" i="3"/>
  <c r="N36" i="3"/>
  <c r="U35" i="3"/>
  <c r="T35" i="3"/>
  <c r="N35" i="3"/>
  <c r="S47" i="1"/>
  <c r="R47" i="1"/>
  <c r="Q47" i="1"/>
  <c r="P47" i="1"/>
  <c r="O47" i="1"/>
  <c r="M47" i="1"/>
  <c r="L47" i="1"/>
  <c r="K47" i="1"/>
  <c r="J47" i="1"/>
  <c r="I47" i="1"/>
  <c r="H47" i="1"/>
  <c r="G47" i="1"/>
  <c r="F47" i="1"/>
  <c r="E47" i="1"/>
  <c r="T46" i="1"/>
  <c r="U46" i="1" s="1"/>
  <c r="N46" i="1"/>
  <c r="T45" i="1"/>
  <c r="N45" i="1"/>
  <c r="T44" i="1"/>
  <c r="U44" i="1" s="1"/>
  <c r="N44" i="1"/>
  <c r="T43" i="1"/>
  <c r="N43" i="1"/>
  <c r="U42" i="1"/>
  <c r="T42" i="1"/>
  <c r="N42" i="1"/>
  <c r="T41" i="1"/>
  <c r="N41" i="1"/>
  <c r="T40" i="1"/>
  <c r="N40" i="1"/>
  <c r="T39" i="1"/>
  <c r="N39" i="1"/>
  <c r="T38" i="1"/>
  <c r="U38" i="1" s="1"/>
  <c r="N38" i="1"/>
  <c r="T37" i="1"/>
  <c r="U37" i="1" s="1"/>
  <c r="N37" i="1"/>
  <c r="T36" i="1"/>
  <c r="N36" i="1"/>
  <c r="T35" i="1"/>
  <c r="U35" i="1" s="1"/>
  <c r="N35" i="1"/>
  <c r="S46" i="34"/>
  <c r="R46" i="34"/>
  <c r="Q46" i="34"/>
  <c r="P46" i="34"/>
  <c r="O46" i="34"/>
  <c r="M46" i="34"/>
  <c r="L46" i="34"/>
  <c r="K46" i="34"/>
  <c r="J46" i="34"/>
  <c r="K47" i="34" s="1"/>
  <c r="I46" i="34"/>
  <c r="H46" i="34"/>
  <c r="G46" i="34"/>
  <c r="F46" i="34"/>
  <c r="G47" i="34" s="1"/>
  <c r="E46" i="34"/>
  <c r="U45" i="34"/>
  <c r="T44" i="34"/>
  <c r="U44" i="34" s="1"/>
  <c r="N44" i="34"/>
  <c r="U43" i="34"/>
  <c r="T43" i="34"/>
  <c r="N43" i="34"/>
  <c r="T42" i="34"/>
  <c r="U42" i="34" s="1"/>
  <c r="N42" i="34"/>
  <c r="T41" i="34"/>
  <c r="U41" i="34" s="1"/>
  <c r="N41" i="34"/>
  <c r="T40" i="34"/>
  <c r="U40" i="34" s="1"/>
  <c r="N40" i="34"/>
  <c r="U39" i="34"/>
  <c r="T39" i="34"/>
  <c r="N39" i="34"/>
  <c r="T38" i="34"/>
  <c r="U38" i="34" s="1"/>
  <c r="N38" i="34"/>
  <c r="N37" i="34"/>
  <c r="U37" i="34" s="1"/>
  <c r="U36" i="34"/>
  <c r="T36" i="34"/>
  <c r="N36" i="34"/>
  <c r="T35" i="34"/>
  <c r="U35" i="34" s="1"/>
  <c r="N35" i="34"/>
  <c r="N46" i="34" s="1"/>
  <c r="S44" i="33"/>
  <c r="R44" i="33"/>
  <c r="Q44" i="33"/>
  <c r="P44" i="33"/>
  <c r="O44" i="33"/>
  <c r="M44" i="33"/>
  <c r="L44" i="33"/>
  <c r="K44" i="33"/>
  <c r="J44" i="33"/>
  <c r="I44" i="33"/>
  <c r="H44" i="33"/>
  <c r="G44" i="33"/>
  <c r="F44" i="33"/>
  <c r="E44" i="33"/>
  <c r="T43" i="33"/>
  <c r="U43" i="33" s="1"/>
  <c r="N43" i="33"/>
  <c r="T42" i="33"/>
  <c r="N42" i="33"/>
  <c r="U41" i="33"/>
  <c r="T40" i="33"/>
  <c r="N40" i="33"/>
  <c r="T39" i="33"/>
  <c r="N39" i="33"/>
  <c r="U39" i="33" s="1"/>
  <c r="T38" i="33"/>
  <c r="N38" i="33"/>
  <c r="T37" i="33"/>
  <c r="N37" i="33"/>
  <c r="T36" i="33"/>
  <c r="N36" i="33"/>
  <c r="T35" i="33"/>
  <c r="N35" i="33"/>
  <c r="T34" i="33"/>
  <c r="N34" i="33"/>
  <c r="S45" i="32"/>
  <c r="R45" i="32"/>
  <c r="Q45" i="32"/>
  <c r="P45" i="32"/>
  <c r="O45" i="32"/>
  <c r="M45" i="32"/>
  <c r="L45" i="32"/>
  <c r="K45" i="32"/>
  <c r="J45" i="32"/>
  <c r="I45" i="32"/>
  <c r="H45" i="32"/>
  <c r="G45" i="32"/>
  <c r="F45" i="32"/>
  <c r="G46" i="32" s="1"/>
  <c r="E45" i="32"/>
  <c r="U44" i="32"/>
  <c r="T44" i="32"/>
  <c r="N44" i="32"/>
  <c r="T43" i="32"/>
  <c r="N43" i="32"/>
  <c r="U42" i="32"/>
  <c r="T41" i="32"/>
  <c r="N41" i="32"/>
  <c r="T40" i="32"/>
  <c r="N40" i="32"/>
  <c r="T39" i="32"/>
  <c r="N39" i="32"/>
  <c r="U38" i="32"/>
  <c r="T38" i="32"/>
  <c r="N38" i="32"/>
  <c r="T37" i="32"/>
  <c r="N37" i="32"/>
  <c r="T36" i="32"/>
  <c r="N36" i="32"/>
  <c r="T35" i="32"/>
  <c r="N35" i="32"/>
  <c r="N45" i="32" s="1"/>
  <c r="S45" i="18"/>
  <c r="R45" i="18"/>
  <c r="Q45" i="18"/>
  <c r="P45" i="18"/>
  <c r="O45" i="18"/>
  <c r="M45" i="18"/>
  <c r="L45" i="18"/>
  <c r="K45" i="18"/>
  <c r="J45" i="18"/>
  <c r="I45" i="18"/>
  <c r="H45" i="18"/>
  <c r="G45" i="18"/>
  <c r="F45" i="18"/>
  <c r="E45" i="18"/>
  <c r="U44" i="18"/>
  <c r="T43" i="18"/>
  <c r="U43" i="18" s="1"/>
  <c r="N43" i="18"/>
  <c r="T42" i="18"/>
  <c r="U42" i="18" s="1"/>
  <c r="N42" i="18"/>
  <c r="U41" i="18"/>
  <c r="T40" i="18"/>
  <c r="U40" i="18" s="1"/>
  <c r="N40" i="18"/>
  <c r="T39" i="18"/>
  <c r="U39" i="18" s="1"/>
  <c r="N39" i="18"/>
  <c r="T38" i="18"/>
  <c r="N38" i="18"/>
  <c r="T37" i="18"/>
  <c r="U37" i="18" s="1"/>
  <c r="N37" i="18"/>
  <c r="T36" i="18"/>
  <c r="U36" i="18" s="1"/>
  <c r="N36" i="18"/>
  <c r="T35" i="18"/>
  <c r="N35" i="18"/>
  <c r="S45" i="14"/>
  <c r="R45" i="14"/>
  <c r="Q45" i="14"/>
  <c r="P45" i="14"/>
  <c r="O45" i="14"/>
  <c r="M45" i="14"/>
  <c r="L45" i="14"/>
  <c r="K45" i="14"/>
  <c r="J45" i="14"/>
  <c r="I45" i="14"/>
  <c r="H45" i="14"/>
  <c r="G45" i="14"/>
  <c r="F45" i="14"/>
  <c r="E45" i="14"/>
  <c r="T44" i="14"/>
  <c r="N44" i="14"/>
  <c r="T43" i="14"/>
  <c r="N43" i="14"/>
  <c r="T42" i="14"/>
  <c r="N42" i="14"/>
  <c r="T41" i="14"/>
  <c r="N41" i="14"/>
  <c r="T40" i="14"/>
  <c r="U40" i="14" s="1"/>
  <c r="N40" i="14"/>
  <c r="T39" i="14"/>
  <c r="N39" i="14"/>
  <c r="T38" i="14"/>
  <c r="N38" i="14"/>
  <c r="T37" i="14"/>
  <c r="N37" i="14"/>
  <c r="T36" i="14"/>
  <c r="U36" i="14" s="1"/>
  <c r="N36" i="14"/>
  <c r="T35" i="14"/>
  <c r="N35" i="14"/>
  <c r="S45" i="12"/>
  <c r="R45" i="12"/>
  <c r="Q45" i="12"/>
  <c r="P45" i="12"/>
  <c r="O45" i="12"/>
  <c r="M45" i="12"/>
  <c r="L45" i="12"/>
  <c r="K45" i="12"/>
  <c r="J45" i="12"/>
  <c r="I45" i="12"/>
  <c r="H45" i="12"/>
  <c r="G45" i="12"/>
  <c r="F45" i="12"/>
  <c r="E45" i="12"/>
  <c r="U44" i="12"/>
  <c r="T43" i="12"/>
  <c r="N43" i="12"/>
  <c r="T42" i="12"/>
  <c r="N42" i="12"/>
  <c r="T41" i="12"/>
  <c r="N41" i="12"/>
  <c r="T40" i="12"/>
  <c r="N40" i="12"/>
  <c r="U39" i="12"/>
  <c r="T38" i="12"/>
  <c r="N38" i="12"/>
  <c r="T37" i="12"/>
  <c r="N37" i="12"/>
  <c r="T36" i="12"/>
  <c r="U36" i="12" s="1"/>
  <c r="N36" i="12"/>
  <c r="T35" i="12"/>
  <c r="N35" i="12"/>
  <c r="T34" i="12"/>
  <c r="N34" i="12"/>
  <c r="S48" i="2"/>
  <c r="R48" i="2"/>
  <c r="Q48" i="2"/>
  <c r="P48" i="2"/>
  <c r="O48" i="2"/>
  <c r="M48" i="2"/>
  <c r="L48" i="2"/>
  <c r="K48" i="2"/>
  <c r="J48" i="2"/>
  <c r="K49" i="2" s="1"/>
  <c r="I48" i="2"/>
  <c r="H48" i="2"/>
  <c r="G48" i="2"/>
  <c r="F48" i="2"/>
  <c r="G49" i="2" s="1"/>
  <c r="E48" i="2"/>
  <c r="U47" i="2"/>
  <c r="T46" i="2"/>
  <c r="U46" i="2" s="1"/>
  <c r="N46" i="2"/>
  <c r="U45" i="2"/>
  <c r="T45" i="2"/>
  <c r="N45" i="2"/>
  <c r="T44" i="2"/>
  <c r="U44" i="2" s="1"/>
  <c r="N44" i="2"/>
  <c r="T43" i="2"/>
  <c r="U43" i="2" s="1"/>
  <c r="N43" i="2"/>
  <c r="T42" i="2"/>
  <c r="U42" i="2" s="1"/>
  <c r="N42" i="2"/>
  <c r="U41" i="2"/>
  <c r="T41" i="2"/>
  <c r="N41" i="2"/>
  <c r="T40" i="2"/>
  <c r="U40" i="2" s="1"/>
  <c r="N40" i="2"/>
  <c r="T39" i="2"/>
  <c r="N39" i="2"/>
  <c r="U39" i="2" s="1"/>
  <c r="T38" i="2"/>
  <c r="U38" i="2" s="1"/>
  <c r="N38" i="2"/>
  <c r="U37" i="2"/>
  <c r="T37" i="2"/>
  <c r="N37" i="2"/>
  <c r="T36" i="2"/>
  <c r="U36" i="2" s="1"/>
  <c r="N36" i="2"/>
  <c r="T35" i="2"/>
  <c r="N35" i="2"/>
  <c r="N48" i="2" s="1"/>
  <c r="S46" i="36"/>
  <c r="R46" i="36"/>
  <c r="Q46" i="36"/>
  <c r="P46" i="36"/>
  <c r="O46" i="36"/>
  <c r="M46" i="36"/>
  <c r="L46" i="36"/>
  <c r="K46" i="36"/>
  <c r="J46" i="36"/>
  <c r="I46" i="36"/>
  <c r="H46" i="36"/>
  <c r="G46" i="36"/>
  <c r="F46" i="36"/>
  <c r="E46" i="36"/>
  <c r="U45" i="36"/>
  <c r="T44" i="36"/>
  <c r="U44" i="36" s="1"/>
  <c r="N44" i="36"/>
  <c r="T43" i="36"/>
  <c r="U43" i="36" s="1"/>
  <c r="N43" i="36"/>
  <c r="T42" i="36"/>
  <c r="U42" i="36" s="1"/>
  <c r="N42" i="36"/>
  <c r="T41" i="36"/>
  <c r="N41" i="36"/>
  <c r="U41" i="36" s="1"/>
  <c r="T40" i="36"/>
  <c r="U40" i="36" s="1"/>
  <c r="N40" i="36"/>
  <c r="T39" i="36"/>
  <c r="U39" i="36" s="1"/>
  <c r="N39" i="36"/>
  <c r="T38" i="36"/>
  <c r="N38" i="36"/>
  <c r="T37" i="36"/>
  <c r="N37" i="36"/>
  <c r="T36" i="36"/>
  <c r="N36" i="36"/>
  <c r="U35" i="36"/>
  <c r="T35" i="36"/>
  <c r="N35" i="36"/>
  <c r="S46" i="35"/>
  <c r="R46" i="35"/>
  <c r="Q46" i="35"/>
  <c r="P46" i="35"/>
  <c r="O46" i="35"/>
  <c r="M46" i="35"/>
  <c r="L46" i="35"/>
  <c r="K46" i="35"/>
  <c r="J46" i="35"/>
  <c r="I46" i="35"/>
  <c r="H46" i="35"/>
  <c r="G46" i="35"/>
  <c r="F46" i="35"/>
  <c r="E46" i="35"/>
  <c r="U45" i="35"/>
  <c r="T44" i="35"/>
  <c r="U44" i="35" s="1"/>
  <c r="N44" i="35"/>
  <c r="T43" i="35"/>
  <c r="U43" i="35" s="1"/>
  <c r="N43" i="35"/>
  <c r="T42" i="35"/>
  <c r="U42" i="35" s="1"/>
  <c r="N42" i="35"/>
  <c r="T41" i="35"/>
  <c r="N41" i="35"/>
  <c r="T40" i="35"/>
  <c r="U40" i="35" s="1"/>
  <c r="N40" i="35"/>
  <c r="T39" i="35"/>
  <c r="U39" i="35" s="1"/>
  <c r="N39" i="35"/>
  <c r="T38" i="35"/>
  <c r="N38" i="35"/>
  <c r="T37" i="35"/>
  <c r="U37" i="35" s="1"/>
  <c r="N37" i="35"/>
  <c r="U36" i="35"/>
  <c r="T35" i="35"/>
  <c r="N35" i="35"/>
  <c r="N46" i="35" s="1"/>
  <c r="S46" i="30"/>
  <c r="R46" i="30"/>
  <c r="Q46" i="30"/>
  <c r="P46" i="30"/>
  <c r="O46" i="30"/>
  <c r="M46" i="30"/>
  <c r="L46" i="30"/>
  <c r="K46" i="30"/>
  <c r="J46" i="30"/>
  <c r="I46" i="30"/>
  <c r="H46" i="30"/>
  <c r="G46" i="30"/>
  <c r="F46" i="30"/>
  <c r="E46" i="30"/>
  <c r="T45" i="30"/>
  <c r="U45" i="30" s="1"/>
  <c r="N45" i="30"/>
  <c r="T44" i="30"/>
  <c r="N44" i="30"/>
  <c r="T43" i="30"/>
  <c r="U43" i="30" s="1"/>
  <c r="N43" i="30"/>
  <c r="T42" i="30"/>
  <c r="N42" i="30"/>
  <c r="U41" i="30"/>
  <c r="T41" i="30"/>
  <c r="N41" i="30"/>
  <c r="T40" i="30"/>
  <c r="N40" i="30"/>
  <c r="T39" i="30"/>
  <c r="N39" i="30"/>
  <c r="T37" i="30"/>
  <c r="N37" i="30"/>
  <c r="T36" i="30"/>
  <c r="N36" i="30"/>
  <c r="U36" i="30" s="1"/>
  <c r="T35" i="30"/>
  <c r="U35" i="30" s="1"/>
  <c r="N35" i="30"/>
  <c r="S46" i="29"/>
  <c r="R46" i="29"/>
  <c r="Q46" i="29"/>
  <c r="P46" i="29"/>
  <c r="O46" i="29"/>
  <c r="M46" i="29"/>
  <c r="L46" i="29"/>
  <c r="K46" i="29"/>
  <c r="J46" i="29"/>
  <c r="I46" i="29"/>
  <c r="H46" i="29"/>
  <c r="G46" i="29"/>
  <c r="F46" i="29"/>
  <c r="E46" i="29"/>
  <c r="T45" i="29"/>
  <c r="U45" i="29" s="1"/>
  <c r="N45" i="29"/>
  <c r="T44" i="29"/>
  <c r="N44" i="29"/>
  <c r="T43" i="29"/>
  <c r="U43" i="29" s="1"/>
  <c r="N43" i="29"/>
  <c r="T42" i="29"/>
  <c r="N42" i="29"/>
  <c r="U41" i="29"/>
  <c r="T41" i="29"/>
  <c r="N41" i="29"/>
  <c r="T40" i="29"/>
  <c r="N40" i="29"/>
  <c r="T39" i="29"/>
  <c r="U39" i="29" s="1"/>
  <c r="N39" i="29"/>
  <c r="T37" i="29"/>
  <c r="N37" i="29"/>
  <c r="T36" i="29"/>
  <c r="N36" i="29"/>
  <c r="U36" i="29" s="1"/>
  <c r="T35" i="29"/>
  <c r="U35" i="29" s="1"/>
  <c r="N35" i="29"/>
  <c r="S46" i="13"/>
  <c r="R46" i="13"/>
  <c r="Q46" i="13"/>
  <c r="P46" i="13"/>
  <c r="O46" i="13"/>
  <c r="M46" i="13"/>
  <c r="L46" i="13"/>
  <c r="K46" i="13"/>
  <c r="J46" i="13"/>
  <c r="K47" i="13" s="1"/>
  <c r="I46" i="13"/>
  <c r="H46" i="13"/>
  <c r="G46" i="13"/>
  <c r="F46" i="13"/>
  <c r="G47" i="13" s="1"/>
  <c r="E46" i="13"/>
  <c r="U45" i="13"/>
  <c r="T44" i="13"/>
  <c r="N44" i="13"/>
  <c r="T43" i="13"/>
  <c r="N43" i="13"/>
  <c r="T42" i="13"/>
  <c r="N42" i="13"/>
  <c r="T41" i="13"/>
  <c r="N41" i="13"/>
  <c r="T40" i="13"/>
  <c r="N40" i="13"/>
  <c r="T39" i="13"/>
  <c r="U39" i="13" s="1"/>
  <c r="N39" i="13"/>
  <c r="T38" i="13"/>
  <c r="N38" i="13"/>
  <c r="T37" i="13"/>
  <c r="N37" i="13"/>
  <c r="T36" i="13"/>
  <c r="N36" i="13"/>
  <c r="T35" i="13"/>
  <c r="U35" i="13" s="1"/>
  <c r="N35" i="13"/>
  <c r="S47" i="7"/>
  <c r="R47" i="7"/>
  <c r="Q47" i="7"/>
  <c r="P47" i="7"/>
  <c r="O47" i="7"/>
  <c r="M47" i="7"/>
  <c r="L47" i="7"/>
  <c r="K47" i="7"/>
  <c r="J47" i="7"/>
  <c r="I47" i="7"/>
  <c r="H47" i="7"/>
  <c r="G47" i="7"/>
  <c r="F47" i="7"/>
  <c r="E47" i="7"/>
  <c r="U46" i="7"/>
  <c r="T45" i="7"/>
  <c r="U45" i="7" s="1"/>
  <c r="N45" i="7"/>
  <c r="T44" i="7"/>
  <c r="U44" i="7" s="1"/>
  <c r="N44" i="7"/>
  <c r="T43" i="7"/>
  <c r="U43" i="7" s="1"/>
  <c r="N43" i="7"/>
  <c r="T42" i="7"/>
  <c r="N42" i="7"/>
  <c r="U42" i="7" s="1"/>
  <c r="T41" i="7"/>
  <c r="U41" i="7" s="1"/>
  <c r="N41" i="7"/>
  <c r="T40" i="7"/>
  <c r="U40" i="7" s="1"/>
  <c r="N40" i="7"/>
  <c r="T39" i="7"/>
  <c r="N39" i="7"/>
  <c r="T38" i="7"/>
  <c r="N38" i="7"/>
  <c r="T37" i="7"/>
  <c r="N37" i="7"/>
  <c r="U36" i="7"/>
  <c r="T36" i="7"/>
  <c r="N36" i="7"/>
  <c r="T35" i="7"/>
  <c r="N35" i="7"/>
  <c r="N47" i="7" s="1"/>
  <c r="T48" i="26"/>
  <c r="S48" i="26"/>
  <c r="R48" i="26"/>
  <c r="Q48" i="26"/>
  <c r="P48" i="26"/>
  <c r="O48" i="26"/>
  <c r="M48" i="26"/>
  <c r="L48" i="26"/>
  <c r="K48" i="26"/>
  <c r="J48" i="26"/>
  <c r="K49" i="26" s="1"/>
  <c r="I48" i="26"/>
  <c r="H48" i="26"/>
  <c r="G48" i="26"/>
  <c r="F48" i="26"/>
  <c r="G49" i="26" s="1"/>
  <c r="E48" i="26"/>
  <c r="U47" i="26"/>
  <c r="U46" i="26"/>
  <c r="N45" i="26"/>
  <c r="U45" i="26" s="1"/>
  <c r="N43" i="26"/>
  <c r="U43" i="26" s="1"/>
  <c r="N42" i="26"/>
  <c r="U42" i="26" s="1"/>
  <c r="N41" i="26"/>
  <c r="U41" i="26" s="1"/>
  <c r="N40" i="26"/>
  <c r="U40" i="26" s="1"/>
  <c r="N39" i="26"/>
  <c r="U39" i="26" s="1"/>
  <c r="N38" i="26"/>
  <c r="U38" i="26" s="1"/>
  <c r="U37" i="26"/>
  <c r="U36" i="26"/>
  <c r="N36" i="26"/>
  <c r="N35" i="26"/>
  <c r="N48" i="26" s="1"/>
  <c r="T46" i="20"/>
  <c r="S46" i="20"/>
  <c r="R46" i="20"/>
  <c r="Q46" i="20"/>
  <c r="P46" i="20"/>
  <c r="O46" i="20"/>
  <c r="M46" i="20"/>
  <c r="L46" i="20"/>
  <c r="K46" i="20"/>
  <c r="J46" i="20"/>
  <c r="K47" i="20" s="1"/>
  <c r="I46" i="20"/>
  <c r="H46" i="20"/>
  <c r="G46" i="20"/>
  <c r="F46" i="20"/>
  <c r="G47" i="20" s="1"/>
  <c r="E46" i="20"/>
  <c r="U45" i="20"/>
  <c r="N44" i="20"/>
  <c r="U44" i="20" s="1"/>
  <c r="N43" i="20"/>
  <c r="U43" i="20" s="1"/>
  <c r="N41" i="20"/>
  <c r="U41" i="20" s="1"/>
  <c r="N40" i="20"/>
  <c r="U40" i="20" s="1"/>
  <c r="N39" i="20"/>
  <c r="U39" i="20" s="1"/>
  <c r="N38" i="20"/>
  <c r="U38" i="20" s="1"/>
  <c r="N37" i="20"/>
  <c r="U37" i="20" s="1"/>
  <c r="N36" i="20"/>
  <c r="U36" i="20" s="1"/>
  <c r="N35" i="20"/>
  <c r="U35" i="20" s="1"/>
  <c r="T45" i="17"/>
  <c r="S45" i="17"/>
  <c r="R45" i="17"/>
  <c r="Q45" i="17"/>
  <c r="P45" i="17"/>
  <c r="O45" i="17"/>
  <c r="M45" i="17"/>
  <c r="L45" i="17"/>
  <c r="K45" i="17"/>
  <c r="J45" i="17"/>
  <c r="K46" i="17" s="1"/>
  <c r="I45" i="17"/>
  <c r="H45" i="17"/>
  <c r="G45" i="17"/>
  <c r="F45" i="17"/>
  <c r="G46" i="17" s="1"/>
  <c r="E45" i="17"/>
  <c r="U44" i="17"/>
  <c r="N43" i="17"/>
  <c r="U43" i="17" s="1"/>
  <c r="N42" i="17"/>
  <c r="U42" i="17" s="1"/>
  <c r="U41" i="17"/>
  <c r="U40" i="17"/>
  <c r="N40" i="17"/>
  <c r="N39" i="17"/>
  <c r="U39" i="17" s="1"/>
  <c r="U38" i="17"/>
  <c r="N38" i="17"/>
  <c r="N36" i="17"/>
  <c r="U36" i="17" s="1"/>
  <c r="U35" i="17"/>
  <c r="N35" i="17"/>
  <c r="T46" i="5"/>
  <c r="S46" i="5"/>
  <c r="R46" i="5"/>
  <c r="Q46" i="5"/>
  <c r="P46" i="5"/>
  <c r="O46" i="5"/>
  <c r="M46" i="5"/>
  <c r="L46" i="5"/>
  <c r="K46" i="5"/>
  <c r="J46" i="5"/>
  <c r="K47" i="5" s="1"/>
  <c r="I46" i="5"/>
  <c r="H46" i="5"/>
  <c r="G46" i="5"/>
  <c r="F46" i="5"/>
  <c r="G47" i="5" s="1"/>
  <c r="E46" i="5"/>
  <c r="U45" i="5"/>
  <c r="N44" i="5"/>
  <c r="U44" i="5" s="1"/>
  <c r="N43" i="5"/>
  <c r="U43" i="5" s="1"/>
  <c r="N42" i="5"/>
  <c r="U42" i="5" s="1"/>
  <c r="N41" i="5"/>
  <c r="U41" i="5" s="1"/>
  <c r="N40" i="5"/>
  <c r="U40" i="5" s="1"/>
  <c r="N39" i="5"/>
  <c r="U39" i="5" s="1"/>
  <c r="N38" i="5"/>
  <c r="U38" i="5" s="1"/>
  <c r="N37" i="5"/>
  <c r="U37" i="5" s="1"/>
  <c r="N36" i="5"/>
  <c r="U36" i="5" s="1"/>
  <c r="U35" i="5"/>
  <c r="U37" i="33" l="1"/>
  <c r="U38" i="33"/>
  <c r="U40" i="33"/>
  <c r="U43" i="13"/>
  <c r="U37" i="13"/>
  <c r="N46" i="13"/>
  <c r="U38" i="13"/>
  <c r="U42" i="13"/>
  <c r="U36" i="13"/>
  <c r="U40" i="13"/>
  <c r="U41" i="13"/>
  <c r="U44" i="13"/>
  <c r="U43" i="12"/>
  <c r="U35" i="12"/>
  <c r="U41" i="12"/>
  <c r="N45" i="12"/>
  <c r="U42" i="12"/>
  <c r="T46" i="11"/>
  <c r="U46" i="11" s="1"/>
  <c r="T46" i="10"/>
  <c r="U46" i="10" s="1"/>
  <c r="U48" i="9"/>
  <c r="U35" i="9"/>
  <c r="T47" i="8"/>
  <c r="U37" i="8"/>
  <c r="U39" i="8"/>
  <c r="U38" i="8"/>
  <c r="G48" i="8"/>
  <c r="K48" i="8"/>
  <c r="U47" i="8"/>
  <c r="U35" i="8"/>
  <c r="T48" i="6"/>
  <c r="U48" i="6" s="1"/>
  <c r="U35" i="6"/>
  <c r="N48" i="4"/>
  <c r="G49" i="4"/>
  <c r="K49" i="4"/>
  <c r="T48" i="4"/>
  <c r="U48" i="4" s="1"/>
  <c r="U39" i="3"/>
  <c r="U41" i="3"/>
  <c r="N47" i="3"/>
  <c r="U36" i="3"/>
  <c r="U43" i="3"/>
  <c r="U45" i="3"/>
  <c r="U40" i="3"/>
  <c r="G48" i="3"/>
  <c r="K48" i="3"/>
  <c r="T47" i="3"/>
  <c r="U39" i="1"/>
  <c r="U41" i="1"/>
  <c r="U36" i="1"/>
  <c r="U43" i="1"/>
  <c r="U45" i="1"/>
  <c r="N47" i="1"/>
  <c r="U40" i="1"/>
  <c r="G48" i="1"/>
  <c r="K48" i="1"/>
  <c r="T47" i="1"/>
  <c r="U47" i="1" s="1"/>
  <c r="T46" i="34"/>
  <c r="U46" i="34" s="1"/>
  <c r="U34" i="33"/>
  <c r="U36" i="33"/>
  <c r="U42" i="33"/>
  <c r="N44" i="33"/>
  <c r="G45" i="33"/>
  <c r="K45" i="33"/>
  <c r="T44" i="33"/>
  <c r="U35" i="33"/>
  <c r="U37" i="32"/>
  <c r="U36" i="32"/>
  <c r="U39" i="32"/>
  <c r="U41" i="32"/>
  <c r="K46" i="32"/>
  <c r="U35" i="32"/>
  <c r="U43" i="32"/>
  <c r="U40" i="32"/>
  <c r="T45" i="32"/>
  <c r="U45" i="32"/>
  <c r="U38" i="18"/>
  <c r="U35" i="18"/>
  <c r="N45" i="18"/>
  <c r="G46" i="18"/>
  <c r="K46" i="18"/>
  <c r="T45" i="18"/>
  <c r="U44" i="14"/>
  <c r="U35" i="14"/>
  <c r="U38" i="14"/>
  <c r="U39" i="14"/>
  <c r="U41" i="14"/>
  <c r="U43" i="14"/>
  <c r="U37" i="14"/>
  <c r="N45" i="14"/>
  <c r="U42" i="14"/>
  <c r="G46" i="14"/>
  <c r="K46" i="14"/>
  <c r="T45" i="14"/>
  <c r="U45" i="14" s="1"/>
  <c r="U40" i="12"/>
  <c r="U38" i="12"/>
  <c r="U34" i="12"/>
  <c r="U37" i="12"/>
  <c r="G46" i="12"/>
  <c r="K46" i="12"/>
  <c r="T45" i="12"/>
  <c r="T48" i="2"/>
  <c r="U48" i="2" s="1"/>
  <c r="U35" i="2"/>
  <c r="N46" i="36"/>
  <c r="U46" i="36" s="1"/>
  <c r="U36" i="36"/>
  <c r="T46" i="36"/>
  <c r="U37" i="36"/>
  <c r="G47" i="36"/>
  <c r="K47" i="36"/>
  <c r="U38" i="36"/>
  <c r="U35" i="35"/>
  <c r="U38" i="35"/>
  <c r="U41" i="35"/>
  <c r="G47" i="35"/>
  <c r="K47" i="35"/>
  <c r="T46" i="35"/>
  <c r="U46" i="35" s="1"/>
  <c r="U40" i="30"/>
  <c r="U39" i="30"/>
  <c r="U42" i="30"/>
  <c r="U44" i="30"/>
  <c r="U37" i="30"/>
  <c r="N46" i="30"/>
  <c r="G47" i="30"/>
  <c r="K47" i="30"/>
  <c r="T46" i="30"/>
  <c r="U46" i="30" s="1"/>
  <c r="U37" i="29"/>
  <c r="U42" i="29"/>
  <c r="U44" i="29"/>
  <c r="U40" i="29"/>
  <c r="N46" i="29"/>
  <c r="G47" i="29"/>
  <c r="K47" i="29"/>
  <c r="T46" i="29"/>
  <c r="U46" i="29" s="1"/>
  <c r="T46" i="13"/>
  <c r="U37" i="7"/>
  <c r="U39" i="7"/>
  <c r="U35" i="7"/>
  <c r="U38" i="7"/>
  <c r="G48" i="7"/>
  <c r="K48" i="7"/>
  <c r="T47" i="7"/>
  <c r="U47" i="7" s="1"/>
  <c r="U48" i="26"/>
  <c r="U35" i="26"/>
  <c r="N46" i="20"/>
  <c r="U46" i="20" s="1"/>
  <c r="N45" i="17"/>
  <c r="U45" i="17"/>
  <c r="N46" i="5"/>
  <c r="U46" i="5" s="1"/>
  <c r="U46" i="13" l="1"/>
  <c r="U45" i="12"/>
  <c r="U47" i="3"/>
  <c r="U44" i="33"/>
  <c r="U45" i="18"/>
  <c r="T23" i="12" l="1"/>
  <c r="U23" i="12" s="1"/>
  <c r="N23" i="12"/>
  <c r="N15" i="2"/>
  <c r="U15" i="2" s="1"/>
  <c r="S23" i="23"/>
  <c r="R23" i="23"/>
  <c r="Q23" i="23"/>
  <c r="P23" i="23"/>
  <c r="O23" i="23"/>
  <c r="M23" i="23"/>
  <c r="L23" i="23"/>
  <c r="K23" i="23"/>
  <c r="J23" i="23"/>
  <c r="K24" i="23" s="1"/>
  <c r="I23" i="23"/>
  <c r="H23" i="23"/>
  <c r="G23" i="23"/>
  <c r="F23" i="23"/>
  <c r="G24" i="23" s="1"/>
  <c r="E23" i="23"/>
  <c r="U22" i="23"/>
  <c r="T21" i="23"/>
  <c r="N21" i="23"/>
  <c r="N20" i="23"/>
  <c r="U20" i="23" s="1"/>
  <c r="T19" i="23"/>
  <c r="T23" i="23" s="1"/>
  <c r="N19" i="23"/>
  <c r="U19" i="23" s="1"/>
  <c r="N18" i="23"/>
  <c r="U18" i="23" s="1"/>
  <c r="N17" i="23"/>
  <c r="U17" i="23" s="1"/>
  <c r="N16" i="23"/>
  <c r="U16" i="23" s="1"/>
  <c r="N15" i="23"/>
  <c r="U15" i="23" s="1"/>
  <c r="N14" i="23"/>
  <c r="U14" i="23" s="1"/>
  <c r="N13" i="23"/>
  <c r="N23" i="23" s="1"/>
  <c r="S23" i="16"/>
  <c r="R23" i="16"/>
  <c r="Q23" i="16"/>
  <c r="P23" i="16"/>
  <c r="O23" i="16"/>
  <c r="M23" i="16"/>
  <c r="L23" i="16"/>
  <c r="K23" i="16"/>
  <c r="J23" i="16"/>
  <c r="I23" i="16"/>
  <c r="H23" i="16"/>
  <c r="G23" i="16"/>
  <c r="F23" i="16"/>
  <c r="E23" i="16"/>
  <c r="U22" i="16"/>
  <c r="T21" i="16"/>
  <c r="N21" i="16"/>
  <c r="N20" i="16"/>
  <c r="U20" i="16" s="1"/>
  <c r="N19" i="16"/>
  <c r="U19" i="16" s="1"/>
  <c r="N18" i="16"/>
  <c r="U18" i="16" s="1"/>
  <c r="N17" i="16"/>
  <c r="U17" i="16" s="1"/>
  <c r="N16" i="16"/>
  <c r="U16" i="16" s="1"/>
  <c r="N15" i="16"/>
  <c r="U15" i="16" s="1"/>
  <c r="N14" i="16"/>
  <c r="U14" i="16" s="1"/>
  <c r="T13" i="16"/>
  <c r="N13" i="16"/>
  <c r="S25" i="6"/>
  <c r="R25" i="6"/>
  <c r="Q25" i="6"/>
  <c r="P25" i="6"/>
  <c r="O25" i="6"/>
  <c r="M25" i="6"/>
  <c r="L25" i="6"/>
  <c r="K25" i="6"/>
  <c r="J25" i="6"/>
  <c r="K26" i="6" s="1"/>
  <c r="I25" i="6"/>
  <c r="H25" i="6"/>
  <c r="G25" i="6"/>
  <c r="F25" i="6"/>
  <c r="G26" i="6" s="1"/>
  <c r="E25" i="6"/>
  <c r="U24" i="6"/>
  <c r="T23" i="6"/>
  <c r="N23" i="6"/>
  <c r="T22" i="6"/>
  <c r="U22" i="6" s="1"/>
  <c r="N22" i="6"/>
  <c r="T21" i="6"/>
  <c r="N21" i="6"/>
  <c r="T20" i="6"/>
  <c r="U20" i="6" s="1"/>
  <c r="N20" i="6"/>
  <c r="T19" i="6"/>
  <c r="N19" i="6"/>
  <c r="U18" i="6"/>
  <c r="T18" i="6"/>
  <c r="N18" i="6"/>
  <c r="T17" i="6"/>
  <c r="N17" i="6"/>
  <c r="T15" i="6"/>
  <c r="N15" i="6"/>
  <c r="T14" i="6"/>
  <c r="N14" i="6"/>
  <c r="T13" i="6"/>
  <c r="U13" i="6" s="1"/>
  <c r="N13" i="6"/>
  <c r="S24" i="34"/>
  <c r="R24" i="34"/>
  <c r="Q24" i="34"/>
  <c r="P24" i="34"/>
  <c r="O24" i="34"/>
  <c r="M24" i="34"/>
  <c r="L24" i="34"/>
  <c r="K24" i="34"/>
  <c r="J24" i="34"/>
  <c r="I24" i="34"/>
  <c r="H24" i="34"/>
  <c r="G24" i="34"/>
  <c r="F24" i="34"/>
  <c r="E24" i="34"/>
  <c r="U23" i="34"/>
  <c r="T22" i="34"/>
  <c r="U22" i="34" s="1"/>
  <c r="N22" i="34"/>
  <c r="T21" i="34"/>
  <c r="U21" i="34" s="1"/>
  <c r="N21" i="34"/>
  <c r="T20" i="34"/>
  <c r="U20" i="34" s="1"/>
  <c r="N20" i="34"/>
  <c r="U19" i="34"/>
  <c r="N19" i="34"/>
  <c r="U18" i="34"/>
  <c r="N18" i="34"/>
  <c r="T17" i="34"/>
  <c r="N17" i="34"/>
  <c r="T16" i="34"/>
  <c r="U16" i="34" s="1"/>
  <c r="N16" i="34"/>
  <c r="U15" i="34"/>
  <c r="T15" i="34"/>
  <c r="N15" i="34"/>
  <c r="T14" i="34"/>
  <c r="N14" i="34"/>
  <c r="N13" i="34"/>
  <c r="U13" i="34" s="1"/>
  <c r="S23" i="18"/>
  <c r="R23" i="18"/>
  <c r="Q23" i="18"/>
  <c r="P23" i="18"/>
  <c r="O23" i="18"/>
  <c r="M23" i="18"/>
  <c r="L23" i="18"/>
  <c r="K23" i="18"/>
  <c r="J23" i="18"/>
  <c r="I23" i="18"/>
  <c r="H23" i="18"/>
  <c r="G23" i="18"/>
  <c r="F23" i="18"/>
  <c r="E23" i="18"/>
  <c r="U22" i="18"/>
  <c r="T21" i="18"/>
  <c r="N21" i="18"/>
  <c r="T20" i="18"/>
  <c r="U20" i="18" s="1"/>
  <c r="N20" i="18"/>
  <c r="T19" i="18"/>
  <c r="N19" i="18"/>
  <c r="T18" i="18"/>
  <c r="N18" i="18"/>
  <c r="T17" i="18"/>
  <c r="N17" i="18"/>
  <c r="T16" i="18"/>
  <c r="N16" i="18"/>
  <c r="T15" i="18"/>
  <c r="N15" i="18"/>
  <c r="T14" i="18"/>
  <c r="N14" i="18"/>
  <c r="T13" i="18"/>
  <c r="N13" i="18"/>
  <c r="S26" i="12"/>
  <c r="R26" i="12"/>
  <c r="Q26" i="12"/>
  <c r="P26" i="12"/>
  <c r="O26" i="12"/>
  <c r="M26" i="12"/>
  <c r="L26" i="12"/>
  <c r="K26" i="12"/>
  <c r="J26" i="12"/>
  <c r="I26" i="12"/>
  <c r="H26" i="12"/>
  <c r="G26" i="12"/>
  <c r="F26" i="12"/>
  <c r="E26" i="12"/>
  <c r="U25" i="12"/>
  <c r="U24" i="12"/>
  <c r="T21" i="12"/>
  <c r="N21" i="12"/>
  <c r="T20" i="12"/>
  <c r="N20" i="12"/>
  <c r="T19" i="12"/>
  <c r="U19" i="12" s="1"/>
  <c r="N19" i="12"/>
  <c r="T18" i="12"/>
  <c r="N18" i="12"/>
  <c r="T17" i="12"/>
  <c r="U17" i="12" s="1"/>
  <c r="N17" i="12"/>
  <c r="T16" i="12"/>
  <c r="N16" i="12"/>
  <c r="U15" i="12"/>
  <c r="T15" i="12"/>
  <c r="N15" i="12"/>
  <c r="T14" i="12"/>
  <c r="N14" i="12"/>
  <c r="T13" i="12"/>
  <c r="N13" i="12"/>
  <c r="S25" i="2"/>
  <c r="R25" i="2"/>
  <c r="Q25" i="2"/>
  <c r="P25" i="2"/>
  <c r="O25" i="2"/>
  <c r="M25" i="2"/>
  <c r="L25" i="2"/>
  <c r="K25" i="2"/>
  <c r="J25" i="2"/>
  <c r="I25" i="2"/>
  <c r="H25" i="2"/>
  <c r="G25" i="2"/>
  <c r="F25" i="2"/>
  <c r="E25" i="2"/>
  <c r="U24" i="2"/>
  <c r="T23" i="2"/>
  <c r="U23" i="2" s="1"/>
  <c r="N23" i="2"/>
  <c r="T22" i="2"/>
  <c r="N22" i="2"/>
  <c r="T21" i="2"/>
  <c r="U21" i="2" s="1"/>
  <c r="N21" i="2"/>
  <c r="T20" i="2"/>
  <c r="N20" i="2"/>
  <c r="T19" i="2"/>
  <c r="U19" i="2" s="1"/>
  <c r="N19" i="2"/>
  <c r="T18" i="2"/>
  <c r="N18" i="2"/>
  <c r="T17" i="2"/>
  <c r="N17" i="2"/>
  <c r="T16" i="2"/>
  <c r="N16" i="2"/>
  <c r="T14" i="2"/>
  <c r="U14" i="2" s="1"/>
  <c r="N14" i="2"/>
  <c r="T13" i="2"/>
  <c r="N13" i="2"/>
  <c r="U21" i="16" l="1"/>
  <c r="U15" i="18"/>
  <c r="G24" i="18"/>
  <c r="K24" i="18"/>
  <c r="U16" i="18"/>
  <c r="U14" i="12"/>
  <c r="N26" i="12"/>
  <c r="U16" i="12"/>
  <c r="U18" i="12"/>
  <c r="U13" i="12"/>
  <c r="U20" i="12"/>
  <c r="U21" i="12"/>
  <c r="G27" i="12"/>
  <c r="K27" i="12"/>
  <c r="U14" i="6"/>
  <c r="N25" i="6"/>
  <c r="U17" i="6"/>
  <c r="U19" i="6"/>
  <c r="U21" i="6"/>
  <c r="U15" i="6"/>
  <c r="U23" i="6"/>
  <c r="U22" i="2"/>
  <c r="U16" i="2"/>
  <c r="U20" i="2"/>
  <c r="U18" i="2"/>
  <c r="N25" i="2"/>
  <c r="U21" i="23"/>
  <c r="U23" i="23"/>
  <c r="U13" i="23"/>
  <c r="U13" i="16"/>
  <c r="N23" i="16"/>
  <c r="G24" i="16"/>
  <c r="K24" i="16"/>
  <c r="T23" i="16"/>
  <c r="T25" i="6"/>
  <c r="U25" i="6" s="1"/>
  <c r="U14" i="34"/>
  <c r="N24" i="34"/>
  <c r="G25" i="34"/>
  <c r="K25" i="34"/>
  <c r="U17" i="34"/>
  <c r="T24" i="34"/>
  <c r="U24" i="34" s="1"/>
  <c r="U14" i="18"/>
  <c r="U19" i="18"/>
  <c r="N23" i="18"/>
  <c r="U18" i="18"/>
  <c r="U21" i="18"/>
  <c r="U17" i="18"/>
  <c r="T23" i="18"/>
  <c r="U23" i="18" s="1"/>
  <c r="U13" i="18"/>
  <c r="T26" i="12"/>
  <c r="U17" i="2"/>
  <c r="G26" i="2"/>
  <c r="K26" i="2"/>
  <c r="T25" i="2"/>
  <c r="U25" i="2" s="1"/>
  <c r="U13" i="2"/>
  <c r="S24" i="3"/>
  <c r="R24" i="3"/>
  <c r="Q24" i="3"/>
  <c r="P24" i="3"/>
  <c r="O24" i="3"/>
  <c r="M24" i="3"/>
  <c r="L24" i="3"/>
  <c r="K24" i="3"/>
  <c r="J24" i="3"/>
  <c r="K25" i="3" s="1"/>
  <c r="I24" i="3"/>
  <c r="H24" i="3"/>
  <c r="G24" i="3"/>
  <c r="F24" i="3"/>
  <c r="G25" i="3" s="1"/>
  <c r="E24" i="3"/>
  <c r="T23" i="3"/>
  <c r="U23" i="3" s="1"/>
  <c r="N23" i="3"/>
  <c r="T22" i="3"/>
  <c r="N22" i="3"/>
  <c r="T21" i="3"/>
  <c r="N21" i="3"/>
  <c r="T20" i="3"/>
  <c r="N20" i="3"/>
  <c r="T19" i="3"/>
  <c r="U19" i="3" s="1"/>
  <c r="N19" i="3"/>
  <c r="T18" i="3"/>
  <c r="N18" i="3"/>
  <c r="T17" i="3"/>
  <c r="N17" i="3"/>
  <c r="T15" i="3"/>
  <c r="N15" i="3"/>
  <c r="U14" i="3"/>
  <c r="T14" i="3"/>
  <c r="N14" i="3"/>
  <c r="T13" i="3"/>
  <c r="N13" i="3"/>
  <c r="N24" i="3" s="1"/>
  <c r="S24" i="1"/>
  <c r="R24" i="1"/>
  <c r="Q24" i="1"/>
  <c r="P24" i="1"/>
  <c r="O24" i="1"/>
  <c r="M24" i="1"/>
  <c r="L24" i="1"/>
  <c r="K24" i="1"/>
  <c r="J24" i="1"/>
  <c r="I24" i="1"/>
  <c r="H24" i="1"/>
  <c r="G24" i="1"/>
  <c r="F24" i="1"/>
  <c r="E24" i="1"/>
  <c r="T23" i="1"/>
  <c r="N23" i="1"/>
  <c r="T22" i="1"/>
  <c r="N22" i="1"/>
  <c r="T21" i="1"/>
  <c r="N21" i="1"/>
  <c r="T20" i="1"/>
  <c r="N20" i="1"/>
  <c r="T19" i="1"/>
  <c r="N19" i="1"/>
  <c r="T18" i="1"/>
  <c r="N18" i="1"/>
  <c r="T17" i="1"/>
  <c r="N17" i="1"/>
  <c r="T15" i="1"/>
  <c r="N15" i="1"/>
  <c r="T14" i="1"/>
  <c r="N14" i="1"/>
  <c r="T13" i="1"/>
  <c r="N13" i="1"/>
  <c r="U26" i="12" l="1"/>
  <c r="U15" i="3"/>
  <c r="U18" i="3"/>
  <c r="U21" i="3"/>
  <c r="U14" i="1"/>
  <c r="U19" i="1"/>
  <c r="U13" i="1"/>
  <c r="U21" i="1"/>
  <c r="U23" i="1"/>
  <c r="U17" i="1"/>
  <c r="U23" i="16"/>
  <c r="U13" i="3"/>
  <c r="U17" i="3"/>
  <c r="U20" i="3"/>
  <c r="U22" i="3"/>
  <c r="T24" i="3"/>
  <c r="U24" i="3" s="1"/>
  <c r="U15" i="1"/>
  <c r="U18" i="1"/>
  <c r="U20" i="1"/>
  <c r="U22" i="1"/>
  <c r="N24" i="1"/>
  <c r="G25" i="1"/>
  <c r="K25" i="1"/>
  <c r="T24" i="1"/>
  <c r="U24" i="1" l="1"/>
  <c r="T19" i="22"/>
  <c r="T18" i="22"/>
  <c r="T17" i="22"/>
  <c r="T16" i="22"/>
  <c r="T15" i="22"/>
  <c r="T14" i="22"/>
  <c r="T13" i="22"/>
  <c r="S24" i="36" l="1"/>
  <c r="R24" i="36"/>
  <c r="Q24" i="36"/>
  <c r="P24" i="36"/>
  <c r="O24" i="36"/>
  <c r="M24" i="36"/>
  <c r="L24" i="36"/>
  <c r="K24" i="36"/>
  <c r="J24" i="36"/>
  <c r="I24" i="36"/>
  <c r="H24" i="36"/>
  <c r="G24" i="36"/>
  <c r="F24" i="36"/>
  <c r="E24" i="36"/>
  <c r="U23" i="36"/>
  <c r="T22" i="36"/>
  <c r="N22" i="36"/>
  <c r="T21" i="36"/>
  <c r="N21" i="36"/>
  <c r="T20" i="36"/>
  <c r="N20" i="36"/>
  <c r="T19" i="36"/>
  <c r="N19" i="36"/>
  <c r="U19" i="36" s="1"/>
  <c r="T18" i="36"/>
  <c r="U18" i="36" s="1"/>
  <c r="N18" i="36"/>
  <c r="T17" i="36"/>
  <c r="N17" i="36"/>
  <c r="U17" i="36" s="1"/>
  <c r="T16" i="36"/>
  <c r="U16" i="36" s="1"/>
  <c r="N16" i="36"/>
  <c r="U15" i="36"/>
  <c r="U14" i="36"/>
  <c r="T13" i="36"/>
  <c r="N13" i="36"/>
  <c r="S4" i="36"/>
  <c r="S5" i="36"/>
  <c r="G25" i="36" l="1"/>
  <c r="K25" i="36"/>
  <c r="U21" i="36"/>
  <c r="U20" i="36"/>
  <c r="U22" i="36"/>
  <c r="N24" i="36"/>
  <c r="T24" i="36"/>
  <c r="U24" i="36" s="1"/>
  <c r="U13" i="36"/>
  <c r="S24" i="35" l="1"/>
  <c r="R24" i="35"/>
  <c r="Q24" i="35"/>
  <c r="P24" i="35"/>
  <c r="O24" i="35"/>
  <c r="M24" i="35"/>
  <c r="L24" i="35"/>
  <c r="K24" i="35"/>
  <c r="J24" i="35"/>
  <c r="K25" i="35" s="1"/>
  <c r="I24" i="35"/>
  <c r="H24" i="35"/>
  <c r="G24" i="35"/>
  <c r="F24" i="35"/>
  <c r="G25" i="35" s="1"/>
  <c r="E24" i="35"/>
  <c r="U23" i="35"/>
  <c r="T22" i="35"/>
  <c r="N22" i="35"/>
  <c r="T21" i="35"/>
  <c r="N21" i="35"/>
  <c r="T20" i="35"/>
  <c r="N20" i="35"/>
  <c r="T19" i="35"/>
  <c r="N19" i="35"/>
  <c r="T18" i="35"/>
  <c r="N18" i="35"/>
  <c r="T17" i="35"/>
  <c r="N17" i="35"/>
  <c r="T16" i="35"/>
  <c r="N16" i="35"/>
  <c r="U15" i="35"/>
  <c r="T14" i="35"/>
  <c r="N14" i="35"/>
  <c r="T13" i="35"/>
  <c r="N13" i="35"/>
  <c r="S4" i="35"/>
  <c r="S5" i="35"/>
  <c r="U19" i="35" l="1"/>
  <c r="N24" i="35"/>
  <c r="U17" i="35"/>
  <c r="U13" i="35"/>
  <c r="U21" i="35"/>
  <c r="U16" i="35"/>
  <c r="U18" i="35"/>
  <c r="U14" i="35"/>
  <c r="U20" i="35"/>
  <c r="U22" i="35"/>
  <c r="T24" i="35"/>
  <c r="U24" i="35" s="1"/>
  <c r="S26" i="13" l="1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5" i="13"/>
  <c r="T24" i="13"/>
  <c r="N24" i="13"/>
  <c r="T23" i="13"/>
  <c r="N23" i="13"/>
  <c r="T22" i="13"/>
  <c r="N22" i="13"/>
  <c r="T21" i="13"/>
  <c r="N21" i="13"/>
  <c r="T20" i="13"/>
  <c r="N20" i="13"/>
  <c r="T19" i="13"/>
  <c r="N19" i="13"/>
  <c r="U19" i="13" s="1"/>
  <c r="T18" i="13"/>
  <c r="N18" i="13"/>
  <c r="T17" i="13"/>
  <c r="N17" i="13"/>
  <c r="T16" i="13"/>
  <c r="N16" i="13"/>
  <c r="T15" i="13"/>
  <c r="N15" i="13"/>
  <c r="T14" i="13"/>
  <c r="N14" i="13"/>
  <c r="T13" i="13"/>
  <c r="N13" i="13"/>
  <c r="N26" i="13" s="1"/>
  <c r="S4" i="13"/>
  <c r="S5" i="13"/>
  <c r="U23" i="13" l="1"/>
  <c r="U15" i="13"/>
  <c r="U21" i="13"/>
  <c r="U14" i="13"/>
  <c r="U16" i="13"/>
  <c r="U18" i="13"/>
  <c r="G27" i="13"/>
  <c r="K27" i="13"/>
  <c r="U17" i="13"/>
  <c r="U24" i="13"/>
  <c r="U13" i="13"/>
  <c r="U20" i="13"/>
  <c r="U22" i="13"/>
  <c r="T26" i="13"/>
  <c r="U26" i="13" s="1"/>
  <c r="S25" i="7" l="1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U24" i="7"/>
  <c r="T23" i="7"/>
  <c r="N23" i="7"/>
  <c r="T22" i="7"/>
  <c r="N22" i="7"/>
  <c r="T21" i="7"/>
  <c r="N21" i="7"/>
  <c r="T20" i="7"/>
  <c r="U20" i="7" s="1"/>
  <c r="N20" i="7"/>
  <c r="T19" i="7"/>
  <c r="N19" i="7"/>
  <c r="T18" i="7"/>
  <c r="N18" i="7"/>
  <c r="T17" i="7"/>
  <c r="N17" i="7"/>
  <c r="T16" i="7"/>
  <c r="U16" i="7" s="1"/>
  <c r="N16" i="7"/>
  <c r="T15" i="7"/>
  <c r="N15" i="7"/>
  <c r="T14" i="7"/>
  <c r="N14" i="7"/>
  <c r="T13" i="7"/>
  <c r="N13" i="7"/>
  <c r="S4" i="7"/>
  <c r="S5" i="7"/>
  <c r="S23" i="24"/>
  <c r="R23" i="24"/>
  <c r="Q23" i="24"/>
  <c r="P23" i="24"/>
  <c r="O23" i="24"/>
  <c r="M23" i="24"/>
  <c r="L23" i="24"/>
  <c r="K23" i="24"/>
  <c r="J23" i="24"/>
  <c r="I23" i="24"/>
  <c r="H23" i="24"/>
  <c r="G23" i="24"/>
  <c r="F23" i="24"/>
  <c r="E23" i="24"/>
  <c r="U22" i="24"/>
  <c r="T21" i="24"/>
  <c r="N21" i="24"/>
  <c r="T20" i="24"/>
  <c r="N20" i="24"/>
  <c r="T19" i="24"/>
  <c r="N19" i="24"/>
  <c r="T18" i="24"/>
  <c r="N18" i="24"/>
  <c r="T17" i="24"/>
  <c r="N17" i="24"/>
  <c r="U17" i="24" s="1"/>
  <c r="T16" i="24"/>
  <c r="U16" i="24" s="1"/>
  <c r="N16" i="24"/>
  <c r="T15" i="24"/>
  <c r="N15" i="24"/>
  <c r="T14" i="24"/>
  <c r="U14" i="24" s="1"/>
  <c r="N14" i="24"/>
  <c r="T13" i="24"/>
  <c r="N13" i="24"/>
  <c r="N23" i="24" s="1"/>
  <c r="S4" i="24"/>
  <c r="S5" i="24"/>
  <c r="S4" i="23"/>
  <c r="S5" i="23"/>
  <c r="U18" i="24" l="1"/>
  <c r="U13" i="7"/>
  <c r="U15" i="7"/>
  <c r="U22" i="7"/>
  <c r="U18" i="7"/>
  <c r="G26" i="7"/>
  <c r="U15" i="24"/>
  <c r="U19" i="24"/>
  <c r="U21" i="24"/>
  <c r="U20" i="24"/>
  <c r="G24" i="24"/>
  <c r="K24" i="24"/>
  <c r="U17" i="7"/>
  <c r="U19" i="7"/>
  <c r="U14" i="7"/>
  <c r="U21" i="7"/>
  <c r="U23" i="7"/>
  <c r="K26" i="7"/>
  <c r="N25" i="7"/>
  <c r="T25" i="7"/>
  <c r="T23" i="24"/>
  <c r="U23" i="24" s="1"/>
  <c r="U13" i="24"/>
  <c r="U25" i="7" l="1"/>
  <c r="S4" i="6"/>
  <c r="S5" i="6"/>
  <c r="S24" i="25"/>
  <c r="R24" i="25"/>
  <c r="Q24" i="25"/>
  <c r="P24" i="25"/>
  <c r="O24" i="25"/>
  <c r="M24" i="25"/>
  <c r="L24" i="25"/>
  <c r="K24" i="25"/>
  <c r="J24" i="25"/>
  <c r="I24" i="25"/>
  <c r="H24" i="25"/>
  <c r="G24" i="25"/>
  <c r="F24" i="25"/>
  <c r="E24" i="25"/>
  <c r="U23" i="25"/>
  <c r="T22" i="25"/>
  <c r="N22" i="25"/>
  <c r="T21" i="25"/>
  <c r="N21" i="25"/>
  <c r="T20" i="25"/>
  <c r="N20" i="25"/>
  <c r="T19" i="25"/>
  <c r="N19" i="25"/>
  <c r="T18" i="25"/>
  <c r="N18" i="25"/>
  <c r="T17" i="25"/>
  <c r="U17" i="25" s="1"/>
  <c r="N17" i="25"/>
  <c r="T16" i="25"/>
  <c r="N16" i="25"/>
  <c r="T15" i="25"/>
  <c r="N15" i="25"/>
  <c r="U15" i="25" s="1"/>
  <c r="T14" i="25"/>
  <c r="N14" i="25"/>
  <c r="T13" i="25"/>
  <c r="N13" i="25"/>
  <c r="S4" i="25"/>
  <c r="S5" i="25"/>
  <c r="S27" i="9"/>
  <c r="R27" i="9"/>
  <c r="Q27" i="9"/>
  <c r="P27" i="9"/>
  <c r="O27" i="9"/>
  <c r="M27" i="9"/>
  <c r="L27" i="9"/>
  <c r="K27" i="9"/>
  <c r="J27" i="9"/>
  <c r="K28" i="9" s="1"/>
  <c r="I27" i="9"/>
  <c r="H27" i="9"/>
  <c r="G27" i="9"/>
  <c r="F27" i="9"/>
  <c r="G28" i="9" s="1"/>
  <c r="E27" i="9"/>
  <c r="U26" i="9"/>
  <c r="T25" i="9"/>
  <c r="N25" i="9"/>
  <c r="T24" i="9"/>
  <c r="N24" i="9"/>
  <c r="T22" i="9"/>
  <c r="U22" i="9" s="1"/>
  <c r="N22" i="9"/>
  <c r="T21" i="9"/>
  <c r="U21" i="9" s="1"/>
  <c r="N21" i="9"/>
  <c r="T20" i="9"/>
  <c r="N20" i="9"/>
  <c r="T19" i="9"/>
  <c r="U19" i="9" s="1"/>
  <c r="N19" i="9"/>
  <c r="T18" i="9"/>
  <c r="N18" i="9"/>
  <c r="U17" i="9"/>
  <c r="T17" i="9"/>
  <c r="N17" i="9"/>
  <c r="T16" i="9"/>
  <c r="N16" i="9"/>
  <c r="T15" i="9"/>
  <c r="U15" i="9" s="1"/>
  <c r="N15" i="9"/>
  <c r="T14" i="9"/>
  <c r="N14" i="9"/>
  <c r="T13" i="9"/>
  <c r="N13" i="9"/>
  <c r="U13" i="9" s="1"/>
  <c r="S5" i="9"/>
  <c r="S4" i="9"/>
  <c r="S24" i="39"/>
  <c r="R24" i="39"/>
  <c r="Q24" i="39"/>
  <c r="P24" i="39"/>
  <c r="O24" i="39"/>
  <c r="M24" i="39"/>
  <c r="L24" i="39"/>
  <c r="K24" i="39"/>
  <c r="J24" i="39"/>
  <c r="I24" i="39"/>
  <c r="H24" i="39"/>
  <c r="G24" i="39"/>
  <c r="F24" i="39"/>
  <c r="E24" i="39"/>
  <c r="T22" i="39"/>
  <c r="N22" i="39"/>
  <c r="T21" i="39"/>
  <c r="N21" i="39"/>
  <c r="T20" i="39"/>
  <c r="N20" i="39"/>
  <c r="U20" i="39" s="1"/>
  <c r="T19" i="39"/>
  <c r="N19" i="39"/>
  <c r="T18" i="39"/>
  <c r="N18" i="39"/>
  <c r="T17" i="39"/>
  <c r="N17" i="39"/>
  <c r="T16" i="39"/>
  <c r="N16" i="39"/>
  <c r="U15" i="39"/>
  <c r="T14" i="39"/>
  <c r="N14" i="39"/>
  <c r="T13" i="39"/>
  <c r="N13" i="39"/>
  <c r="S5" i="39"/>
  <c r="S4" i="39"/>
  <c r="S23" i="38"/>
  <c r="R23" i="38"/>
  <c r="Q23" i="38"/>
  <c r="P23" i="38"/>
  <c r="O23" i="38"/>
  <c r="M23" i="38"/>
  <c r="L23" i="38"/>
  <c r="K23" i="38"/>
  <c r="J23" i="38"/>
  <c r="I23" i="38"/>
  <c r="H23" i="38"/>
  <c r="G23" i="38"/>
  <c r="F23" i="38"/>
  <c r="E23" i="38"/>
  <c r="T22" i="38"/>
  <c r="N22" i="38"/>
  <c r="T21" i="38"/>
  <c r="N21" i="38"/>
  <c r="T20" i="38"/>
  <c r="N20" i="38"/>
  <c r="T19" i="38"/>
  <c r="N19" i="38"/>
  <c r="T18" i="38"/>
  <c r="N18" i="38"/>
  <c r="T17" i="38"/>
  <c r="N17" i="38"/>
  <c r="T16" i="38"/>
  <c r="N16" i="38"/>
  <c r="U15" i="38"/>
  <c r="T14" i="38"/>
  <c r="N14" i="38"/>
  <c r="T13" i="38"/>
  <c r="N13" i="38"/>
  <c r="S4" i="38"/>
  <c r="S5" i="38"/>
  <c r="S4" i="37"/>
  <c r="S5" i="37"/>
  <c r="T22" i="37"/>
  <c r="N22" i="37"/>
  <c r="T21" i="37"/>
  <c r="N21" i="37"/>
  <c r="U21" i="37" s="1"/>
  <c r="T20" i="37"/>
  <c r="N20" i="37"/>
  <c r="T19" i="37"/>
  <c r="N19" i="37"/>
  <c r="T18" i="37"/>
  <c r="N18" i="37"/>
  <c r="T17" i="37"/>
  <c r="N17" i="37"/>
  <c r="T16" i="37"/>
  <c r="N16" i="37"/>
  <c r="U15" i="37"/>
  <c r="T14" i="37"/>
  <c r="N14" i="37"/>
  <c r="T13" i="37"/>
  <c r="N13" i="37"/>
  <c r="U13" i="37" s="1"/>
  <c r="U22" i="39" l="1"/>
  <c r="U19" i="39"/>
  <c r="U19" i="38"/>
  <c r="U22" i="25"/>
  <c r="U13" i="25"/>
  <c r="U20" i="25"/>
  <c r="U19" i="25"/>
  <c r="U16" i="38"/>
  <c r="U18" i="38"/>
  <c r="U21" i="38"/>
  <c r="G24" i="38"/>
  <c r="K24" i="38"/>
  <c r="U19" i="37"/>
  <c r="U16" i="37"/>
  <c r="U18" i="37"/>
  <c r="U14" i="37"/>
  <c r="U17" i="37"/>
  <c r="U20" i="37"/>
  <c r="U22" i="37"/>
  <c r="U16" i="9"/>
  <c r="U24" i="9"/>
  <c r="N27" i="9"/>
  <c r="U18" i="9"/>
  <c r="U20" i="9"/>
  <c r="U14" i="9"/>
  <c r="U25" i="9"/>
  <c r="U18" i="39"/>
  <c r="U14" i="39"/>
  <c r="U17" i="39"/>
  <c r="U13" i="39"/>
  <c r="N24" i="39"/>
  <c r="U16" i="39"/>
  <c r="U21" i="39"/>
  <c r="G25" i="39"/>
  <c r="K25" i="39"/>
  <c r="U17" i="38"/>
  <c r="U14" i="38"/>
  <c r="U20" i="38"/>
  <c r="U22" i="38"/>
  <c r="N23" i="38"/>
  <c r="U23" i="38" s="1"/>
  <c r="T23" i="38"/>
  <c r="U14" i="25"/>
  <c r="U21" i="25"/>
  <c r="N24" i="25"/>
  <c r="U16" i="25"/>
  <c r="U18" i="25"/>
  <c r="G25" i="25"/>
  <c r="K25" i="25"/>
  <c r="T24" i="25"/>
  <c r="T27" i="9"/>
  <c r="U27" i="9" s="1"/>
  <c r="T24" i="39"/>
  <c r="U24" i="39" s="1"/>
  <c r="U13" i="38"/>
  <c r="U24" i="25" l="1"/>
  <c r="S23" i="37"/>
  <c r="R23" i="37"/>
  <c r="Q23" i="37"/>
  <c r="P23" i="37"/>
  <c r="O23" i="37"/>
  <c r="M23" i="37"/>
  <c r="L23" i="37"/>
  <c r="K23" i="37"/>
  <c r="J23" i="37"/>
  <c r="I23" i="37"/>
  <c r="H23" i="37"/>
  <c r="G23" i="37"/>
  <c r="F23" i="37"/>
  <c r="E23" i="37"/>
  <c r="N23" i="37"/>
  <c r="C11" i="37"/>
  <c r="U22" i="22"/>
  <c r="T21" i="22"/>
  <c r="N21" i="22"/>
  <c r="T20" i="22"/>
  <c r="N20" i="22"/>
  <c r="N19" i="22"/>
  <c r="U19" i="22" s="1"/>
  <c r="N18" i="22"/>
  <c r="U18" i="22" s="1"/>
  <c r="N17" i="22"/>
  <c r="U17" i="22" s="1"/>
  <c r="N16" i="22"/>
  <c r="U16" i="22" s="1"/>
  <c r="N15" i="22"/>
  <c r="U15" i="22" s="1"/>
  <c r="N14" i="22"/>
  <c r="U14" i="22" s="1"/>
  <c r="N13" i="22"/>
  <c r="U13" i="22" s="1"/>
  <c r="G24" i="37" l="1"/>
  <c r="K24" i="37"/>
  <c r="U21" i="22"/>
  <c r="U20" i="22"/>
  <c r="T23" i="37"/>
  <c r="U23" i="37" s="1"/>
  <c r="U22" i="19"/>
  <c r="T21" i="19"/>
  <c r="N21" i="19"/>
  <c r="T20" i="19"/>
  <c r="N20" i="19"/>
  <c r="T19" i="19"/>
  <c r="N19" i="19"/>
  <c r="U19" i="19" s="1"/>
  <c r="T18" i="19"/>
  <c r="U18" i="19" s="1"/>
  <c r="N18" i="19"/>
  <c r="T17" i="19"/>
  <c r="N17" i="19"/>
  <c r="T16" i="19"/>
  <c r="N16" i="19"/>
  <c r="T15" i="19"/>
  <c r="N15" i="19"/>
  <c r="T14" i="19"/>
  <c r="U14" i="19" s="1"/>
  <c r="N14" i="19"/>
  <c r="T13" i="19"/>
  <c r="N13" i="19"/>
  <c r="U24" i="8"/>
  <c r="T23" i="8"/>
  <c r="U23" i="8" s="1"/>
  <c r="N23" i="8"/>
  <c r="T22" i="8"/>
  <c r="N22" i="8"/>
  <c r="T21" i="8"/>
  <c r="N21" i="8"/>
  <c r="T20" i="8"/>
  <c r="N20" i="8"/>
  <c r="T19" i="8"/>
  <c r="U19" i="8" s="1"/>
  <c r="N19" i="8"/>
  <c r="T18" i="8"/>
  <c r="N18" i="8"/>
  <c r="T17" i="8"/>
  <c r="U17" i="8" s="1"/>
  <c r="N17" i="8"/>
  <c r="T16" i="8"/>
  <c r="N16" i="8"/>
  <c r="U15" i="8"/>
  <c r="T15" i="8"/>
  <c r="N15" i="8"/>
  <c r="T14" i="8"/>
  <c r="N14" i="8"/>
  <c r="T13" i="8"/>
  <c r="N13" i="8"/>
  <c r="U21" i="19" l="1"/>
  <c r="U22" i="8"/>
  <c r="U14" i="8"/>
  <c r="U18" i="8"/>
  <c r="U20" i="8"/>
  <c r="U17" i="19"/>
  <c r="U20" i="19"/>
  <c r="U16" i="19"/>
  <c r="U13" i="19"/>
  <c r="U15" i="19"/>
  <c r="U13" i="8"/>
  <c r="U16" i="8"/>
  <c r="U21" i="8"/>
  <c r="T21" i="33"/>
  <c r="T22" i="30" l="1"/>
  <c r="U22" i="30" s="1"/>
  <c r="N22" i="30"/>
  <c r="T21" i="30"/>
  <c r="N21" i="30"/>
  <c r="T20" i="30"/>
  <c r="N20" i="30"/>
  <c r="T19" i="30"/>
  <c r="N19" i="30"/>
  <c r="T18" i="30"/>
  <c r="N18" i="30"/>
  <c r="T17" i="30"/>
  <c r="N17" i="30"/>
  <c r="U16" i="30"/>
  <c r="T15" i="30"/>
  <c r="N15" i="30"/>
  <c r="T14" i="30"/>
  <c r="N14" i="30"/>
  <c r="T13" i="30"/>
  <c r="N13" i="30"/>
  <c r="S5" i="30"/>
  <c r="S4" i="30"/>
  <c r="U14" i="30" l="1"/>
  <c r="U13" i="30"/>
  <c r="U15" i="30"/>
  <c r="U17" i="30"/>
  <c r="U21" i="30"/>
  <c r="U19" i="30"/>
  <c r="U18" i="30"/>
  <c r="U20" i="30"/>
  <c r="T23" i="4"/>
  <c r="N23" i="4"/>
  <c r="T22" i="4"/>
  <c r="N22" i="4"/>
  <c r="T21" i="4"/>
  <c r="N21" i="4"/>
  <c r="T20" i="4"/>
  <c r="N20" i="4"/>
  <c r="T19" i="4"/>
  <c r="N19" i="4"/>
  <c r="T18" i="4"/>
  <c r="N18" i="4"/>
  <c r="T17" i="4"/>
  <c r="N17" i="4"/>
  <c r="T16" i="4"/>
  <c r="N16" i="4"/>
  <c r="T15" i="4"/>
  <c r="N15" i="4"/>
  <c r="T14" i="4"/>
  <c r="N14" i="4"/>
  <c r="T13" i="4"/>
  <c r="N13" i="4"/>
  <c r="U15" i="4" l="1"/>
  <c r="U19" i="4"/>
  <c r="U21" i="4"/>
  <c r="U14" i="4"/>
  <c r="U18" i="4"/>
  <c r="U22" i="4"/>
  <c r="U16" i="4"/>
  <c r="U23" i="4"/>
  <c r="U13" i="4"/>
  <c r="U20" i="4"/>
  <c r="U17" i="4"/>
  <c r="T22" i="28"/>
  <c r="N22" i="28"/>
  <c r="T21" i="28"/>
  <c r="N21" i="28"/>
  <c r="T20" i="28"/>
  <c r="N20" i="28"/>
  <c r="T19" i="28"/>
  <c r="N19" i="28"/>
  <c r="T18" i="28"/>
  <c r="N18" i="28"/>
  <c r="T17" i="28"/>
  <c r="N17" i="28"/>
  <c r="T15" i="28"/>
  <c r="N15" i="28"/>
  <c r="T14" i="28"/>
  <c r="N14" i="28"/>
  <c r="T13" i="28"/>
  <c r="N13" i="28"/>
  <c r="S4" i="28"/>
  <c r="S5" i="28"/>
  <c r="T22" i="27"/>
  <c r="N22" i="27"/>
  <c r="T21" i="27"/>
  <c r="N21" i="27"/>
  <c r="T20" i="27"/>
  <c r="N20" i="27"/>
  <c r="T19" i="27"/>
  <c r="N19" i="27"/>
  <c r="T18" i="27"/>
  <c r="N18" i="27"/>
  <c r="T17" i="27"/>
  <c r="N17" i="27"/>
  <c r="T16" i="27"/>
  <c r="N16" i="27"/>
  <c r="T14" i="27"/>
  <c r="N14" i="27"/>
  <c r="T13" i="27"/>
  <c r="N13" i="27"/>
  <c r="S4" i="27"/>
  <c r="S5" i="27"/>
  <c r="U17" i="28" l="1"/>
  <c r="U17" i="27"/>
  <c r="U22" i="28"/>
  <c r="U22" i="27"/>
  <c r="U21" i="28"/>
  <c r="U13" i="28"/>
  <c r="U15" i="28"/>
  <c r="U14" i="28"/>
  <c r="U18" i="28"/>
  <c r="U20" i="28"/>
  <c r="U19" i="28"/>
  <c r="U14" i="27"/>
  <c r="U19" i="27"/>
  <c r="U21" i="27"/>
  <c r="U13" i="27"/>
  <c r="U16" i="27"/>
  <c r="U18" i="27"/>
  <c r="U20" i="27"/>
  <c r="T21" i="21" l="1"/>
  <c r="N21" i="21"/>
  <c r="T20" i="21"/>
  <c r="N20" i="21"/>
  <c r="T19" i="21"/>
  <c r="N19" i="21"/>
  <c r="T18" i="21"/>
  <c r="N18" i="21"/>
  <c r="T17" i="21"/>
  <c r="N17" i="21"/>
  <c r="T16" i="21"/>
  <c r="N16" i="21"/>
  <c r="T15" i="21"/>
  <c r="N15" i="21"/>
  <c r="T14" i="21"/>
  <c r="N14" i="21"/>
  <c r="U14" i="21" s="1"/>
  <c r="T13" i="21"/>
  <c r="N13" i="21"/>
  <c r="S4" i="21"/>
  <c r="S5" i="21"/>
  <c r="U15" i="21" l="1"/>
  <c r="U17" i="21"/>
  <c r="U16" i="21"/>
  <c r="U18" i="21"/>
  <c r="U13" i="21"/>
  <c r="U20" i="21"/>
  <c r="U19" i="21"/>
  <c r="U21" i="21"/>
  <c r="S4" i="3" l="1"/>
  <c r="S5" i="3"/>
  <c r="S4" i="1"/>
  <c r="S5" i="1"/>
  <c r="K4" i="34" l="1"/>
  <c r="S5" i="34"/>
  <c r="K5" i="34"/>
  <c r="S4" i="34"/>
  <c r="S23" i="33"/>
  <c r="R23" i="33"/>
  <c r="Q23" i="33"/>
  <c r="P23" i="33"/>
  <c r="O23" i="33"/>
  <c r="M23" i="33"/>
  <c r="L23" i="33"/>
  <c r="K23" i="33"/>
  <c r="J23" i="33"/>
  <c r="I23" i="33"/>
  <c r="H23" i="33"/>
  <c r="G23" i="33"/>
  <c r="F23" i="33"/>
  <c r="E23" i="33"/>
  <c r="T22" i="33"/>
  <c r="N22" i="33"/>
  <c r="N21" i="33"/>
  <c r="T20" i="33"/>
  <c r="N20" i="33"/>
  <c r="T19" i="33"/>
  <c r="N19" i="33"/>
  <c r="T18" i="33"/>
  <c r="N18" i="33"/>
  <c r="T17" i="33"/>
  <c r="N17" i="33"/>
  <c r="T16" i="33"/>
  <c r="N16" i="33"/>
  <c r="T15" i="33"/>
  <c r="N15" i="33"/>
  <c r="T14" i="33"/>
  <c r="N14" i="33"/>
  <c r="T13" i="33"/>
  <c r="N13" i="33"/>
  <c r="C11" i="33"/>
  <c r="K4" i="33" s="1"/>
  <c r="S5" i="33"/>
  <c r="K5" i="33"/>
  <c r="S4" i="33"/>
  <c r="S23" i="32"/>
  <c r="R23" i="32"/>
  <c r="Q23" i="32"/>
  <c r="P23" i="32"/>
  <c r="O23" i="32"/>
  <c r="M23" i="32"/>
  <c r="L23" i="32"/>
  <c r="K23" i="32"/>
  <c r="J23" i="32"/>
  <c r="I23" i="32"/>
  <c r="H23" i="32"/>
  <c r="G23" i="32"/>
  <c r="F23" i="32"/>
  <c r="E23" i="32"/>
  <c r="T22" i="32"/>
  <c r="N22" i="32"/>
  <c r="T21" i="32"/>
  <c r="N21" i="32"/>
  <c r="T20" i="32"/>
  <c r="N20" i="32"/>
  <c r="T19" i="32"/>
  <c r="N19" i="32"/>
  <c r="T18" i="32"/>
  <c r="N18" i="32"/>
  <c r="T17" i="32"/>
  <c r="N17" i="32"/>
  <c r="T16" i="32"/>
  <c r="N16" i="32"/>
  <c r="T15" i="32"/>
  <c r="N15" i="32"/>
  <c r="T13" i="32"/>
  <c r="N13" i="32"/>
  <c r="C11" i="32"/>
  <c r="S5" i="32"/>
  <c r="K5" i="32"/>
  <c r="S4" i="32"/>
  <c r="K4" i="32"/>
  <c r="S24" i="31"/>
  <c r="R24" i="31"/>
  <c r="Q24" i="31"/>
  <c r="P24" i="31"/>
  <c r="O24" i="31"/>
  <c r="M24" i="31"/>
  <c r="L24" i="31"/>
  <c r="K24" i="31"/>
  <c r="J24" i="31"/>
  <c r="I24" i="31"/>
  <c r="H24" i="31"/>
  <c r="G24" i="31"/>
  <c r="F24" i="31"/>
  <c r="E24" i="31"/>
  <c r="U23" i="31"/>
  <c r="N22" i="31"/>
  <c r="U22" i="31" s="1"/>
  <c r="N21" i="31"/>
  <c r="U21" i="31" s="1"/>
  <c r="N20" i="31"/>
  <c r="N19" i="31"/>
  <c r="U19" i="31" s="1"/>
  <c r="N18" i="31"/>
  <c r="U18" i="31" s="1"/>
  <c r="N17" i="31"/>
  <c r="U17" i="31" s="1"/>
  <c r="N16" i="31"/>
  <c r="N15" i="31"/>
  <c r="U15" i="31" s="1"/>
  <c r="N14" i="31"/>
  <c r="T13" i="31"/>
  <c r="N13" i="31"/>
  <c r="C11" i="31"/>
  <c r="K4" i="31" s="1"/>
  <c r="S5" i="31"/>
  <c r="K5" i="31"/>
  <c r="S4" i="31"/>
  <c r="S23" i="30"/>
  <c r="R23" i="30"/>
  <c r="Q23" i="30"/>
  <c r="P23" i="30"/>
  <c r="O23" i="30"/>
  <c r="M23" i="30"/>
  <c r="L23" i="30"/>
  <c r="K23" i="30"/>
  <c r="J23" i="30"/>
  <c r="I23" i="30"/>
  <c r="H23" i="30"/>
  <c r="G23" i="30"/>
  <c r="F23" i="30"/>
  <c r="E23" i="30"/>
  <c r="N23" i="30"/>
  <c r="C11" i="30"/>
  <c r="K4" i="30" s="1"/>
  <c r="K5" i="30"/>
  <c r="S23" i="29"/>
  <c r="R23" i="29"/>
  <c r="Q23" i="29"/>
  <c r="P23" i="29"/>
  <c r="O23" i="29"/>
  <c r="M23" i="29"/>
  <c r="L23" i="29"/>
  <c r="K23" i="29"/>
  <c r="J23" i="29"/>
  <c r="I23" i="29"/>
  <c r="H23" i="29"/>
  <c r="G23" i="29"/>
  <c r="F23" i="29"/>
  <c r="E23" i="29"/>
  <c r="T22" i="29"/>
  <c r="N22" i="29"/>
  <c r="T21" i="29"/>
  <c r="N21" i="29"/>
  <c r="T20" i="29"/>
  <c r="N20" i="29"/>
  <c r="T19" i="29"/>
  <c r="N19" i="29"/>
  <c r="T18" i="29"/>
  <c r="N18" i="29"/>
  <c r="T17" i="29"/>
  <c r="N17" i="29"/>
  <c r="T15" i="29"/>
  <c r="N15" i="29"/>
  <c r="T14" i="29"/>
  <c r="N14" i="29"/>
  <c r="T13" i="29"/>
  <c r="N13" i="29"/>
  <c r="C11" i="29"/>
  <c r="K4" i="29" s="1"/>
  <c r="S5" i="29"/>
  <c r="K5" i="29"/>
  <c r="S4" i="29"/>
  <c r="S23" i="28"/>
  <c r="R23" i="28"/>
  <c r="Q23" i="28"/>
  <c r="P23" i="28"/>
  <c r="O23" i="28"/>
  <c r="M23" i="28"/>
  <c r="L23" i="28"/>
  <c r="K23" i="28"/>
  <c r="J23" i="28"/>
  <c r="I23" i="28"/>
  <c r="H23" i="28"/>
  <c r="G23" i="28"/>
  <c r="F23" i="28"/>
  <c r="E23" i="28"/>
  <c r="N23" i="28"/>
  <c r="C11" i="28"/>
  <c r="K4" i="28" s="1"/>
  <c r="K5" i="28"/>
  <c r="S23" i="27"/>
  <c r="R23" i="27"/>
  <c r="Q23" i="27"/>
  <c r="P23" i="27"/>
  <c r="O23" i="27"/>
  <c r="M23" i="27"/>
  <c r="L23" i="27"/>
  <c r="K23" i="27"/>
  <c r="J23" i="27"/>
  <c r="I23" i="27"/>
  <c r="H23" i="27"/>
  <c r="G23" i="27"/>
  <c r="F23" i="27"/>
  <c r="G24" i="27" s="1"/>
  <c r="E23" i="27"/>
  <c r="T23" i="27"/>
  <c r="N23" i="27"/>
  <c r="C11" i="27"/>
  <c r="K4" i="27" s="1"/>
  <c r="K5" i="27"/>
  <c r="S24" i="26"/>
  <c r="R24" i="26"/>
  <c r="Q24" i="26"/>
  <c r="P24" i="26"/>
  <c r="O24" i="26"/>
  <c r="M24" i="26"/>
  <c r="L24" i="26"/>
  <c r="K24" i="26"/>
  <c r="J24" i="26"/>
  <c r="I24" i="26"/>
  <c r="H24" i="26"/>
  <c r="G24" i="26"/>
  <c r="F24" i="26"/>
  <c r="E24" i="26"/>
  <c r="U23" i="26"/>
  <c r="T22" i="26"/>
  <c r="N22" i="26"/>
  <c r="N21" i="26"/>
  <c r="U21" i="26" s="1"/>
  <c r="N20" i="26"/>
  <c r="U20" i="26" s="1"/>
  <c r="N19" i="26"/>
  <c r="N18" i="26"/>
  <c r="U18" i="26" s="1"/>
  <c r="N17" i="26"/>
  <c r="U17" i="26" s="1"/>
  <c r="T16" i="26"/>
  <c r="N16" i="26"/>
  <c r="T15" i="26"/>
  <c r="N15" i="26"/>
  <c r="N14" i="26"/>
  <c r="N13" i="26"/>
  <c r="U13" i="26" s="1"/>
  <c r="C11" i="26"/>
  <c r="S5" i="26"/>
  <c r="S4" i="26"/>
  <c r="S23" i="22"/>
  <c r="R23" i="22"/>
  <c r="Q23" i="22"/>
  <c r="P23" i="22"/>
  <c r="O23" i="22"/>
  <c r="M23" i="22"/>
  <c r="L23" i="22"/>
  <c r="K23" i="22"/>
  <c r="J23" i="22"/>
  <c r="I23" i="22"/>
  <c r="H23" i="22"/>
  <c r="G23" i="22"/>
  <c r="F23" i="22"/>
  <c r="E23" i="22"/>
  <c r="C11" i="22"/>
  <c r="S5" i="22"/>
  <c r="S4" i="22"/>
  <c r="S22" i="21"/>
  <c r="R22" i="21"/>
  <c r="Q22" i="21"/>
  <c r="P22" i="21"/>
  <c r="O22" i="21"/>
  <c r="M22" i="21"/>
  <c r="L22" i="21"/>
  <c r="K22" i="21"/>
  <c r="J22" i="21"/>
  <c r="I22" i="21"/>
  <c r="H22" i="21"/>
  <c r="G22" i="21"/>
  <c r="F22" i="21"/>
  <c r="E22" i="21"/>
  <c r="N22" i="21"/>
  <c r="C11" i="21"/>
  <c r="K4" i="21" s="1"/>
  <c r="K5" i="21"/>
  <c r="S23" i="20"/>
  <c r="R23" i="20"/>
  <c r="Q23" i="20"/>
  <c r="P23" i="20"/>
  <c r="O23" i="20"/>
  <c r="M23" i="20"/>
  <c r="L23" i="20"/>
  <c r="K23" i="20"/>
  <c r="J23" i="20"/>
  <c r="I23" i="20"/>
  <c r="H23" i="20"/>
  <c r="G23" i="20"/>
  <c r="F23" i="20"/>
  <c r="E23" i="20"/>
  <c r="U22" i="20"/>
  <c r="U21" i="20"/>
  <c r="N20" i="20"/>
  <c r="U20" i="20" s="1"/>
  <c r="N19" i="20"/>
  <c r="U19" i="20" s="1"/>
  <c r="N18" i="20"/>
  <c r="U18" i="20" s="1"/>
  <c r="N17" i="20"/>
  <c r="N16" i="20"/>
  <c r="N15" i="20"/>
  <c r="U15" i="20" s="1"/>
  <c r="N14" i="20"/>
  <c r="N13" i="20"/>
  <c r="U13" i="20" s="1"/>
  <c r="C11" i="20"/>
  <c r="S5" i="20"/>
  <c r="S4" i="20"/>
  <c r="S23" i="19"/>
  <c r="R23" i="19"/>
  <c r="Q23" i="19"/>
  <c r="P23" i="19"/>
  <c r="O23" i="19"/>
  <c r="M23" i="19"/>
  <c r="L23" i="19"/>
  <c r="K23" i="19"/>
  <c r="J23" i="19"/>
  <c r="I23" i="19"/>
  <c r="H23" i="19"/>
  <c r="G23" i="19"/>
  <c r="F23" i="19"/>
  <c r="E23" i="19"/>
  <c r="T23" i="19"/>
  <c r="C11" i="19"/>
  <c r="K4" i="19" s="1"/>
  <c r="S5" i="19"/>
  <c r="K5" i="19"/>
  <c r="S4" i="19"/>
  <c r="S5" i="18"/>
  <c r="S4" i="18"/>
  <c r="S23" i="17"/>
  <c r="R23" i="17"/>
  <c r="Q23" i="17"/>
  <c r="P23" i="17"/>
  <c r="O23" i="17"/>
  <c r="M23" i="17"/>
  <c r="L23" i="17"/>
  <c r="K23" i="17"/>
  <c r="J23" i="17"/>
  <c r="I23" i="17"/>
  <c r="H23" i="17"/>
  <c r="G23" i="17"/>
  <c r="F23" i="17"/>
  <c r="E23" i="17"/>
  <c r="U22" i="17"/>
  <c r="N21" i="17"/>
  <c r="U21" i="17" s="1"/>
  <c r="N20" i="17"/>
  <c r="N19" i="17"/>
  <c r="N18" i="17"/>
  <c r="T17" i="17"/>
  <c r="N17" i="17"/>
  <c r="N16" i="17"/>
  <c r="N15" i="17"/>
  <c r="U15" i="17" s="1"/>
  <c r="N14" i="17"/>
  <c r="T13" i="17"/>
  <c r="N13" i="17"/>
  <c r="C11" i="17"/>
  <c r="S5" i="17"/>
  <c r="S4" i="17"/>
  <c r="K4" i="16"/>
  <c r="S5" i="16"/>
  <c r="K5" i="16"/>
  <c r="S4" i="16"/>
  <c r="S23" i="15"/>
  <c r="R23" i="15"/>
  <c r="Q23" i="15"/>
  <c r="P23" i="15"/>
  <c r="O23" i="15"/>
  <c r="M23" i="15"/>
  <c r="L23" i="15"/>
  <c r="K23" i="15"/>
  <c r="J23" i="15"/>
  <c r="I23" i="15"/>
  <c r="H23" i="15"/>
  <c r="G23" i="15"/>
  <c r="F23" i="15"/>
  <c r="E23" i="15"/>
  <c r="U22" i="15"/>
  <c r="T21" i="15"/>
  <c r="N21" i="15"/>
  <c r="T20" i="15"/>
  <c r="N20" i="15"/>
  <c r="T19" i="15"/>
  <c r="N19" i="15"/>
  <c r="T18" i="15"/>
  <c r="N18" i="15"/>
  <c r="T17" i="15"/>
  <c r="N17" i="15"/>
  <c r="T16" i="15"/>
  <c r="N16" i="15"/>
  <c r="T15" i="15"/>
  <c r="N15" i="15"/>
  <c r="T14" i="15"/>
  <c r="N14" i="15"/>
  <c r="T13" i="15"/>
  <c r="N13" i="15"/>
  <c r="C11" i="15"/>
  <c r="S5" i="15"/>
  <c r="S4" i="15"/>
  <c r="S22" i="14"/>
  <c r="R22" i="14"/>
  <c r="Q22" i="14"/>
  <c r="P22" i="14"/>
  <c r="O22" i="14"/>
  <c r="M22" i="14"/>
  <c r="L22" i="14"/>
  <c r="K22" i="14"/>
  <c r="J22" i="14"/>
  <c r="I22" i="14"/>
  <c r="H22" i="14"/>
  <c r="G22" i="14"/>
  <c r="F22" i="14"/>
  <c r="E22" i="14"/>
  <c r="T16" i="14"/>
  <c r="N16" i="14"/>
  <c r="T15" i="14"/>
  <c r="N15" i="14"/>
  <c r="T21" i="14"/>
  <c r="N21" i="14"/>
  <c r="T20" i="14"/>
  <c r="N20" i="14"/>
  <c r="T19" i="14"/>
  <c r="N19" i="14"/>
  <c r="T18" i="14"/>
  <c r="N18" i="14"/>
  <c r="T17" i="14"/>
  <c r="N17" i="14"/>
  <c r="T14" i="14"/>
  <c r="N14" i="14"/>
  <c r="T13" i="14"/>
  <c r="N13" i="14"/>
  <c r="C11" i="14"/>
  <c r="K4" i="14" s="1"/>
  <c r="S5" i="14"/>
  <c r="K5" i="14"/>
  <c r="S4" i="14"/>
  <c r="S5" i="12"/>
  <c r="S4" i="12"/>
  <c r="S27" i="11"/>
  <c r="R27" i="11"/>
  <c r="Q27" i="11"/>
  <c r="P27" i="11"/>
  <c r="O27" i="11"/>
  <c r="M27" i="11"/>
  <c r="L27" i="11"/>
  <c r="K27" i="11"/>
  <c r="J27" i="11"/>
  <c r="I27" i="11"/>
  <c r="H27" i="11"/>
  <c r="G27" i="11"/>
  <c r="F27" i="11"/>
  <c r="E27" i="11"/>
  <c r="U26" i="11"/>
  <c r="U25" i="11"/>
  <c r="T24" i="11"/>
  <c r="N24" i="11"/>
  <c r="T23" i="11"/>
  <c r="N23" i="11"/>
  <c r="T22" i="11"/>
  <c r="N22" i="11"/>
  <c r="T21" i="11"/>
  <c r="N21" i="11"/>
  <c r="T20" i="11"/>
  <c r="N20" i="11"/>
  <c r="T19" i="11"/>
  <c r="N19" i="11"/>
  <c r="T17" i="11"/>
  <c r="N17" i="11"/>
  <c r="T16" i="11"/>
  <c r="N16" i="11"/>
  <c r="T15" i="11"/>
  <c r="N15" i="11"/>
  <c r="T14" i="11"/>
  <c r="N14" i="11"/>
  <c r="T13" i="11"/>
  <c r="N13" i="11"/>
  <c r="C11" i="11"/>
  <c r="S5" i="11"/>
  <c r="S4" i="11"/>
  <c r="S27" i="10"/>
  <c r="R27" i="10"/>
  <c r="Q27" i="10"/>
  <c r="P27" i="10"/>
  <c r="O27" i="10"/>
  <c r="M27" i="10"/>
  <c r="L27" i="10"/>
  <c r="K27" i="10"/>
  <c r="J27" i="10"/>
  <c r="I27" i="10"/>
  <c r="H27" i="10"/>
  <c r="G27" i="10"/>
  <c r="F27" i="10"/>
  <c r="E27" i="10"/>
  <c r="U26" i="10"/>
  <c r="T25" i="10"/>
  <c r="N25" i="10"/>
  <c r="T24" i="10"/>
  <c r="U24" i="10" s="1"/>
  <c r="N24" i="10"/>
  <c r="T22" i="10"/>
  <c r="N22" i="10"/>
  <c r="T21" i="10"/>
  <c r="U21" i="10" s="1"/>
  <c r="N21" i="10"/>
  <c r="T20" i="10"/>
  <c r="N20" i="10"/>
  <c r="T19" i="10"/>
  <c r="U19" i="10" s="1"/>
  <c r="N19" i="10"/>
  <c r="U18" i="10"/>
  <c r="T17" i="10"/>
  <c r="N17" i="10"/>
  <c r="T16" i="10"/>
  <c r="N16" i="10"/>
  <c r="T15" i="10"/>
  <c r="N15" i="10"/>
  <c r="T14" i="10"/>
  <c r="N14" i="10"/>
  <c r="T13" i="10"/>
  <c r="N13" i="10"/>
  <c r="C11" i="10"/>
  <c r="S5" i="10"/>
  <c r="S4" i="10"/>
  <c r="S25" i="8"/>
  <c r="R25" i="8"/>
  <c r="Q25" i="8"/>
  <c r="P25" i="8"/>
  <c r="O25" i="8"/>
  <c r="M25" i="8"/>
  <c r="L25" i="8"/>
  <c r="K25" i="8"/>
  <c r="J25" i="8"/>
  <c r="I25" i="8"/>
  <c r="H25" i="8"/>
  <c r="G25" i="8"/>
  <c r="F25" i="8"/>
  <c r="E25" i="8"/>
  <c r="C11" i="8"/>
  <c r="S5" i="8"/>
  <c r="K5" i="8"/>
  <c r="S4" i="8"/>
  <c r="K4" i="8"/>
  <c r="S25" i="5"/>
  <c r="R25" i="5"/>
  <c r="Q25" i="5"/>
  <c r="P25" i="5"/>
  <c r="O25" i="5"/>
  <c r="M25" i="5"/>
  <c r="L25" i="5"/>
  <c r="K25" i="5"/>
  <c r="J25" i="5"/>
  <c r="I25" i="5"/>
  <c r="H25" i="5"/>
  <c r="G25" i="5"/>
  <c r="F25" i="5"/>
  <c r="E25" i="5"/>
  <c r="U24" i="5"/>
  <c r="T23" i="5"/>
  <c r="N23" i="5"/>
  <c r="T22" i="5"/>
  <c r="N22" i="5"/>
  <c r="N21" i="5"/>
  <c r="U21" i="5" s="1"/>
  <c r="N20" i="5"/>
  <c r="U20" i="5" s="1"/>
  <c r="U19" i="5"/>
  <c r="N18" i="5"/>
  <c r="N17" i="5"/>
  <c r="U17" i="5" s="1"/>
  <c r="N15" i="5"/>
  <c r="N14" i="5"/>
  <c r="U14" i="5" s="1"/>
  <c r="N13" i="5"/>
  <c r="C11" i="5"/>
  <c r="S5" i="5"/>
  <c r="S4" i="5"/>
  <c r="S25" i="4"/>
  <c r="R25" i="4"/>
  <c r="Q25" i="4"/>
  <c r="P25" i="4"/>
  <c r="O25" i="4"/>
  <c r="M25" i="4"/>
  <c r="L25" i="4"/>
  <c r="K25" i="4"/>
  <c r="J25" i="4"/>
  <c r="K26" i="4" s="1"/>
  <c r="I25" i="4"/>
  <c r="H25" i="4"/>
  <c r="G25" i="4"/>
  <c r="F25" i="4"/>
  <c r="G26" i="4" s="1"/>
  <c r="E25" i="4"/>
  <c r="U24" i="4"/>
  <c r="N25" i="4"/>
  <c r="C11" i="4"/>
  <c r="S5" i="4"/>
  <c r="S4" i="4"/>
  <c r="K4" i="3"/>
  <c r="K5" i="3"/>
  <c r="K4" i="2"/>
  <c r="S5" i="2"/>
  <c r="K5" i="2"/>
  <c r="S4" i="2"/>
  <c r="K4" i="1"/>
  <c r="K5" i="1"/>
  <c r="G24" i="30" l="1"/>
  <c r="K24" i="27"/>
  <c r="U14" i="11"/>
  <c r="K24" i="30"/>
  <c r="G25" i="26"/>
  <c r="G24" i="20"/>
  <c r="U13" i="17"/>
  <c r="U19" i="15"/>
  <c r="U21" i="15"/>
  <c r="U13" i="15"/>
  <c r="U15" i="15"/>
  <c r="U17" i="15"/>
  <c r="U18" i="15"/>
  <c r="U15" i="11"/>
  <c r="U17" i="11"/>
  <c r="U20" i="11"/>
  <c r="U22" i="11"/>
  <c r="U24" i="11"/>
  <c r="U14" i="10"/>
  <c r="U15" i="10"/>
  <c r="U23" i="5"/>
  <c r="U22" i="5"/>
  <c r="K25" i="26"/>
  <c r="K24" i="20"/>
  <c r="K24" i="17"/>
  <c r="G24" i="17"/>
  <c r="G28" i="10"/>
  <c r="N27" i="10"/>
  <c r="U16" i="10"/>
  <c r="K28" i="10"/>
  <c r="K26" i="5"/>
  <c r="G26" i="5"/>
  <c r="N25" i="5"/>
  <c r="U18" i="17"/>
  <c r="U13" i="5"/>
  <c r="U15" i="5"/>
  <c r="U18" i="5"/>
  <c r="U13" i="10"/>
  <c r="U20" i="10"/>
  <c r="U22" i="10"/>
  <c r="N27" i="11"/>
  <c r="U16" i="11"/>
  <c r="U19" i="11"/>
  <c r="T23" i="15"/>
  <c r="U20" i="15"/>
  <c r="U17" i="17"/>
  <c r="N23" i="22"/>
  <c r="N25" i="8"/>
  <c r="U17" i="10"/>
  <c r="U25" i="10"/>
  <c r="U13" i="11"/>
  <c r="U21" i="11"/>
  <c r="U23" i="11"/>
  <c r="G28" i="11"/>
  <c r="K28" i="11"/>
  <c r="N23" i="15"/>
  <c r="U16" i="15"/>
  <c r="U14" i="17"/>
  <c r="U16" i="17"/>
  <c r="U20" i="17"/>
  <c r="G26" i="8"/>
  <c r="K26" i="8"/>
  <c r="G24" i="15"/>
  <c r="K24" i="15"/>
  <c r="N23" i="17"/>
  <c r="U19" i="17"/>
  <c r="T23" i="20"/>
  <c r="N23" i="19"/>
  <c r="U23" i="19" s="1"/>
  <c r="U17" i="20"/>
  <c r="G24" i="22"/>
  <c r="K24" i="22"/>
  <c r="U14" i="26"/>
  <c r="U16" i="26"/>
  <c r="G24" i="28"/>
  <c r="K24" i="28"/>
  <c r="U17" i="29"/>
  <c r="U19" i="29"/>
  <c r="U16" i="29"/>
  <c r="U14" i="31"/>
  <c r="N24" i="26"/>
  <c r="N24" i="31"/>
  <c r="G24" i="19"/>
  <c r="K24" i="19"/>
  <c r="N23" i="20"/>
  <c r="U16" i="20"/>
  <c r="G23" i="21"/>
  <c r="K23" i="21"/>
  <c r="T23" i="22"/>
  <c r="U19" i="26"/>
  <c r="U22" i="26"/>
  <c r="U13" i="31"/>
  <c r="U15" i="32"/>
  <c r="U14" i="33"/>
  <c r="U16" i="33"/>
  <c r="U22" i="33"/>
  <c r="U21" i="33"/>
  <c r="U20" i="33"/>
  <c r="U19" i="33"/>
  <c r="U18" i="33"/>
  <c r="U17" i="33"/>
  <c r="N23" i="33"/>
  <c r="G24" i="33"/>
  <c r="U15" i="33"/>
  <c r="K24" i="33"/>
  <c r="U13" i="33"/>
  <c r="U20" i="32"/>
  <c r="U13" i="32"/>
  <c r="U22" i="32"/>
  <c r="G24" i="32"/>
  <c r="U21" i="32"/>
  <c r="U19" i="32"/>
  <c r="U18" i="32"/>
  <c r="U17" i="32"/>
  <c r="N23" i="32"/>
  <c r="U16" i="32"/>
  <c r="K25" i="31"/>
  <c r="G25" i="31"/>
  <c r="U20" i="31"/>
  <c r="U16" i="31"/>
  <c r="K24" i="32"/>
  <c r="U22" i="29"/>
  <c r="K24" i="29"/>
  <c r="U21" i="29"/>
  <c r="U20" i="29"/>
  <c r="U18" i="29"/>
  <c r="N23" i="29"/>
  <c r="U15" i="29"/>
  <c r="G24" i="29"/>
  <c r="U13" i="29"/>
  <c r="T23" i="29"/>
  <c r="U21" i="14"/>
  <c r="U20" i="14"/>
  <c r="U19" i="14"/>
  <c r="U18" i="14"/>
  <c r="U17" i="14"/>
  <c r="U16" i="14"/>
  <c r="K23" i="14"/>
  <c r="U15" i="14"/>
  <c r="N22" i="14"/>
  <c r="G23" i="14"/>
  <c r="U13" i="14"/>
  <c r="T22" i="14"/>
  <c r="T23" i="28"/>
  <c r="U23" i="28" s="1"/>
  <c r="T22" i="21"/>
  <c r="U22" i="21" s="1"/>
  <c r="T23" i="33"/>
  <c r="T23" i="32"/>
  <c r="T24" i="31"/>
  <c r="T23" i="30"/>
  <c r="U23" i="30" s="1"/>
  <c r="U14" i="29"/>
  <c r="U23" i="27"/>
  <c r="U15" i="26"/>
  <c r="T24" i="26"/>
  <c r="U24" i="26" s="1"/>
  <c r="U14" i="20"/>
  <c r="T23" i="17"/>
  <c r="U14" i="15"/>
  <c r="U14" i="14"/>
  <c r="T27" i="11"/>
  <c r="U27" i="11" s="1"/>
  <c r="T27" i="10"/>
  <c r="T25" i="8"/>
  <c r="T25" i="5"/>
  <c r="T25" i="4"/>
  <c r="U25" i="4" s="1"/>
  <c r="U25" i="5" l="1"/>
  <c r="U27" i="10"/>
  <c r="U23" i="17"/>
  <c r="U25" i="8"/>
  <c r="U23" i="20"/>
  <c r="U23" i="22"/>
  <c r="U23" i="15"/>
  <c r="U24" i="31"/>
  <c r="U23" i="33"/>
  <c r="U23" i="32"/>
  <c r="U23" i="29"/>
  <c r="U22" i="14"/>
</calcChain>
</file>

<file path=xl/sharedStrings.xml><?xml version="1.0" encoding="utf-8"?>
<sst xmlns="http://schemas.openxmlformats.org/spreadsheetml/2006/main" count="10510" uniqueCount="479">
  <si>
    <t>1980-81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</si>
  <si>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</si>
  <si>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</si>
  <si>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</si>
  <si>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</si>
  <si>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</si>
  <si>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</si>
  <si>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</si>
  <si>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</si>
  <si>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</si>
  <si>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</si>
  <si>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</si>
  <si>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</si>
  <si>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</si>
  <si>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</si>
  <si>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</si>
  <si>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</si>
  <si>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</si>
  <si>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</si>
  <si>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</si>
  <si>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</si>
  <si>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</si>
  <si>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</si>
  <si>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</si>
  <si>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</si>
  <si>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</si>
  <si>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</si>
  <si>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</si>
  <si>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</si>
  <si>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</si>
  <si>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</si>
  <si>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</si>
  <si>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</si>
  <si>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</si>
  <si>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</si>
  <si>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</si>
  <si>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</si>
  <si>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</si>
  <si>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</si>
  <si>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</si>
  <si>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</si>
  <si>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</si>
  <si>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</si>
  <si>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</si>
  <si>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</si>
  <si>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New Jersey Gems</t>
  </si>
  <si>
    <t>N.J.</t>
  </si>
  <si>
    <t>Blazejowski, Carol</t>
  </si>
  <si>
    <t>Comerie, Debbie</t>
  </si>
  <si>
    <t>Heiss, Tara</t>
  </si>
  <si>
    <t>Marquis, Gail</t>
  </si>
  <si>
    <t>Szeremeta, Wanda</t>
  </si>
  <si>
    <t>Tatterson, Gail</t>
  </si>
  <si>
    <t>Thomas, Janice</t>
  </si>
  <si>
    <t>Van Ness, Joan</t>
  </si>
  <si>
    <t>Young, Faye</t>
  </si>
  <si>
    <t>Young, Kaye</t>
  </si>
  <si>
    <t>Dall</t>
  </si>
  <si>
    <t>Dallas Diamonds</t>
  </si>
  <si>
    <t>N.O.</t>
  </si>
  <si>
    <t>N.E.</t>
  </si>
  <si>
    <t>New Orleans Pride</t>
  </si>
  <si>
    <t>New England Gulls</t>
  </si>
  <si>
    <t>St.L</t>
  </si>
  <si>
    <t>St. Louis Streak</t>
  </si>
  <si>
    <t>Nebr</t>
  </si>
  <si>
    <t>Nebraska Wranglers</t>
  </si>
  <si>
    <t>S.F.</t>
  </si>
  <si>
    <t>San Francisco Pioneers</t>
  </si>
  <si>
    <t>Chic</t>
  </si>
  <si>
    <t>Chicago Hustle</t>
  </si>
  <si>
    <t>Minn</t>
  </si>
  <si>
    <t>Minnesota Fillies</t>
  </si>
  <si>
    <t>Friday</t>
  </si>
  <si>
    <t>Moody Coliseum</t>
  </si>
  <si>
    <t>Jim Blackwood</t>
  </si>
  <si>
    <t>(0-1)</t>
  </si>
  <si>
    <t>(1-0)</t>
  </si>
  <si>
    <t>Abernathy, Alfredda</t>
  </si>
  <si>
    <t xml:space="preserve">H </t>
  </si>
  <si>
    <t xml:space="preserve">W </t>
  </si>
  <si>
    <t>Greg Williams</t>
  </si>
  <si>
    <t xml:space="preserve"> 1-0</t>
  </si>
  <si>
    <t>Barnes, Vanessa</t>
  </si>
  <si>
    <t>Browning, Hattie</t>
  </si>
  <si>
    <t>Bruton, Cindy</t>
  </si>
  <si>
    <t>Fancher, Sherri</t>
  </si>
  <si>
    <t>Gillom, Peggie</t>
  </si>
  <si>
    <t>Jennings, Rosalind</t>
  </si>
  <si>
    <t>Lieberman, Nancy</t>
  </si>
  <si>
    <t>Sacoco, Katrina</t>
  </si>
  <si>
    <t>Shoemaker, Cathy</t>
  </si>
  <si>
    <t>Swindell, Retha</t>
  </si>
  <si>
    <t>Walker, Gwen</t>
  </si>
  <si>
    <t>A</t>
  </si>
  <si>
    <t>L</t>
  </si>
  <si>
    <t>Kathy Mosolino</t>
  </si>
  <si>
    <t xml:space="preserve"> 0-1</t>
  </si>
  <si>
    <t>Monday</t>
  </si>
  <si>
    <t>South Mountain Arena</t>
  </si>
  <si>
    <t>Bill Campo</t>
  </si>
  <si>
    <t>??? O'Connor</t>
  </si>
  <si>
    <t>(1-2)</t>
  </si>
  <si>
    <t>(1-1)</t>
  </si>
  <si>
    <t xml:space="preserve"> 1-2</t>
  </si>
  <si>
    <t>18th Road loss in a row</t>
  </si>
  <si>
    <t xml:space="preserve"> 1-1</t>
  </si>
  <si>
    <t xml:space="preserve"> 11-6</t>
  </si>
  <si>
    <t>Boutte, Joanette</t>
  </si>
  <si>
    <t>Bruton, Cynthia</t>
  </si>
  <si>
    <t>Bueltel, Kim</t>
  </si>
  <si>
    <t>French, Joanie</t>
  </si>
  <si>
    <t>Sunday</t>
  </si>
  <si>
    <t>Ed Kelson</t>
  </si>
  <si>
    <t>(13-8)</t>
  </si>
  <si>
    <t>(11-6)</t>
  </si>
  <si>
    <t xml:space="preserve"> 13-8</t>
  </si>
  <si>
    <t>Gregory, Anne</t>
  </si>
  <si>
    <t>Harris, Willodean</t>
  </si>
  <si>
    <t>Technical: Carol Blazejowski</t>
  </si>
  <si>
    <t>Ed Meier</t>
  </si>
  <si>
    <t>(15-12)</t>
  </si>
  <si>
    <t>(19-7)</t>
  </si>
  <si>
    <t xml:space="preserve"> 15-12</t>
  </si>
  <si>
    <t xml:space="preserve"> 19-7</t>
  </si>
  <si>
    <t>Wednesday</t>
  </si>
  <si>
    <t>Gary Schimel</t>
  </si>
  <si>
    <t>Mark Smith</t>
  </si>
  <si>
    <t>(19-8)</t>
  </si>
  <si>
    <t>(16-12)</t>
  </si>
  <si>
    <t xml:space="preserve"> 19-8</t>
  </si>
  <si>
    <t xml:space="preserve"> 16-12</t>
  </si>
  <si>
    <t>Feeney, Eileen</t>
  </si>
  <si>
    <t>Anne Gregory entered hospital prior to game with back spasms</t>
  </si>
  <si>
    <t>Thursday</t>
  </si>
  <si>
    <t>N. Essex C.C. - Haverhill</t>
  </si>
  <si>
    <t>(2-2)</t>
  </si>
  <si>
    <t>(0-4)</t>
  </si>
  <si>
    <t xml:space="preserve"> 2-2</t>
  </si>
  <si>
    <t>Jeffrey, Jill</t>
  </si>
  <si>
    <t>Arturi, Lynn</t>
  </si>
  <si>
    <t>Jim Loscutoff</t>
  </si>
  <si>
    <t xml:space="preserve"> 0-4</t>
  </si>
  <si>
    <t>Booker, Gerry</t>
  </si>
  <si>
    <t>Cooper, Accronetta</t>
  </si>
  <si>
    <t>Critelli, Cris</t>
  </si>
  <si>
    <t>Gwyn, Althea</t>
  </si>
  <si>
    <t>Hale, Melinda</t>
  </si>
  <si>
    <t>Hastings, Martha</t>
  </si>
  <si>
    <t>Rajcula, Jody</t>
  </si>
  <si>
    <t>Schlesinger, Lisa</t>
  </si>
  <si>
    <t>Simms, Donna</t>
  </si>
  <si>
    <t>Slinker, Tina</t>
  </si>
  <si>
    <t>Summons, Sue</t>
  </si>
  <si>
    <t>W</t>
  </si>
  <si>
    <t>Univ. of New Orleans</t>
  </si>
  <si>
    <t>Jim Hughes</t>
  </si>
  <si>
    <t>Al Link</t>
  </si>
  <si>
    <t>(9-5)</t>
  </si>
  <si>
    <t>(10-3)</t>
  </si>
  <si>
    <t xml:space="preserve"> 9-5</t>
  </si>
  <si>
    <t>Butch vanBreda Kolff</t>
  </si>
  <si>
    <t xml:space="preserve"> 10-3</t>
  </si>
  <si>
    <t>Andrykowski, Kathy</t>
  </si>
  <si>
    <t>Blalock, Sybil</t>
  </si>
  <si>
    <t>Brogdon, Cindy</t>
  </si>
  <si>
    <t>Chapman, Vicky</t>
  </si>
  <si>
    <t>Farrah, Sharon</t>
  </si>
  <si>
    <t>Forest, Augusta</t>
  </si>
  <si>
    <t>Hardy, Bertha</t>
  </si>
  <si>
    <t>Peters, Sue</t>
  </si>
  <si>
    <t>Wayment, Heidi</t>
  </si>
  <si>
    <t>Jeffreys, Jill</t>
  </si>
  <si>
    <t>Joe Zoppi</t>
  </si>
  <si>
    <t>(17-12)</t>
  </si>
  <si>
    <t>(7-19)</t>
  </si>
  <si>
    <t xml:space="preserve"> 17-12</t>
  </si>
  <si>
    <t>Dean Meminger</t>
  </si>
  <si>
    <t xml:space="preserve"> 6-14</t>
  </si>
  <si>
    <t>Bolin, Molly</t>
  </si>
  <si>
    <t>Draving , Doris</t>
  </si>
  <si>
    <t>Haugejorde, Cindy</t>
  </si>
  <si>
    <t>Hicks, Cardie</t>
  </si>
  <si>
    <t>McKinney, Musiette</t>
  </si>
  <si>
    <t>Pate, Sheryl</t>
  </si>
  <si>
    <t>Uhl, Joan</t>
  </si>
  <si>
    <t>Williams, Roberta</t>
  </si>
  <si>
    <t>??? Faye</t>
  </si>
  <si>
    <t>(18-12)</t>
  </si>
  <si>
    <t>(7-20)</t>
  </si>
  <si>
    <t xml:space="preserve"> 18-12</t>
  </si>
  <si>
    <t xml:space="preserve"> 6-15</t>
  </si>
  <si>
    <t>Tuesday</t>
  </si>
  <si>
    <t>??? McArdle</t>
  </si>
  <si>
    <t>(20-12)</t>
  </si>
  <si>
    <t>(17-15)</t>
  </si>
  <si>
    <t xml:space="preserve"> 20-12</t>
  </si>
  <si>
    <t xml:space="preserve"> 17-15</t>
  </si>
  <si>
    <t>??? Meyers</t>
  </si>
  <si>
    <t>(21-12)</t>
  </si>
  <si>
    <t>(17-16)</t>
  </si>
  <si>
    <t xml:space="preserve"> 21-12</t>
  </si>
  <si>
    <t>Ray Scott</t>
  </si>
  <si>
    <t>VBK fired, Scott takes over</t>
  </si>
  <si>
    <t>Minneapolis Auditorium</t>
  </si>
  <si>
    <t>(19-12)</t>
  </si>
  <si>
    <t>(7-21)</t>
  </si>
  <si>
    <t xml:space="preserve"> 19-12</t>
  </si>
  <si>
    <t>Terry Kunze</t>
  </si>
  <si>
    <t xml:space="preserve"> 7-21</t>
  </si>
  <si>
    <t>Cotman, Angela</t>
  </si>
  <si>
    <t>DeLorme, Scooter</t>
  </si>
  <si>
    <t>Harris, Nessie</t>
  </si>
  <si>
    <t>Wilson, Donna</t>
  </si>
  <si>
    <t>Daniels, Coco</t>
  </si>
  <si>
    <t>Dunkle, Nancy</t>
  </si>
  <si>
    <t>Hansen, Kim</t>
  </si>
  <si>
    <t>Ortega, Anita</t>
  </si>
  <si>
    <t>Nestor, Heidi</t>
  </si>
  <si>
    <t>Last game for Coach VBK</t>
  </si>
  <si>
    <t>Bob Dietze</t>
  </si>
  <si>
    <t>Saturday</t>
  </si>
  <si>
    <t>SuperDome</t>
  </si>
  <si>
    <t>(0-2)</t>
  </si>
  <si>
    <t>(2-0)</t>
  </si>
  <si>
    <t xml:space="preserve"> 0-2</t>
  </si>
  <si>
    <t xml:space="preserve"> 2-0</t>
  </si>
  <si>
    <t>Kiel Auditorium</t>
  </si>
  <si>
    <t>(3-2)</t>
  </si>
  <si>
    <t>(0-3)</t>
  </si>
  <si>
    <t xml:space="preserve"> 3-2</t>
  </si>
  <si>
    <t>Larry Gillman</t>
  </si>
  <si>
    <t xml:space="preserve"> 0-3</t>
  </si>
  <si>
    <t>(3-3)</t>
  </si>
  <si>
    <t>(3-1)</t>
  </si>
  <si>
    <t xml:space="preserve"> 3-3</t>
  </si>
  <si>
    <t>Steve Kirk</t>
  </si>
  <si>
    <t xml:space="preserve"> 3-1</t>
  </si>
  <si>
    <t>(4-3)</t>
  </si>
  <si>
    <t xml:space="preserve"> 4-3</t>
  </si>
  <si>
    <t>Frank LaPorte</t>
  </si>
  <si>
    <t>(5-3)</t>
  </si>
  <si>
    <t>(0-6)</t>
  </si>
  <si>
    <t xml:space="preserve"> 5-3</t>
  </si>
  <si>
    <t xml:space="preserve"> 0-6</t>
  </si>
  <si>
    <t>Alumni Hall - DePaul</t>
  </si>
  <si>
    <t>(6-3)</t>
  </si>
  <si>
    <t>(5-2)</t>
  </si>
  <si>
    <t xml:space="preserve"> 6-3</t>
  </si>
  <si>
    <t>Bill Gleason</t>
  </si>
  <si>
    <t>(6-4)</t>
  </si>
  <si>
    <t>(3-5)</t>
  </si>
  <si>
    <t xml:space="preserve"> 6-4</t>
  </si>
  <si>
    <t xml:space="preserve"> 3-5</t>
  </si>
  <si>
    <t>(7-4)</t>
  </si>
  <si>
    <t>(3-6)</t>
  </si>
  <si>
    <t xml:space="preserve"> 7-4</t>
  </si>
  <si>
    <t xml:space="preserve"> 3-6</t>
  </si>
  <si>
    <t>(8-4)</t>
  </si>
  <si>
    <t>(9-3)</t>
  </si>
  <si>
    <t xml:space="preserve"> 8-4</t>
  </si>
  <si>
    <t xml:space="preserve"> 9-3</t>
  </si>
  <si>
    <t>(9-4)</t>
  </si>
  <si>
    <t>(3-8)</t>
  </si>
  <si>
    <t xml:space="preserve"> 9-4</t>
  </si>
  <si>
    <t xml:space="preserve"> 2-3</t>
  </si>
  <si>
    <t>(10-5)</t>
  </si>
  <si>
    <t>(5-8)</t>
  </si>
  <si>
    <t>n/a</t>
  </si>
  <si>
    <t xml:space="preserve"> 10-5</t>
  </si>
  <si>
    <t xml:space="preserve"> 5-8</t>
  </si>
  <si>
    <t>(10-6)</t>
  </si>
  <si>
    <t>(11-2)</t>
  </si>
  <si>
    <t xml:space="preserve"> 10-6</t>
  </si>
  <si>
    <t xml:space="preserve"> 11-2</t>
  </si>
  <si>
    <t>(3-14)</t>
  </si>
  <si>
    <t xml:space="preserve"> 3-14</t>
  </si>
  <si>
    <t>(12-6)</t>
  </si>
  <si>
    <t>(12-7)</t>
  </si>
  <si>
    <t xml:space="preserve"> 12-6</t>
  </si>
  <si>
    <t xml:space="preserve"> 12-7</t>
  </si>
  <si>
    <t>(8-6)</t>
  </si>
  <si>
    <t xml:space="preserve"> 7-3</t>
  </si>
  <si>
    <t>(13-7)</t>
  </si>
  <si>
    <t>(4-15)</t>
  </si>
  <si>
    <t xml:space="preserve"> 13-7</t>
  </si>
  <si>
    <t xml:space="preserve"> 4-15</t>
  </si>
  <si>
    <t>(14-8)</t>
  </si>
  <si>
    <t>(8-8)</t>
  </si>
  <si>
    <t xml:space="preserve"> 14-8</t>
  </si>
  <si>
    <t xml:space="preserve"> 7-5</t>
  </si>
  <si>
    <t>(15-8)</t>
  </si>
  <si>
    <t>(17-5)</t>
  </si>
  <si>
    <t xml:space="preserve"> 15-8</t>
  </si>
  <si>
    <t xml:space="preserve"> 17-5</t>
  </si>
  <si>
    <t>(15-9)</t>
  </si>
  <si>
    <t>(18-5)</t>
  </si>
  <si>
    <t xml:space="preserve"> 15-9</t>
  </si>
  <si>
    <t xml:space="preserve"> 18-5</t>
  </si>
  <si>
    <t>(15-10)</t>
  </si>
  <si>
    <t>(12-10)</t>
  </si>
  <si>
    <t xml:space="preserve"> 15-10</t>
  </si>
  <si>
    <t xml:space="preserve"> 11-7</t>
  </si>
  <si>
    <t>(15-11)</t>
  </si>
  <si>
    <t>(9-17)</t>
  </si>
  <si>
    <t xml:space="preserve"> 15-11</t>
  </si>
  <si>
    <t xml:space="preserve"> 9-17</t>
  </si>
  <si>
    <t>(22-12)</t>
  </si>
  <si>
    <t>(17-17)</t>
  </si>
  <si>
    <t xml:space="preserve"> 22-12</t>
  </si>
  <si>
    <t>S.F. Civic Auditorium</t>
  </si>
  <si>
    <t>(22-13)</t>
  </si>
  <si>
    <t>(11-21)</t>
  </si>
  <si>
    <t xml:space="preserve"> 22-13</t>
  </si>
  <si>
    <t xml:space="preserve"> 10-16</t>
  </si>
  <si>
    <t>(23-13)</t>
  </si>
  <si>
    <t>(12-22)</t>
  </si>
  <si>
    <t xml:space="preserve"> 23-13</t>
  </si>
  <si>
    <t xml:space="preserve"> 11-17</t>
  </si>
  <si>
    <t>Last game for coach Loscutoff</t>
  </si>
  <si>
    <t>Kocurek, Marie</t>
  </si>
  <si>
    <t>Mason, Debbie</t>
  </si>
  <si>
    <t>Owens, Katrina</t>
  </si>
  <si>
    <t>Timperman, Janet</t>
  </si>
  <si>
    <t>English, Margaret</t>
  </si>
  <si>
    <t>Mayo, Pat</t>
  </si>
  <si>
    <t>Ricketts, Debbie</t>
  </si>
  <si>
    <t>Washington, Suzanne</t>
  </si>
  <si>
    <t>Beasley, Genia</t>
  </si>
  <si>
    <t>Chason, Carol</t>
  </si>
  <si>
    <t>Flora, Janet</t>
  </si>
  <si>
    <t>Greene, Vivian</t>
  </si>
  <si>
    <t>Jordan, Kim</t>
  </si>
  <si>
    <t>Kunzmann, Connie</t>
  </si>
  <si>
    <t>Lewis, Charlotte</t>
  </si>
  <si>
    <t>Pope, Peggy</t>
  </si>
  <si>
    <t>Taylor, Susan</t>
  </si>
  <si>
    <t>Walker, Rosie</t>
  </si>
  <si>
    <t>Warlick, Holly</t>
  </si>
  <si>
    <t>Wright, Josephine</t>
  </si>
  <si>
    <t>Booker, Betty</t>
  </si>
  <si>
    <t>Cook, Jane Ellen</t>
  </si>
  <si>
    <t>Johnson, Lydia</t>
  </si>
  <si>
    <t>Jones, Linnell</t>
  </si>
  <si>
    <t>Mitchell, Adrian</t>
  </si>
  <si>
    <t>Moore, Pearl</t>
  </si>
  <si>
    <t>Murphy, Donna</t>
  </si>
  <si>
    <t>Pope, Rowanna</t>
  </si>
  <si>
    <t>Roberts, Patricia</t>
  </si>
  <si>
    <t>Thompson, Rosie</t>
  </si>
  <si>
    <t>Crusoe, Beverly</t>
  </si>
  <si>
    <t>Candler, Belinda</t>
  </si>
  <si>
    <t>Digitale, Sue</t>
  </si>
  <si>
    <t>Easterling, Rita</t>
  </si>
  <si>
    <t>Fincher, Janie</t>
  </si>
  <si>
    <t>Geils, Donna</t>
  </si>
  <si>
    <t>Mayo, Paula</t>
  </si>
  <si>
    <t>McWhorter, Charlene</t>
  </si>
  <si>
    <t>Nissen, Inge</t>
  </si>
  <si>
    <t>Hustle Rebound Record</t>
  </si>
  <si>
    <t>White, Ethel</t>
  </si>
  <si>
    <t xml:space="preserve"> 9-0 at home</t>
  </si>
  <si>
    <t>1980-81 Playoffs</t>
  </si>
  <si>
    <t>Playoff Game #</t>
  </si>
  <si>
    <t>Dallas</t>
  </si>
  <si>
    <t>P-26</t>
  </si>
  <si>
    <t>P-1</t>
  </si>
  <si>
    <t>St. Peter's College</t>
  </si>
  <si>
    <t>P-28</t>
  </si>
  <si>
    <t>Technical Foul</t>
  </si>
  <si>
    <t>Technical Foul: Janice Thomas</t>
  </si>
  <si>
    <t>P-30</t>
  </si>
  <si>
    <t>(2-1)</t>
  </si>
  <si>
    <t xml:space="preserve">P-3 </t>
  </si>
  <si>
    <t xml:space="preserve"> 2-1</t>
  </si>
  <si>
    <t>Jones, Sharon</t>
  </si>
  <si>
    <t>Tech: Coach Williams</t>
  </si>
  <si>
    <t>Technical: Coach Greg Williams</t>
  </si>
  <si>
    <t>Technical: Anne Gregory</t>
  </si>
  <si>
    <t>Tom Frangella</t>
  </si>
  <si>
    <t>John Katzler</t>
  </si>
  <si>
    <t>Ed Smythe</t>
  </si>
  <si>
    <t>Hodgson, Pat</t>
  </si>
  <si>
    <t>Technicals: Coach Kathy Mosolino</t>
  </si>
  <si>
    <t xml:space="preserve">                    Carol Blazejowski</t>
  </si>
  <si>
    <t>Harris, Wilodean</t>
  </si>
  <si>
    <t>19 pts in 4th Qtr</t>
  </si>
  <si>
    <t>Kilday, Pam</t>
  </si>
  <si>
    <t>Name not in Newspaper</t>
  </si>
  <si>
    <t>Info from Passaic Herald</t>
  </si>
  <si>
    <t>2nd Q injury to back</t>
  </si>
  <si>
    <t>Info from Morristown Record</t>
  </si>
  <si>
    <t>Tech: Coach Mosolino</t>
  </si>
  <si>
    <t/>
  </si>
  <si>
    <t>Technical: Coach Kathy Mosolino</t>
  </si>
  <si>
    <t>Tech: Coach Kirk</t>
  </si>
  <si>
    <t>Technical: Coach Steve Kirk</t>
  </si>
  <si>
    <t>Gems cheapest ticket was $7.50</t>
  </si>
  <si>
    <t xml:space="preserve"> includes No-Shows per owner Milo</t>
  </si>
  <si>
    <t>Freezing temperatures in arena</t>
  </si>
  <si>
    <t>20 mins 1st half</t>
  </si>
  <si>
    <t>Info from Oakland Tribune</t>
  </si>
  <si>
    <t>Info From Oakland Tribune</t>
  </si>
  <si>
    <t>? ? ? McArdle</t>
  </si>
  <si>
    <t>? ? ? O'Connor</t>
  </si>
  <si>
    <t>Chuck Camuso</t>
  </si>
  <si>
    <t>John Greenberg</t>
  </si>
  <si>
    <t>Jim Cope</t>
  </si>
  <si>
    <t>Paul Wilson</t>
  </si>
  <si>
    <t>Info From Morristown Record</t>
  </si>
  <si>
    <t>Davidson, Winsome</t>
  </si>
  <si>
    <t>Fuller, Mary</t>
  </si>
  <si>
    <t>Tech: Coach Mosolino (2)</t>
  </si>
  <si>
    <t>Info From St. Louis Dispatch</t>
  </si>
  <si>
    <t>Info From Passaic NJ Herald</t>
  </si>
  <si>
    <t>Montgomery, Pat</t>
  </si>
  <si>
    <t>Stachon, Toni</t>
  </si>
  <si>
    <t>added 1 FG &amp; 1 FT</t>
  </si>
  <si>
    <t>Ken Mauer Sr.</t>
  </si>
  <si>
    <t>Roy Ward</t>
  </si>
  <si>
    <t>Technical Suspicious of rb total</t>
  </si>
  <si>
    <t>Passaic Herald was missing individual Pts - they belong to J. Thomas, but don't know if 3 FTs or 1 FGM &amp; 1 FTM</t>
  </si>
  <si>
    <t>Montgomery, Patty</t>
  </si>
  <si>
    <t>Injured - Swollen Glands</t>
  </si>
  <si>
    <t>Injured - Concussion</t>
  </si>
  <si>
    <t>Rental $5,000/game - WOW</t>
  </si>
  <si>
    <t>Willodean Harris in Contract dispute - 1st 8 games</t>
  </si>
  <si>
    <t>Info From St Louis Dispatch</t>
  </si>
  <si>
    <t>Technical: Coach Butch van BredaKolff</t>
  </si>
  <si>
    <t>Info From Passaic Herald</t>
  </si>
  <si>
    <t>Info From Chicago Tribune</t>
  </si>
  <si>
    <t>8 losses in a row</t>
  </si>
  <si>
    <t>Technicals:  Coach Kathy Mosolino  2nd Qtr</t>
  </si>
  <si>
    <t xml:space="preserve">                     Carol Blazejowski 4th Qtr</t>
  </si>
  <si>
    <t>Technical</t>
  </si>
  <si>
    <t>Technical: Carol Blazejowski 4th Qtr 4:18</t>
  </si>
  <si>
    <t>Name not in Box Score</t>
  </si>
  <si>
    <t xml:space="preserve">P-2 </t>
  </si>
  <si>
    <t>Technical: Gail Marquis</t>
  </si>
  <si>
    <t>ORIGINAL Box Score Used</t>
  </si>
  <si>
    <t>Info from</t>
  </si>
  <si>
    <t>Tech: Coach vanBreda Kolff</t>
  </si>
  <si>
    <t>Original Box Score Used</t>
  </si>
  <si>
    <t>Technical 4th Qtr</t>
  </si>
  <si>
    <t>Don Durr</t>
  </si>
  <si>
    <t>Times-Picayune</t>
  </si>
  <si>
    <t>&lt;at least</t>
  </si>
  <si>
    <t>Assumed Coaching of Team</t>
  </si>
  <si>
    <t>Technical: Coach Kathy Mosolino (2) - Ejected 4:28 4th qtr</t>
  </si>
  <si>
    <t>Technical, 1st Qtr - 14 pts</t>
  </si>
  <si>
    <t>&lt;&lt;at least</t>
  </si>
  <si>
    <t>Technical: Coach Mosolino 4th Qtr, Carol Blazejowski 4th Qtr</t>
  </si>
  <si>
    <t>?? O'Connor</t>
  </si>
  <si>
    <t>Houston Vaughan</t>
  </si>
  <si>
    <t>7 wins in a row 1013 pts for year</t>
  </si>
  <si>
    <t>7 wins in a row</t>
  </si>
  <si>
    <t>Omaha City Auditorium</t>
  </si>
  <si>
    <t xml:space="preserve">  Omaha World-Herald</t>
  </si>
  <si>
    <t>Name Not in Newspaper</t>
  </si>
  <si>
    <t>1st-14, 2nd-12</t>
  </si>
  <si>
    <t>Gems average attendance before this game was 1,100</t>
  </si>
  <si>
    <t xml:space="preserve"> &lt;&lt;at least</t>
  </si>
  <si>
    <t>Info from:</t>
  </si>
  <si>
    <t>Passaic Herald News</t>
  </si>
  <si>
    <t>Only know halftime score</t>
  </si>
  <si>
    <t>Chicago Tribune</t>
  </si>
  <si>
    <t xml:space="preserve">? ? ? </t>
  </si>
  <si>
    <t>Name Not in Newspapers</t>
  </si>
  <si>
    <t>Blaze named WBL Player of the Week as of 1/29/81 article</t>
  </si>
  <si>
    <t>Hospitalized - Back Spasms</t>
  </si>
  <si>
    <t>Injured - Back Spasms</t>
  </si>
  <si>
    <t>Newspapers had Young - I chose Faye based on Media Guide games played</t>
  </si>
  <si>
    <t>Injured - Achilles</t>
  </si>
  <si>
    <t>Green, Anita</t>
  </si>
  <si>
    <t>Matthews, Linda</t>
  </si>
  <si>
    <t>Injured - Seperated Shoulder</t>
  </si>
  <si>
    <t>Names Not in Newspapers</t>
  </si>
  <si>
    <t>Technical: Coach Kathy Mosolino 3rd Qtr 6:47</t>
  </si>
  <si>
    <t xml:space="preserve"> seats 3,300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</si>
</sst>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9" fontId="0" fillId="0" borderId="0" xfId="0" applyNumberFormat="1"/>
    <xf numFmtId="0" fontId="5" fillId="2" borderId="0" xfId="0" applyFont="1" applyFill="1"/>
    <xf numFmtId="164" fontId="10" fillId="0" borderId="0" xfId="1" applyNumberFormat="1" applyFont="1" applyFill="1"/>
    <xf numFmtId="0" fontId="21" fillId="0" borderId="0" xfId="0" applyFont="1"/>
    <xf numFmtId="20" fontId="12" fillId="5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164" fontId="2" fillId="4" borderId="0" xfId="1" quotePrefix="1" applyNumberFormat="1" applyFont="1" applyFill="1" applyAlignment="1">
      <alignment horizontal="center" vertical="center"/>
    </xf>
    <xf numFmtId="164" fontId="10" fillId="5" borderId="0" xfId="1" applyNumberFormat="1" applyFont="1" applyFill="1"/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4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10" fillId="0" borderId="0" xfId="0" applyFont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22" fillId="4" borderId="0" xfId="0" applyFont="1" applyFill="1"/>
    <xf numFmtId="0" fontId="2" fillId="0" borderId="0" xfId="0" quotePrefix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7" fillId="5" borderId="0" xfId="0" applyFont="1" applyFill="1"/>
    <xf numFmtId="0" fontId="7" fillId="5" borderId="0" xfId="0" applyFont="1" applyFill="1" applyAlignment="1">
      <alignment horizontal="right"/>
    </xf>
    <xf numFmtId="0" fontId="7" fillId="5" borderId="0" xfId="0" applyFont="1" applyFill="1" applyAlignment="1">
      <alignment horizontal="left"/>
    </xf>
    <xf numFmtId="0" fontId="5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165" fontId="11" fillId="0" borderId="0" xfId="0" applyNumberFormat="1" applyFont="1"/>
    <xf numFmtId="164" fontId="2" fillId="0" borderId="0" xfId="1" applyNumberFormat="1" applyFont="1" applyFill="1" applyAlignment="1">
      <alignment horizontal="center" vertical="center"/>
    </xf>
    <xf numFmtId="0" fontId="18" fillId="4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72DD-ABFB-4296-9D21-8AA2C3CF04E0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76</v>
      </c>
      <c r="K4" s="16" t="str">
        <f>+C11</f>
        <v>New Jersey Gems</v>
      </c>
      <c r="L4" s="17"/>
      <c r="M4" s="18"/>
      <c r="N4" s="19">
        <v>27</v>
      </c>
      <c r="O4" s="19">
        <v>18</v>
      </c>
      <c r="P4" s="19">
        <v>15</v>
      </c>
      <c r="Q4" s="19">
        <v>27</v>
      </c>
      <c r="R4" s="20"/>
      <c r="S4" s="21">
        <f>SUM(N4:R4)</f>
        <v>87</v>
      </c>
      <c r="T4" s="22">
        <v>357</v>
      </c>
    </row>
    <row r="5" spans="1:28" x14ac:dyDescent="0.3">
      <c r="B5" s="1"/>
      <c r="C5" s="6" t="s">
        <v>74</v>
      </c>
      <c r="D5" s="7" t="s">
        <v>6</v>
      </c>
      <c r="E5" s="1"/>
      <c r="F5" s="1"/>
      <c r="G5" s="1"/>
      <c r="J5" s="15" t="s">
        <v>77</v>
      </c>
      <c r="K5" s="16" t="str">
        <f>+C33</f>
        <v>Dallas Diamonds</v>
      </c>
      <c r="L5" s="17"/>
      <c r="M5" s="18"/>
      <c r="N5" s="19">
        <v>26</v>
      </c>
      <c r="O5" s="19">
        <v>34</v>
      </c>
      <c r="P5" s="19">
        <v>16</v>
      </c>
      <c r="Q5" s="19">
        <v>26</v>
      </c>
      <c r="R5" s="20"/>
      <c r="S5" s="21">
        <f>SUM(N5:R5)</f>
        <v>102</v>
      </c>
      <c r="T5" s="22">
        <v>357</v>
      </c>
      <c r="U5" s="1"/>
      <c r="V5" s="1"/>
      <c r="W5" s="1"/>
    </row>
    <row r="6" spans="1:28" x14ac:dyDescent="0.3">
      <c r="C6" s="23">
        <v>2217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75</v>
      </c>
      <c r="D7" s="7" t="s">
        <v>8</v>
      </c>
      <c r="G7" s="1"/>
      <c r="S7" s="1"/>
      <c r="T7" s="25" t="s">
        <v>9</v>
      </c>
      <c r="U7" s="1"/>
      <c r="V7" s="26">
        <v>357</v>
      </c>
      <c r="W7" s="1"/>
    </row>
    <row r="8" spans="1:28" x14ac:dyDescent="0.3">
      <c r="B8" s="1"/>
      <c r="C8" s="24" t="s">
        <v>220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7" t="s">
        <v>47</v>
      </c>
      <c r="D13" s="38">
        <v>12</v>
      </c>
      <c r="E13" s="27">
        <v>43</v>
      </c>
      <c r="F13" s="27">
        <v>8</v>
      </c>
      <c r="G13" s="27">
        <v>22</v>
      </c>
      <c r="H13" s="27"/>
      <c r="I13" s="27"/>
      <c r="J13" s="27">
        <v>8</v>
      </c>
      <c r="K13" s="27">
        <v>8</v>
      </c>
      <c r="L13" s="27">
        <v>3</v>
      </c>
      <c r="M13" s="27">
        <v>3</v>
      </c>
      <c r="N13" s="27">
        <f>SUM(L13:M13)</f>
        <v>6</v>
      </c>
      <c r="O13" s="27">
        <v>4</v>
      </c>
      <c r="P13" s="39">
        <v>5</v>
      </c>
      <c r="Q13" s="27">
        <v>2</v>
      </c>
      <c r="R13" s="27">
        <v>5</v>
      </c>
      <c r="S13" s="27">
        <v>0</v>
      </c>
      <c r="T13" s="27">
        <f>+(F13*2)+J13</f>
        <v>24</v>
      </c>
      <c r="U13" s="40">
        <f>IFERROR(((T13+Q13+N13-R13)+(O13*2))/E13,"")</f>
        <v>0.81395348837209303</v>
      </c>
      <c r="V13" s="22">
        <v>357</v>
      </c>
      <c r="W13" s="22" t="s">
        <v>94</v>
      </c>
      <c r="X13" s="22" t="s">
        <v>95</v>
      </c>
      <c r="Y13" s="61">
        <v>2217</v>
      </c>
      <c r="Z13" s="41"/>
      <c r="AA13" s="1" t="s">
        <v>96</v>
      </c>
      <c r="AB13" s="28" t="s">
        <v>97</v>
      </c>
    </row>
    <row r="14" spans="1:28" x14ac:dyDescent="0.3">
      <c r="A14" s="1" t="s">
        <v>57</v>
      </c>
      <c r="B14" s="1" t="s">
        <v>46</v>
      </c>
      <c r="C14" s="27" t="s">
        <v>48</v>
      </c>
      <c r="D14" s="38">
        <v>34</v>
      </c>
      <c r="E14" s="27">
        <v>33</v>
      </c>
      <c r="F14" s="27">
        <v>2</v>
      </c>
      <c r="G14" s="27">
        <v>4</v>
      </c>
      <c r="H14" s="27"/>
      <c r="I14" s="27"/>
      <c r="J14" s="27">
        <v>0</v>
      </c>
      <c r="K14" s="27">
        <v>0</v>
      </c>
      <c r="L14" s="27">
        <v>4</v>
      </c>
      <c r="M14" s="27">
        <v>1</v>
      </c>
      <c r="N14" s="27">
        <f t="shared" ref="N14:N20" si="0">SUM(L14:M14)</f>
        <v>5</v>
      </c>
      <c r="O14" s="39">
        <v>0</v>
      </c>
      <c r="P14" s="39">
        <v>5</v>
      </c>
      <c r="Q14" s="39">
        <v>1</v>
      </c>
      <c r="R14" s="39">
        <v>2</v>
      </c>
      <c r="S14" s="39">
        <v>0</v>
      </c>
      <c r="T14" s="27">
        <f t="shared" ref="T14:T23" si="1">+(F14*2)+J14</f>
        <v>4</v>
      </c>
      <c r="U14" s="40">
        <f t="shared" ref="U14:U23" si="2">IFERROR(((T14+Q14+N14-R14)+(O14*2))/E14,"")</f>
        <v>0.24242424242424243</v>
      </c>
      <c r="V14" s="22">
        <v>357</v>
      </c>
      <c r="W14" s="22" t="s">
        <v>94</v>
      </c>
      <c r="X14" s="22" t="s">
        <v>95</v>
      </c>
      <c r="Y14" s="61">
        <v>2217</v>
      </c>
      <c r="Z14" s="41"/>
      <c r="AA14" s="1" t="s">
        <v>96</v>
      </c>
      <c r="AB14" s="28" t="s">
        <v>97</v>
      </c>
    </row>
    <row r="15" spans="1:28" x14ac:dyDescent="0.3">
      <c r="A15" s="1" t="s">
        <v>57</v>
      </c>
      <c r="B15" s="1" t="s">
        <v>46</v>
      </c>
      <c r="C15" s="27" t="s">
        <v>49</v>
      </c>
      <c r="D15" s="38">
        <v>44</v>
      </c>
      <c r="E15" s="27">
        <v>40</v>
      </c>
      <c r="F15" s="27">
        <v>2</v>
      </c>
      <c r="G15" s="27">
        <v>5</v>
      </c>
      <c r="H15" s="27">
        <v>0</v>
      </c>
      <c r="I15" s="27">
        <v>1</v>
      </c>
      <c r="J15" s="27">
        <v>7</v>
      </c>
      <c r="K15" s="27">
        <v>8</v>
      </c>
      <c r="L15" s="27">
        <v>2</v>
      </c>
      <c r="M15" s="27">
        <v>3</v>
      </c>
      <c r="N15" s="27">
        <f t="shared" si="0"/>
        <v>5</v>
      </c>
      <c r="O15" s="39">
        <v>1</v>
      </c>
      <c r="P15" s="39">
        <v>4</v>
      </c>
      <c r="Q15" s="39">
        <v>1</v>
      </c>
      <c r="R15" s="39">
        <v>10</v>
      </c>
      <c r="S15" s="39">
        <v>0</v>
      </c>
      <c r="T15" s="27">
        <f t="shared" si="1"/>
        <v>11</v>
      </c>
      <c r="U15" s="40">
        <f t="shared" si="2"/>
        <v>0.22500000000000001</v>
      </c>
      <c r="V15" s="22">
        <v>357</v>
      </c>
      <c r="W15" s="22" t="s">
        <v>94</v>
      </c>
      <c r="X15" s="22" t="s">
        <v>95</v>
      </c>
      <c r="Y15" s="61">
        <v>2217</v>
      </c>
      <c r="Z15" s="41"/>
      <c r="AA15" s="1" t="s">
        <v>96</v>
      </c>
      <c r="AB15" s="28" t="s">
        <v>97</v>
      </c>
    </row>
    <row r="16" spans="1:28" x14ac:dyDescent="0.3">
      <c r="A16" s="1" t="s">
        <v>57</v>
      </c>
      <c r="B16" s="1" t="s">
        <v>46</v>
      </c>
      <c r="C16" s="27" t="s">
        <v>139</v>
      </c>
      <c r="D16" s="38">
        <v>14</v>
      </c>
      <c r="E16" s="27" t="s">
        <v>467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357</v>
      </c>
      <c r="W16" s="22" t="s">
        <v>94</v>
      </c>
      <c r="X16" s="22" t="s">
        <v>95</v>
      </c>
      <c r="Y16" s="61">
        <v>2217</v>
      </c>
      <c r="Z16" s="41"/>
      <c r="AA16" s="1" t="s">
        <v>96</v>
      </c>
      <c r="AB16" s="28" t="s">
        <v>97</v>
      </c>
    </row>
    <row r="17" spans="1:28" x14ac:dyDescent="0.3">
      <c r="A17" s="1" t="s">
        <v>57</v>
      </c>
      <c r="B17" s="1" t="s">
        <v>46</v>
      </c>
      <c r="C17" s="27" t="s">
        <v>50</v>
      </c>
      <c r="D17" s="38">
        <v>24</v>
      </c>
      <c r="E17" s="27">
        <v>42</v>
      </c>
      <c r="F17" s="27">
        <v>6</v>
      </c>
      <c r="G17" s="27">
        <v>13</v>
      </c>
      <c r="H17" s="27"/>
      <c r="I17" s="27"/>
      <c r="J17" s="27">
        <v>6</v>
      </c>
      <c r="K17" s="27">
        <v>7</v>
      </c>
      <c r="L17" s="27">
        <v>7</v>
      </c>
      <c r="M17" s="27">
        <v>14</v>
      </c>
      <c r="N17" s="27">
        <f t="shared" si="0"/>
        <v>21</v>
      </c>
      <c r="O17" s="39">
        <v>0</v>
      </c>
      <c r="P17" s="39">
        <v>2</v>
      </c>
      <c r="Q17" s="39">
        <v>2</v>
      </c>
      <c r="R17" s="39">
        <v>3</v>
      </c>
      <c r="S17" s="39">
        <v>2</v>
      </c>
      <c r="T17" s="27">
        <f t="shared" si="1"/>
        <v>18</v>
      </c>
      <c r="U17" s="40">
        <f t="shared" si="2"/>
        <v>0.90476190476190477</v>
      </c>
      <c r="V17" s="22">
        <v>357</v>
      </c>
      <c r="W17" s="22" t="s">
        <v>94</v>
      </c>
      <c r="X17" s="22" t="s">
        <v>95</v>
      </c>
      <c r="Y17" s="61">
        <v>2217</v>
      </c>
      <c r="Z17" s="41" t="s">
        <v>434</v>
      </c>
      <c r="AA17" s="1" t="s">
        <v>96</v>
      </c>
      <c r="AB17" s="28" t="s">
        <v>97</v>
      </c>
    </row>
    <row r="18" spans="1:28" x14ac:dyDescent="0.3">
      <c r="A18" s="1" t="s">
        <v>57</v>
      </c>
      <c r="B18" s="1" t="s">
        <v>46</v>
      </c>
      <c r="C18" s="27" t="s">
        <v>51</v>
      </c>
      <c r="D18" s="38">
        <v>23</v>
      </c>
      <c r="E18" s="27">
        <v>17</v>
      </c>
      <c r="F18" s="27">
        <v>1</v>
      </c>
      <c r="G18" s="27">
        <v>3</v>
      </c>
      <c r="H18" s="27"/>
      <c r="I18" s="27"/>
      <c r="J18" s="27">
        <v>4</v>
      </c>
      <c r="K18" s="27">
        <v>4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3</v>
      </c>
      <c r="Q18" s="39">
        <v>1</v>
      </c>
      <c r="R18" s="39">
        <v>3</v>
      </c>
      <c r="S18" s="39">
        <v>1</v>
      </c>
      <c r="T18" s="27">
        <f t="shared" si="1"/>
        <v>6</v>
      </c>
      <c r="U18" s="40">
        <f t="shared" si="2"/>
        <v>0.23529411764705882</v>
      </c>
      <c r="V18" s="22">
        <v>357</v>
      </c>
      <c r="W18" s="22" t="s">
        <v>94</v>
      </c>
      <c r="X18" s="22" t="s">
        <v>95</v>
      </c>
      <c r="Y18" s="61">
        <v>2217</v>
      </c>
      <c r="Z18" s="41"/>
      <c r="AA18" s="1" t="s">
        <v>96</v>
      </c>
      <c r="AB18" s="28" t="s">
        <v>97</v>
      </c>
    </row>
    <row r="19" spans="1:28" x14ac:dyDescent="0.3">
      <c r="A19" s="1" t="s">
        <v>57</v>
      </c>
      <c r="B19" s="1" t="s">
        <v>46</v>
      </c>
      <c r="C19" s="27" t="s">
        <v>52</v>
      </c>
      <c r="D19" s="38">
        <v>33</v>
      </c>
      <c r="E19" s="27">
        <v>5</v>
      </c>
      <c r="F19" s="27">
        <v>1</v>
      </c>
      <c r="G19" s="27">
        <v>1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1</v>
      </c>
      <c r="Q19" s="39">
        <v>0</v>
      </c>
      <c r="R19" s="39">
        <v>0</v>
      </c>
      <c r="S19" s="39">
        <v>0</v>
      </c>
      <c r="T19" s="27">
        <f t="shared" si="1"/>
        <v>2</v>
      </c>
      <c r="U19" s="40">
        <f t="shared" si="2"/>
        <v>0.4</v>
      </c>
      <c r="V19" s="22">
        <v>357</v>
      </c>
      <c r="W19" s="22" t="s">
        <v>94</v>
      </c>
      <c r="X19" s="22" t="s">
        <v>95</v>
      </c>
      <c r="Y19" s="61">
        <v>2217</v>
      </c>
      <c r="Z19" s="41"/>
      <c r="AA19" s="1" t="s">
        <v>96</v>
      </c>
      <c r="AB19" s="28" t="s">
        <v>97</v>
      </c>
    </row>
    <row r="20" spans="1:28" x14ac:dyDescent="0.3">
      <c r="A20" s="1" t="s">
        <v>57</v>
      </c>
      <c r="B20" s="1" t="s">
        <v>46</v>
      </c>
      <c r="C20" s="27" t="s">
        <v>53</v>
      </c>
      <c r="D20" s="38">
        <v>10</v>
      </c>
      <c r="E20" s="27">
        <v>44</v>
      </c>
      <c r="F20" s="27">
        <v>10</v>
      </c>
      <c r="G20" s="27">
        <v>22</v>
      </c>
      <c r="H20" s="27"/>
      <c r="I20" s="27"/>
      <c r="J20" s="27">
        <v>0</v>
      </c>
      <c r="K20" s="27">
        <v>0</v>
      </c>
      <c r="L20" s="27">
        <v>1</v>
      </c>
      <c r="M20" s="27">
        <v>1</v>
      </c>
      <c r="N20" s="27">
        <f t="shared" si="0"/>
        <v>2</v>
      </c>
      <c r="O20" s="39">
        <v>4</v>
      </c>
      <c r="P20" s="39">
        <v>3</v>
      </c>
      <c r="Q20" s="39">
        <v>3</v>
      </c>
      <c r="R20" s="39">
        <v>4</v>
      </c>
      <c r="S20" s="39">
        <v>0</v>
      </c>
      <c r="T20" s="27">
        <f t="shared" si="1"/>
        <v>20</v>
      </c>
      <c r="U20" s="40">
        <f t="shared" si="2"/>
        <v>0.65909090909090906</v>
      </c>
      <c r="V20" s="22">
        <v>357</v>
      </c>
      <c r="W20" s="22" t="s">
        <v>94</v>
      </c>
      <c r="X20" s="22" t="s">
        <v>95</v>
      </c>
      <c r="Y20" s="61">
        <v>2217</v>
      </c>
      <c r="Z20" s="41"/>
      <c r="AA20" s="1" t="s">
        <v>96</v>
      </c>
      <c r="AB20" s="28" t="s">
        <v>97</v>
      </c>
    </row>
    <row r="21" spans="1:28" x14ac:dyDescent="0.3">
      <c r="A21" s="1" t="s">
        <v>57</v>
      </c>
      <c r="B21" s="1" t="s">
        <v>46</v>
      </c>
      <c r="C21" s="27" t="s">
        <v>54</v>
      </c>
      <c r="D21" s="38">
        <v>32</v>
      </c>
      <c r="E21" s="27">
        <v>6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>SUM(L21:M21)</f>
        <v>0</v>
      </c>
      <c r="O21" s="39">
        <v>0</v>
      </c>
      <c r="P21" s="39">
        <v>0</v>
      </c>
      <c r="Q21" s="39">
        <v>0</v>
      </c>
      <c r="R21" s="39">
        <v>1</v>
      </c>
      <c r="S21" s="39">
        <v>0</v>
      </c>
      <c r="T21" s="27">
        <f t="shared" si="1"/>
        <v>0</v>
      </c>
      <c r="U21" s="84">
        <f t="shared" si="2"/>
        <v>-0.16666666666666666</v>
      </c>
      <c r="V21" s="22">
        <v>357</v>
      </c>
      <c r="W21" s="22" t="s">
        <v>94</v>
      </c>
      <c r="X21" s="22" t="s">
        <v>95</v>
      </c>
      <c r="Y21" s="61">
        <v>2217</v>
      </c>
      <c r="Z21" s="41"/>
      <c r="AA21" s="1" t="s">
        <v>96</v>
      </c>
      <c r="AB21" s="28" t="s">
        <v>97</v>
      </c>
    </row>
    <row r="22" spans="1:28" x14ac:dyDescent="0.3">
      <c r="A22" s="1" t="s">
        <v>57</v>
      </c>
      <c r="B22" s="1" t="s">
        <v>46</v>
      </c>
      <c r="C22" s="27" t="s">
        <v>55</v>
      </c>
      <c r="D22" s="38">
        <v>22</v>
      </c>
      <c r="E22" s="27">
        <v>7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0</v>
      </c>
      <c r="Q22" s="39">
        <v>0</v>
      </c>
      <c r="R22" s="39">
        <v>2</v>
      </c>
      <c r="S22" s="39">
        <v>0</v>
      </c>
      <c r="T22" s="27">
        <f t="shared" si="1"/>
        <v>0</v>
      </c>
      <c r="U22" s="84">
        <f t="shared" si="2"/>
        <v>-0.2857142857142857</v>
      </c>
      <c r="V22" s="22">
        <v>357</v>
      </c>
      <c r="W22" s="22" t="s">
        <v>94</v>
      </c>
      <c r="X22" s="22" t="s">
        <v>95</v>
      </c>
      <c r="Y22" s="61">
        <v>2217</v>
      </c>
      <c r="Z22" s="41"/>
      <c r="AA22" s="1" t="s">
        <v>96</v>
      </c>
      <c r="AB22" s="28" t="s">
        <v>97</v>
      </c>
    </row>
    <row r="23" spans="1:28" x14ac:dyDescent="0.3">
      <c r="A23" s="1" t="s">
        <v>57</v>
      </c>
      <c r="B23" s="1" t="s">
        <v>46</v>
      </c>
      <c r="C23" s="27" t="s">
        <v>56</v>
      </c>
      <c r="D23" s="38">
        <v>20</v>
      </c>
      <c r="E23" s="27">
        <v>3</v>
      </c>
      <c r="F23" s="27">
        <v>1</v>
      </c>
      <c r="G23" s="27">
        <v>3</v>
      </c>
      <c r="H23" s="27"/>
      <c r="I23" s="27"/>
      <c r="J23" s="27">
        <v>0</v>
      </c>
      <c r="K23" s="27">
        <v>0</v>
      </c>
      <c r="L23" s="27">
        <v>0</v>
      </c>
      <c r="M23" s="27">
        <v>1</v>
      </c>
      <c r="N23" s="27">
        <f>SUM(L23:M23)</f>
        <v>1</v>
      </c>
      <c r="O23" s="39">
        <v>1</v>
      </c>
      <c r="P23" s="39">
        <v>0</v>
      </c>
      <c r="Q23" s="39">
        <v>0</v>
      </c>
      <c r="R23" s="39">
        <v>0</v>
      </c>
      <c r="S23" s="39">
        <v>0</v>
      </c>
      <c r="T23" s="27">
        <f t="shared" si="1"/>
        <v>2</v>
      </c>
      <c r="U23" s="40">
        <f t="shared" si="2"/>
        <v>1.6666666666666667</v>
      </c>
      <c r="V23" s="22">
        <v>357</v>
      </c>
      <c r="W23" s="22" t="s">
        <v>94</v>
      </c>
      <c r="X23" s="22" t="s">
        <v>95</v>
      </c>
      <c r="Y23" s="61">
        <v>2217</v>
      </c>
      <c r="Z23" s="41"/>
      <c r="AA23" s="1" t="s">
        <v>96</v>
      </c>
      <c r="AB23" s="28" t="s">
        <v>97</v>
      </c>
    </row>
    <row r="24" spans="1:28" x14ac:dyDescent="0.3">
      <c r="A24" s="43" t="s">
        <v>57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31</v>
      </c>
      <c r="G24" s="44">
        <f t="shared" si="3"/>
        <v>73</v>
      </c>
      <c r="H24" s="44">
        <f t="shared" si="3"/>
        <v>0</v>
      </c>
      <c r="I24" s="44">
        <f t="shared" si="3"/>
        <v>1</v>
      </c>
      <c r="J24" s="44">
        <f t="shared" si="3"/>
        <v>25</v>
      </c>
      <c r="K24" s="44">
        <f t="shared" si="3"/>
        <v>27</v>
      </c>
      <c r="L24" s="44">
        <f t="shared" si="3"/>
        <v>17</v>
      </c>
      <c r="M24" s="44">
        <f t="shared" si="3"/>
        <v>23</v>
      </c>
      <c r="N24" s="44">
        <f t="shared" si="3"/>
        <v>40</v>
      </c>
      <c r="O24" s="44">
        <f t="shared" si="3"/>
        <v>10</v>
      </c>
      <c r="P24" s="44">
        <f t="shared" si="3"/>
        <v>23</v>
      </c>
      <c r="Q24" s="44">
        <f t="shared" si="3"/>
        <v>10</v>
      </c>
      <c r="R24" s="44">
        <f t="shared" si="3"/>
        <v>30</v>
      </c>
      <c r="S24" s="44">
        <f t="shared" si="3"/>
        <v>3</v>
      </c>
      <c r="T24" s="44">
        <f t="shared" si="3"/>
        <v>87</v>
      </c>
      <c r="U24" s="45">
        <f>((T24+Q24+N24-R24)+(O24*2))/E24</f>
        <v>0.52916666666666667</v>
      </c>
      <c r="V24" s="46">
        <v>357</v>
      </c>
      <c r="W24" s="46" t="s">
        <v>94</v>
      </c>
      <c r="X24" s="46" t="s">
        <v>95</v>
      </c>
      <c r="Y24" s="62">
        <v>2217</v>
      </c>
      <c r="Z24" s="47"/>
      <c r="AA24" s="43" t="s">
        <v>96</v>
      </c>
      <c r="AB24" s="66" t="s">
        <v>97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0.42465753424657532</v>
      </c>
      <c r="H25" s="27"/>
      <c r="I25" s="1"/>
      <c r="J25" s="48" t="s">
        <v>42</v>
      </c>
      <c r="K25" s="50">
        <f>J24/K24</f>
        <v>0.92592592592592593</v>
      </c>
      <c r="L25" s="1"/>
      <c r="M25" s="39" t="s">
        <v>43</v>
      </c>
      <c r="N25" s="51">
        <v>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438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A28" s="1"/>
      <c r="B28" s="1"/>
      <c r="C28" s="1" t="s">
        <v>426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7" t="s">
        <v>78</v>
      </c>
      <c r="D35" s="38">
        <v>34</v>
      </c>
      <c r="E35" s="27">
        <v>34</v>
      </c>
      <c r="F35" s="27">
        <v>9</v>
      </c>
      <c r="G35" s="27">
        <v>17</v>
      </c>
      <c r="H35" s="27"/>
      <c r="I35" s="27"/>
      <c r="J35" s="27">
        <v>1</v>
      </c>
      <c r="K35" s="27">
        <v>3</v>
      </c>
      <c r="L35" s="27">
        <v>0</v>
      </c>
      <c r="M35" s="27">
        <v>3</v>
      </c>
      <c r="N35" s="27">
        <f>SUM(L35:M35)</f>
        <v>3</v>
      </c>
      <c r="O35" s="27">
        <v>0</v>
      </c>
      <c r="P35" s="39">
        <v>3</v>
      </c>
      <c r="Q35" s="27">
        <v>0</v>
      </c>
      <c r="R35" s="27">
        <v>1</v>
      </c>
      <c r="S35" s="27">
        <v>1</v>
      </c>
      <c r="T35" s="27">
        <f>(H35*3)+((F35-H35)*2)+J35</f>
        <v>19</v>
      </c>
      <c r="U35" s="40">
        <f>IFERROR(((T35+Q35+N35-R35)+(O35*2))/E35,"")</f>
        <v>0.61764705882352944</v>
      </c>
      <c r="V35" s="22">
        <v>357</v>
      </c>
      <c r="W35" s="22" t="s">
        <v>79</v>
      </c>
      <c r="X35" s="22" t="s">
        <v>80</v>
      </c>
      <c r="Y35" s="61">
        <v>2217</v>
      </c>
      <c r="Z35" s="41"/>
      <c r="AA35" s="1" t="s">
        <v>81</v>
      </c>
      <c r="AB35" s="28" t="s">
        <v>82</v>
      </c>
    </row>
    <row r="36" spans="1:28" x14ac:dyDescent="0.3">
      <c r="A36" s="1" t="s">
        <v>46</v>
      </c>
      <c r="B36" s="1" t="s">
        <v>57</v>
      </c>
      <c r="C36" s="27" t="s">
        <v>83</v>
      </c>
      <c r="D36" s="38">
        <v>11</v>
      </c>
      <c r="E36" s="27">
        <v>18</v>
      </c>
      <c r="F36" s="27">
        <v>2</v>
      </c>
      <c r="G36" s="27">
        <v>5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ref="N36:N41" si="4">SUM(L36:M36)</f>
        <v>1</v>
      </c>
      <c r="O36" s="39">
        <v>1</v>
      </c>
      <c r="P36" s="39">
        <v>4</v>
      </c>
      <c r="Q36" s="39">
        <v>1</v>
      </c>
      <c r="R36" s="39">
        <v>3</v>
      </c>
      <c r="S36" s="39">
        <v>0</v>
      </c>
      <c r="T36" s="39">
        <f t="shared" ref="T36:T41" si="5">(H36*3)+((F36-H36)*2)+J36</f>
        <v>4</v>
      </c>
      <c r="U36" s="40">
        <f t="shared" ref="U36:U46" si="6">IFERROR(((T36+Q36+N36-R36)+(O36*2))/E36,"")</f>
        <v>0.27777777777777779</v>
      </c>
      <c r="V36" s="22">
        <v>357</v>
      </c>
      <c r="W36" s="22" t="s">
        <v>79</v>
      </c>
      <c r="X36" s="22" t="s">
        <v>80</v>
      </c>
      <c r="Y36" s="61">
        <v>2217</v>
      </c>
      <c r="Z36" s="41"/>
      <c r="AA36" s="1" t="s">
        <v>81</v>
      </c>
      <c r="AB36" s="28" t="s">
        <v>82</v>
      </c>
    </row>
    <row r="37" spans="1:28" x14ac:dyDescent="0.3">
      <c r="A37" s="1" t="s">
        <v>46</v>
      </c>
      <c r="B37" s="1" t="s">
        <v>57</v>
      </c>
      <c r="C37" s="27" t="s">
        <v>84</v>
      </c>
      <c r="D37" s="38">
        <v>22</v>
      </c>
      <c r="E37" s="27">
        <v>27</v>
      </c>
      <c r="F37" s="27">
        <v>2</v>
      </c>
      <c r="G37" s="27">
        <v>10</v>
      </c>
      <c r="H37" s="27"/>
      <c r="I37" s="27"/>
      <c r="J37" s="27">
        <v>2</v>
      </c>
      <c r="K37" s="27">
        <v>4</v>
      </c>
      <c r="L37" s="27">
        <v>2</v>
      </c>
      <c r="M37" s="27">
        <v>2</v>
      </c>
      <c r="N37" s="27">
        <f t="shared" si="4"/>
        <v>4</v>
      </c>
      <c r="O37" s="39">
        <v>2</v>
      </c>
      <c r="P37" s="39">
        <v>2</v>
      </c>
      <c r="Q37" s="39">
        <v>2</v>
      </c>
      <c r="R37" s="39">
        <v>2</v>
      </c>
      <c r="S37" s="39">
        <v>1</v>
      </c>
      <c r="T37" s="39">
        <f t="shared" si="5"/>
        <v>6</v>
      </c>
      <c r="U37" s="40">
        <f t="shared" si="6"/>
        <v>0.51851851851851849</v>
      </c>
      <c r="V37" s="22">
        <v>357</v>
      </c>
      <c r="W37" s="22" t="s">
        <v>79</v>
      </c>
      <c r="X37" s="22" t="s">
        <v>80</v>
      </c>
      <c r="Y37" s="61">
        <v>2217</v>
      </c>
      <c r="Z37" s="41"/>
      <c r="AA37" s="1" t="s">
        <v>81</v>
      </c>
      <c r="AB37" s="28" t="s">
        <v>82</v>
      </c>
    </row>
    <row r="38" spans="1:28" x14ac:dyDescent="0.3">
      <c r="A38" s="1" t="s">
        <v>46</v>
      </c>
      <c r="B38" s="1" t="s">
        <v>57</v>
      </c>
      <c r="C38" s="27" t="s">
        <v>85</v>
      </c>
      <c r="D38" s="38">
        <v>20</v>
      </c>
      <c r="E38" s="27">
        <v>12</v>
      </c>
      <c r="F38" s="27">
        <v>4</v>
      </c>
      <c r="G38" s="27">
        <v>7</v>
      </c>
      <c r="H38" s="27"/>
      <c r="I38" s="27"/>
      <c r="J38" s="27">
        <v>2</v>
      </c>
      <c r="K38" s="27">
        <v>2</v>
      </c>
      <c r="L38" s="27">
        <v>1</v>
      </c>
      <c r="M38" s="27">
        <v>1</v>
      </c>
      <c r="N38" s="27">
        <f t="shared" si="4"/>
        <v>2</v>
      </c>
      <c r="O38" s="39">
        <v>0</v>
      </c>
      <c r="P38" s="39">
        <v>2</v>
      </c>
      <c r="Q38" s="39">
        <v>1</v>
      </c>
      <c r="R38" s="39">
        <v>0</v>
      </c>
      <c r="S38" s="39">
        <v>1</v>
      </c>
      <c r="T38" s="39">
        <f t="shared" si="5"/>
        <v>10</v>
      </c>
      <c r="U38" s="40">
        <f t="shared" si="6"/>
        <v>1.0833333333333333</v>
      </c>
      <c r="V38" s="22">
        <v>357</v>
      </c>
      <c r="W38" s="22" t="s">
        <v>79</v>
      </c>
      <c r="X38" s="22" t="s">
        <v>80</v>
      </c>
      <c r="Y38" s="61">
        <v>2217</v>
      </c>
      <c r="Z38" s="41"/>
      <c r="AA38" s="1" t="s">
        <v>81</v>
      </c>
      <c r="AB38" s="28" t="s">
        <v>82</v>
      </c>
    </row>
    <row r="39" spans="1:28" x14ac:dyDescent="0.3">
      <c r="A39" s="1" t="s">
        <v>46</v>
      </c>
      <c r="B39" s="1" t="s">
        <v>57</v>
      </c>
      <c r="C39" s="27" t="s">
        <v>86</v>
      </c>
      <c r="D39" s="38">
        <v>14</v>
      </c>
      <c r="E39" s="27">
        <v>12</v>
      </c>
      <c r="F39" s="27">
        <v>0</v>
      </c>
      <c r="G39" s="27">
        <v>2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1</v>
      </c>
      <c r="P39" s="39">
        <v>2</v>
      </c>
      <c r="Q39" s="39">
        <v>0</v>
      </c>
      <c r="R39" s="39">
        <v>3</v>
      </c>
      <c r="S39" s="39">
        <v>0</v>
      </c>
      <c r="T39" s="39">
        <f t="shared" si="5"/>
        <v>0</v>
      </c>
      <c r="U39" s="84">
        <f t="shared" si="6"/>
        <v>-8.3333333333333329E-2</v>
      </c>
      <c r="V39" s="22">
        <v>357</v>
      </c>
      <c r="W39" s="22" t="s">
        <v>79</v>
      </c>
      <c r="X39" s="22" t="s">
        <v>80</v>
      </c>
      <c r="Y39" s="61">
        <v>2217</v>
      </c>
      <c r="Z39" s="41"/>
      <c r="AA39" s="1" t="s">
        <v>81</v>
      </c>
      <c r="AB39" s="28" t="s">
        <v>82</v>
      </c>
    </row>
    <row r="40" spans="1:28" x14ac:dyDescent="0.3">
      <c r="A40" s="1" t="s">
        <v>46</v>
      </c>
      <c r="B40" s="1" t="s">
        <v>57</v>
      </c>
      <c r="C40" s="27" t="s">
        <v>87</v>
      </c>
      <c r="D40" s="38">
        <v>42</v>
      </c>
      <c r="E40" s="27">
        <v>12</v>
      </c>
      <c r="F40" s="27">
        <v>1</v>
      </c>
      <c r="G40" s="27">
        <v>3</v>
      </c>
      <c r="H40" s="27"/>
      <c r="I40" s="27"/>
      <c r="J40" s="27">
        <v>0</v>
      </c>
      <c r="K40" s="27">
        <v>0</v>
      </c>
      <c r="L40" s="27">
        <v>1</v>
      </c>
      <c r="M40" s="27">
        <v>1</v>
      </c>
      <c r="N40" s="27">
        <f t="shared" si="4"/>
        <v>2</v>
      </c>
      <c r="O40" s="39">
        <v>0</v>
      </c>
      <c r="P40" s="39">
        <v>1</v>
      </c>
      <c r="Q40" s="39">
        <v>0</v>
      </c>
      <c r="R40" s="39">
        <v>2</v>
      </c>
      <c r="S40" s="39">
        <v>0</v>
      </c>
      <c r="T40" s="39">
        <f t="shared" si="5"/>
        <v>2</v>
      </c>
      <c r="U40" s="40">
        <f t="shared" si="6"/>
        <v>0.16666666666666666</v>
      </c>
      <c r="V40" s="22">
        <v>357</v>
      </c>
      <c r="W40" s="22" t="s">
        <v>79</v>
      </c>
      <c r="X40" s="22" t="s">
        <v>80</v>
      </c>
      <c r="Y40" s="61">
        <v>2217</v>
      </c>
      <c r="Z40" s="41"/>
      <c r="AA40" s="1" t="s">
        <v>81</v>
      </c>
      <c r="AB40" s="28" t="s">
        <v>82</v>
      </c>
    </row>
    <row r="41" spans="1:28" x14ac:dyDescent="0.3">
      <c r="A41" s="1" t="s">
        <v>46</v>
      </c>
      <c r="B41" s="1" t="s">
        <v>57</v>
      </c>
      <c r="C41" s="27" t="s">
        <v>88</v>
      </c>
      <c r="D41" s="38">
        <v>15</v>
      </c>
      <c r="E41" s="27">
        <v>33</v>
      </c>
      <c r="F41" s="27">
        <v>9</v>
      </c>
      <c r="G41" s="27">
        <v>9</v>
      </c>
      <c r="H41" s="27"/>
      <c r="I41" s="27"/>
      <c r="J41" s="27">
        <v>0</v>
      </c>
      <c r="K41" s="27">
        <v>0</v>
      </c>
      <c r="L41" s="27">
        <v>0</v>
      </c>
      <c r="M41" s="27">
        <v>3</v>
      </c>
      <c r="N41" s="27">
        <f t="shared" si="4"/>
        <v>3</v>
      </c>
      <c r="O41" s="39">
        <v>4</v>
      </c>
      <c r="P41" s="39">
        <v>2</v>
      </c>
      <c r="Q41" s="39">
        <v>3</v>
      </c>
      <c r="R41" s="39">
        <v>5</v>
      </c>
      <c r="S41" s="39">
        <v>0</v>
      </c>
      <c r="T41" s="39">
        <f t="shared" si="5"/>
        <v>18</v>
      </c>
      <c r="U41" s="40">
        <f t="shared" si="6"/>
        <v>0.81818181818181823</v>
      </c>
      <c r="V41" s="22">
        <v>357</v>
      </c>
      <c r="W41" s="22" t="s">
        <v>79</v>
      </c>
      <c r="X41" s="22" t="s">
        <v>80</v>
      </c>
      <c r="Y41" s="61">
        <v>2217</v>
      </c>
      <c r="Z41" s="41"/>
      <c r="AA41" s="1" t="s">
        <v>81</v>
      </c>
      <c r="AB41" s="28" t="s">
        <v>82</v>
      </c>
    </row>
    <row r="42" spans="1:28" x14ac:dyDescent="0.3">
      <c r="A42" s="1" t="s">
        <v>46</v>
      </c>
      <c r="B42" s="1" t="s">
        <v>57</v>
      </c>
      <c r="C42" s="27" t="s">
        <v>89</v>
      </c>
      <c r="D42" s="38">
        <v>10</v>
      </c>
      <c r="E42" s="27">
        <v>34</v>
      </c>
      <c r="F42" s="27">
        <v>8</v>
      </c>
      <c r="G42" s="27">
        <v>20</v>
      </c>
      <c r="H42" s="27"/>
      <c r="I42" s="27"/>
      <c r="J42" s="27">
        <v>5</v>
      </c>
      <c r="K42" s="27">
        <v>6</v>
      </c>
      <c r="L42" s="27">
        <v>6</v>
      </c>
      <c r="M42" s="27">
        <v>1</v>
      </c>
      <c r="N42" s="27">
        <f>SUM(L42:M42)</f>
        <v>7</v>
      </c>
      <c r="O42" s="39">
        <v>11</v>
      </c>
      <c r="P42" s="39">
        <v>3</v>
      </c>
      <c r="Q42" s="39">
        <v>1</v>
      </c>
      <c r="R42" s="39">
        <v>6</v>
      </c>
      <c r="S42" s="39">
        <v>1</v>
      </c>
      <c r="T42" s="39">
        <f>(H42*3)+((F42-H42)*2)+J42</f>
        <v>21</v>
      </c>
      <c r="U42" s="40">
        <f t="shared" si="6"/>
        <v>1.3235294117647058</v>
      </c>
      <c r="V42" s="22">
        <v>357</v>
      </c>
      <c r="W42" s="22" t="s">
        <v>79</v>
      </c>
      <c r="X42" s="22" t="s">
        <v>80</v>
      </c>
      <c r="Y42" s="61">
        <v>2217</v>
      </c>
      <c r="Z42" s="41"/>
      <c r="AA42" s="1" t="s">
        <v>81</v>
      </c>
      <c r="AB42" s="28" t="s">
        <v>82</v>
      </c>
    </row>
    <row r="43" spans="1:28" x14ac:dyDescent="0.3">
      <c r="A43" s="1" t="s">
        <v>46</v>
      </c>
      <c r="B43" s="1" t="s">
        <v>57</v>
      </c>
      <c r="C43" s="27" t="s">
        <v>90</v>
      </c>
      <c r="D43" s="38">
        <v>33</v>
      </c>
      <c r="E43" s="27">
        <v>2</v>
      </c>
      <c r="F43" s="27">
        <v>0</v>
      </c>
      <c r="G43" s="27">
        <v>2</v>
      </c>
      <c r="H43" s="27"/>
      <c r="I43" s="27"/>
      <c r="J43" s="27">
        <v>0</v>
      </c>
      <c r="K43" s="27">
        <v>0</v>
      </c>
      <c r="L43" s="27">
        <v>1</v>
      </c>
      <c r="M43" s="27">
        <v>0</v>
      </c>
      <c r="N43" s="27">
        <f>SUM(L43:M43)</f>
        <v>1</v>
      </c>
      <c r="O43" s="39">
        <v>0</v>
      </c>
      <c r="P43" s="39">
        <v>1</v>
      </c>
      <c r="Q43" s="39">
        <v>0</v>
      </c>
      <c r="R43" s="39">
        <v>0</v>
      </c>
      <c r="S43" s="39">
        <v>0</v>
      </c>
      <c r="T43" s="39">
        <f>(H43*3)+((F43-H43)*2)+J43</f>
        <v>0</v>
      </c>
      <c r="U43" s="40">
        <f t="shared" si="6"/>
        <v>0.5</v>
      </c>
      <c r="V43" s="22">
        <v>357</v>
      </c>
      <c r="W43" s="22" t="s">
        <v>79</v>
      </c>
      <c r="X43" s="22" t="s">
        <v>80</v>
      </c>
      <c r="Y43" s="61">
        <v>2217</v>
      </c>
      <c r="Z43" s="41"/>
      <c r="AA43" s="1" t="s">
        <v>81</v>
      </c>
      <c r="AB43" s="28" t="s">
        <v>82</v>
      </c>
    </row>
    <row r="44" spans="1:28" x14ac:dyDescent="0.3">
      <c r="A44" s="1" t="s">
        <v>46</v>
      </c>
      <c r="B44" s="1" t="s">
        <v>57</v>
      </c>
      <c r="C44" s="27" t="s">
        <v>91</v>
      </c>
      <c r="D44" s="38">
        <v>24</v>
      </c>
      <c r="E44" s="27">
        <v>20</v>
      </c>
      <c r="F44" s="27">
        <v>5</v>
      </c>
      <c r="G44" s="27">
        <v>10</v>
      </c>
      <c r="H44" s="27"/>
      <c r="I44" s="27"/>
      <c r="J44" s="27">
        <v>2</v>
      </c>
      <c r="K44" s="27">
        <v>4</v>
      </c>
      <c r="L44" s="27">
        <v>4</v>
      </c>
      <c r="M44" s="27">
        <v>0</v>
      </c>
      <c r="N44" s="27">
        <f>SUM(L44:M44)</f>
        <v>4</v>
      </c>
      <c r="O44" s="39">
        <v>1</v>
      </c>
      <c r="P44" s="39">
        <v>1</v>
      </c>
      <c r="Q44" s="39">
        <v>2</v>
      </c>
      <c r="R44" s="39">
        <v>2</v>
      </c>
      <c r="S44" s="39">
        <v>0</v>
      </c>
      <c r="T44" s="39">
        <f>(H44*3)+((F44-H44)*2)+J44</f>
        <v>12</v>
      </c>
      <c r="U44" s="40">
        <f t="shared" si="6"/>
        <v>0.9</v>
      </c>
      <c r="V44" s="22">
        <v>357</v>
      </c>
      <c r="W44" s="22" t="s">
        <v>79</v>
      </c>
      <c r="X44" s="22" t="s">
        <v>80</v>
      </c>
      <c r="Y44" s="61">
        <v>2217</v>
      </c>
      <c r="Z44" s="41"/>
      <c r="AA44" s="1" t="s">
        <v>81</v>
      </c>
      <c r="AB44" s="28" t="s">
        <v>82</v>
      </c>
    </row>
    <row r="45" spans="1:28" x14ac:dyDescent="0.3">
      <c r="A45" s="1" t="s">
        <v>46</v>
      </c>
      <c r="B45" s="1" t="s">
        <v>57</v>
      </c>
      <c r="C45" s="27" t="s">
        <v>92</v>
      </c>
      <c r="D45" s="38">
        <v>35</v>
      </c>
      <c r="E45" s="27">
        <v>22</v>
      </c>
      <c r="F45" s="27">
        <v>2</v>
      </c>
      <c r="G45" s="27">
        <v>6</v>
      </c>
      <c r="H45" s="27"/>
      <c r="I45" s="27"/>
      <c r="J45" s="27">
        <v>2</v>
      </c>
      <c r="K45" s="27">
        <v>2</v>
      </c>
      <c r="L45" s="27">
        <v>3</v>
      </c>
      <c r="M45" s="27">
        <v>3</v>
      </c>
      <c r="N45" s="27">
        <f>SUM(L45:M45)</f>
        <v>6</v>
      </c>
      <c r="O45" s="39">
        <v>0</v>
      </c>
      <c r="P45" s="39">
        <v>2</v>
      </c>
      <c r="Q45" s="39">
        <v>2</v>
      </c>
      <c r="R45" s="39">
        <v>0</v>
      </c>
      <c r="S45" s="39">
        <v>1</v>
      </c>
      <c r="T45" s="39">
        <f>(H45*3)+((F45-H45)*2)+J45</f>
        <v>6</v>
      </c>
      <c r="U45" s="40">
        <f t="shared" si="6"/>
        <v>0.63636363636363635</v>
      </c>
      <c r="V45" s="22">
        <v>357</v>
      </c>
      <c r="W45" s="22" t="s">
        <v>79</v>
      </c>
      <c r="X45" s="22" t="s">
        <v>80</v>
      </c>
      <c r="Y45" s="61">
        <v>2217</v>
      </c>
      <c r="Z45" s="41"/>
      <c r="AA45" s="1" t="s">
        <v>81</v>
      </c>
      <c r="AB45" s="28" t="s">
        <v>82</v>
      </c>
    </row>
    <row r="46" spans="1:28" x14ac:dyDescent="0.3">
      <c r="A46" s="1" t="s">
        <v>46</v>
      </c>
      <c r="B46" s="1" t="s">
        <v>57</v>
      </c>
      <c r="C46" s="27" t="s">
        <v>93</v>
      </c>
      <c r="D46" s="38">
        <v>40</v>
      </c>
      <c r="E46" s="27">
        <v>14</v>
      </c>
      <c r="F46" s="27">
        <v>2</v>
      </c>
      <c r="G46" s="27">
        <v>8</v>
      </c>
      <c r="H46" s="27"/>
      <c r="I46" s="27"/>
      <c r="J46" s="27">
        <v>0</v>
      </c>
      <c r="K46" s="27">
        <v>0</v>
      </c>
      <c r="L46" s="27">
        <v>0</v>
      </c>
      <c r="M46" s="27">
        <v>3</v>
      </c>
      <c r="N46" s="27">
        <f>SUM(L46:M46)</f>
        <v>3</v>
      </c>
      <c r="O46" s="39">
        <v>0</v>
      </c>
      <c r="P46" s="39">
        <v>4</v>
      </c>
      <c r="Q46" s="39">
        <v>1</v>
      </c>
      <c r="R46" s="39">
        <v>1</v>
      </c>
      <c r="S46" s="39">
        <v>0</v>
      </c>
      <c r="T46" s="39">
        <f>(H46*3)+((F46-H46)*2)+J46</f>
        <v>4</v>
      </c>
      <c r="U46" s="40">
        <f t="shared" si="6"/>
        <v>0.5</v>
      </c>
      <c r="V46" s="22">
        <v>357</v>
      </c>
      <c r="W46" s="22" t="s">
        <v>79</v>
      </c>
      <c r="X46" s="22" t="s">
        <v>80</v>
      </c>
      <c r="Y46" s="61">
        <v>2217</v>
      </c>
      <c r="Z46" s="41"/>
      <c r="AA46" s="1" t="s">
        <v>81</v>
      </c>
      <c r="AB46" s="28" t="s">
        <v>82</v>
      </c>
    </row>
    <row r="47" spans="1:28" x14ac:dyDescent="0.3">
      <c r="A47" s="43" t="s">
        <v>46</v>
      </c>
      <c r="B47" s="43" t="s">
        <v>57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44</v>
      </c>
      <c r="G47" s="44">
        <f t="shared" si="7"/>
        <v>99</v>
      </c>
      <c r="H47" s="44">
        <f t="shared" si="7"/>
        <v>0</v>
      </c>
      <c r="I47" s="44">
        <f t="shared" si="7"/>
        <v>0</v>
      </c>
      <c r="J47" s="44">
        <f t="shared" si="7"/>
        <v>14</v>
      </c>
      <c r="K47" s="44">
        <f t="shared" si="7"/>
        <v>21</v>
      </c>
      <c r="L47" s="44">
        <f t="shared" si="7"/>
        <v>18</v>
      </c>
      <c r="M47" s="44">
        <f t="shared" si="7"/>
        <v>18</v>
      </c>
      <c r="N47" s="44">
        <f t="shared" si="7"/>
        <v>36</v>
      </c>
      <c r="O47" s="44">
        <f t="shared" si="7"/>
        <v>20</v>
      </c>
      <c r="P47" s="44">
        <f t="shared" si="7"/>
        <v>27</v>
      </c>
      <c r="Q47" s="44">
        <f t="shared" si="7"/>
        <v>13</v>
      </c>
      <c r="R47" s="44">
        <f t="shared" si="7"/>
        <v>25</v>
      </c>
      <c r="S47" s="44">
        <f t="shared" si="7"/>
        <v>5</v>
      </c>
      <c r="T47" s="44">
        <f t="shared" si="7"/>
        <v>102</v>
      </c>
      <c r="U47" s="45">
        <f>((T47+Q47+N47-R47)+(O47*2))/E47</f>
        <v>0.69166666666666665</v>
      </c>
      <c r="V47" s="46">
        <v>357</v>
      </c>
      <c r="W47" s="46" t="s">
        <v>79</v>
      </c>
      <c r="X47" s="46" t="s">
        <v>80</v>
      </c>
      <c r="Y47" s="62">
        <v>2217</v>
      </c>
      <c r="Z47" s="47"/>
      <c r="AA47" s="43" t="s">
        <v>81</v>
      </c>
      <c r="AB47" s="66" t="s">
        <v>82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0.44444444444444442</v>
      </c>
      <c r="H48" s="27"/>
      <c r="I48" s="1"/>
      <c r="J48" s="48" t="s">
        <v>42</v>
      </c>
      <c r="K48" s="50">
        <f>J47/K47</f>
        <v>0.66666666666666663</v>
      </c>
      <c r="L48" s="1"/>
      <c r="M48" s="39" t="s">
        <v>43</v>
      </c>
      <c r="N48" s="51">
        <v>1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5FCE-D661-45F4-A6BD-EA3FB0645EE6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414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112</v>
      </c>
      <c r="D4" s="7" t="s">
        <v>5</v>
      </c>
      <c r="E4" s="8"/>
      <c r="F4" s="5"/>
      <c r="G4" s="1"/>
      <c r="J4" s="15" t="s">
        <v>250</v>
      </c>
      <c r="K4" s="16" t="s">
        <v>45</v>
      </c>
      <c r="L4" s="17"/>
      <c r="M4" s="18"/>
      <c r="N4" s="19">
        <v>19</v>
      </c>
      <c r="O4" s="19">
        <v>19</v>
      </c>
      <c r="P4" s="19">
        <v>26</v>
      </c>
      <c r="Q4" s="19">
        <v>28</v>
      </c>
      <c r="R4" s="20"/>
      <c r="S4" s="21">
        <f>SUM(N4:R4)</f>
        <v>92</v>
      </c>
      <c r="T4" s="22">
        <v>388</v>
      </c>
    </row>
    <row r="5" spans="1:28" x14ac:dyDescent="0.3">
      <c r="B5" s="1"/>
      <c r="C5" s="6" t="s">
        <v>204</v>
      </c>
      <c r="D5" s="7" t="s">
        <v>6</v>
      </c>
      <c r="E5" s="1"/>
      <c r="F5" s="1"/>
      <c r="G5" s="1"/>
      <c r="J5" s="15" t="s">
        <v>251</v>
      </c>
      <c r="K5" s="16" t="s">
        <v>72</v>
      </c>
      <c r="L5" s="17"/>
      <c r="M5" s="18"/>
      <c r="N5" s="19">
        <v>22</v>
      </c>
      <c r="O5" s="19">
        <v>25</v>
      </c>
      <c r="P5" s="19">
        <v>30</v>
      </c>
      <c r="Q5" s="19">
        <v>27</v>
      </c>
      <c r="R5" s="20"/>
      <c r="S5" s="21">
        <f>SUM(N5:R5)</f>
        <v>104</v>
      </c>
      <c r="T5" s="22">
        <v>388</v>
      </c>
      <c r="U5" s="1"/>
      <c r="V5" s="1"/>
      <c r="W5" s="1"/>
    </row>
    <row r="6" spans="1:28" x14ac:dyDescent="0.3">
      <c r="C6" s="23">
        <v>1095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418</v>
      </c>
      <c r="D7" s="7" t="s">
        <v>8</v>
      </c>
      <c r="G7" s="1"/>
      <c r="S7" s="1"/>
      <c r="T7" s="25" t="s">
        <v>9</v>
      </c>
      <c r="U7" s="1"/>
      <c r="V7" s="26">
        <v>388</v>
      </c>
      <c r="W7" s="1"/>
    </row>
    <row r="8" spans="1:28" x14ac:dyDescent="0.3">
      <c r="B8" s="1"/>
      <c r="C8" s="24" t="s">
        <v>419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10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12</v>
      </c>
      <c r="E13" s="78"/>
      <c r="F13" s="27">
        <v>10</v>
      </c>
      <c r="G13" s="27">
        <v>19</v>
      </c>
      <c r="H13" s="27"/>
      <c r="I13" s="27"/>
      <c r="J13" s="27">
        <v>7</v>
      </c>
      <c r="K13" s="27">
        <v>8</v>
      </c>
      <c r="L13" s="78"/>
      <c r="M13" s="27">
        <v>16</v>
      </c>
      <c r="N13" s="27">
        <f>SUM(L13:M13)</f>
        <v>16</v>
      </c>
      <c r="O13" s="78"/>
      <c r="P13" s="55">
        <v>6</v>
      </c>
      <c r="Q13" s="78"/>
      <c r="R13" s="78"/>
      <c r="S13" s="78"/>
      <c r="T13" s="27">
        <f>(H13*3)+((F13-H13)*2)+J13</f>
        <v>27</v>
      </c>
      <c r="U13" s="40" t="str">
        <f>IFERROR(((T13+Q13+N13-R13)+(O13*2))/E13,"")</f>
        <v/>
      </c>
      <c r="V13" s="22">
        <v>388</v>
      </c>
      <c r="W13" s="22" t="s">
        <v>94</v>
      </c>
      <c r="X13" s="22" t="s">
        <v>95</v>
      </c>
      <c r="Y13" s="61">
        <v>1095</v>
      </c>
      <c r="Z13" s="41" t="s">
        <v>420</v>
      </c>
      <c r="AA13" s="1" t="s">
        <v>96</v>
      </c>
      <c r="AB13" s="28" t="s">
        <v>252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34</v>
      </c>
      <c r="E14" s="78"/>
      <c r="F14" s="27">
        <v>5</v>
      </c>
      <c r="G14" s="78"/>
      <c r="H14" s="27"/>
      <c r="I14" s="27"/>
      <c r="J14" s="27">
        <v>0</v>
      </c>
      <c r="K14" s="27">
        <v>0</v>
      </c>
      <c r="L14" s="78"/>
      <c r="M14" s="78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f t="shared" ref="T14:T19" si="1">(H14*3)+((F14-H14)*2)+J14</f>
        <v>10</v>
      </c>
      <c r="U14" s="40" t="str">
        <f t="shared" ref="U14:U25" si="2">IFERROR(((T14+Q14+N14-R14)+(O14*2))/E14,"")</f>
        <v/>
      </c>
      <c r="V14" s="22">
        <v>388</v>
      </c>
      <c r="W14" s="22" t="s">
        <v>94</v>
      </c>
      <c r="X14" s="22" t="s">
        <v>95</v>
      </c>
      <c r="Y14" s="61">
        <v>1095</v>
      </c>
      <c r="Z14" s="41"/>
      <c r="AA14" s="1" t="s">
        <v>96</v>
      </c>
      <c r="AB14" s="28" t="s">
        <v>252</v>
      </c>
    </row>
    <row r="15" spans="1:28" x14ac:dyDescent="0.3">
      <c r="A15" s="1" t="s">
        <v>71</v>
      </c>
      <c r="B15" s="1" t="s">
        <v>46</v>
      </c>
      <c r="C15" s="27" t="s">
        <v>117</v>
      </c>
      <c r="D15" s="38">
        <v>42</v>
      </c>
      <c r="E15" s="78"/>
      <c r="F15" s="27">
        <v>0</v>
      </c>
      <c r="G15" s="78"/>
      <c r="H15" s="27"/>
      <c r="I15" s="27"/>
      <c r="J15" s="27">
        <v>0</v>
      </c>
      <c r="K15" s="27">
        <v>0</v>
      </c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39">
        <f t="shared" si="1"/>
        <v>0</v>
      </c>
      <c r="U15" s="40" t="str">
        <f t="shared" si="2"/>
        <v/>
      </c>
      <c r="V15" s="22">
        <v>388</v>
      </c>
      <c r="W15" s="22" t="s">
        <v>94</v>
      </c>
      <c r="X15" s="22" t="s">
        <v>95</v>
      </c>
      <c r="Y15" s="61">
        <v>1095</v>
      </c>
      <c r="Z15" s="41"/>
      <c r="AA15" s="1" t="s">
        <v>96</v>
      </c>
      <c r="AB15" s="28" t="s">
        <v>252</v>
      </c>
    </row>
    <row r="16" spans="1:28" x14ac:dyDescent="0.3">
      <c r="A16" s="1" t="s">
        <v>71</v>
      </c>
      <c r="B16" s="1" t="s">
        <v>46</v>
      </c>
      <c r="C16" s="27" t="s">
        <v>118</v>
      </c>
      <c r="D16" s="38">
        <v>40</v>
      </c>
      <c r="E16" s="78"/>
      <c r="F16" s="27">
        <v>5</v>
      </c>
      <c r="G16" s="78"/>
      <c r="H16" s="27"/>
      <c r="I16" s="27"/>
      <c r="J16" s="27">
        <v>4</v>
      </c>
      <c r="K16" s="27">
        <v>11</v>
      </c>
      <c r="L16" s="78"/>
      <c r="M16" s="27">
        <v>16</v>
      </c>
      <c r="N16" s="27">
        <f t="shared" si="0"/>
        <v>16</v>
      </c>
      <c r="O16" s="79"/>
      <c r="P16" s="79"/>
      <c r="Q16" s="79"/>
      <c r="R16" s="79"/>
      <c r="S16" s="79"/>
      <c r="T16" s="39">
        <f t="shared" si="1"/>
        <v>14</v>
      </c>
      <c r="U16" s="40" t="str">
        <f t="shared" si="2"/>
        <v/>
      </c>
      <c r="V16" s="22">
        <v>388</v>
      </c>
      <c r="W16" s="22" t="s">
        <v>94</v>
      </c>
      <c r="X16" s="22" t="s">
        <v>95</v>
      </c>
      <c r="Y16" s="61">
        <v>1095</v>
      </c>
      <c r="Z16" s="41"/>
      <c r="AA16" s="1" t="s">
        <v>96</v>
      </c>
      <c r="AB16" s="28" t="s">
        <v>252</v>
      </c>
    </row>
    <row r="17" spans="1:28" x14ac:dyDescent="0.3">
      <c r="A17" s="1" t="s">
        <v>71</v>
      </c>
      <c r="B17" s="1" t="s">
        <v>46</v>
      </c>
      <c r="C17" s="27" t="s">
        <v>49</v>
      </c>
      <c r="D17" s="38">
        <v>44</v>
      </c>
      <c r="E17" s="78"/>
      <c r="F17" s="27">
        <v>4</v>
      </c>
      <c r="G17" s="78"/>
      <c r="H17" s="27"/>
      <c r="I17" s="27"/>
      <c r="J17" s="27">
        <v>0</v>
      </c>
      <c r="K17" s="27">
        <v>0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8</v>
      </c>
      <c r="U17" s="40" t="str">
        <f t="shared" si="2"/>
        <v/>
      </c>
      <c r="V17" s="22">
        <v>388</v>
      </c>
      <c r="W17" s="22" t="s">
        <v>94</v>
      </c>
      <c r="X17" s="22" t="s">
        <v>95</v>
      </c>
      <c r="Y17" s="61">
        <v>1095</v>
      </c>
      <c r="Z17" s="41"/>
      <c r="AA17" s="1" t="s">
        <v>96</v>
      </c>
      <c r="AB17" s="28" t="s">
        <v>252</v>
      </c>
    </row>
    <row r="18" spans="1:28" x14ac:dyDescent="0.3">
      <c r="A18" s="1" t="s">
        <v>71</v>
      </c>
      <c r="B18" s="1" t="s">
        <v>46</v>
      </c>
      <c r="C18" s="27" t="s">
        <v>172</v>
      </c>
      <c r="D18" s="38">
        <v>14</v>
      </c>
      <c r="E18" s="78" t="s">
        <v>388</v>
      </c>
      <c r="F18" s="27"/>
      <c r="G18" s="78"/>
      <c r="H18" s="27"/>
      <c r="I18" s="27"/>
      <c r="J18" s="27"/>
      <c r="K18" s="27"/>
      <c r="L18" s="78"/>
      <c r="M18" s="78"/>
      <c r="N18" s="27"/>
      <c r="O18" s="79"/>
      <c r="P18" s="79"/>
      <c r="Q18" s="79"/>
      <c r="R18" s="79"/>
      <c r="S18" s="79"/>
      <c r="T18" s="39"/>
      <c r="U18" s="40" t="str">
        <f t="shared" si="2"/>
        <v/>
      </c>
      <c r="V18" s="22">
        <v>388</v>
      </c>
      <c r="W18" s="22" t="s">
        <v>94</v>
      </c>
      <c r="X18" s="22" t="s">
        <v>95</v>
      </c>
      <c r="Y18" s="61">
        <v>1095</v>
      </c>
      <c r="Z18" s="41"/>
      <c r="AA18" s="1" t="s">
        <v>96</v>
      </c>
      <c r="AB18" s="28" t="s">
        <v>252</v>
      </c>
    </row>
    <row r="19" spans="1:28" x14ac:dyDescent="0.3">
      <c r="A19" s="1" t="s">
        <v>71</v>
      </c>
      <c r="B19" s="1" t="s">
        <v>46</v>
      </c>
      <c r="C19" s="27" t="s">
        <v>50</v>
      </c>
      <c r="D19" s="38">
        <v>24</v>
      </c>
      <c r="E19" s="78"/>
      <c r="F19" s="27">
        <v>8</v>
      </c>
      <c r="G19" s="78"/>
      <c r="H19" s="27"/>
      <c r="I19" s="27"/>
      <c r="J19" s="27">
        <v>2</v>
      </c>
      <c r="K19" s="27">
        <v>4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39">
        <f t="shared" si="1"/>
        <v>18</v>
      </c>
      <c r="U19" s="40" t="str">
        <f t="shared" si="2"/>
        <v/>
      </c>
      <c r="V19" s="22">
        <v>388</v>
      </c>
      <c r="W19" s="22" t="s">
        <v>94</v>
      </c>
      <c r="X19" s="22" t="s">
        <v>95</v>
      </c>
      <c r="Y19" s="61">
        <v>1095</v>
      </c>
      <c r="Z19" s="41"/>
      <c r="AA19" s="1" t="s">
        <v>96</v>
      </c>
      <c r="AB19" s="28" t="s">
        <v>252</v>
      </c>
    </row>
    <row r="20" spans="1:28" x14ac:dyDescent="0.3">
      <c r="A20" s="1" t="s">
        <v>71</v>
      </c>
      <c r="B20" s="1" t="s">
        <v>46</v>
      </c>
      <c r="C20" s="27" t="s">
        <v>51</v>
      </c>
      <c r="D20" s="38">
        <v>23</v>
      </c>
      <c r="E20" s="78"/>
      <c r="F20" s="27">
        <v>0</v>
      </c>
      <c r="G20" s="78"/>
      <c r="H20" s="27"/>
      <c r="I20" s="27"/>
      <c r="J20" s="27">
        <v>0</v>
      </c>
      <c r="K20" s="27">
        <v>0</v>
      </c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39">
        <f>(H20*3)+((F20-H20)*2)+J20</f>
        <v>0</v>
      </c>
      <c r="U20" s="40" t="str">
        <f t="shared" si="2"/>
        <v/>
      </c>
      <c r="V20" s="22">
        <v>388</v>
      </c>
      <c r="W20" s="22" t="s">
        <v>94</v>
      </c>
      <c r="X20" s="22" t="s">
        <v>95</v>
      </c>
      <c r="Y20" s="61">
        <v>1095</v>
      </c>
      <c r="Z20" s="41"/>
      <c r="AA20" s="1" t="s">
        <v>96</v>
      </c>
      <c r="AB20" s="28" t="s">
        <v>252</v>
      </c>
    </row>
    <row r="21" spans="1:28" x14ac:dyDescent="0.3">
      <c r="A21" s="1" t="s">
        <v>71</v>
      </c>
      <c r="B21" s="1" t="s">
        <v>46</v>
      </c>
      <c r="C21" s="27" t="s">
        <v>52</v>
      </c>
      <c r="D21" s="38">
        <v>33</v>
      </c>
      <c r="E21" s="78"/>
      <c r="F21" s="27">
        <v>2</v>
      </c>
      <c r="G21" s="78"/>
      <c r="H21" s="27"/>
      <c r="I21" s="27"/>
      <c r="J21" s="27">
        <v>0</v>
      </c>
      <c r="K21" s="27">
        <v>0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4</v>
      </c>
      <c r="U21" s="40" t="str">
        <f t="shared" si="2"/>
        <v/>
      </c>
      <c r="V21" s="22">
        <v>388</v>
      </c>
      <c r="W21" s="22" t="s">
        <v>94</v>
      </c>
      <c r="X21" s="22" t="s">
        <v>95</v>
      </c>
      <c r="Y21" s="61">
        <v>1095</v>
      </c>
      <c r="Z21" s="41"/>
      <c r="AA21" s="1" t="s">
        <v>96</v>
      </c>
      <c r="AB21" s="28" t="s">
        <v>252</v>
      </c>
    </row>
    <row r="22" spans="1:28" x14ac:dyDescent="0.3">
      <c r="A22" s="1" t="s">
        <v>71</v>
      </c>
      <c r="B22" s="1" t="s">
        <v>46</v>
      </c>
      <c r="C22" s="27" t="s">
        <v>53</v>
      </c>
      <c r="D22" s="38">
        <v>10</v>
      </c>
      <c r="E22" s="78"/>
      <c r="F22" s="27">
        <v>4</v>
      </c>
      <c r="G22" s="78"/>
      <c r="H22" s="27"/>
      <c r="I22" s="27"/>
      <c r="J22" s="27">
        <v>3</v>
      </c>
      <c r="K22" s="27">
        <v>3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11</v>
      </c>
      <c r="U22" s="40" t="str">
        <f t="shared" si="2"/>
        <v/>
      </c>
      <c r="V22" s="22">
        <v>388</v>
      </c>
      <c r="W22" s="22" t="s">
        <v>94</v>
      </c>
      <c r="X22" s="22" t="s">
        <v>95</v>
      </c>
      <c r="Y22" s="61">
        <v>1095</v>
      </c>
      <c r="Z22" s="41" t="s">
        <v>417</v>
      </c>
      <c r="AA22" s="1" t="s">
        <v>96</v>
      </c>
      <c r="AB22" s="28" t="s">
        <v>252</v>
      </c>
    </row>
    <row r="23" spans="1:28" x14ac:dyDescent="0.3">
      <c r="A23" s="1" t="s">
        <v>71</v>
      </c>
      <c r="B23" s="1" t="s">
        <v>46</v>
      </c>
      <c r="C23" s="27" t="s">
        <v>54</v>
      </c>
      <c r="D23" s="38">
        <v>32</v>
      </c>
      <c r="E23" s="78" t="s">
        <v>467</v>
      </c>
      <c r="F23" s="27"/>
      <c r="G23" s="78"/>
      <c r="H23" s="27"/>
      <c r="I23" s="27"/>
      <c r="J23" s="27"/>
      <c r="K23" s="27"/>
      <c r="L23" s="78"/>
      <c r="M23" s="78"/>
      <c r="N23" s="27"/>
      <c r="O23" s="79"/>
      <c r="P23" s="79"/>
      <c r="Q23" s="79"/>
      <c r="R23" s="79"/>
      <c r="S23" s="79"/>
      <c r="T23" s="39"/>
      <c r="U23" s="40"/>
      <c r="V23" s="22">
        <v>388</v>
      </c>
      <c r="W23" s="22" t="s">
        <v>94</v>
      </c>
      <c r="X23" s="22" t="s">
        <v>95</v>
      </c>
      <c r="Y23" s="61">
        <v>1095</v>
      </c>
      <c r="Z23" s="41"/>
      <c r="AA23" s="1" t="s">
        <v>96</v>
      </c>
      <c r="AB23" s="28" t="s">
        <v>252</v>
      </c>
    </row>
    <row r="24" spans="1:28" x14ac:dyDescent="0.3">
      <c r="A24" s="1" t="s">
        <v>71</v>
      </c>
      <c r="B24" s="1" t="s">
        <v>46</v>
      </c>
      <c r="C24" s="27" t="s">
        <v>55</v>
      </c>
      <c r="D24" s="38">
        <v>22</v>
      </c>
      <c r="E24" s="78"/>
      <c r="F24" s="27">
        <v>0</v>
      </c>
      <c r="G24" s="78"/>
      <c r="H24" s="27"/>
      <c r="I24" s="27"/>
      <c r="J24" s="27">
        <v>0</v>
      </c>
      <c r="K24" s="27">
        <v>0</v>
      </c>
      <c r="L24" s="78"/>
      <c r="M24" s="78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0</v>
      </c>
      <c r="U24" s="40" t="str">
        <f t="shared" si="2"/>
        <v/>
      </c>
      <c r="V24" s="22">
        <v>388</v>
      </c>
      <c r="W24" s="22" t="s">
        <v>94</v>
      </c>
      <c r="X24" s="22" t="s">
        <v>95</v>
      </c>
      <c r="Y24" s="61">
        <v>1095</v>
      </c>
      <c r="Z24" s="41"/>
      <c r="AA24" s="1" t="s">
        <v>96</v>
      </c>
      <c r="AB24" s="28" t="s">
        <v>252</v>
      </c>
    </row>
    <row r="25" spans="1:28" x14ac:dyDescent="0.3">
      <c r="A25" s="1" t="s">
        <v>71</v>
      </c>
      <c r="B25" s="1" t="s">
        <v>46</v>
      </c>
      <c r="C25" s="27" t="s">
        <v>56</v>
      </c>
      <c r="D25" s="38">
        <v>20</v>
      </c>
      <c r="E25" s="78"/>
      <c r="F25" s="27">
        <v>0</v>
      </c>
      <c r="G25" s="78"/>
      <c r="H25" s="27"/>
      <c r="I25" s="27"/>
      <c r="J25" s="27">
        <v>0</v>
      </c>
      <c r="K25" s="27">
        <v>0</v>
      </c>
      <c r="L25" s="78"/>
      <c r="M25" s="78"/>
      <c r="N25" s="27">
        <f>SUM(L25:M25)</f>
        <v>0</v>
      </c>
      <c r="O25" s="79"/>
      <c r="P25" s="79"/>
      <c r="Q25" s="79"/>
      <c r="R25" s="79"/>
      <c r="S25" s="79"/>
      <c r="T25" s="39">
        <f>(H25*3)+((F25-H25)*2)+J25</f>
        <v>0</v>
      </c>
      <c r="U25" s="40" t="str">
        <f t="shared" si="2"/>
        <v/>
      </c>
      <c r="V25" s="22">
        <v>388</v>
      </c>
      <c r="W25" s="22" t="s">
        <v>94</v>
      </c>
      <c r="X25" s="22" t="s">
        <v>95</v>
      </c>
      <c r="Y25" s="61">
        <v>1095</v>
      </c>
      <c r="Z25" s="41"/>
      <c r="AA25" s="1" t="s">
        <v>96</v>
      </c>
      <c r="AB25" s="28" t="s">
        <v>252</v>
      </c>
    </row>
    <row r="26" spans="1:28" x14ac:dyDescent="0.3">
      <c r="A26" s="1" t="s">
        <v>71</v>
      </c>
      <c r="B26" s="1" t="s">
        <v>46</v>
      </c>
      <c r="C26" s="55" t="s">
        <v>39</v>
      </c>
      <c r="D26" s="1"/>
      <c r="E26" s="55">
        <v>240</v>
      </c>
      <c r="F26" s="55"/>
      <c r="G26" s="42"/>
      <c r="H26" s="42"/>
      <c r="I26" s="42"/>
      <c r="J26" s="55"/>
      <c r="K26" s="42"/>
      <c r="L26" s="42"/>
      <c r="M26" s="42"/>
      <c r="N26" s="42"/>
      <c r="O26" s="42"/>
      <c r="P26" s="55">
        <v>16</v>
      </c>
      <c r="Q26" s="42"/>
      <c r="R26" s="42"/>
      <c r="S26" s="42"/>
      <c r="T26" s="42"/>
      <c r="U26" s="40" t="str">
        <f t="shared" ref="U26" si="3">_xlfn.IFNA("",((T26+Q26+N26-R26)+(O26*2))/E26)</f>
        <v/>
      </c>
      <c r="V26" s="22">
        <v>388</v>
      </c>
      <c r="W26" s="22" t="s">
        <v>94</v>
      </c>
      <c r="X26" s="22" t="s">
        <v>95</v>
      </c>
      <c r="Y26" s="61">
        <v>1095</v>
      </c>
      <c r="Z26" s="41"/>
      <c r="AA26" s="1" t="s">
        <v>96</v>
      </c>
      <c r="AB26" s="28" t="s">
        <v>252</v>
      </c>
    </row>
    <row r="27" spans="1:28" x14ac:dyDescent="0.3">
      <c r="A27" s="43" t="s">
        <v>71</v>
      </c>
      <c r="B27" s="43" t="s">
        <v>46</v>
      </c>
      <c r="C27" s="44" t="s">
        <v>40</v>
      </c>
      <c r="D27" s="43"/>
      <c r="E27" s="44">
        <f t="shared" ref="E27:T27" si="4">SUM(E13:E26)</f>
        <v>240</v>
      </c>
      <c r="F27" s="44">
        <f t="shared" si="4"/>
        <v>38</v>
      </c>
      <c r="G27" s="44">
        <f t="shared" si="4"/>
        <v>19</v>
      </c>
      <c r="H27" s="44">
        <f t="shared" si="4"/>
        <v>0</v>
      </c>
      <c r="I27" s="44">
        <f t="shared" si="4"/>
        <v>0</v>
      </c>
      <c r="J27" s="44">
        <f t="shared" si="4"/>
        <v>16</v>
      </c>
      <c r="K27" s="44">
        <f t="shared" si="4"/>
        <v>26</v>
      </c>
      <c r="L27" s="44">
        <f t="shared" si="4"/>
        <v>0</v>
      </c>
      <c r="M27" s="44">
        <f t="shared" si="4"/>
        <v>32</v>
      </c>
      <c r="N27" s="44">
        <f t="shared" si="4"/>
        <v>32</v>
      </c>
      <c r="O27" s="44">
        <f t="shared" si="4"/>
        <v>0</v>
      </c>
      <c r="P27" s="44">
        <f t="shared" si="4"/>
        <v>22</v>
      </c>
      <c r="Q27" s="44">
        <f t="shared" si="4"/>
        <v>0</v>
      </c>
      <c r="R27" s="44">
        <f t="shared" si="4"/>
        <v>0</v>
      </c>
      <c r="S27" s="44">
        <f t="shared" si="4"/>
        <v>0</v>
      </c>
      <c r="T27" s="44">
        <f t="shared" si="4"/>
        <v>92</v>
      </c>
      <c r="U27" s="45">
        <f>((T27+Q27+N27-R27)+(O27*2))/E27</f>
        <v>0.51666666666666672</v>
      </c>
      <c r="V27" s="46">
        <v>388</v>
      </c>
      <c r="W27" s="46" t="s">
        <v>94</v>
      </c>
      <c r="X27" s="46" t="s">
        <v>95</v>
      </c>
      <c r="Y27" s="62">
        <v>1095</v>
      </c>
      <c r="Z27" s="47"/>
      <c r="AA27" s="43" t="s">
        <v>96</v>
      </c>
      <c r="AB27" s="66" t="s">
        <v>252</v>
      </c>
    </row>
    <row r="28" spans="1:28" x14ac:dyDescent="0.3">
      <c r="A28" s="1"/>
      <c r="B28" s="1"/>
      <c r="C28" s="1"/>
      <c r="D28" s="1"/>
      <c r="F28" s="48" t="s">
        <v>41</v>
      </c>
      <c r="G28" s="49">
        <f>F27/G27</f>
        <v>2</v>
      </c>
      <c r="H28" s="27"/>
      <c r="I28" s="1"/>
      <c r="J28" s="48" t="s">
        <v>42</v>
      </c>
      <c r="K28" s="50">
        <f>J27/K27</f>
        <v>0.61538461538461542</v>
      </c>
      <c r="L28" s="1"/>
      <c r="M28" s="39" t="s">
        <v>43</v>
      </c>
      <c r="N28" s="5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 t="s">
        <v>44</v>
      </c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 t="s">
        <v>119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 t="s">
        <v>421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8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210</v>
      </c>
      <c r="D35" s="38">
        <v>21</v>
      </c>
      <c r="E35" s="78"/>
      <c r="F35" s="27">
        <v>0</v>
      </c>
      <c r="G35" s="78"/>
      <c r="H35" s="27"/>
      <c r="I35" s="27"/>
      <c r="J35" s="27">
        <v>0</v>
      </c>
      <c r="K35" s="27">
        <v>0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+(F35*2)+J35</f>
        <v>0</v>
      </c>
      <c r="U35" s="40" t="str">
        <f>IFERROR(((T35+Q35+N35-R35)+(O35*2))/E35,"")</f>
        <v/>
      </c>
      <c r="V35" s="22">
        <v>388</v>
      </c>
      <c r="W35" s="22" t="s">
        <v>79</v>
      </c>
      <c r="X35" s="22" t="s">
        <v>80</v>
      </c>
      <c r="Y35" s="61">
        <v>1095</v>
      </c>
      <c r="Z35" s="41"/>
      <c r="AA35" s="1" t="s">
        <v>208</v>
      </c>
      <c r="AB35" s="28" t="s">
        <v>253</v>
      </c>
    </row>
    <row r="36" spans="1:28" x14ac:dyDescent="0.3">
      <c r="A36" s="1" t="s">
        <v>46</v>
      </c>
      <c r="B36" s="1" t="s">
        <v>71</v>
      </c>
      <c r="C36" s="27" t="s">
        <v>214</v>
      </c>
      <c r="D36" s="38">
        <v>24</v>
      </c>
      <c r="E36" s="78"/>
      <c r="F36" s="27">
        <v>0</v>
      </c>
      <c r="G36" s="78"/>
      <c r="H36" s="27"/>
      <c r="I36" s="27"/>
      <c r="J36" s="27">
        <v>2</v>
      </c>
      <c r="K36" s="27">
        <v>2</v>
      </c>
      <c r="L36" s="78"/>
      <c r="M36" s="78"/>
      <c r="N36" s="27">
        <f t="shared" ref="N36:N41" si="5">SUM(L36:M36)</f>
        <v>0</v>
      </c>
      <c r="O36" s="79"/>
      <c r="P36" s="79"/>
      <c r="Q36" s="79"/>
      <c r="R36" s="79"/>
      <c r="S36" s="79"/>
      <c r="T36" s="27">
        <f t="shared" ref="T36:T44" si="6">+(F36*2)+J36</f>
        <v>2</v>
      </c>
      <c r="U36" s="40" t="str">
        <f t="shared" ref="U36:U44" si="7">IFERROR(((T36+Q36+N36-R36)+(O36*2))/E36,"")</f>
        <v/>
      </c>
      <c r="V36" s="22">
        <v>388</v>
      </c>
      <c r="W36" s="22" t="s">
        <v>79</v>
      </c>
      <c r="X36" s="22" t="s">
        <v>80</v>
      </c>
      <c r="Y36" s="61">
        <v>1095</v>
      </c>
      <c r="Z36" s="41"/>
      <c r="AA36" s="1" t="s">
        <v>208</v>
      </c>
      <c r="AB36" s="28" t="s">
        <v>253</v>
      </c>
    </row>
    <row r="37" spans="1:28" x14ac:dyDescent="0.3">
      <c r="A37" s="1" t="s">
        <v>46</v>
      </c>
      <c r="B37" s="1" t="s">
        <v>71</v>
      </c>
      <c r="C37" s="27" t="s">
        <v>211</v>
      </c>
      <c r="D37" s="38">
        <v>32</v>
      </c>
      <c r="E37" s="78"/>
      <c r="F37" s="27">
        <v>1</v>
      </c>
      <c r="G37" s="78"/>
      <c r="H37" s="27"/>
      <c r="I37" s="27"/>
      <c r="J37" s="27">
        <v>3</v>
      </c>
      <c r="K37" s="27">
        <v>6</v>
      </c>
      <c r="L37" s="78"/>
      <c r="M37" s="78"/>
      <c r="N37" s="27">
        <f t="shared" si="5"/>
        <v>0</v>
      </c>
      <c r="O37" s="79"/>
      <c r="P37" s="79"/>
      <c r="Q37" s="79"/>
      <c r="R37" s="79"/>
      <c r="S37" s="79"/>
      <c r="T37" s="27">
        <f t="shared" si="6"/>
        <v>5</v>
      </c>
      <c r="U37" s="40" t="str">
        <f t="shared" si="7"/>
        <v/>
      </c>
      <c r="V37" s="22">
        <v>388</v>
      </c>
      <c r="W37" s="22" t="s">
        <v>79</v>
      </c>
      <c r="X37" s="22" t="s">
        <v>80</v>
      </c>
      <c r="Y37" s="61">
        <v>1095</v>
      </c>
      <c r="Z37" s="41"/>
      <c r="AA37" s="1" t="s">
        <v>208</v>
      </c>
      <c r="AB37" s="28" t="s">
        <v>253</v>
      </c>
    </row>
    <row r="38" spans="1:28" x14ac:dyDescent="0.3">
      <c r="A38" s="1" t="s">
        <v>46</v>
      </c>
      <c r="B38" s="1" t="s">
        <v>71</v>
      </c>
      <c r="C38" s="27" t="s">
        <v>212</v>
      </c>
      <c r="D38" s="38">
        <v>15</v>
      </c>
      <c r="E38" s="78"/>
      <c r="F38" s="27">
        <v>9</v>
      </c>
      <c r="G38" s="78"/>
      <c r="H38" s="27"/>
      <c r="I38" s="27"/>
      <c r="J38" s="27">
        <v>7</v>
      </c>
      <c r="K38" s="27">
        <v>8</v>
      </c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27">
        <f t="shared" si="6"/>
        <v>25</v>
      </c>
      <c r="U38" s="40" t="str">
        <f t="shared" si="7"/>
        <v/>
      </c>
      <c r="V38" s="22">
        <v>388</v>
      </c>
      <c r="W38" s="22" t="s">
        <v>79</v>
      </c>
      <c r="X38" s="22" t="s">
        <v>80</v>
      </c>
      <c r="Y38" s="61">
        <v>1095</v>
      </c>
      <c r="Z38" s="41"/>
      <c r="AA38" s="1" t="s">
        <v>208</v>
      </c>
      <c r="AB38" s="28" t="s">
        <v>253</v>
      </c>
    </row>
    <row r="39" spans="1:28" x14ac:dyDescent="0.3">
      <c r="A39" s="1" t="s">
        <v>46</v>
      </c>
      <c r="B39" s="1" t="s">
        <v>71</v>
      </c>
      <c r="C39" s="27" t="s">
        <v>320</v>
      </c>
      <c r="D39" s="38">
        <v>42</v>
      </c>
      <c r="E39" s="78"/>
      <c r="F39" s="27">
        <v>13</v>
      </c>
      <c r="G39" s="78"/>
      <c r="H39" s="27"/>
      <c r="I39" s="27"/>
      <c r="J39" s="27">
        <v>2</v>
      </c>
      <c r="K39" s="27">
        <v>2</v>
      </c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27">
        <f t="shared" si="6"/>
        <v>28</v>
      </c>
      <c r="U39" s="40" t="str">
        <f t="shared" si="7"/>
        <v/>
      </c>
      <c r="V39" s="22">
        <v>388</v>
      </c>
      <c r="W39" s="22" t="s">
        <v>79</v>
      </c>
      <c r="X39" s="22" t="s">
        <v>80</v>
      </c>
      <c r="Y39" s="61">
        <v>1095</v>
      </c>
      <c r="Z39" s="41"/>
      <c r="AA39" s="1" t="s">
        <v>208</v>
      </c>
      <c r="AB39" s="28" t="s">
        <v>253</v>
      </c>
    </row>
    <row r="40" spans="1:28" x14ac:dyDescent="0.3">
      <c r="A40" s="1" t="s">
        <v>46</v>
      </c>
      <c r="B40" s="1" t="s">
        <v>71</v>
      </c>
      <c r="C40" s="27" t="s">
        <v>415</v>
      </c>
      <c r="D40" s="38">
        <v>53</v>
      </c>
      <c r="E40" s="78"/>
      <c r="F40" s="27">
        <v>6</v>
      </c>
      <c r="G40" s="78"/>
      <c r="H40" s="27"/>
      <c r="I40" s="27"/>
      <c r="J40" s="27">
        <v>1</v>
      </c>
      <c r="K40" s="27">
        <v>3</v>
      </c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27">
        <f t="shared" si="6"/>
        <v>13</v>
      </c>
      <c r="U40" s="40" t="str">
        <f t="shared" si="7"/>
        <v/>
      </c>
      <c r="V40" s="22">
        <v>388</v>
      </c>
      <c r="W40" s="22" t="s">
        <v>79</v>
      </c>
      <c r="X40" s="22" t="s">
        <v>80</v>
      </c>
      <c r="Y40" s="61">
        <v>1095</v>
      </c>
      <c r="Z40" s="41"/>
      <c r="AA40" s="1" t="s">
        <v>208</v>
      </c>
      <c r="AB40" s="28" t="s">
        <v>253</v>
      </c>
    </row>
    <row r="41" spans="1:28" x14ac:dyDescent="0.3">
      <c r="A41" s="1" t="s">
        <v>46</v>
      </c>
      <c r="B41" s="1" t="s">
        <v>71</v>
      </c>
      <c r="C41" s="27" t="s">
        <v>322</v>
      </c>
      <c r="D41" s="38">
        <v>33</v>
      </c>
      <c r="E41" s="78"/>
      <c r="F41" s="27">
        <v>1</v>
      </c>
      <c r="G41" s="78"/>
      <c r="H41" s="27"/>
      <c r="I41" s="27"/>
      <c r="J41" s="27">
        <v>0</v>
      </c>
      <c r="K41" s="27">
        <v>0</v>
      </c>
      <c r="L41" s="78"/>
      <c r="M41" s="78"/>
      <c r="N41" s="27">
        <f t="shared" si="5"/>
        <v>0</v>
      </c>
      <c r="O41" s="79"/>
      <c r="P41" s="79"/>
      <c r="Q41" s="79"/>
      <c r="R41" s="79"/>
      <c r="S41" s="79"/>
      <c r="T41" s="27">
        <f t="shared" si="6"/>
        <v>2</v>
      </c>
      <c r="U41" s="40" t="str">
        <f t="shared" si="7"/>
        <v/>
      </c>
      <c r="V41" s="22">
        <v>388</v>
      </c>
      <c r="W41" s="22" t="s">
        <v>79</v>
      </c>
      <c r="X41" s="22" t="s">
        <v>80</v>
      </c>
      <c r="Y41" s="61">
        <v>1095</v>
      </c>
      <c r="Z41" s="41"/>
      <c r="AA41" s="1" t="s">
        <v>208</v>
      </c>
      <c r="AB41" s="28" t="s">
        <v>253</v>
      </c>
    </row>
    <row r="42" spans="1:28" x14ac:dyDescent="0.3">
      <c r="A42" s="1" t="s">
        <v>46</v>
      </c>
      <c r="B42" s="1" t="s">
        <v>71</v>
      </c>
      <c r="C42" s="27" t="s">
        <v>416</v>
      </c>
      <c r="D42" s="38">
        <v>25</v>
      </c>
      <c r="E42" s="78" t="s">
        <v>388</v>
      </c>
      <c r="F42" s="27"/>
      <c r="G42" s="78"/>
      <c r="H42" s="27"/>
      <c r="I42" s="27"/>
      <c r="J42" s="27"/>
      <c r="K42" s="27"/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27">
        <f t="shared" si="6"/>
        <v>0</v>
      </c>
      <c r="U42" s="40" t="str">
        <f t="shared" si="7"/>
        <v/>
      </c>
      <c r="V42" s="22">
        <v>388</v>
      </c>
      <c r="W42" s="22" t="s">
        <v>79</v>
      </c>
      <c r="X42" s="22" t="s">
        <v>80</v>
      </c>
      <c r="Y42" s="61">
        <v>1095</v>
      </c>
      <c r="Z42" s="41"/>
      <c r="AA42" s="1" t="s">
        <v>208</v>
      </c>
      <c r="AB42" s="28" t="s">
        <v>253</v>
      </c>
    </row>
    <row r="43" spans="1:28" x14ac:dyDescent="0.3">
      <c r="A43" s="1" t="s">
        <v>46</v>
      </c>
      <c r="B43" s="1" t="s">
        <v>71</v>
      </c>
      <c r="C43" s="27" t="s">
        <v>323</v>
      </c>
      <c r="D43" s="38">
        <v>12</v>
      </c>
      <c r="E43" s="78"/>
      <c r="F43" s="27">
        <v>0</v>
      </c>
      <c r="G43" s="78"/>
      <c r="H43" s="27"/>
      <c r="I43" s="27"/>
      <c r="J43" s="27">
        <v>0</v>
      </c>
      <c r="K43" s="27">
        <v>0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6"/>
        <v>0</v>
      </c>
      <c r="U43" s="40" t="str">
        <f t="shared" si="7"/>
        <v/>
      </c>
      <c r="V43" s="22">
        <v>388</v>
      </c>
      <c r="W43" s="22" t="s">
        <v>79</v>
      </c>
      <c r="X43" s="22" t="s">
        <v>80</v>
      </c>
      <c r="Y43" s="61">
        <v>1095</v>
      </c>
      <c r="Z43" s="41"/>
      <c r="AA43" s="1" t="s">
        <v>208</v>
      </c>
      <c r="AB43" s="28" t="s">
        <v>253</v>
      </c>
    </row>
    <row r="44" spans="1:28" x14ac:dyDescent="0.3">
      <c r="A44" s="1" t="s">
        <v>46</v>
      </c>
      <c r="B44" s="1" t="s">
        <v>71</v>
      </c>
      <c r="C44" s="27" t="s">
        <v>213</v>
      </c>
      <c r="D44" s="38">
        <v>11</v>
      </c>
      <c r="E44" s="78"/>
      <c r="F44" s="27">
        <v>10</v>
      </c>
      <c r="G44" s="78"/>
      <c r="H44" s="27"/>
      <c r="I44" s="27"/>
      <c r="J44" s="27">
        <v>9</v>
      </c>
      <c r="K44" s="27">
        <v>10</v>
      </c>
      <c r="L44" s="78"/>
      <c r="M44" s="27">
        <v>17</v>
      </c>
      <c r="N44" s="27">
        <f>SUM(L44:M44)</f>
        <v>17</v>
      </c>
      <c r="O44" s="79"/>
      <c r="P44" s="79"/>
      <c r="Q44" s="79"/>
      <c r="R44" s="79"/>
      <c r="S44" s="79"/>
      <c r="T44" s="27">
        <f t="shared" si="6"/>
        <v>29</v>
      </c>
      <c r="U44" s="40" t="str">
        <f t="shared" si="7"/>
        <v/>
      </c>
      <c r="V44" s="22">
        <v>388</v>
      </c>
      <c r="W44" s="22" t="s">
        <v>79</v>
      </c>
      <c r="X44" s="22" t="s">
        <v>80</v>
      </c>
      <c r="Y44" s="61">
        <v>1095</v>
      </c>
      <c r="Z44" s="41"/>
      <c r="AA44" s="1" t="s">
        <v>208</v>
      </c>
      <c r="AB44" s="28" t="s">
        <v>253</v>
      </c>
    </row>
    <row r="45" spans="1:28" x14ac:dyDescent="0.3">
      <c r="A45" s="1" t="s">
        <v>46</v>
      </c>
      <c r="B45" s="1" t="s">
        <v>71</v>
      </c>
      <c r="C45" s="55" t="s">
        <v>39</v>
      </c>
      <c r="D45" s="1"/>
      <c r="E45" s="55">
        <v>240</v>
      </c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55">
        <v>18</v>
      </c>
      <c r="Q45" s="42"/>
      <c r="R45" s="42"/>
      <c r="S45" s="42"/>
      <c r="T45" s="27"/>
      <c r="U45" s="40" t="str">
        <f t="shared" ref="U45" si="8">_xlfn.IFNA("",((T45+Q45+N45-R45)+(O45*2))/E45)</f>
        <v/>
      </c>
      <c r="V45" s="22">
        <v>388</v>
      </c>
      <c r="W45" s="22" t="s">
        <v>79</v>
      </c>
      <c r="X45" s="22" t="s">
        <v>80</v>
      </c>
      <c r="Y45" s="61">
        <v>1095</v>
      </c>
      <c r="Z45" s="41"/>
      <c r="AA45" s="1" t="s">
        <v>208</v>
      </c>
      <c r="AB45" s="28" t="s">
        <v>253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40</v>
      </c>
      <c r="G46" s="44">
        <f t="shared" si="9"/>
        <v>0</v>
      </c>
      <c r="H46" s="44">
        <f t="shared" si="9"/>
        <v>0</v>
      </c>
      <c r="I46" s="44">
        <f t="shared" si="9"/>
        <v>0</v>
      </c>
      <c r="J46" s="44">
        <f t="shared" si="9"/>
        <v>24</v>
      </c>
      <c r="K46" s="44">
        <f t="shared" si="9"/>
        <v>31</v>
      </c>
      <c r="L46" s="44">
        <f t="shared" si="9"/>
        <v>0</v>
      </c>
      <c r="M46" s="44">
        <f t="shared" si="9"/>
        <v>17</v>
      </c>
      <c r="N46" s="44">
        <f t="shared" si="9"/>
        <v>17</v>
      </c>
      <c r="O46" s="44">
        <f t="shared" si="9"/>
        <v>0</v>
      </c>
      <c r="P46" s="44">
        <f t="shared" si="9"/>
        <v>18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104</v>
      </c>
      <c r="U46" s="45">
        <f>((T46+Q46+N46-R46)+(O46*2))/E46</f>
        <v>0.50416666666666665</v>
      </c>
      <c r="V46" s="46">
        <v>388</v>
      </c>
      <c r="W46" s="46" t="s">
        <v>79</v>
      </c>
      <c r="X46" s="46" t="s">
        <v>80</v>
      </c>
      <c r="Y46" s="62">
        <v>1095</v>
      </c>
      <c r="Z46" s="47"/>
      <c r="AA46" s="43" t="s">
        <v>208</v>
      </c>
      <c r="AB46" s="66" t="s">
        <v>253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>
        <f>J46/K46</f>
        <v>0.77419354838709675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52CF-EE3F-43E9-BEEF-253159311D03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409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254</v>
      </c>
      <c r="K4" s="16" t="s">
        <v>45</v>
      </c>
      <c r="L4" s="17"/>
      <c r="M4" s="18"/>
      <c r="N4" s="19">
        <v>28</v>
      </c>
      <c r="O4" s="19">
        <v>20</v>
      </c>
      <c r="P4" s="19">
        <v>29</v>
      </c>
      <c r="Q4" s="19">
        <v>24</v>
      </c>
      <c r="R4" s="20"/>
      <c r="S4" s="21">
        <f>SUM(N4:R4)</f>
        <v>101</v>
      </c>
      <c r="T4" s="22">
        <v>391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255</v>
      </c>
      <c r="K5" s="16" t="s">
        <v>72</v>
      </c>
      <c r="L5" s="17"/>
      <c r="M5" s="18"/>
      <c r="N5" s="19">
        <v>27</v>
      </c>
      <c r="O5" s="19">
        <v>17</v>
      </c>
      <c r="P5" s="19">
        <v>21</v>
      </c>
      <c r="Q5" s="19">
        <v>19</v>
      </c>
      <c r="R5" s="20"/>
      <c r="S5" s="21">
        <f>SUM(N5:R5)</f>
        <v>84</v>
      </c>
      <c r="T5" s="22">
        <v>391</v>
      </c>
      <c r="U5" s="1"/>
      <c r="V5" s="1"/>
      <c r="W5" s="1"/>
    </row>
    <row r="6" spans="1:28" x14ac:dyDescent="0.3">
      <c r="C6" s="23">
        <v>873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391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11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12</v>
      </c>
      <c r="E13" s="78"/>
      <c r="F13" s="27">
        <v>9</v>
      </c>
      <c r="G13" s="78"/>
      <c r="H13" s="27"/>
      <c r="I13" s="27"/>
      <c r="J13" s="27">
        <v>3</v>
      </c>
      <c r="K13" s="27">
        <v>3</v>
      </c>
      <c r="L13" s="78"/>
      <c r="M13" s="27">
        <v>13</v>
      </c>
      <c r="N13" s="27">
        <f>SUM(L13:M13)</f>
        <v>13</v>
      </c>
      <c r="O13" s="78"/>
      <c r="P13" s="79"/>
      <c r="Q13" s="78"/>
      <c r="R13" s="78"/>
      <c r="S13" s="78"/>
      <c r="T13" s="27">
        <f>(H13*3)+((F13-H13)*2)+J13</f>
        <v>21</v>
      </c>
      <c r="U13" s="40" t="str">
        <f>IFERROR(((T13+Q13+N13-R13)+(O13*2))/E13,"")</f>
        <v/>
      </c>
      <c r="V13" s="22">
        <v>391</v>
      </c>
      <c r="W13" s="22" t="s">
        <v>79</v>
      </c>
      <c r="X13" s="22" t="s">
        <v>80</v>
      </c>
      <c r="Y13" s="61">
        <v>873</v>
      </c>
      <c r="Z13" s="41"/>
      <c r="AA13" s="1" t="s">
        <v>96</v>
      </c>
      <c r="AB13" s="28" t="s">
        <v>256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34</v>
      </c>
      <c r="E14" s="78"/>
      <c r="F14" s="27">
        <v>4</v>
      </c>
      <c r="G14" s="78"/>
      <c r="H14" s="27"/>
      <c r="I14" s="27"/>
      <c r="J14" s="27">
        <v>2</v>
      </c>
      <c r="K14" s="27">
        <v>2</v>
      </c>
      <c r="L14" s="78"/>
      <c r="M14" s="78"/>
      <c r="N14" s="27">
        <f t="shared" ref="N14:N20" si="0">SUM(L14:M14)</f>
        <v>0</v>
      </c>
      <c r="O14" s="79"/>
      <c r="P14" s="79"/>
      <c r="Q14" s="79"/>
      <c r="R14" s="79"/>
      <c r="S14" s="79"/>
      <c r="T14" s="39">
        <f t="shared" ref="T14:T20" si="1">(H14*3)+((F14-H14)*2)+J14</f>
        <v>10</v>
      </c>
      <c r="U14" s="40" t="str">
        <f t="shared" ref="U14:U25" si="2">IFERROR(((T14+Q14+N14-R14)+(O14*2))/E14,"")</f>
        <v/>
      </c>
      <c r="V14" s="22">
        <v>391</v>
      </c>
      <c r="W14" s="22" t="s">
        <v>79</v>
      </c>
      <c r="X14" s="22" t="s">
        <v>80</v>
      </c>
      <c r="Y14" s="61">
        <v>873</v>
      </c>
      <c r="Z14" s="41"/>
      <c r="AA14" s="1" t="s">
        <v>96</v>
      </c>
      <c r="AB14" s="28" t="s">
        <v>256</v>
      </c>
    </row>
    <row r="15" spans="1:28" x14ac:dyDescent="0.3">
      <c r="A15" s="1" t="s">
        <v>71</v>
      </c>
      <c r="B15" s="1" t="s">
        <v>46</v>
      </c>
      <c r="C15" s="27" t="s">
        <v>117</v>
      </c>
      <c r="D15" s="38">
        <v>42</v>
      </c>
      <c r="E15" s="78"/>
      <c r="F15" s="27">
        <v>4</v>
      </c>
      <c r="G15" s="78"/>
      <c r="H15" s="27"/>
      <c r="I15" s="27"/>
      <c r="J15" s="27">
        <v>0</v>
      </c>
      <c r="K15" s="27">
        <v>2</v>
      </c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39">
        <f t="shared" si="1"/>
        <v>8</v>
      </c>
      <c r="U15" s="40" t="str">
        <f t="shared" si="2"/>
        <v/>
      </c>
      <c r="V15" s="22">
        <v>391</v>
      </c>
      <c r="W15" s="22" t="s">
        <v>79</v>
      </c>
      <c r="X15" s="22" t="s">
        <v>80</v>
      </c>
      <c r="Y15" s="61">
        <v>873</v>
      </c>
      <c r="Z15" s="41"/>
      <c r="AA15" s="1" t="s">
        <v>96</v>
      </c>
      <c r="AB15" s="28" t="s">
        <v>256</v>
      </c>
    </row>
    <row r="16" spans="1:28" x14ac:dyDescent="0.3">
      <c r="A16" s="1" t="s">
        <v>71</v>
      </c>
      <c r="B16" s="1" t="s">
        <v>46</v>
      </c>
      <c r="C16" s="27" t="s">
        <v>118</v>
      </c>
      <c r="D16" s="38">
        <v>40</v>
      </c>
      <c r="E16" s="78"/>
      <c r="F16" s="27">
        <v>7</v>
      </c>
      <c r="G16" s="78"/>
      <c r="H16" s="27"/>
      <c r="I16" s="27"/>
      <c r="J16" s="27">
        <v>3</v>
      </c>
      <c r="K16" s="27">
        <v>4</v>
      </c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39">
        <f t="shared" si="1"/>
        <v>17</v>
      </c>
      <c r="U16" s="40" t="str">
        <f t="shared" si="2"/>
        <v/>
      </c>
      <c r="V16" s="22">
        <v>391</v>
      </c>
      <c r="W16" s="22" t="s">
        <v>79</v>
      </c>
      <c r="X16" s="22" t="s">
        <v>80</v>
      </c>
      <c r="Y16" s="61">
        <v>873</v>
      </c>
      <c r="Z16" s="41"/>
      <c r="AA16" s="1" t="s">
        <v>96</v>
      </c>
      <c r="AB16" s="28" t="s">
        <v>256</v>
      </c>
    </row>
    <row r="17" spans="1:28" x14ac:dyDescent="0.3">
      <c r="A17" s="1" t="s">
        <v>71</v>
      </c>
      <c r="B17" s="1" t="s">
        <v>46</v>
      </c>
      <c r="C17" s="27" t="s">
        <v>49</v>
      </c>
      <c r="D17" s="38">
        <v>44</v>
      </c>
      <c r="E17" s="78"/>
      <c r="F17" s="27">
        <v>5</v>
      </c>
      <c r="G17" s="78"/>
      <c r="H17" s="27"/>
      <c r="I17" s="27"/>
      <c r="J17" s="27">
        <v>0</v>
      </c>
      <c r="K17" s="27">
        <v>0</v>
      </c>
      <c r="L17" s="78"/>
      <c r="M17" s="78"/>
      <c r="N17" s="27">
        <f t="shared" si="0"/>
        <v>0</v>
      </c>
      <c r="O17" s="39">
        <v>14</v>
      </c>
      <c r="P17" s="79"/>
      <c r="Q17" s="79"/>
      <c r="R17" s="79"/>
      <c r="S17" s="79"/>
      <c r="T17" s="39">
        <f t="shared" si="1"/>
        <v>10</v>
      </c>
      <c r="U17" s="40" t="str">
        <f t="shared" si="2"/>
        <v/>
      </c>
      <c r="V17" s="22">
        <v>391</v>
      </c>
      <c r="W17" s="22" t="s">
        <v>79</v>
      </c>
      <c r="X17" s="22" t="s">
        <v>80</v>
      </c>
      <c r="Y17" s="61">
        <v>873</v>
      </c>
      <c r="Z17" s="41"/>
      <c r="AA17" s="1" t="s">
        <v>96</v>
      </c>
      <c r="AB17" s="28" t="s">
        <v>256</v>
      </c>
    </row>
    <row r="18" spans="1:28" x14ac:dyDescent="0.3">
      <c r="A18" s="1" t="s">
        <v>71</v>
      </c>
      <c r="B18" s="1" t="s">
        <v>46</v>
      </c>
      <c r="C18" s="27" t="s">
        <v>172</v>
      </c>
      <c r="D18" s="38">
        <v>14</v>
      </c>
      <c r="E18" s="78" t="s">
        <v>388</v>
      </c>
      <c r="F18" s="27"/>
      <c r="G18" s="78"/>
      <c r="H18" s="27"/>
      <c r="I18" s="27"/>
      <c r="J18" s="27"/>
      <c r="K18" s="27"/>
      <c r="L18" s="78"/>
      <c r="M18" s="78"/>
      <c r="N18" s="27"/>
      <c r="O18" s="39"/>
      <c r="P18" s="79"/>
      <c r="Q18" s="79"/>
      <c r="R18" s="79"/>
      <c r="S18" s="79"/>
      <c r="T18" s="39"/>
      <c r="U18" s="40"/>
      <c r="V18" s="22">
        <v>391</v>
      </c>
      <c r="W18" s="22" t="s">
        <v>79</v>
      </c>
      <c r="X18" s="22" t="s">
        <v>80</v>
      </c>
      <c r="Y18" s="61">
        <v>873</v>
      </c>
      <c r="Z18" s="41"/>
      <c r="AA18" s="1" t="s">
        <v>96</v>
      </c>
      <c r="AB18" s="28" t="s">
        <v>256</v>
      </c>
    </row>
    <row r="19" spans="1:28" x14ac:dyDescent="0.3">
      <c r="A19" s="1" t="s">
        <v>71</v>
      </c>
      <c r="B19" s="1" t="s">
        <v>46</v>
      </c>
      <c r="C19" s="27" t="s">
        <v>50</v>
      </c>
      <c r="D19" s="38">
        <v>24</v>
      </c>
      <c r="E19" s="78"/>
      <c r="F19" s="27">
        <v>5</v>
      </c>
      <c r="G19" s="78"/>
      <c r="H19" s="27"/>
      <c r="I19" s="27"/>
      <c r="J19" s="27">
        <v>1</v>
      </c>
      <c r="K19" s="27">
        <v>1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39">
        <f t="shared" si="1"/>
        <v>11</v>
      </c>
      <c r="U19" s="40" t="str">
        <f t="shared" si="2"/>
        <v/>
      </c>
      <c r="V19" s="22">
        <v>391</v>
      </c>
      <c r="W19" s="22" t="s">
        <v>79</v>
      </c>
      <c r="X19" s="22" t="s">
        <v>80</v>
      </c>
      <c r="Y19" s="61">
        <v>873</v>
      </c>
      <c r="Z19" s="41"/>
      <c r="AA19" s="1" t="s">
        <v>96</v>
      </c>
      <c r="AB19" s="28" t="s">
        <v>256</v>
      </c>
    </row>
    <row r="20" spans="1:28" x14ac:dyDescent="0.3">
      <c r="A20" s="1" t="s">
        <v>71</v>
      </c>
      <c r="B20" s="1" t="s">
        <v>46</v>
      </c>
      <c r="C20" s="27" t="s">
        <v>51</v>
      </c>
      <c r="D20" s="38">
        <v>23</v>
      </c>
      <c r="E20" s="78"/>
      <c r="F20" s="27">
        <v>4</v>
      </c>
      <c r="G20" s="78"/>
      <c r="H20" s="27"/>
      <c r="I20" s="27"/>
      <c r="J20" s="27">
        <v>0</v>
      </c>
      <c r="K20" s="27">
        <v>0</v>
      </c>
      <c r="L20" s="78"/>
      <c r="M20" s="78"/>
      <c r="N20" s="27">
        <f t="shared" si="0"/>
        <v>0</v>
      </c>
      <c r="O20" s="79"/>
      <c r="P20" s="79"/>
      <c r="Q20" s="79"/>
      <c r="R20" s="79"/>
      <c r="S20" s="79"/>
      <c r="T20" s="39">
        <f t="shared" si="1"/>
        <v>8</v>
      </c>
      <c r="U20" s="40" t="str">
        <f t="shared" si="2"/>
        <v/>
      </c>
      <c r="V20" s="22">
        <v>391</v>
      </c>
      <c r="W20" s="22" t="s">
        <v>79</v>
      </c>
      <c r="X20" s="22" t="s">
        <v>80</v>
      </c>
      <c r="Y20" s="61">
        <v>873</v>
      </c>
      <c r="Z20" s="41"/>
      <c r="AA20" s="1" t="s">
        <v>96</v>
      </c>
      <c r="AB20" s="28" t="s">
        <v>256</v>
      </c>
    </row>
    <row r="21" spans="1:28" x14ac:dyDescent="0.3">
      <c r="A21" s="1" t="s">
        <v>71</v>
      </c>
      <c r="B21" s="1" t="s">
        <v>46</v>
      </c>
      <c r="C21" s="27" t="s">
        <v>52</v>
      </c>
      <c r="D21" s="38">
        <v>33</v>
      </c>
      <c r="E21" s="78"/>
      <c r="F21" s="27">
        <v>0</v>
      </c>
      <c r="G21" s="78"/>
      <c r="H21" s="27"/>
      <c r="I21" s="27"/>
      <c r="J21" s="27">
        <v>0</v>
      </c>
      <c r="K21" s="27">
        <v>0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0</v>
      </c>
      <c r="U21" s="40" t="str">
        <f t="shared" si="2"/>
        <v/>
      </c>
      <c r="V21" s="22">
        <v>391</v>
      </c>
      <c r="W21" s="22" t="s">
        <v>79</v>
      </c>
      <c r="X21" s="22" t="s">
        <v>80</v>
      </c>
      <c r="Y21" s="61">
        <v>873</v>
      </c>
      <c r="Z21" s="41"/>
      <c r="AA21" s="1" t="s">
        <v>96</v>
      </c>
      <c r="AB21" s="28" t="s">
        <v>256</v>
      </c>
    </row>
    <row r="22" spans="1:28" x14ac:dyDescent="0.3">
      <c r="A22" s="1" t="s">
        <v>71</v>
      </c>
      <c r="B22" s="1" t="s">
        <v>46</v>
      </c>
      <c r="C22" s="27" t="s">
        <v>53</v>
      </c>
      <c r="D22" s="38">
        <v>10</v>
      </c>
      <c r="E22" s="78"/>
      <c r="F22" s="27">
        <v>8</v>
      </c>
      <c r="G22" s="78"/>
      <c r="H22" s="27"/>
      <c r="I22" s="27"/>
      <c r="J22" s="27">
        <v>0</v>
      </c>
      <c r="K22" s="27">
        <v>0</v>
      </c>
      <c r="L22" s="78"/>
      <c r="M22" s="78"/>
      <c r="N22" s="27">
        <f>SUM(L22:M22)</f>
        <v>0</v>
      </c>
      <c r="O22" s="39">
        <v>11</v>
      </c>
      <c r="P22" s="79"/>
      <c r="Q22" s="79"/>
      <c r="R22" s="79"/>
      <c r="S22" s="79"/>
      <c r="T22" s="39">
        <f>(H22*3)+((F22-H22)*2)+J22</f>
        <v>16</v>
      </c>
      <c r="U22" s="40" t="str">
        <f t="shared" si="2"/>
        <v/>
      </c>
      <c r="V22" s="22">
        <v>391</v>
      </c>
      <c r="W22" s="22" t="s">
        <v>79</v>
      </c>
      <c r="X22" s="22" t="s">
        <v>80</v>
      </c>
      <c r="Y22" s="61">
        <v>873</v>
      </c>
      <c r="Z22" s="41"/>
      <c r="AA22" s="1" t="s">
        <v>96</v>
      </c>
      <c r="AB22" s="28" t="s">
        <v>256</v>
      </c>
    </row>
    <row r="23" spans="1:28" x14ac:dyDescent="0.3">
      <c r="A23" s="1" t="s">
        <v>71</v>
      </c>
      <c r="B23" s="1" t="s">
        <v>46</v>
      </c>
      <c r="C23" s="27" t="s">
        <v>54</v>
      </c>
      <c r="D23" s="38">
        <v>32</v>
      </c>
      <c r="E23" s="78"/>
      <c r="F23" s="27">
        <v>0</v>
      </c>
      <c r="G23" s="78"/>
      <c r="H23" s="27"/>
      <c r="I23" s="27"/>
      <c r="J23" s="27">
        <v>0</v>
      </c>
      <c r="K23" s="27">
        <v>0</v>
      </c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0</v>
      </c>
      <c r="U23" s="40" t="str">
        <f t="shared" si="2"/>
        <v/>
      </c>
      <c r="V23" s="22">
        <v>391</v>
      </c>
      <c r="W23" s="22" t="s">
        <v>79</v>
      </c>
      <c r="X23" s="22" t="s">
        <v>80</v>
      </c>
      <c r="Y23" s="61">
        <v>873</v>
      </c>
      <c r="Z23" s="41"/>
      <c r="AA23" s="1" t="s">
        <v>96</v>
      </c>
      <c r="AB23" s="28" t="s">
        <v>256</v>
      </c>
    </row>
    <row r="24" spans="1:28" x14ac:dyDescent="0.3">
      <c r="A24" s="1" t="s">
        <v>71</v>
      </c>
      <c r="B24" s="1" t="s">
        <v>46</v>
      </c>
      <c r="C24" s="27" t="s">
        <v>55</v>
      </c>
      <c r="D24" s="38">
        <v>22</v>
      </c>
      <c r="E24" s="78"/>
      <c r="F24" s="27">
        <v>0</v>
      </c>
      <c r="G24" s="78"/>
      <c r="H24" s="27"/>
      <c r="I24" s="27"/>
      <c r="J24" s="27">
        <v>0</v>
      </c>
      <c r="K24" s="27">
        <v>0</v>
      </c>
      <c r="L24" s="78"/>
      <c r="M24" s="78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0</v>
      </c>
      <c r="U24" s="40" t="str">
        <f t="shared" si="2"/>
        <v/>
      </c>
      <c r="V24" s="22">
        <v>391</v>
      </c>
      <c r="W24" s="22" t="s">
        <v>79</v>
      </c>
      <c r="X24" s="22" t="s">
        <v>80</v>
      </c>
      <c r="Y24" s="61">
        <v>873</v>
      </c>
      <c r="Z24" s="41"/>
      <c r="AA24" s="1" t="s">
        <v>96</v>
      </c>
      <c r="AB24" s="28" t="s">
        <v>256</v>
      </c>
    </row>
    <row r="25" spans="1:28" x14ac:dyDescent="0.3">
      <c r="A25" s="1" t="s">
        <v>71</v>
      </c>
      <c r="B25" s="1" t="s">
        <v>46</v>
      </c>
      <c r="C25" s="27" t="s">
        <v>56</v>
      </c>
      <c r="D25" s="38">
        <v>20</v>
      </c>
      <c r="E25" s="78" t="s">
        <v>467</v>
      </c>
      <c r="F25" s="27"/>
      <c r="G25" s="78"/>
      <c r="H25" s="27"/>
      <c r="I25" s="27"/>
      <c r="J25" s="27"/>
      <c r="K25" s="27"/>
      <c r="L25" s="78"/>
      <c r="M25" s="78"/>
      <c r="N25" s="27"/>
      <c r="O25" s="79"/>
      <c r="P25" s="79"/>
      <c r="Q25" s="79"/>
      <c r="R25" s="79"/>
      <c r="S25" s="79"/>
      <c r="T25" s="39"/>
      <c r="U25" s="40" t="str">
        <f t="shared" si="2"/>
        <v/>
      </c>
      <c r="V25" s="22">
        <v>391</v>
      </c>
      <c r="W25" s="22" t="s">
        <v>79</v>
      </c>
      <c r="X25" s="22" t="s">
        <v>80</v>
      </c>
      <c r="Y25" s="61">
        <v>873</v>
      </c>
      <c r="Z25" s="41"/>
      <c r="AA25" s="1" t="s">
        <v>96</v>
      </c>
      <c r="AB25" s="28" t="s">
        <v>256</v>
      </c>
    </row>
    <row r="26" spans="1:28" x14ac:dyDescent="0.3">
      <c r="A26" s="1" t="s">
        <v>71</v>
      </c>
      <c r="B26" s="1" t="s">
        <v>46</v>
      </c>
      <c r="C26" s="55" t="s">
        <v>39</v>
      </c>
      <c r="D26" s="1"/>
      <c r="E26" s="55">
        <v>240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55">
        <v>22</v>
      </c>
      <c r="Q26" s="42"/>
      <c r="R26" s="42"/>
      <c r="S26" s="42"/>
      <c r="T26" s="42"/>
      <c r="U26" s="40" t="str">
        <f t="shared" ref="U26" si="3">_xlfn.IFNA("",((T26+Q26+N26-R26)+(O26*2))/E26)</f>
        <v/>
      </c>
      <c r="V26" s="22">
        <v>391</v>
      </c>
      <c r="W26" s="22" t="s">
        <v>79</v>
      </c>
      <c r="X26" s="22" t="s">
        <v>80</v>
      </c>
      <c r="Y26" s="61">
        <v>873</v>
      </c>
      <c r="Z26" s="41"/>
      <c r="AA26" s="1" t="s">
        <v>96</v>
      </c>
      <c r="AB26" s="28" t="s">
        <v>256</v>
      </c>
    </row>
    <row r="27" spans="1:28" x14ac:dyDescent="0.3">
      <c r="A27" s="43" t="s">
        <v>71</v>
      </c>
      <c r="B27" s="43" t="s">
        <v>46</v>
      </c>
      <c r="C27" s="44" t="s">
        <v>40</v>
      </c>
      <c r="D27" s="43"/>
      <c r="E27" s="44">
        <f t="shared" ref="E27:T27" si="4">SUM(E13:E26)</f>
        <v>240</v>
      </c>
      <c r="F27" s="44">
        <f t="shared" si="4"/>
        <v>46</v>
      </c>
      <c r="G27" s="44">
        <f t="shared" si="4"/>
        <v>0</v>
      </c>
      <c r="H27" s="44">
        <f t="shared" si="4"/>
        <v>0</v>
      </c>
      <c r="I27" s="44">
        <f t="shared" si="4"/>
        <v>0</v>
      </c>
      <c r="J27" s="44">
        <f t="shared" si="4"/>
        <v>9</v>
      </c>
      <c r="K27" s="44">
        <f t="shared" si="4"/>
        <v>12</v>
      </c>
      <c r="L27" s="44">
        <f t="shared" si="4"/>
        <v>0</v>
      </c>
      <c r="M27" s="44">
        <f t="shared" si="4"/>
        <v>13</v>
      </c>
      <c r="N27" s="44">
        <f t="shared" si="4"/>
        <v>13</v>
      </c>
      <c r="O27" s="44">
        <f t="shared" si="4"/>
        <v>25</v>
      </c>
      <c r="P27" s="44">
        <f t="shared" si="4"/>
        <v>22</v>
      </c>
      <c r="Q27" s="44">
        <f t="shared" si="4"/>
        <v>0</v>
      </c>
      <c r="R27" s="44">
        <f t="shared" si="4"/>
        <v>0</v>
      </c>
      <c r="S27" s="44">
        <f t="shared" si="4"/>
        <v>0</v>
      </c>
      <c r="T27" s="44">
        <f t="shared" si="4"/>
        <v>101</v>
      </c>
      <c r="U27" s="45">
        <f>((T27+Q27+N27-R27)+(O27*2))/E27</f>
        <v>0.68333333333333335</v>
      </c>
      <c r="V27" s="46">
        <v>391</v>
      </c>
      <c r="W27" s="46" t="s">
        <v>79</v>
      </c>
      <c r="X27" s="46" t="s">
        <v>80</v>
      </c>
      <c r="Y27" s="62">
        <v>873</v>
      </c>
      <c r="Z27" s="47"/>
      <c r="AA27" s="43" t="s">
        <v>96</v>
      </c>
      <c r="AB27" s="66" t="s">
        <v>256</v>
      </c>
    </row>
    <row r="28" spans="1:28" x14ac:dyDescent="0.3">
      <c r="A28" s="1"/>
      <c r="B28" s="1"/>
      <c r="C28" s="1"/>
      <c r="D28" s="1"/>
      <c r="F28" s="48" t="s">
        <v>41</v>
      </c>
      <c r="G28" s="49" t="e">
        <f>F27/G27</f>
        <v>#DIV/0!</v>
      </c>
      <c r="H28" s="27"/>
      <c r="I28" s="1"/>
      <c r="J28" s="48" t="s">
        <v>42</v>
      </c>
      <c r="K28" s="50">
        <f>J27/K27</f>
        <v>0.75</v>
      </c>
      <c r="L28" s="1"/>
      <c r="M28" s="39" t="s">
        <v>43</v>
      </c>
      <c r="N28" s="5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 t="s">
        <v>44</v>
      </c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9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210</v>
      </c>
      <c r="D35" s="38">
        <v>21</v>
      </c>
      <c r="E35" s="78"/>
      <c r="F35" s="27">
        <v>1</v>
      </c>
      <c r="G35" s="78"/>
      <c r="H35" s="27"/>
      <c r="I35" s="27"/>
      <c r="J35" s="27">
        <v>2</v>
      </c>
      <c r="K35" s="27">
        <v>3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+(F35*2)+J35</f>
        <v>4</v>
      </c>
      <c r="U35" s="40" t="str">
        <f>IFERROR(((T35+Q35+N35-R35)+(O35*2))/E35,"")</f>
        <v/>
      </c>
      <c r="V35" s="22">
        <v>391</v>
      </c>
      <c r="W35" s="22" t="s">
        <v>94</v>
      </c>
      <c r="X35" s="22" t="s">
        <v>95</v>
      </c>
      <c r="Y35" s="61">
        <v>873</v>
      </c>
      <c r="Z35" s="41"/>
      <c r="AA35" s="1" t="s">
        <v>208</v>
      </c>
      <c r="AB35" s="28" t="s">
        <v>257</v>
      </c>
    </row>
    <row r="36" spans="1:28" x14ac:dyDescent="0.3">
      <c r="A36" s="1" t="s">
        <v>46</v>
      </c>
      <c r="B36" s="1" t="s">
        <v>71</v>
      </c>
      <c r="C36" s="27" t="s">
        <v>214</v>
      </c>
      <c r="D36" s="38">
        <v>24</v>
      </c>
      <c r="E36" s="78"/>
      <c r="F36" s="27">
        <v>1</v>
      </c>
      <c r="G36" s="78"/>
      <c r="H36" s="27"/>
      <c r="I36" s="27"/>
      <c r="J36" s="27">
        <v>0</v>
      </c>
      <c r="K36" s="27">
        <v>0</v>
      </c>
      <c r="L36" s="78"/>
      <c r="M36" s="78"/>
      <c r="N36" s="27">
        <f t="shared" ref="N36:N40" si="5">SUM(L36:M36)</f>
        <v>0</v>
      </c>
      <c r="O36" s="79"/>
      <c r="P36" s="79"/>
      <c r="Q36" s="79"/>
      <c r="R36" s="79"/>
      <c r="S36" s="79"/>
      <c r="T36" s="27">
        <f t="shared" ref="T36:T44" si="6">+(F36*2)+J36</f>
        <v>2</v>
      </c>
      <c r="U36" s="40" t="str">
        <f t="shared" ref="U36:U44" si="7">IFERROR(((T36+Q36+N36-R36)+(O36*2))/E36,"")</f>
        <v/>
      </c>
      <c r="V36" s="22">
        <v>391</v>
      </c>
      <c r="W36" s="22" t="s">
        <v>94</v>
      </c>
      <c r="X36" s="22" t="s">
        <v>95</v>
      </c>
      <c r="Y36" s="61">
        <v>873</v>
      </c>
      <c r="Z36" s="41"/>
      <c r="AA36" s="1" t="s">
        <v>208</v>
      </c>
      <c r="AB36" s="28" t="s">
        <v>257</v>
      </c>
    </row>
    <row r="37" spans="1:28" x14ac:dyDescent="0.3">
      <c r="A37" s="1" t="s">
        <v>46</v>
      </c>
      <c r="B37" s="1" t="s">
        <v>71</v>
      </c>
      <c r="C37" s="27" t="s">
        <v>211</v>
      </c>
      <c r="D37" s="38">
        <v>32</v>
      </c>
      <c r="E37" s="78"/>
      <c r="F37" s="27">
        <v>5</v>
      </c>
      <c r="G37" s="78"/>
      <c r="H37" s="27"/>
      <c r="I37" s="27"/>
      <c r="J37" s="27">
        <v>0</v>
      </c>
      <c r="K37" s="27">
        <v>0</v>
      </c>
      <c r="L37" s="78"/>
      <c r="M37" s="78"/>
      <c r="N37" s="27">
        <f t="shared" si="5"/>
        <v>0</v>
      </c>
      <c r="O37" s="79"/>
      <c r="P37" s="79"/>
      <c r="Q37" s="79"/>
      <c r="R37" s="79"/>
      <c r="S37" s="79"/>
      <c r="T37" s="27">
        <f t="shared" si="6"/>
        <v>10</v>
      </c>
      <c r="U37" s="40" t="str">
        <f t="shared" si="7"/>
        <v/>
      </c>
      <c r="V37" s="22">
        <v>391</v>
      </c>
      <c r="W37" s="22" t="s">
        <v>94</v>
      </c>
      <c r="X37" s="22" t="s">
        <v>95</v>
      </c>
      <c r="Y37" s="61">
        <v>873</v>
      </c>
      <c r="Z37" s="41"/>
      <c r="AA37" s="1" t="s">
        <v>208</v>
      </c>
      <c r="AB37" s="28" t="s">
        <v>257</v>
      </c>
    </row>
    <row r="38" spans="1:28" x14ac:dyDescent="0.3">
      <c r="A38" s="1" t="s">
        <v>46</v>
      </c>
      <c r="B38" s="1" t="s">
        <v>71</v>
      </c>
      <c r="C38" s="27" t="s">
        <v>212</v>
      </c>
      <c r="D38" s="38">
        <v>15</v>
      </c>
      <c r="E38" s="78"/>
      <c r="F38" s="27">
        <v>6</v>
      </c>
      <c r="G38" s="78"/>
      <c r="H38" s="27"/>
      <c r="I38" s="27"/>
      <c r="J38" s="27">
        <v>1</v>
      </c>
      <c r="K38" s="27">
        <v>3</v>
      </c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27">
        <f t="shared" si="6"/>
        <v>13</v>
      </c>
      <c r="U38" s="40" t="str">
        <f t="shared" si="7"/>
        <v/>
      </c>
      <c r="V38" s="22">
        <v>391</v>
      </c>
      <c r="W38" s="22" t="s">
        <v>94</v>
      </c>
      <c r="X38" s="22" t="s">
        <v>95</v>
      </c>
      <c r="Y38" s="61">
        <v>873</v>
      </c>
      <c r="Z38" s="41"/>
      <c r="AA38" s="1" t="s">
        <v>208</v>
      </c>
      <c r="AB38" s="28" t="s">
        <v>257</v>
      </c>
    </row>
    <row r="39" spans="1:28" x14ac:dyDescent="0.3">
      <c r="A39" s="1" t="s">
        <v>46</v>
      </c>
      <c r="B39" s="1" t="s">
        <v>71</v>
      </c>
      <c r="C39" s="27" t="s">
        <v>320</v>
      </c>
      <c r="D39" s="38">
        <v>42</v>
      </c>
      <c r="E39" s="78"/>
      <c r="F39" s="27">
        <v>8</v>
      </c>
      <c r="G39" s="78"/>
      <c r="H39" s="27"/>
      <c r="I39" s="27"/>
      <c r="J39" s="27">
        <v>3</v>
      </c>
      <c r="K39" s="27">
        <v>4</v>
      </c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27">
        <f t="shared" si="6"/>
        <v>19</v>
      </c>
      <c r="U39" s="40" t="str">
        <f t="shared" si="7"/>
        <v/>
      </c>
      <c r="V39" s="22">
        <v>391</v>
      </c>
      <c r="W39" s="22" t="s">
        <v>94</v>
      </c>
      <c r="X39" s="22" t="s">
        <v>95</v>
      </c>
      <c r="Y39" s="61">
        <v>873</v>
      </c>
      <c r="Z39" s="41"/>
      <c r="AA39" s="1" t="s">
        <v>208</v>
      </c>
      <c r="AB39" s="28" t="s">
        <v>257</v>
      </c>
    </row>
    <row r="40" spans="1:28" x14ac:dyDescent="0.3">
      <c r="A40" s="1" t="s">
        <v>46</v>
      </c>
      <c r="B40" s="1" t="s">
        <v>71</v>
      </c>
      <c r="C40" s="27" t="s">
        <v>422</v>
      </c>
      <c r="D40" s="38">
        <v>53</v>
      </c>
      <c r="E40" s="78"/>
      <c r="F40" s="27">
        <v>2</v>
      </c>
      <c r="G40" s="78"/>
      <c r="H40" s="27"/>
      <c r="I40" s="27"/>
      <c r="J40" s="27">
        <v>1</v>
      </c>
      <c r="K40" s="27">
        <v>2</v>
      </c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27">
        <f t="shared" si="6"/>
        <v>5</v>
      </c>
      <c r="U40" s="40" t="str">
        <f t="shared" si="7"/>
        <v/>
      </c>
      <c r="V40" s="22">
        <v>391</v>
      </c>
      <c r="W40" s="22" t="s">
        <v>94</v>
      </c>
      <c r="X40" s="22" t="s">
        <v>95</v>
      </c>
      <c r="Y40" s="61">
        <v>873</v>
      </c>
      <c r="Z40" s="41"/>
      <c r="AA40" s="1" t="s">
        <v>208</v>
      </c>
      <c r="AB40" s="28" t="s">
        <v>257</v>
      </c>
    </row>
    <row r="41" spans="1:28" x14ac:dyDescent="0.3">
      <c r="A41" s="1" t="s">
        <v>46</v>
      </c>
      <c r="B41" s="1" t="s">
        <v>71</v>
      </c>
      <c r="C41" s="27" t="s">
        <v>322</v>
      </c>
      <c r="D41" s="38">
        <v>33</v>
      </c>
      <c r="E41" s="78"/>
      <c r="F41" s="27">
        <v>4</v>
      </c>
      <c r="G41" s="78"/>
      <c r="H41" s="27"/>
      <c r="I41" s="27"/>
      <c r="J41" s="27">
        <v>0</v>
      </c>
      <c r="K41" s="27">
        <v>0</v>
      </c>
      <c r="L41" s="78"/>
      <c r="M41" s="78"/>
      <c r="N41" s="27">
        <f>SUM(L41:M41)</f>
        <v>0</v>
      </c>
      <c r="O41" s="79"/>
      <c r="P41" s="79"/>
      <c r="Q41" s="79"/>
      <c r="R41" s="79"/>
      <c r="S41" s="79"/>
      <c r="T41" s="27">
        <f t="shared" si="6"/>
        <v>8</v>
      </c>
      <c r="U41" s="40" t="str">
        <f t="shared" si="7"/>
        <v/>
      </c>
      <c r="V41" s="22">
        <v>391</v>
      </c>
      <c r="W41" s="22" t="s">
        <v>94</v>
      </c>
      <c r="X41" s="22" t="s">
        <v>95</v>
      </c>
      <c r="Y41" s="61">
        <v>873</v>
      </c>
      <c r="Z41" s="41"/>
      <c r="AA41" s="1" t="s">
        <v>208</v>
      </c>
      <c r="AB41" s="28" t="s">
        <v>257</v>
      </c>
    </row>
    <row r="42" spans="1:28" x14ac:dyDescent="0.3">
      <c r="A42" s="1" t="s">
        <v>46</v>
      </c>
      <c r="B42" s="1" t="s">
        <v>71</v>
      </c>
      <c r="C42" s="27" t="s">
        <v>416</v>
      </c>
      <c r="D42" s="38">
        <v>25</v>
      </c>
      <c r="E42" s="78"/>
      <c r="F42" s="27">
        <v>2</v>
      </c>
      <c r="G42" s="78"/>
      <c r="H42" s="27"/>
      <c r="I42" s="27"/>
      <c r="J42" s="27">
        <v>4</v>
      </c>
      <c r="K42" s="27">
        <v>4</v>
      </c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27">
        <f t="shared" si="6"/>
        <v>8</v>
      </c>
      <c r="U42" s="40" t="str">
        <f t="shared" si="7"/>
        <v/>
      </c>
      <c r="V42" s="22">
        <v>391</v>
      </c>
      <c r="W42" s="22" t="s">
        <v>94</v>
      </c>
      <c r="X42" s="22" t="s">
        <v>95</v>
      </c>
      <c r="Y42" s="61">
        <v>873</v>
      </c>
      <c r="Z42" s="41"/>
      <c r="AA42" s="1" t="s">
        <v>208</v>
      </c>
      <c r="AB42" s="28" t="s">
        <v>257</v>
      </c>
    </row>
    <row r="43" spans="1:28" x14ac:dyDescent="0.3">
      <c r="A43" s="1" t="s">
        <v>46</v>
      </c>
      <c r="B43" s="1" t="s">
        <v>71</v>
      </c>
      <c r="C43" s="27" t="s">
        <v>323</v>
      </c>
      <c r="D43" s="38">
        <v>12</v>
      </c>
      <c r="E43" s="78"/>
      <c r="F43" s="27">
        <v>0</v>
      </c>
      <c r="G43" s="78"/>
      <c r="H43" s="27"/>
      <c r="I43" s="27"/>
      <c r="J43" s="27">
        <v>0</v>
      </c>
      <c r="K43" s="27">
        <v>0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6"/>
        <v>0</v>
      </c>
      <c r="U43" s="40" t="str">
        <f t="shared" si="7"/>
        <v/>
      </c>
      <c r="V43" s="22">
        <v>391</v>
      </c>
      <c r="W43" s="22" t="s">
        <v>94</v>
      </c>
      <c r="X43" s="22" t="s">
        <v>95</v>
      </c>
      <c r="Y43" s="61">
        <v>873</v>
      </c>
      <c r="Z43" s="41"/>
      <c r="AA43" s="1" t="s">
        <v>208</v>
      </c>
      <c r="AB43" s="28" t="s">
        <v>257</v>
      </c>
    </row>
    <row r="44" spans="1:28" x14ac:dyDescent="0.3">
      <c r="A44" s="1" t="s">
        <v>46</v>
      </c>
      <c r="B44" s="1" t="s">
        <v>71</v>
      </c>
      <c r="C44" s="27" t="s">
        <v>213</v>
      </c>
      <c r="D44" s="38">
        <v>11</v>
      </c>
      <c r="E44" s="78"/>
      <c r="F44" s="27">
        <v>5</v>
      </c>
      <c r="G44" s="78"/>
      <c r="H44" s="27"/>
      <c r="I44" s="27"/>
      <c r="J44" s="27">
        <v>5</v>
      </c>
      <c r="K44" s="27">
        <v>5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6"/>
        <v>15</v>
      </c>
      <c r="U44" s="40" t="str">
        <f t="shared" si="7"/>
        <v/>
      </c>
      <c r="V44" s="22">
        <v>391</v>
      </c>
      <c r="W44" s="22" t="s">
        <v>94</v>
      </c>
      <c r="X44" s="22" t="s">
        <v>95</v>
      </c>
      <c r="Y44" s="61">
        <v>873</v>
      </c>
      <c r="Z44" s="41"/>
      <c r="AA44" s="1" t="s">
        <v>208</v>
      </c>
      <c r="AB44" s="28" t="s">
        <v>257</v>
      </c>
    </row>
    <row r="45" spans="1:28" x14ac:dyDescent="0.3">
      <c r="A45" s="1" t="s">
        <v>46</v>
      </c>
      <c r="B45" s="1" t="s">
        <v>71</v>
      </c>
      <c r="C45" s="55" t="s">
        <v>39</v>
      </c>
      <c r="D45" s="1"/>
      <c r="E45" s="55">
        <v>240</v>
      </c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55">
        <v>19</v>
      </c>
      <c r="Q45" s="42"/>
      <c r="R45" s="42"/>
      <c r="S45" s="42"/>
      <c r="T45" s="27"/>
      <c r="U45" s="40" t="str">
        <f t="shared" ref="U45" si="8">_xlfn.IFNA("",((T45+Q45+N45-R45)+(O45*2))/E45)</f>
        <v/>
      </c>
      <c r="V45" s="22">
        <v>391</v>
      </c>
      <c r="W45" s="22" t="s">
        <v>94</v>
      </c>
      <c r="X45" s="22" t="s">
        <v>95</v>
      </c>
      <c r="Y45" s="61">
        <v>873</v>
      </c>
      <c r="Z45" s="41"/>
      <c r="AA45" s="1" t="s">
        <v>208</v>
      </c>
      <c r="AB45" s="28" t="s">
        <v>257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34</v>
      </c>
      <c r="G46" s="44">
        <f t="shared" si="9"/>
        <v>0</v>
      </c>
      <c r="H46" s="44">
        <f t="shared" si="9"/>
        <v>0</v>
      </c>
      <c r="I46" s="44">
        <f t="shared" si="9"/>
        <v>0</v>
      </c>
      <c r="J46" s="44">
        <f t="shared" si="9"/>
        <v>16</v>
      </c>
      <c r="K46" s="44">
        <f t="shared" si="9"/>
        <v>21</v>
      </c>
      <c r="L46" s="44">
        <f t="shared" si="9"/>
        <v>0</v>
      </c>
      <c r="M46" s="44">
        <f t="shared" si="9"/>
        <v>0</v>
      </c>
      <c r="N46" s="44">
        <f t="shared" si="9"/>
        <v>0</v>
      </c>
      <c r="O46" s="44">
        <f t="shared" si="9"/>
        <v>0</v>
      </c>
      <c r="P46" s="44">
        <f t="shared" si="9"/>
        <v>19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84</v>
      </c>
      <c r="U46" s="45">
        <f>((T46+Q46+N46-R46)+(O46*2))/E46</f>
        <v>0.35</v>
      </c>
      <c r="V46" s="46">
        <v>391</v>
      </c>
      <c r="W46" s="46" t="s">
        <v>94</v>
      </c>
      <c r="X46" s="46" t="s">
        <v>95</v>
      </c>
      <c r="Y46" s="62">
        <v>873</v>
      </c>
      <c r="Z46" s="47"/>
      <c r="AA46" s="43" t="s">
        <v>208</v>
      </c>
      <c r="AB46" s="66" t="s">
        <v>257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>
        <f>J46/K46</f>
        <v>0.76190476190476186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0"/>
      <c r="H49" s="27"/>
      <c r="I49" s="1"/>
      <c r="J49" s="48"/>
      <c r="K49" s="71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7"/>
    </row>
    <row r="53" spans="1:28" x14ac:dyDescent="0.3">
      <c r="AB53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DA890-7692-48D9-A2D0-2CB1D9BB54A2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409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6" t="s">
        <v>445</v>
      </c>
    </row>
    <row r="3" spans="1:28" x14ac:dyDescent="0.3">
      <c r="B3" s="1"/>
      <c r="C3" s="6">
        <v>29597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112</v>
      </c>
      <c r="D4" s="7" t="s">
        <v>5</v>
      </c>
      <c r="E4" s="8"/>
      <c r="F4" s="5"/>
      <c r="G4" s="1"/>
      <c r="J4" s="15" t="s">
        <v>258</v>
      </c>
      <c r="K4" s="16" t="s">
        <v>45</v>
      </c>
      <c r="L4" s="17"/>
      <c r="M4" s="18"/>
      <c r="N4" s="19">
        <v>36</v>
      </c>
      <c r="O4" s="19">
        <v>13</v>
      </c>
      <c r="P4" s="19">
        <v>23</v>
      </c>
      <c r="Q4" s="19">
        <v>18</v>
      </c>
      <c r="R4" s="20"/>
      <c r="S4" s="21">
        <f>SUM(N4:R4)</f>
        <v>90</v>
      </c>
      <c r="T4" s="22">
        <v>399</v>
      </c>
    </row>
    <row r="5" spans="1:28" x14ac:dyDescent="0.3">
      <c r="B5" s="1"/>
      <c r="C5" s="6" t="s">
        <v>155</v>
      </c>
      <c r="D5" s="7" t="s">
        <v>6</v>
      </c>
      <c r="E5" s="1"/>
      <c r="F5" s="1"/>
      <c r="G5" s="1"/>
      <c r="J5" s="15" t="s">
        <v>259</v>
      </c>
      <c r="K5" s="16" t="s">
        <v>61</v>
      </c>
      <c r="L5" s="17"/>
      <c r="M5" s="18"/>
      <c r="N5" s="19">
        <v>17</v>
      </c>
      <c r="O5" s="19">
        <v>22</v>
      </c>
      <c r="P5" s="19">
        <v>22</v>
      </c>
      <c r="Q5" s="19">
        <v>28</v>
      </c>
      <c r="R5" s="20"/>
      <c r="S5" s="21">
        <f>SUM(N5:R5)</f>
        <v>89</v>
      </c>
      <c r="T5" s="22">
        <v>399</v>
      </c>
      <c r="U5" s="1"/>
      <c r="V5" s="1"/>
      <c r="W5" s="1"/>
    </row>
    <row r="6" spans="1:28" x14ac:dyDescent="0.3">
      <c r="C6" s="23">
        <v>449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399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12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12</v>
      </c>
      <c r="E13" s="27">
        <v>44</v>
      </c>
      <c r="F13" s="27">
        <v>16</v>
      </c>
      <c r="G13" s="27">
        <v>25</v>
      </c>
      <c r="H13" s="27"/>
      <c r="I13" s="27"/>
      <c r="J13" s="27">
        <v>7</v>
      </c>
      <c r="K13" s="27">
        <v>9</v>
      </c>
      <c r="L13" s="78"/>
      <c r="M13" s="27">
        <v>7</v>
      </c>
      <c r="N13" s="27">
        <f>SUM(L13:M13)</f>
        <v>7</v>
      </c>
      <c r="O13" s="27">
        <v>2</v>
      </c>
      <c r="P13" s="39">
        <v>2</v>
      </c>
      <c r="Q13" s="78"/>
      <c r="R13" s="78"/>
      <c r="S13" s="78"/>
      <c r="T13" s="27">
        <f>(H13*3)+((F13-H13)*2)+J13</f>
        <v>39</v>
      </c>
      <c r="U13" s="40">
        <f>IFERROR(((T13+Q13+N13-R13)+(O13*2))/E13,"")</f>
        <v>1.1363636363636365</v>
      </c>
      <c r="V13" s="22">
        <v>399</v>
      </c>
      <c r="W13" s="22" t="s">
        <v>94</v>
      </c>
      <c r="X13" s="22" t="s">
        <v>80</v>
      </c>
      <c r="Y13" s="61">
        <v>449</v>
      </c>
      <c r="Z13" s="41" t="s">
        <v>449</v>
      </c>
      <c r="AA13" s="1" t="s">
        <v>96</v>
      </c>
      <c r="AB13" s="28" t="s">
        <v>260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34</v>
      </c>
      <c r="E14" s="27">
        <v>32</v>
      </c>
      <c r="F14" s="27">
        <v>4</v>
      </c>
      <c r="G14" s="27">
        <v>7</v>
      </c>
      <c r="H14" s="27"/>
      <c r="I14" s="27"/>
      <c r="J14" s="27">
        <v>5</v>
      </c>
      <c r="K14" s="27">
        <v>7</v>
      </c>
      <c r="L14" s="27">
        <v>1</v>
      </c>
      <c r="M14" s="27">
        <v>10</v>
      </c>
      <c r="N14" s="27">
        <f t="shared" ref="N14:N19" si="0">SUM(L14:M14)</f>
        <v>11</v>
      </c>
      <c r="O14" s="39">
        <v>2</v>
      </c>
      <c r="P14" s="39">
        <v>4</v>
      </c>
      <c r="Q14" s="79"/>
      <c r="R14" s="79"/>
      <c r="S14" s="79"/>
      <c r="T14" s="39">
        <f t="shared" ref="T14:T19" si="1">(H14*3)+((F14-H14)*2)+J14</f>
        <v>13</v>
      </c>
      <c r="U14" s="40">
        <f t="shared" ref="U14:U24" si="2">IFERROR(((T14+Q14+N14-R14)+(O14*2))/E14,"")</f>
        <v>0.875</v>
      </c>
      <c r="V14" s="22">
        <v>399</v>
      </c>
      <c r="W14" s="22" t="s">
        <v>94</v>
      </c>
      <c r="X14" s="22" t="s">
        <v>80</v>
      </c>
      <c r="Y14" s="61">
        <v>449</v>
      </c>
      <c r="Z14" s="41"/>
      <c r="AA14" s="1" t="s">
        <v>96</v>
      </c>
      <c r="AB14" s="28" t="s">
        <v>260</v>
      </c>
    </row>
    <row r="15" spans="1:28" x14ac:dyDescent="0.3">
      <c r="A15" s="1" t="s">
        <v>59</v>
      </c>
      <c r="B15" s="1" t="s">
        <v>46</v>
      </c>
      <c r="C15" s="27" t="s">
        <v>117</v>
      </c>
      <c r="D15" s="38">
        <v>42</v>
      </c>
      <c r="E15" s="27">
        <v>18</v>
      </c>
      <c r="F15" s="27">
        <v>2</v>
      </c>
      <c r="G15" s="27">
        <v>7</v>
      </c>
      <c r="H15" s="27"/>
      <c r="I15" s="27"/>
      <c r="J15" s="27">
        <v>0</v>
      </c>
      <c r="K15" s="27">
        <v>4</v>
      </c>
      <c r="L15" s="78"/>
      <c r="M15" s="27">
        <v>8</v>
      </c>
      <c r="N15" s="27">
        <f t="shared" si="0"/>
        <v>8</v>
      </c>
      <c r="O15" s="39">
        <v>0</v>
      </c>
      <c r="P15" s="39">
        <v>5</v>
      </c>
      <c r="Q15" s="79"/>
      <c r="R15" s="79"/>
      <c r="S15" s="79"/>
      <c r="T15" s="39">
        <f t="shared" si="1"/>
        <v>4</v>
      </c>
      <c r="U15" s="40">
        <f t="shared" si="2"/>
        <v>0.66666666666666663</v>
      </c>
      <c r="V15" s="22">
        <v>399</v>
      </c>
      <c r="W15" s="22" t="s">
        <v>94</v>
      </c>
      <c r="X15" s="22" t="s">
        <v>80</v>
      </c>
      <c r="Y15" s="61">
        <v>449</v>
      </c>
      <c r="Z15" s="41"/>
      <c r="AA15" s="1" t="s">
        <v>96</v>
      </c>
      <c r="AB15" s="28" t="s">
        <v>260</v>
      </c>
    </row>
    <row r="16" spans="1:28" x14ac:dyDescent="0.3">
      <c r="A16" s="1" t="s">
        <v>59</v>
      </c>
      <c r="B16" s="1" t="s">
        <v>46</v>
      </c>
      <c r="C16" s="27" t="s">
        <v>118</v>
      </c>
      <c r="D16" s="38">
        <v>40</v>
      </c>
      <c r="E16" s="27">
        <v>28</v>
      </c>
      <c r="F16" s="27">
        <v>5</v>
      </c>
      <c r="G16" s="27">
        <v>11</v>
      </c>
      <c r="H16" s="27"/>
      <c r="I16" s="27"/>
      <c r="J16" s="27">
        <v>4</v>
      </c>
      <c r="K16" s="27">
        <v>6</v>
      </c>
      <c r="L16" s="78"/>
      <c r="M16" s="27">
        <v>8</v>
      </c>
      <c r="N16" s="27">
        <f t="shared" si="0"/>
        <v>8</v>
      </c>
      <c r="O16" s="39">
        <v>1</v>
      </c>
      <c r="P16" s="39">
        <v>3</v>
      </c>
      <c r="Q16" s="79"/>
      <c r="R16" s="79"/>
      <c r="S16" s="79"/>
      <c r="T16" s="39">
        <f t="shared" si="1"/>
        <v>14</v>
      </c>
      <c r="U16" s="40">
        <f t="shared" si="2"/>
        <v>0.8571428571428571</v>
      </c>
      <c r="V16" s="22">
        <v>399</v>
      </c>
      <c r="W16" s="22" t="s">
        <v>94</v>
      </c>
      <c r="X16" s="22" t="s">
        <v>80</v>
      </c>
      <c r="Y16" s="61">
        <v>449</v>
      </c>
      <c r="Z16" s="41"/>
      <c r="AA16" s="1" t="s">
        <v>96</v>
      </c>
      <c r="AB16" s="28" t="s">
        <v>260</v>
      </c>
    </row>
    <row r="17" spans="1:28" x14ac:dyDescent="0.3">
      <c r="A17" s="1" t="s">
        <v>59</v>
      </c>
      <c r="B17" s="1" t="s">
        <v>46</v>
      </c>
      <c r="C17" s="27" t="s">
        <v>49</v>
      </c>
      <c r="D17" s="38">
        <v>44</v>
      </c>
      <c r="E17" s="27">
        <v>43</v>
      </c>
      <c r="F17" s="27">
        <v>5</v>
      </c>
      <c r="G17" s="27">
        <v>8</v>
      </c>
      <c r="H17" s="27"/>
      <c r="I17" s="27"/>
      <c r="J17" s="27">
        <v>1</v>
      </c>
      <c r="K17" s="27">
        <v>2</v>
      </c>
      <c r="L17" s="78"/>
      <c r="M17" s="27">
        <v>2</v>
      </c>
      <c r="N17" s="27">
        <f t="shared" si="0"/>
        <v>2</v>
      </c>
      <c r="O17" s="39">
        <v>7</v>
      </c>
      <c r="P17" s="39">
        <v>5</v>
      </c>
      <c r="Q17" s="79"/>
      <c r="R17" s="79"/>
      <c r="S17" s="79"/>
      <c r="T17" s="39">
        <f t="shared" si="1"/>
        <v>11</v>
      </c>
      <c r="U17" s="40">
        <f t="shared" si="2"/>
        <v>0.62790697674418605</v>
      </c>
      <c r="V17" s="22">
        <v>399</v>
      </c>
      <c r="W17" s="22" t="s">
        <v>94</v>
      </c>
      <c r="X17" s="22" t="s">
        <v>80</v>
      </c>
      <c r="Y17" s="61">
        <v>449</v>
      </c>
      <c r="Z17" s="41"/>
      <c r="AA17" s="1" t="s">
        <v>96</v>
      </c>
      <c r="AB17" s="28" t="s">
        <v>260</v>
      </c>
    </row>
    <row r="18" spans="1:28" x14ac:dyDescent="0.3">
      <c r="A18" s="1" t="s">
        <v>59</v>
      </c>
      <c r="B18" s="1" t="s">
        <v>46</v>
      </c>
      <c r="C18" s="27" t="s">
        <v>172</v>
      </c>
      <c r="D18" s="38">
        <v>14</v>
      </c>
      <c r="E18" s="27" t="s">
        <v>467</v>
      </c>
      <c r="F18" s="27"/>
      <c r="G18" s="27"/>
      <c r="H18" s="27"/>
      <c r="I18" s="27"/>
      <c r="J18" s="27"/>
      <c r="K18" s="27"/>
      <c r="L18" s="78"/>
      <c r="M18" s="27"/>
      <c r="N18" s="27">
        <f t="shared" si="0"/>
        <v>0</v>
      </c>
      <c r="O18" s="39"/>
      <c r="P18" s="39"/>
      <c r="Q18" s="79"/>
      <c r="R18" s="79"/>
      <c r="S18" s="79"/>
      <c r="T18" s="39">
        <f t="shared" si="1"/>
        <v>0</v>
      </c>
      <c r="U18" s="40" t="str">
        <f t="shared" si="2"/>
        <v/>
      </c>
      <c r="V18" s="22">
        <v>399</v>
      </c>
      <c r="W18" s="22" t="s">
        <v>94</v>
      </c>
      <c r="X18" s="22" t="s">
        <v>80</v>
      </c>
      <c r="Y18" s="61">
        <v>449</v>
      </c>
      <c r="Z18" s="41"/>
      <c r="AA18" s="1" t="s">
        <v>96</v>
      </c>
      <c r="AB18" s="28" t="s">
        <v>260</v>
      </c>
    </row>
    <row r="19" spans="1:28" x14ac:dyDescent="0.3">
      <c r="A19" s="1" t="s">
        <v>59</v>
      </c>
      <c r="B19" s="1" t="s">
        <v>46</v>
      </c>
      <c r="C19" s="27" t="s">
        <v>50</v>
      </c>
      <c r="D19" s="38">
        <v>24</v>
      </c>
      <c r="E19" s="27">
        <v>24</v>
      </c>
      <c r="F19" s="27">
        <v>1</v>
      </c>
      <c r="G19" s="27">
        <v>8</v>
      </c>
      <c r="H19" s="27"/>
      <c r="I19" s="27"/>
      <c r="J19" s="27">
        <v>0</v>
      </c>
      <c r="K19" s="27">
        <v>0</v>
      </c>
      <c r="L19" s="78"/>
      <c r="M19" s="27">
        <v>10</v>
      </c>
      <c r="N19" s="27">
        <f t="shared" si="0"/>
        <v>10</v>
      </c>
      <c r="O19" s="39">
        <v>1</v>
      </c>
      <c r="P19" s="39">
        <v>1</v>
      </c>
      <c r="Q19" s="79"/>
      <c r="R19" s="79"/>
      <c r="S19" s="79"/>
      <c r="T19" s="39">
        <f t="shared" si="1"/>
        <v>2</v>
      </c>
      <c r="U19" s="40">
        <f t="shared" si="2"/>
        <v>0.58333333333333337</v>
      </c>
      <c r="V19" s="22">
        <v>399</v>
      </c>
      <c r="W19" s="22" t="s">
        <v>94</v>
      </c>
      <c r="X19" s="22" t="s">
        <v>80</v>
      </c>
      <c r="Y19" s="61">
        <v>449</v>
      </c>
      <c r="Z19" s="41"/>
      <c r="AA19" s="1" t="s">
        <v>96</v>
      </c>
      <c r="AB19" s="28" t="s">
        <v>260</v>
      </c>
    </row>
    <row r="20" spans="1:28" x14ac:dyDescent="0.3">
      <c r="A20" s="1" t="s">
        <v>59</v>
      </c>
      <c r="B20" s="1" t="s">
        <v>46</v>
      </c>
      <c r="C20" s="27" t="s">
        <v>51</v>
      </c>
      <c r="D20" s="38">
        <v>23</v>
      </c>
      <c r="E20" s="27">
        <v>13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78"/>
      <c r="M20" s="27">
        <v>2</v>
      </c>
      <c r="N20" s="27">
        <f>SUM(L20:M20)</f>
        <v>2</v>
      </c>
      <c r="O20" s="39">
        <v>0</v>
      </c>
      <c r="P20" s="39">
        <v>2</v>
      </c>
      <c r="Q20" s="79"/>
      <c r="R20" s="79"/>
      <c r="S20" s="79"/>
      <c r="T20" s="39">
        <f>(H20*3)+((F20-H20)*2)+J20</f>
        <v>0</v>
      </c>
      <c r="U20" s="40">
        <f t="shared" si="2"/>
        <v>0.15384615384615385</v>
      </c>
      <c r="V20" s="22">
        <v>399</v>
      </c>
      <c r="W20" s="22" t="s">
        <v>94</v>
      </c>
      <c r="X20" s="22" t="s">
        <v>80</v>
      </c>
      <c r="Y20" s="61">
        <v>449</v>
      </c>
      <c r="Z20" s="41"/>
      <c r="AA20" s="1" t="s">
        <v>96</v>
      </c>
      <c r="AB20" s="28" t="s">
        <v>260</v>
      </c>
    </row>
    <row r="21" spans="1:28" x14ac:dyDescent="0.3">
      <c r="A21" s="1" t="s">
        <v>59</v>
      </c>
      <c r="B21" s="1" t="s">
        <v>46</v>
      </c>
      <c r="C21" s="27" t="s">
        <v>53</v>
      </c>
      <c r="D21" s="38">
        <v>10</v>
      </c>
      <c r="E21" s="27">
        <v>36</v>
      </c>
      <c r="F21" s="27">
        <v>2</v>
      </c>
      <c r="G21" s="27">
        <v>5</v>
      </c>
      <c r="H21" s="27"/>
      <c r="I21" s="27"/>
      <c r="J21" s="27">
        <v>3</v>
      </c>
      <c r="K21" s="27">
        <v>4</v>
      </c>
      <c r="L21" s="78"/>
      <c r="M21" s="27">
        <v>2</v>
      </c>
      <c r="N21" s="27">
        <f>SUM(L21:M21)</f>
        <v>2</v>
      </c>
      <c r="O21" s="39">
        <v>11</v>
      </c>
      <c r="P21" s="39">
        <v>5</v>
      </c>
      <c r="Q21" s="79">
        <v>2</v>
      </c>
      <c r="R21" s="80" t="s">
        <v>450</v>
      </c>
      <c r="S21" s="79"/>
      <c r="T21" s="39">
        <f>(H21*3)+((F21-H21)*2)+J21</f>
        <v>7</v>
      </c>
      <c r="U21" s="40" t="str">
        <f t="shared" si="2"/>
        <v/>
      </c>
      <c r="V21" s="22">
        <v>399</v>
      </c>
      <c r="W21" s="22" t="s">
        <v>94</v>
      </c>
      <c r="X21" s="22" t="s">
        <v>80</v>
      </c>
      <c r="Y21" s="61">
        <v>449</v>
      </c>
      <c r="Z21" s="41"/>
      <c r="AA21" s="1" t="s">
        <v>96</v>
      </c>
      <c r="AB21" s="28" t="s">
        <v>260</v>
      </c>
    </row>
    <row r="22" spans="1:28" x14ac:dyDescent="0.3">
      <c r="A22" s="1" t="s">
        <v>59</v>
      </c>
      <c r="B22" s="1" t="s">
        <v>46</v>
      </c>
      <c r="C22" s="27" t="s">
        <v>54</v>
      </c>
      <c r="D22" s="38">
        <v>32</v>
      </c>
      <c r="E22" s="27" t="s">
        <v>467</v>
      </c>
      <c r="F22" s="27"/>
      <c r="G22" s="27"/>
      <c r="H22" s="27"/>
      <c r="I22" s="27"/>
      <c r="J22" s="27"/>
      <c r="K22" s="27"/>
      <c r="L22" s="78"/>
      <c r="M22" s="27"/>
      <c r="N22" s="27"/>
      <c r="O22" s="39"/>
      <c r="P22" s="39"/>
      <c r="Q22" s="79"/>
      <c r="R22" s="80"/>
      <c r="S22" s="79"/>
      <c r="T22" s="39"/>
      <c r="U22" s="40"/>
      <c r="V22" s="22">
        <v>399</v>
      </c>
      <c r="W22" s="22" t="s">
        <v>94</v>
      </c>
      <c r="X22" s="22" t="s">
        <v>80</v>
      </c>
      <c r="Y22" s="61">
        <v>449</v>
      </c>
      <c r="Z22" s="41"/>
      <c r="AA22" s="1" t="s">
        <v>96</v>
      </c>
      <c r="AB22" s="28" t="s">
        <v>260</v>
      </c>
    </row>
    <row r="23" spans="1:28" x14ac:dyDescent="0.3">
      <c r="A23" s="1" t="s">
        <v>59</v>
      </c>
      <c r="B23" s="1" t="s">
        <v>46</v>
      </c>
      <c r="C23" s="27" t="s">
        <v>55</v>
      </c>
      <c r="D23" s="38">
        <v>22</v>
      </c>
      <c r="E23" s="27">
        <v>2</v>
      </c>
      <c r="F23" s="27">
        <v>0</v>
      </c>
      <c r="G23" s="27">
        <v>1</v>
      </c>
      <c r="H23" s="27"/>
      <c r="I23" s="27"/>
      <c r="J23" s="27">
        <v>0</v>
      </c>
      <c r="K23" s="27">
        <v>0</v>
      </c>
      <c r="L23" s="78"/>
      <c r="M23" s="27">
        <v>0</v>
      </c>
      <c r="N23" s="27">
        <f>SUM(L23:M23)</f>
        <v>0</v>
      </c>
      <c r="O23" s="39">
        <v>0</v>
      </c>
      <c r="P23" s="39">
        <v>1</v>
      </c>
      <c r="Q23" s="79"/>
      <c r="R23" s="79"/>
      <c r="S23" s="79"/>
      <c r="T23" s="39">
        <f>(H23*3)+((F23-H23)*2)+J23</f>
        <v>0</v>
      </c>
      <c r="U23" s="40">
        <f t="shared" si="2"/>
        <v>0</v>
      </c>
      <c r="V23" s="22">
        <v>399</v>
      </c>
      <c r="W23" s="22" t="s">
        <v>94</v>
      </c>
      <c r="X23" s="22" t="s">
        <v>80</v>
      </c>
      <c r="Y23" s="85">
        <v>449</v>
      </c>
      <c r="Z23" s="41"/>
      <c r="AA23" s="1" t="s">
        <v>96</v>
      </c>
      <c r="AB23" s="28" t="s">
        <v>260</v>
      </c>
    </row>
    <row r="24" spans="1:28" x14ac:dyDescent="0.3">
      <c r="A24" s="1" t="s">
        <v>59</v>
      </c>
      <c r="B24" s="1" t="s">
        <v>46</v>
      </c>
      <c r="C24" s="27" t="s">
        <v>56</v>
      </c>
      <c r="D24" s="38">
        <v>20</v>
      </c>
      <c r="E24" s="27" t="s">
        <v>467</v>
      </c>
      <c r="F24" s="27"/>
      <c r="G24" s="27"/>
      <c r="H24" s="27"/>
      <c r="I24" s="27"/>
      <c r="J24" s="27"/>
      <c r="K24" s="27"/>
      <c r="L24" s="78"/>
      <c r="M24" s="27"/>
      <c r="N24" s="27"/>
      <c r="O24" s="39"/>
      <c r="P24" s="39"/>
      <c r="Q24" s="79"/>
      <c r="R24" s="79"/>
      <c r="S24" s="79"/>
      <c r="T24" s="39"/>
      <c r="U24" s="40" t="str">
        <f t="shared" si="2"/>
        <v/>
      </c>
      <c r="V24" s="22">
        <v>399</v>
      </c>
      <c r="W24" s="22" t="s">
        <v>94</v>
      </c>
      <c r="X24" s="22" t="s">
        <v>80</v>
      </c>
      <c r="Y24" s="85">
        <v>449</v>
      </c>
      <c r="Z24" s="41"/>
      <c r="AA24" s="1" t="s">
        <v>96</v>
      </c>
      <c r="AB24" s="28" t="s">
        <v>260</v>
      </c>
    </row>
    <row r="25" spans="1:28" x14ac:dyDescent="0.3">
      <c r="A25" s="1" t="s">
        <v>59</v>
      </c>
      <c r="B25" s="1" t="s">
        <v>46</v>
      </c>
      <c r="C25" s="55" t="s">
        <v>39</v>
      </c>
      <c r="D25" s="1"/>
      <c r="E25" s="55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55">
        <v>27</v>
      </c>
      <c r="S25" s="42"/>
      <c r="T25" s="42"/>
      <c r="U25" s="40" t="str">
        <f t="shared" ref="U25" si="3">_xlfn.IFNA("",((T25+Q25+N25-R25)+(O25*2))/E25)</f>
        <v/>
      </c>
      <c r="V25" s="22">
        <v>399</v>
      </c>
      <c r="W25" s="22" t="s">
        <v>94</v>
      </c>
      <c r="X25" s="22" t="s">
        <v>80</v>
      </c>
      <c r="Y25" s="61">
        <v>449</v>
      </c>
      <c r="Z25" s="41"/>
      <c r="AA25" s="1" t="s">
        <v>96</v>
      </c>
      <c r="AB25" s="28" t="s">
        <v>260</v>
      </c>
    </row>
    <row r="26" spans="1:28" x14ac:dyDescent="0.3">
      <c r="A26" s="43" t="s">
        <v>59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35</v>
      </c>
      <c r="G26" s="44">
        <f t="shared" si="4"/>
        <v>72</v>
      </c>
      <c r="H26" s="44">
        <f t="shared" si="4"/>
        <v>0</v>
      </c>
      <c r="I26" s="44">
        <f t="shared" si="4"/>
        <v>0</v>
      </c>
      <c r="J26" s="44">
        <f t="shared" si="4"/>
        <v>20</v>
      </c>
      <c r="K26" s="44">
        <f t="shared" si="4"/>
        <v>32</v>
      </c>
      <c r="L26" s="44">
        <f t="shared" si="4"/>
        <v>1</v>
      </c>
      <c r="M26" s="44">
        <f t="shared" si="4"/>
        <v>49</v>
      </c>
      <c r="N26" s="44">
        <f t="shared" si="4"/>
        <v>50</v>
      </c>
      <c r="O26" s="44">
        <f t="shared" si="4"/>
        <v>24</v>
      </c>
      <c r="P26" s="44">
        <f t="shared" si="4"/>
        <v>28</v>
      </c>
      <c r="Q26" s="44">
        <f t="shared" si="4"/>
        <v>2</v>
      </c>
      <c r="R26" s="44">
        <f t="shared" si="4"/>
        <v>27</v>
      </c>
      <c r="S26" s="44">
        <f t="shared" si="4"/>
        <v>0</v>
      </c>
      <c r="T26" s="44">
        <f t="shared" si="4"/>
        <v>90</v>
      </c>
      <c r="U26" s="45">
        <f>((T26+Q26+N26-R26)+(O26*2))/E26</f>
        <v>0.6791666666666667</v>
      </c>
      <c r="V26" s="46">
        <v>399</v>
      </c>
      <c r="W26" s="46" t="s">
        <v>94</v>
      </c>
      <c r="X26" s="46" t="s">
        <v>80</v>
      </c>
      <c r="Y26" s="62">
        <v>449</v>
      </c>
      <c r="Z26" s="74" t="s">
        <v>392</v>
      </c>
      <c r="AA26" s="43" t="s">
        <v>96</v>
      </c>
      <c r="AB26" s="66" t="s">
        <v>260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0.4861111111111111</v>
      </c>
      <c r="H27" s="27"/>
      <c r="I27" s="1"/>
      <c r="J27" s="48" t="s">
        <v>42</v>
      </c>
      <c r="K27" s="50">
        <f>J26/K26</f>
        <v>0.625</v>
      </c>
      <c r="L27" s="1"/>
      <c r="M27" s="39" t="s">
        <v>43</v>
      </c>
      <c r="N27" s="51">
        <v>10</v>
      </c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B29" s="1"/>
      <c r="C29" s="1" t="s">
        <v>451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1" t="s">
        <v>471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B32" s="1"/>
      <c r="C32" s="53" t="s">
        <v>61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54">
        <v>12</v>
      </c>
      <c r="W32" s="1"/>
      <c r="X32" s="1"/>
      <c r="Y32" s="31"/>
      <c r="Z32" s="41"/>
      <c r="AA32" s="1"/>
      <c r="AB32" s="28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59</v>
      </c>
      <c r="C34" s="27" t="s">
        <v>163</v>
      </c>
      <c r="D34" s="38">
        <v>32</v>
      </c>
      <c r="E34" s="27">
        <v>13</v>
      </c>
      <c r="F34" s="27">
        <v>1</v>
      </c>
      <c r="G34" s="27">
        <v>4</v>
      </c>
      <c r="H34" s="27"/>
      <c r="I34" s="27"/>
      <c r="J34" s="27">
        <v>0</v>
      </c>
      <c r="K34" s="27">
        <v>0</v>
      </c>
      <c r="L34" s="78"/>
      <c r="M34" s="27">
        <v>2</v>
      </c>
      <c r="N34" s="27">
        <f>SUM(L34:M34)</f>
        <v>2</v>
      </c>
      <c r="O34" s="27">
        <v>2</v>
      </c>
      <c r="P34" s="39">
        <v>2</v>
      </c>
      <c r="Q34" s="78"/>
      <c r="R34" s="78"/>
      <c r="S34" s="78"/>
      <c r="T34" s="27">
        <f>+(F34*2)+J34</f>
        <v>2</v>
      </c>
      <c r="U34" s="40">
        <f>IFERROR(((T34+Q34+N34-R34)+(O34*2))/E34,"")</f>
        <v>0.61538461538461542</v>
      </c>
      <c r="V34" s="22">
        <v>399</v>
      </c>
      <c r="W34" s="22" t="s">
        <v>79</v>
      </c>
      <c r="X34" s="22" t="s">
        <v>95</v>
      </c>
      <c r="Y34" s="61">
        <v>449</v>
      </c>
      <c r="Z34" s="41"/>
      <c r="AA34" s="1" t="s">
        <v>161</v>
      </c>
      <c r="AB34" s="28" t="s">
        <v>261</v>
      </c>
    </row>
    <row r="35" spans="1:28" x14ac:dyDescent="0.3">
      <c r="A35" s="1" t="s">
        <v>46</v>
      </c>
      <c r="B35" s="1" t="s">
        <v>59</v>
      </c>
      <c r="C35" s="27" t="s">
        <v>164</v>
      </c>
      <c r="D35" s="38">
        <v>10</v>
      </c>
      <c r="E35" s="27">
        <v>36</v>
      </c>
      <c r="F35" s="27">
        <v>5</v>
      </c>
      <c r="G35" s="27">
        <v>6</v>
      </c>
      <c r="H35" s="27"/>
      <c r="I35" s="27"/>
      <c r="J35" s="27">
        <v>1</v>
      </c>
      <c r="K35" s="27">
        <v>2</v>
      </c>
      <c r="L35" s="78"/>
      <c r="M35" s="27">
        <v>2</v>
      </c>
      <c r="N35" s="27">
        <f t="shared" ref="N35:N38" si="5">SUM(L35:M35)</f>
        <v>2</v>
      </c>
      <c r="O35" s="39">
        <v>5</v>
      </c>
      <c r="P35" s="39">
        <v>4</v>
      </c>
      <c r="Q35" s="79"/>
      <c r="R35" s="79"/>
      <c r="S35" s="79"/>
      <c r="T35" s="27">
        <f t="shared" ref="T35:T43" si="6">+(F35*2)+J35</f>
        <v>11</v>
      </c>
      <c r="U35" s="40">
        <f t="shared" ref="U35:U43" si="7">IFERROR(((T35+Q35+N35-R35)+(O35*2))/E35,"")</f>
        <v>0.63888888888888884</v>
      </c>
      <c r="V35" s="22">
        <v>399</v>
      </c>
      <c r="W35" s="22" t="s">
        <v>79</v>
      </c>
      <c r="X35" s="22" t="s">
        <v>95</v>
      </c>
      <c r="Y35" s="61">
        <v>449</v>
      </c>
      <c r="Z35" s="41"/>
      <c r="AA35" s="1" t="s">
        <v>161</v>
      </c>
      <c r="AB35" s="28" t="s">
        <v>261</v>
      </c>
    </row>
    <row r="36" spans="1:28" x14ac:dyDescent="0.3">
      <c r="A36" s="1" t="s">
        <v>46</v>
      </c>
      <c r="B36" s="1" t="s">
        <v>59</v>
      </c>
      <c r="C36" s="27" t="s">
        <v>165</v>
      </c>
      <c r="D36" s="38">
        <v>44</v>
      </c>
      <c r="E36" s="27">
        <v>20</v>
      </c>
      <c r="F36" s="27">
        <v>1</v>
      </c>
      <c r="G36" s="27">
        <v>7</v>
      </c>
      <c r="H36" s="27"/>
      <c r="I36" s="27"/>
      <c r="J36" s="27">
        <v>0</v>
      </c>
      <c r="K36" s="27">
        <v>0</v>
      </c>
      <c r="L36" s="78"/>
      <c r="M36" s="27">
        <v>3</v>
      </c>
      <c r="N36" s="27">
        <f t="shared" si="5"/>
        <v>3</v>
      </c>
      <c r="O36" s="39">
        <v>5</v>
      </c>
      <c r="P36" s="39">
        <v>1</v>
      </c>
      <c r="Q36" s="79"/>
      <c r="R36" s="79"/>
      <c r="S36" s="79"/>
      <c r="T36" s="27">
        <f t="shared" si="6"/>
        <v>2</v>
      </c>
      <c r="U36" s="40">
        <f t="shared" si="7"/>
        <v>0.75</v>
      </c>
      <c r="V36" s="22">
        <v>399</v>
      </c>
      <c r="W36" s="22" t="s">
        <v>79</v>
      </c>
      <c r="X36" s="22" t="s">
        <v>95</v>
      </c>
      <c r="Y36" s="61">
        <v>449</v>
      </c>
      <c r="Z36" s="41"/>
      <c r="AA36" s="1" t="s">
        <v>161</v>
      </c>
      <c r="AB36" s="28" t="s">
        <v>261</v>
      </c>
    </row>
    <row r="37" spans="1:28" x14ac:dyDescent="0.3">
      <c r="A37" s="1" t="s">
        <v>46</v>
      </c>
      <c r="B37" s="1" t="s">
        <v>59</v>
      </c>
      <c r="C37" s="27" t="s">
        <v>166</v>
      </c>
      <c r="D37" s="38">
        <v>30</v>
      </c>
      <c r="E37" s="27">
        <v>28</v>
      </c>
      <c r="F37" s="27">
        <v>4</v>
      </c>
      <c r="G37" s="27">
        <v>9</v>
      </c>
      <c r="H37" s="27"/>
      <c r="I37" s="27"/>
      <c r="J37" s="27">
        <v>5</v>
      </c>
      <c r="K37" s="27">
        <v>6</v>
      </c>
      <c r="L37" s="78"/>
      <c r="M37" s="27">
        <v>4</v>
      </c>
      <c r="N37" s="27">
        <f t="shared" si="5"/>
        <v>4</v>
      </c>
      <c r="O37" s="39">
        <v>4</v>
      </c>
      <c r="P37" s="39">
        <v>3</v>
      </c>
      <c r="Q37" s="79"/>
      <c r="R37" s="79"/>
      <c r="S37" s="79"/>
      <c r="T37" s="27">
        <f t="shared" si="6"/>
        <v>13</v>
      </c>
      <c r="U37" s="40">
        <f t="shared" si="7"/>
        <v>0.8928571428571429</v>
      </c>
      <c r="V37" s="22">
        <v>399</v>
      </c>
      <c r="W37" s="22" t="s">
        <v>79</v>
      </c>
      <c r="X37" s="22" t="s">
        <v>95</v>
      </c>
      <c r="Y37" s="61">
        <v>449</v>
      </c>
      <c r="Z37" s="41"/>
      <c r="AA37" s="1" t="s">
        <v>161</v>
      </c>
      <c r="AB37" s="28" t="s">
        <v>261</v>
      </c>
    </row>
    <row r="38" spans="1:28" x14ac:dyDescent="0.3">
      <c r="A38" s="1" t="s">
        <v>46</v>
      </c>
      <c r="B38" s="1" t="s">
        <v>59</v>
      </c>
      <c r="C38" s="27" t="s">
        <v>167</v>
      </c>
      <c r="D38" s="38">
        <v>11</v>
      </c>
      <c r="E38" s="27">
        <v>25</v>
      </c>
      <c r="F38" s="27">
        <v>1</v>
      </c>
      <c r="G38" s="27">
        <v>7</v>
      </c>
      <c r="H38" s="27"/>
      <c r="I38" s="27"/>
      <c r="J38" s="27">
        <v>2</v>
      </c>
      <c r="K38" s="27">
        <v>2</v>
      </c>
      <c r="L38" s="78"/>
      <c r="M38" s="27">
        <v>2</v>
      </c>
      <c r="N38" s="27">
        <f t="shared" si="5"/>
        <v>2</v>
      </c>
      <c r="O38" s="39">
        <v>3</v>
      </c>
      <c r="P38" s="39">
        <v>2</v>
      </c>
      <c r="Q38" s="79"/>
      <c r="R38" s="79"/>
      <c r="S38" s="79"/>
      <c r="T38" s="27">
        <f t="shared" si="6"/>
        <v>4</v>
      </c>
      <c r="U38" s="40">
        <f t="shared" si="7"/>
        <v>0.48</v>
      </c>
      <c r="V38" s="22">
        <v>399</v>
      </c>
      <c r="W38" s="22" t="s">
        <v>79</v>
      </c>
      <c r="X38" s="22" t="s">
        <v>95</v>
      </c>
      <c r="Y38" s="61">
        <v>449</v>
      </c>
      <c r="Z38" s="41"/>
      <c r="AA38" s="1" t="s">
        <v>161</v>
      </c>
      <c r="AB38" s="28" t="s">
        <v>261</v>
      </c>
    </row>
    <row r="39" spans="1:28" x14ac:dyDescent="0.3">
      <c r="A39" s="1" t="s">
        <v>46</v>
      </c>
      <c r="B39" s="1" t="s">
        <v>59</v>
      </c>
      <c r="C39" s="27" t="s">
        <v>132</v>
      </c>
      <c r="D39" s="38">
        <v>55</v>
      </c>
      <c r="E39" s="27" t="s">
        <v>388</v>
      </c>
      <c r="F39" s="27"/>
      <c r="G39" s="27"/>
      <c r="H39" s="27"/>
      <c r="I39" s="27"/>
      <c r="J39" s="27"/>
      <c r="K39" s="27"/>
      <c r="L39" s="78"/>
      <c r="M39" s="27"/>
      <c r="N39" s="27"/>
      <c r="O39" s="39"/>
      <c r="P39" s="39"/>
      <c r="Q39" s="79"/>
      <c r="R39" s="79"/>
      <c r="S39" s="79"/>
      <c r="T39" s="27"/>
      <c r="U39" s="40" t="str">
        <f t="shared" si="7"/>
        <v/>
      </c>
      <c r="V39" s="22">
        <v>399</v>
      </c>
      <c r="W39" s="22" t="s">
        <v>79</v>
      </c>
      <c r="X39" s="22" t="s">
        <v>95</v>
      </c>
      <c r="Y39" s="61">
        <v>449</v>
      </c>
      <c r="Z39" s="41"/>
      <c r="AA39" s="1" t="s">
        <v>161</v>
      </c>
      <c r="AB39" s="28" t="s">
        <v>261</v>
      </c>
    </row>
    <row r="40" spans="1:28" x14ac:dyDescent="0.3">
      <c r="A40" s="1" t="s">
        <v>46</v>
      </c>
      <c r="B40" s="1" t="s">
        <v>59</v>
      </c>
      <c r="C40" s="27" t="s">
        <v>168</v>
      </c>
      <c r="D40" s="38">
        <v>31</v>
      </c>
      <c r="E40" s="27">
        <v>35</v>
      </c>
      <c r="F40" s="27">
        <v>12</v>
      </c>
      <c r="G40" s="27">
        <v>15</v>
      </c>
      <c r="H40" s="27"/>
      <c r="I40" s="27"/>
      <c r="J40" s="27">
        <v>7</v>
      </c>
      <c r="K40" s="27">
        <v>15</v>
      </c>
      <c r="L40" s="78"/>
      <c r="M40" s="27">
        <v>8</v>
      </c>
      <c r="N40" s="27">
        <f>SUM(L40:M40)</f>
        <v>8</v>
      </c>
      <c r="O40" s="39">
        <v>2</v>
      </c>
      <c r="P40" s="39">
        <v>3</v>
      </c>
      <c r="Q40" s="79"/>
      <c r="R40" s="79"/>
      <c r="S40" s="79"/>
      <c r="T40" s="27">
        <f t="shared" si="6"/>
        <v>31</v>
      </c>
      <c r="U40" s="40">
        <f t="shared" si="7"/>
        <v>1.2285714285714286</v>
      </c>
      <c r="V40" s="22">
        <v>399</v>
      </c>
      <c r="W40" s="22" t="s">
        <v>79</v>
      </c>
      <c r="X40" s="22" t="s">
        <v>95</v>
      </c>
      <c r="Y40" s="61">
        <v>449</v>
      </c>
      <c r="Z40" s="41"/>
      <c r="AA40" s="1" t="s">
        <v>161</v>
      </c>
      <c r="AB40" s="28" t="s">
        <v>261</v>
      </c>
    </row>
    <row r="41" spans="1:28" x14ac:dyDescent="0.3">
      <c r="A41" s="1" t="s">
        <v>46</v>
      </c>
      <c r="B41" s="1" t="s">
        <v>59</v>
      </c>
      <c r="C41" s="27" t="s">
        <v>169</v>
      </c>
      <c r="D41" s="38">
        <v>33</v>
      </c>
      <c r="E41" s="27">
        <v>30</v>
      </c>
      <c r="F41" s="27">
        <v>1</v>
      </c>
      <c r="G41" s="27">
        <v>6</v>
      </c>
      <c r="H41" s="27"/>
      <c r="I41" s="27"/>
      <c r="J41" s="27">
        <v>0</v>
      </c>
      <c r="K41" s="27">
        <v>0</v>
      </c>
      <c r="L41" s="78"/>
      <c r="M41" s="27">
        <v>4</v>
      </c>
      <c r="N41" s="27">
        <f>SUM(L41:M41)</f>
        <v>4</v>
      </c>
      <c r="O41" s="39">
        <v>0</v>
      </c>
      <c r="P41" s="39">
        <v>3</v>
      </c>
      <c r="Q41" s="79"/>
      <c r="R41" s="79"/>
      <c r="S41" s="79"/>
      <c r="T41" s="27">
        <f t="shared" si="6"/>
        <v>2</v>
      </c>
      <c r="U41" s="40">
        <f t="shared" si="7"/>
        <v>0.2</v>
      </c>
      <c r="V41" s="22">
        <v>399</v>
      </c>
      <c r="W41" s="22" t="s">
        <v>79</v>
      </c>
      <c r="X41" s="22" t="s">
        <v>95</v>
      </c>
      <c r="Y41" s="61">
        <v>449</v>
      </c>
      <c r="Z41" s="41"/>
      <c r="AA41" s="1" t="s">
        <v>161</v>
      </c>
      <c r="AB41" s="28" t="s">
        <v>261</v>
      </c>
    </row>
    <row r="42" spans="1:28" x14ac:dyDescent="0.3">
      <c r="A42" s="1" t="s">
        <v>46</v>
      </c>
      <c r="B42" s="1" t="s">
        <v>59</v>
      </c>
      <c r="C42" s="27" t="s">
        <v>170</v>
      </c>
      <c r="D42" s="38">
        <v>23</v>
      </c>
      <c r="E42" s="27">
        <v>35</v>
      </c>
      <c r="F42" s="27">
        <v>7</v>
      </c>
      <c r="G42" s="27">
        <v>13</v>
      </c>
      <c r="H42" s="27"/>
      <c r="I42" s="27"/>
      <c r="J42" s="27">
        <v>4</v>
      </c>
      <c r="K42" s="27">
        <v>8</v>
      </c>
      <c r="L42" s="78"/>
      <c r="M42" s="27">
        <v>3</v>
      </c>
      <c r="N42" s="27">
        <f>SUM(L42:M42)</f>
        <v>3</v>
      </c>
      <c r="O42" s="39">
        <v>4</v>
      </c>
      <c r="P42" s="39">
        <v>4</v>
      </c>
      <c r="Q42" s="79"/>
      <c r="R42" s="79"/>
      <c r="S42" s="79"/>
      <c r="T42" s="27">
        <f t="shared" si="6"/>
        <v>18</v>
      </c>
      <c r="U42" s="40">
        <f t="shared" si="7"/>
        <v>0.82857142857142863</v>
      </c>
      <c r="V42" s="22">
        <v>399</v>
      </c>
      <c r="W42" s="22" t="s">
        <v>79</v>
      </c>
      <c r="X42" s="22" t="s">
        <v>95</v>
      </c>
      <c r="Y42" s="61">
        <v>449</v>
      </c>
      <c r="Z42" s="41"/>
      <c r="AA42" s="1" t="s">
        <v>161</v>
      </c>
      <c r="AB42" s="28" t="s">
        <v>261</v>
      </c>
    </row>
    <row r="43" spans="1:28" x14ac:dyDescent="0.3">
      <c r="A43" s="1" t="s">
        <v>46</v>
      </c>
      <c r="B43" s="1" t="s">
        <v>59</v>
      </c>
      <c r="C43" s="27" t="s">
        <v>171</v>
      </c>
      <c r="D43" s="38">
        <v>22</v>
      </c>
      <c r="E43" s="27">
        <v>18</v>
      </c>
      <c r="F43" s="27">
        <v>2</v>
      </c>
      <c r="G43" s="27">
        <v>7</v>
      </c>
      <c r="H43" s="27"/>
      <c r="I43" s="27"/>
      <c r="J43" s="27">
        <v>2</v>
      </c>
      <c r="K43" s="27">
        <v>2</v>
      </c>
      <c r="L43" s="78"/>
      <c r="M43" s="27">
        <v>10</v>
      </c>
      <c r="N43" s="27">
        <f>SUM(L43:M43)</f>
        <v>10</v>
      </c>
      <c r="O43" s="39">
        <v>0</v>
      </c>
      <c r="P43" s="39">
        <v>5</v>
      </c>
      <c r="Q43" s="79"/>
      <c r="R43" s="79"/>
      <c r="S43" s="79"/>
      <c r="T43" s="27">
        <f t="shared" si="6"/>
        <v>6</v>
      </c>
      <c r="U43" s="40">
        <f t="shared" si="7"/>
        <v>0.88888888888888884</v>
      </c>
      <c r="V43" s="22">
        <v>399</v>
      </c>
      <c r="W43" s="22" t="s">
        <v>79</v>
      </c>
      <c r="X43" s="22" t="s">
        <v>95</v>
      </c>
      <c r="Y43" s="61">
        <v>449</v>
      </c>
      <c r="Z43" s="41"/>
      <c r="AA43" s="1" t="s">
        <v>161</v>
      </c>
      <c r="AB43" s="28" t="s">
        <v>261</v>
      </c>
    </row>
    <row r="44" spans="1:28" x14ac:dyDescent="0.3">
      <c r="A44" s="1" t="s">
        <v>46</v>
      </c>
      <c r="B44" s="1" t="s">
        <v>59</v>
      </c>
      <c r="C44" s="55" t="s">
        <v>39</v>
      </c>
      <c r="D44" s="1"/>
      <c r="E44" s="42"/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42"/>
      <c r="Q44" s="42"/>
      <c r="R44" s="55">
        <v>22</v>
      </c>
      <c r="S44" s="42"/>
      <c r="T44" s="27"/>
      <c r="U44" s="40" t="str">
        <f t="shared" ref="U44" si="8">_xlfn.IFNA("",((T44+Q44+N44-R44)+(O44*2))/E44)</f>
        <v/>
      </c>
      <c r="V44" s="22">
        <v>399</v>
      </c>
      <c r="W44" s="22" t="s">
        <v>79</v>
      </c>
      <c r="X44" s="22" t="s">
        <v>95</v>
      </c>
      <c r="Y44" s="61">
        <v>449</v>
      </c>
      <c r="Z44" s="41"/>
      <c r="AA44" s="1" t="s">
        <v>161</v>
      </c>
      <c r="AB44" s="28" t="s">
        <v>261</v>
      </c>
    </row>
    <row r="45" spans="1:28" x14ac:dyDescent="0.3">
      <c r="A45" s="43" t="s">
        <v>46</v>
      </c>
      <c r="B45" s="43" t="s">
        <v>59</v>
      </c>
      <c r="C45" s="44" t="s">
        <v>40</v>
      </c>
      <c r="D45" s="43"/>
      <c r="E45" s="44">
        <f t="shared" ref="E45:T45" si="9">SUM(E34:E44)</f>
        <v>240</v>
      </c>
      <c r="F45" s="44">
        <f t="shared" si="9"/>
        <v>34</v>
      </c>
      <c r="G45" s="44">
        <f t="shared" si="9"/>
        <v>74</v>
      </c>
      <c r="H45" s="44">
        <f t="shared" si="9"/>
        <v>0</v>
      </c>
      <c r="I45" s="44">
        <f t="shared" si="9"/>
        <v>0</v>
      </c>
      <c r="J45" s="44">
        <f t="shared" si="9"/>
        <v>21</v>
      </c>
      <c r="K45" s="44">
        <f t="shared" si="9"/>
        <v>35</v>
      </c>
      <c r="L45" s="44">
        <f t="shared" si="9"/>
        <v>0</v>
      </c>
      <c r="M45" s="44">
        <f t="shared" si="9"/>
        <v>38</v>
      </c>
      <c r="N45" s="44">
        <f t="shared" si="9"/>
        <v>38</v>
      </c>
      <c r="O45" s="44">
        <f t="shared" si="9"/>
        <v>25</v>
      </c>
      <c r="P45" s="44">
        <f t="shared" si="9"/>
        <v>27</v>
      </c>
      <c r="Q45" s="44">
        <f t="shared" si="9"/>
        <v>0</v>
      </c>
      <c r="R45" s="44">
        <f t="shared" si="9"/>
        <v>22</v>
      </c>
      <c r="S45" s="44">
        <f t="shared" si="9"/>
        <v>0</v>
      </c>
      <c r="T45" s="44">
        <f t="shared" si="9"/>
        <v>89</v>
      </c>
      <c r="U45" s="45">
        <f>((T45+Q45+N45-R45)+(O45*2))/E45</f>
        <v>0.64583333333333337</v>
      </c>
      <c r="V45" s="46">
        <v>399</v>
      </c>
      <c r="W45" s="46" t="s">
        <v>79</v>
      </c>
      <c r="X45" s="46" t="s">
        <v>95</v>
      </c>
      <c r="Y45" s="62">
        <v>449</v>
      </c>
      <c r="Z45" s="47"/>
      <c r="AA45" s="43" t="s">
        <v>161</v>
      </c>
      <c r="AB45" s="66" t="s">
        <v>261</v>
      </c>
    </row>
    <row r="46" spans="1:28" x14ac:dyDescent="0.3">
      <c r="A46" s="1"/>
      <c r="B46" s="1"/>
      <c r="C46" s="1"/>
      <c r="D46" s="1"/>
      <c r="F46" s="48" t="s">
        <v>41</v>
      </c>
      <c r="G46" s="50">
        <f>F45/G45</f>
        <v>0.45945945945945948</v>
      </c>
      <c r="H46" s="27"/>
      <c r="I46" s="1"/>
      <c r="J46" s="48" t="s">
        <v>42</v>
      </c>
      <c r="K46" s="50">
        <f>J45/K45</f>
        <v>0.6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1"/>
      <c r="D48" s="1"/>
      <c r="F48" s="48"/>
      <c r="G48" s="71"/>
      <c r="H48" s="27"/>
      <c r="I48" s="1"/>
      <c r="J48" s="48"/>
      <c r="K48" s="71"/>
      <c r="L48" s="1"/>
      <c r="M48" s="39"/>
      <c r="N48" s="72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4A7C-1611-441A-ABF1-5D573469DE72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402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262</v>
      </c>
      <c r="K4" s="16" t="s">
        <v>45</v>
      </c>
      <c r="L4" s="17"/>
      <c r="M4" s="18"/>
      <c r="N4" s="19">
        <v>33</v>
      </c>
      <c r="O4" s="19">
        <v>35</v>
      </c>
      <c r="P4" s="19">
        <v>22</v>
      </c>
      <c r="Q4" s="19">
        <v>29</v>
      </c>
      <c r="R4" s="20"/>
      <c r="S4" s="21">
        <f>SUM(N4:R4)</f>
        <v>119</v>
      </c>
      <c r="T4" s="22">
        <v>401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263</v>
      </c>
      <c r="K5" s="16" t="s">
        <v>68</v>
      </c>
      <c r="L5" s="17"/>
      <c r="M5" s="18"/>
      <c r="N5" s="19">
        <v>28</v>
      </c>
      <c r="O5" s="19">
        <v>26</v>
      </c>
      <c r="P5" s="19">
        <v>22</v>
      </c>
      <c r="Q5" s="19">
        <v>28</v>
      </c>
      <c r="R5" s="20"/>
      <c r="S5" s="21">
        <f>SUM(N5:R5)</f>
        <v>104</v>
      </c>
      <c r="T5" s="22">
        <v>401</v>
      </c>
      <c r="U5" s="1"/>
      <c r="V5" s="1"/>
      <c r="W5" s="1"/>
    </row>
    <row r="6" spans="1:28" x14ac:dyDescent="0.3">
      <c r="C6" s="23">
        <v>1104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403</v>
      </c>
      <c r="D7" s="7" t="s">
        <v>8</v>
      </c>
      <c r="G7" s="1"/>
      <c r="S7" s="1"/>
      <c r="T7" s="25" t="s">
        <v>9</v>
      </c>
      <c r="U7" s="1"/>
      <c r="V7" s="26">
        <v>401</v>
      </c>
      <c r="W7" s="1"/>
    </row>
    <row r="8" spans="1:28" x14ac:dyDescent="0.3">
      <c r="B8" s="1"/>
      <c r="C8" s="24" t="s">
        <v>404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12</v>
      </c>
      <c r="E13" s="27">
        <v>35</v>
      </c>
      <c r="F13" s="27">
        <v>17</v>
      </c>
      <c r="G13" s="27">
        <v>27</v>
      </c>
      <c r="H13" s="27"/>
      <c r="I13" s="27"/>
      <c r="J13" s="27">
        <v>2</v>
      </c>
      <c r="K13" s="27">
        <v>2</v>
      </c>
      <c r="L13" s="78"/>
      <c r="M13" s="27">
        <v>8</v>
      </c>
      <c r="N13" s="27">
        <f>SUM(L13:M13)</f>
        <v>8</v>
      </c>
      <c r="O13" s="27">
        <v>6</v>
      </c>
      <c r="P13" s="39">
        <v>3</v>
      </c>
      <c r="Q13" s="78"/>
      <c r="R13" s="78"/>
      <c r="S13" s="78"/>
      <c r="T13" s="27">
        <f>+(F13*2)+J13</f>
        <v>36</v>
      </c>
      <c r="U13" s="40">
        <f>IFERROR(((T13+Q13+N13-R13)+(O13*2))/E13,"")</f>
        <v>1.6</v>
      </c>
      <c r="V13" s="22">
        <v>401</v>
      </c>
      <c r="W13" s="22" t="s">
        <v>79</v>
      </c>
      <c r="X13" s="22" t="s">
        <v>80</v>
      </c>
      <c r="Y13" s="61">
        <v>1104</v>
      </c>
      <c r="Z13" s="41"/>
      <c r="AA13" s="1" t="s">
        <v>96</v>
      </c>
      <c r="AB13" s="28" t="s">
        <v>264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34</v>
      </c>
      <c r="E14" s="27">
        <v>32</v>
      </c>
      <c r="F14" s="27">
        <v>5</v>
      </c>
      <c r="G14" s="27">
        <v>12</v>
      </c>
      <c r="H14" s="27"/>
      <c r="I14" s="27"/>
      <c r="J14" s="27">
        <v>2</v>
      </c>
      <c r="K14" s="27">
        <v>2</v>
      </c>
      <c r="L14" s="78"/>
      <c r="M14" s="27">
        <v>11</v>
      </c>
      <c r="N14" s="27">
        <f t="shared" ref="N14:N20" si="0">SUM(L14:M14)</f>
        <v>11</v>
      </c>
      <c r="O14" s="39">
        <v>1</v>
      </c>
      <c r="P14" s="39">
        <v>2</v>
      </c>
      <c r="Q14" s="79"/>
      <c r="R14" s="79"/>
      <c r="S14" s="79"/>
      <c r="T14" s="27">
        <f t="shared" ref="T14:T24" si="1">+(F14*2)+J14</f>
        <v>12</v>
      </c>
      <c r="U14" s="40">
        <f t="shared" ref="U14:U24" si="2">IFERROR(((T14+Q14+N14-R14)+(O14*2))/E14,"")</f>
        <v>0.78125</v>
      </c>
      <c r="V14" s="22">
        <v>401</v>
      </c>
      <c r="W14" s="22" t="s">
        <v>79</v>
      </c>
      <c r="X14" s="22" t="s">
        <v>80</v>
      </c>
      <c r="Y14" s="61">
        <v>1104</v>
      </c>
      <c r="Z14" s="41"/>
      <c r="AA14" s="1" t="s">
        <v>96</v>
      </c>
      <c r="AB14" s="28" t="s">
        <v>264</v>
      </c>
    </row>
    <row r="15" spans="1:28" x14ac:dyDescent="0.3">
      <c r="A15" s="1" t="s">
        <v>67</v>
      </c>
      <c r="B15" s="1" t="s">
        <v>46</v>
      </c>
      <c r="C15" s="27" t="s">
        <v>117</v>
      </c>
      <c r="D15" s="38">
        <v>42</v>
      </c>
      <c r="E15" s="27">
        <v>12</v>
      </c>
      <c r="F15" s="27">
        <v>3</v>
      </c>
      <c r="G15" s="27">
        <v>5</v>
      </c>
      <c r="H15" s="27"/>
      <c r="I15" s="27"/>
      <c r="J15" s="27">
        <v>0</v>
      </c>
      <c r="K15" s="27">
        <v>1</v>
      </c>
      <c r="L15" s="78"/>
      <c r="M15" s="27">
        <v>4</v>
      </c>
      <c r="N15" s="27">
        <f t="shared" si="0"/>
        <v>4</v>
      </c>
      <c r="O15" s="39">
        <v>1</v>
      </c>
      <c r="P15" s="39">
        <v>2</v>
      </c>
      <c r="Q15" s="79"/>
      <c r="R15" s="79"/>
      <c r="S15" s="79"/>
      <c r="T15" s="27">
        <f t="shared" si="1"/>
        <v>6</v>
      </c>
      <c r="U15" s="40">
        <f t="shared" si="2"/>
        <v>1</v>
      </c>
      <c r="V15" s="22">
        <v>401</v>
      </c>
      <c r="W15" s="22" t="s">
        <v>79</v>
      </c>
      <c r="X15" s="22" t="s">
        <v>80</v>
      </c>
      <c r="Y15" s="61">
        <v>1104</v>
      </c>
      <c r="Z15" s="41"/>
      <c r="AA15" s="1" t="s">
        <v>96</v>
      </c>
      <c r="AB15" s="28" t="s">
        <v>264</v>
      </c>
    </row>
    <row r="16" spans="1:28" x14ac:dyDescent="0.3">
      <c r="A16" s="1" t="s">
        <v>67</v>
      </c>
      <c r="B16" s="1" t="s">
        <v>46</v>
      </c>
      <c r="C16" s="27" t="s">
        <v>118</v>
      </c>
      <c r="D16" s="38">
        <v>40</v>
      </c>
      <c r="E16" s="27">
        <v>28</v>
      </c>
      <c r="F16" s="27">
        <v>6</v>
      </c>
      <c r="G16" s="27">
        <v>11</v>
      </c>
      <c r="H16" s="27"/>
      <c r="I16" s="27"/>
      <c r="J16" s="27">
        <v>4</v>
      </c>
      <c r="K16" s="27">
        <v>4</v>
      </c>
      <c r="L16" s="78"/>
      <c r="M16" s="27">
        <v>10</v>
      </c>
      <c r="N16" s="27">
        <f t="shared" si="0"/>
        <v>10</v>
      </c>
      <c r="O16" s="39">
        <v>1</v>
      </c>
      <c r="P16" s="39">
        <v>3</v>
      </c>
      <c r="Q16" s="79"/>
      <c r="R16" s="79"/>
      <c r="S16" s="39">
        <v>3</v>
      </c>
      <c r="T16" s="27">
        <f t="shared" si="1"/>
        <v>16</v>
      </c>
      <c r="U16" s="40">
        <f t="shared" si="2"/>
        <v>1</v>
      </c>
      <c r="V16" s="22">
        <v>401</v>
      </c>
      <c r="W16" s="22" t="s">
        <v>79</v>
      </c>
      <c r="X16" s="22" t="s">
        <v>80</v>
      </c>
      <c r="Y16" s="61">
        <v>1104</v>
      </c>
      <c r="Z16" s="41"/>
      <c r="AA16" s="1" t="s">
        <v>96</v>
      </c>
      <c r="AB16" s="28" t="s">
        <v>264</v>
      </c>
    </row>
    <row r="17" spans="1:28" x14ac:dyDescent="0.3">
      <c r="A17" s="1" t="s">
        <v>67</v>
      </c>
      <c r="B17" s="1" t="s">
        <v>46</v>
      </c>
      <c r="C17" s="27" t="s">
        <v>49</v>
      </c>
      <c r="D17" s="38">
        <v>44</v>
      </c>
      <c r="E17" s="27">
        <v>34</v>
      </c>
      <c r="F17" s="27">
        <v>10</v>
      </c>
      <c r="G17" s="27">
        <v>15</v>
      </c>
      <c r="H17" s="27"/>
      <c r="I17" s="27"/>
      <c r="J17" s="27">
        <v>0</v>
      </c>
      <c r="K17" s="27">
        <v>0</v>
      </c>
      <c r="L17" s="78"/>
      <c r="M17" s="27">
        <v>3</v>
      </c>
      <c r="N17" s="27">
        <f t="shared" si="0"/>
        <v>3</v>
      </c>
      <c r="O17" s="39">
        <v>7</v>
      </c>
      <c r="P17" s="39">
        <v>3</v>
      </c>
      <c r="Q17" s="39">
        <v>4</v>
      </c>
      <c r="R17" s="79"/>
      <c r="S17" s="79"/>
      <c r="T17" s="27">
        <f t="shared" si="1"/>
        <v>20</v>
      </c>
      <c r="U17" s="40">
        <f t="shared" si="2"/>
        <v>1.2058823529411764</v>
      </c>
      <c r="V17" s="22">
        <v>401</v>
      </c>
      <c r="W17" s="22" t="s">
        <v>79</v>
      </c>
      <c r="X17" s="22" t="s">
        <v>80</v>
      </c>
      <c r="Y17" s="61">
        <v>1104</v>
      </c>
      <c r="Z17" s="41"/>
      <c r="AA17" s="1" t="s">
        <v>96</v>
      </c>
      <c r="AB17" s="28" t="s">
        <v>264</v>
      </c>
    </row>
    <row r="18" spans="1:28" x14ac:dyDescent="0.3">
      <c r="A18" s="1" t="s">
        <v>67</v>
      </c>
      <c r="B18" s="1" t="s">
        <v>46</v>
      </c>
      <c r="C18" s="27" t="s">
        <v>172</v>
      </c>
      <c r="D18" s="38">
        <v>14</v>
      </c>
      <c r="E18" s="27">
        <v>3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78"/>
      <c r="M18" s="27">
        <v>1</v>
      </c>
      <c r="N18" s="27">
        <f t="shared" si="0"/>
        <v>1</v>
      </c>
      <c r="O18" s="39">
        <v>1</v>
      </c>
      <c r="P18" s="39">
        <v>0</v>
      </c>
      <c r="Q18" s="79"/>
      <c r="R18" s="79"/>
      <c r="S18" s="79"/>
      <c r="T18" s="27">
        <f t="shared" si="1"/>
        <v>0</v>
      </c>
      <c r="U18" s="40">
        <f t="shared" si="2"/>
        <v>1</v>
      </c>
      <c r="V18" s="22">
        <v>401</v>
      </c>
      <c r="W18" s="22" t="s">
        <v>79</v>
      </c>
      <c r="X18" s="22" t="s">
        <v>80</v>
      </c>
      <c r="Y18" s="61">
        <v>1104</v>
      </c>
      <c r="Z18" s="41"/>
      <c r="AA18" s="1" t="s">
        <v>96</v>
      </c>
      <c r="AB18" s="28" t="s">
        <v>264</v>
      </c>
    </row>
    <row r="19" spans="1:28" x14ac:dyDescent="0.3">
      <c r="A19" s="1" t="s">
        <v>67</v>
      </c>
      <c r="B19" s="1" t="s">
        <v>46</v>
      </c>
      <c r="C19" s="27" t="s">
        <v>50</v>
      </c>
      <c r="D19" s="38">
        <v>24</v>
      </c>
      <c r="E19" s="27">
        <v>21</v>
      </c>
      <c r="F19" s="27">
        <v>5</v>
      </c>
      <c r="G19" s="27">
        <v>7</v>
      </c>
      <c r="H19" s="27"/>
      <c r="I19" s="27"/>
      <c r="J19" s="27">
        <v>1</v>
      </c>
      <c r="K19" s="27">
        <v>2</v>
      </c>
      <c r="L19" s="78"/>
      <c r="M19" s="27">
        <v>3</v>
      </c>
      <c r="N19" s="27">
        <f t="shared" si="0"/>
        <v>3</v>
      </c>
      <c r="O19" s="39">
        <v>0</v>
      </c>
      <c r="P19" s="39">
        <v>2</v>
      </c>
      <c r="Q19" s="79"/>
      <c r="R19" s="79"/>
      <c r="S19" s="79"/>
      <c r="T19" s="27">
        <f t="shared" si="1"/>
        <v>11</v>
      </c>
      <c r="U19" s="40">
        <f t="shared" si="2"/>
        <v>0.66666666666666663</v>
      </c>
      <c r="V19" s="22">
        <v>401</v>
      </c>
      <c r="W19" s="22" t="s">
        <v>79</v>
      </c>
      <c r="X19" s="22" t="s">
        <v>80</v>
      </c>
      <c r="Y19" s="61">
        <v>1104</v>
      </c>
      <c r="Z19" s="41"/>
      <c r="AA19" s="1" t="s">
        <v>96</v>
      </c>
      <c r="AB19" s="28" t="s">
        <v>264</v>
      </c>
    </row>
    <row r="20" spans="1:28" x14ac:dyDescent="0.3">
      <c r="A20" s="1" t="s">
        <v>67</v>
      </c>
      <c r="B20" s="1" t="s">
        <v>46</v>
      </c>
      <c r="C20" s="27" t="s">
        <v>51</v>
      </c>
      <c r="D20" s="38">
        <v>23</v>
      </c>
      <c r="E20" s="27">
        <v>13</v>
      </c>
      <c r="F20" s="27">
        <v>0</v>
      </c>
      <c r="G20" s="27">
        <v>5</v>
      </c>
      <c r="H20" s="27"/>
      <c r="I20" s="27"/>
      <c r="J20" s="27">
        <v>0</v>
      </c>
      <c r="K20" s="27">
        <v>0</v>
      </c>
      <c r="L20" s="78"/>
      <c r="M20" s="27">
        <v>0</v>
      </c>
      <c r="N20" s="27">
        <f t="shared" si="0"/>
        <v>0</v>
      </c>
      <c r="O20" s="39">
        <v>3</v>
      </c>
      <c r="P20" s="39">
        <v>1</v>
      </c>
      <c r="Q20" s="79"/>
      <c r="R20" s="79"/>
      <c r="S20" s="79"/>
      <c r="T20" s="27">
        <f t="shared" si="1"/>
        <v>0</v>
      </c>
      <c r="U20" s="40">
        <f t="shared" si="2"/>
        <v>0.46153846153846156</v>
      </c>
      <c r="V20" s="22">
        <v>401</v>
      </c>
      <c r="W20" s="22" t="s">
        <v>79</v>
      </c>
      <c r="X20" s="22" t="s">
        <v>80</v>
      </c>
      <c r="Y20" s="61">
        <v>1104</v>
      </c>
      <c r="Z20" s="41"/>
      <c r="AA20" s="1" t="s">
        <v>96</v>
      </c>
      <c r="AB20" s="28" t="s">
        <v>264</v>
      </c>
    </row>
    <row r="21" spans="1:28" x14ac:dyDescent="0.3">
      <c r="A21" s="1" t="s">
        <v>67</v>
      </c>
      <c r="B21" s="1" t="s">
        <v>46</v>
      </c>
      <c r="C21" s="27" t="s">
        <v>53</v>
      </c>
      <c r="D21" s="38">
        <v>10</v>
      </c>
      <c r="E21" s="27">
        <v>36</v>
      </c>
      <c r="F21" s="27">
        <v>2</v>
      </c>
      <c r="G21" s="27">
        <v>10</v>
      </c>
      <c r="H21" s="27"/>
      <c r="I21" s="27"/>
      <c r="J21" s="27">
        <v>0</v>
      </c>
      <c r="K21" s="27">
        <v>0</v>
      </c>
      <c r="L21" s="78"/>
      <c r="M21" s="27">
        <v>3</v>
      </c>
      <c r="N21" s="27">
        <f>SUM(L21:M21)</f>
        <v>3</v>
      </c>
      <c r="O21" s="39">
        <v>15</v>
      </c>
      <c r="P21" s="39">
        <v>1</v>
      </c>
      <c r="Q21" s="39">
        <v>4</v>
      </c>
      <c r="R21" s="79"/>
      <c r="S21" s="79"/>
      <c r="T21" s="27">
        <f t="shared" si="1"/>
        <v>4</v>
      </c>
      <c r="U21" s="40">
        <f t="shared" si="2"/>
        <v>1.1388888888888888</v>
      </c>
      <c r="V21" s="22">
        <v>401</v>
      </c>
      <c r="W21" s="22" t="s">
        <v>79</v>
      </c>
      <c r="X21" s="22" t="s">
        <v>80</v>
      </c>
      <c r="Y21" s="61">
        <v>1104</v>
      </c>
      <c r="Z21" s="41"/>
      <c r="AA21" s="1" t="s">
        <v>96</v>
      </c>
      <c r="AB21" s="28" t="s">
        <v>264</v>
      </c>
    </row>
    <row r="22" spans="1:28" x14ac:dyDescent="0.3">
      <c r="A22" s="1" t="s">
        <v>67</v>
      </c>
      <c r="B22" s="1" t="s">
        <v>46</v>
      </c>
      <c r="C22" s="27" t="s">
        <v>54</v>
      </c>
      <c r="D22" s="38">
        <v>32</v>
      </c>
      <c r="E22" s="27">
        <v>14</v>
      </c>
      <c r="F22" s="27">
        <v>3</v>
      </c>
      <c r="G22" s="27">
        <v>4</v>
      </c>
      <c r="H22" s="27"/>
      <c r="I22" s="27"/>
      <c r="J22" s="27">
        <v>0</v>
      </c>
      <c r="K22" s="27">
        <v>0</v>
      </c>
      <c r="L22" s="78"/>
      <c r="M22" s="27">
        <v>2</v>
      </c>
      <c r="N22" s="27">
        <f>SUM(L22:M22)</f>
        <v>2</v>
      </c>
      <c r="O22" s="39">
        <v>2</v>
      </c>
      <c r="P22" s="39">
        <v>0</v>
      </c>
      <c r="Q22" s="79"/>
      <c r="R22" s="79"/>
      <c r="S22" s="79"/>
      <c r="T22" s="27">
        <f t="shared" si="1"/>
        <v>6</v>
      </c>
      <c r="U22" s="40">
        <f t="shared" si="2"/>
        <v>0.8571428571428571</v>
      </c>
      <c r="V22" s="22">
        <v>401</v>
      </c>
      <c r="W22" s="22" t="s">
        <v>79</v>
      </c>
      <c r="X22" s="22" t="s">
        <v>80</v>
      </c>
      <c r="Y22" s="61">
        <v>1104</v>
      </c>
      <c r="Z22" s="41"/>
      <c r="AA22" s="1" t="s">
        <v>96</v>
      </c>
      <c r="AB22" s="28" t="s">
        <v>264</v>
      </c>
    </row>
    <row r="23" spans="1:28" x14ac:dyDescent="0.3">
      <c r="A23" s="1" t="s">
        <v>67</v>
      </c>
      <c r="B23" s="1" t="s">
        <v>46</v>
      </c>
      <c r="C23" s="27" t="s">
        <v>55</v>
      </c>
      <c r="D23" s="38">
        <v>22</v>
      </c>
      <c r="E23" s="27">
        <v>6</v>
      </c>
      <c r="F23" s="27">
        <v>2</v>
      </c>
      <c r="G23" s="27">
        <v>3</v>
      </c>
      <c r="H23" s="27"/>
      <c r="I23" s="27"/>
      <c r="J23" s="27">
        <v>2</v>
      </c>
      <c r="K23" s="27">
        <v>2</v>
      </c>
      <c r="L23" s="78"/>
      <c r="M23" s="27">
        <v>0</v>
      </c>
      <c r="N23" s="27">
        <f>SUM(L23:M23)</f>
        <v>0</v>
      </c>
      <c r="O23" s="39">
        <v>0</v>
      </c>
      <c r="P23" s="39">
        <v>0</v>
      </c>
      <c r="Q23" s="79"/>
      <c r="R23" s="79"/>
      <c r="S23" s="79"/>
      <c r="T23" s="27">
        <f t="shared" si="1"/>
        <v>6</v>
      </c>
      <c r="U23" s="40">
        <f t="shared" si="2"/>
        <v>1</v>
      </c>
      <c r="V23" s="22">
        <v>401</v>
      </c>
      <c r="W23" s="22" t="s">
        <v>79</v>
      </c>
      <c r="X23" s="22" t="s">
        <v>80</v>
      </c>
      <c r="Y23" s="61">
        <v>1104</v>
      </c>
      <c r="Z23" s="41"/>
      <c r="AA23" s="1" t="s">
        <v>96</v>
      </c>
      <c r="AB23" s="28" t="s">
        <v>264</v>
      </c>
    </row>
    <row r="24" spans="1:28" x14ac:dyDescent="0.3">
      <c r="A24" s="1" t="s">
        <v>67</v>
      </c>
      <c r="B24" s="1" t="s">
        <v>46</v>
      </c>
      <c r="C24" s="27" t="s">
        <v>56</v>
      </c>
      <c r="D24" s="38">
        <v>20</v>
      </c>
      <c r="E24" s="27">
        <v>6</v>
      </c>
      <c r="F24" s="27">
        <v>0</v>
      </c>
      <c r="G24" s="27">
        <v>1</v>
      </c>
      <c r="H24" s="27"/>
      <c r="I24" s="27"/>
      <c r="J24" s="27">
        <v>2</v>
      </c>
      <c r="K24" s="27">
        <v>2</v>
      </c>
      <c r="L24" s="78"/>
      <c r="M24" s="27">
        <v>0</v>
      </c>
      <c r="N24" s="27">
        <f>SUM(L24:M24)</f>
        <v>0</v>
      </c>
      <c r="O24" s="39">
        <v>1</v>
      </c>
      <c r="P24" s="39">
        <v>1</v>
      </c>
      <c r="Q24" s="79"/>
      <c r="R24" s="79"/>
      <c r="S24" s="79"/>
      <c r="T24" s="27">
        <f t="shared" si="1"/>
        <v>2</v>
      </c>
      <c r="U24" s="40">
        <f t="shared" si="2"/>
        <v>0.66666666666666663</v>
      </c>
      <c r="V24" s="22">
        <v>401</v>
      </c>
      <c r="W24" s="22" t="s">
        <v>79</v>
      </c>
      <c r="X24" s="22" t="s">
        <v>80</v>
      </c>
      <c r="Y24" s="61">
        <v>1104</v>
      </c>
      <c r="Z24" s="41"/>
      <c r="AA24" s="1" t="s">
        <v>96</v>
      </c>
      <c r="AB24" s="28" t="s">
        <v>264</v>
      </c>
    </row>
    <row r="25" spans="1:28" x14ac:dyDescent="0.3">
      <c r="A25" s="1" t="s">
        <v>67</v>
      </c>
      <c r="B25" s="1" t="s">
        <v>46</v>
      </c>
      <c r="C25" s="55" t="s">
        <v>39</v>
      </c>
      <c r="D25" s="1"/>
      <c r="E25" s="42"/>
      <c r="F25" s="42"/>
      <c r="G25" s="42"/>
      <c r="H25" s="42"/>
      <c r="I25" s="42"/>
      <c r="J25" s="42"/>
      <c r="K25" s="42"/>
      <c r="L25" s="42"/>
      <c r="M25" s="42"/>
      <c r="N25" s="27"/>
      <c r="O25" s="42"/>
      <c r="P25" s="42"/>
      <c r="Q25" s="55">
        <v>7</v>
      </c>
      <c r="R25" s="55">
        <v>19</v>
      </c>
      <c r="S25" s="55">
        <v>1</v>
      </c>
      <c r="T25" s="27"/>
      <c r="U25" s="40" t="str">
        <f t="shared" ref="U25" si="3">_xlfn.IFNA("",((T25+Q25+N25-R25)+(O25*2))/E25)</f>
        <v/>
      </c>
      <c r="V25" s="22">
        <v>401</v>
      </c>
      <c r="W25" s="22" t="s">
        <v>79</v>
      </c>
      <c r="X25" s="22" t="s">
        <v>80</v>
      </c>
      <c r="Y25" s="61">
        <v>1104</v>
      </c>
      <c r="Z25" s="41"/>
      <c r="AA25" s="1" t="s">
        <v>96</v>
      </c>
      <c r="AB25" s="28" t="s">
        <v>264</v>
      </c>
    </row>
    <row r="26" spans="1:28" x14ac:dyDescent="0.3">
      <c r="A26" s="43" t="s">
        <v>67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53</v>
      </c>
      <c r="G26" s="44">
        <f t="shared" si="4"/>
        <v>100</v>
      </c>
      <c r="H26" s="44">
        <f t="shared" si="4"/>
        <v>0</v>
      </c>
      <c r="I26" s="44">
        <f t="shared" si="4"/>
        <v>0</v>
      </c>
      <c r="J26" s="44">
        <f t="shared" si="4"/>
        <v>13</v>
      </c>
      <c r="K26" s="44">
        <f t="shared" si="4"/>
        <v>15</v>
      </c>
      <c r="L26" s="44">
        <f t="shared" si="4"/>
        <v>0</v>
      </c>
      <c r="M26" s="44">
        <f t="shared" si="4"/>
        <v>45</v>
      </c>
      <c r="N26" s="44">
        <f t="shared" si="4"/>
        <v>45</v>
      </c>
      <c r="O26" s="44">
        <f t="shared" si="4"/>
        <v>38</v>
      </c>
      <c r="P26" s="44">
        <f t="shared" si="4"/>
        <v>18</v>
      </c>
      <c r="Q26" s="44">
        <f t="shared" si="4"/>
        <v>15</v>
      </c>
      <c r="R26" s="44">
        <f t="shared" si="4"/>
        <v>19</v>
      </c>
      <c r="S26" s="44">
        <f t="shared" si="4"/>
        <v>4</v>
      </c>
      <c r="T26" s="44">
        <f t="shared" si="4"/>
        <v>119</v>
      </c>
      <c r="U26" s="45">
        <f>((T26+Q26+N26-R26)+(O26*2))/E26</f>
        <v>0.98333333333333328</v>
      </c>
      <c r="V26" s="46">
        <v>401</v>
      </c>
      <c r="W26" s="46" t="s">
        <v>79</v>
      </c>
      <c r="X26" s="46" t="s">
        <v>80</v>
      </c>
      <c r="Y26" s="62">
        <v>1104</v>
      </c>
      <c r="Z26" s="47"/>
      <c r="AA26" s="43" t="s">
        <v>96</v>
      </c>
      <c r="AB26" s="66" t="s">
        <v>264</v>
      </c>
    </row>
    <row r="27" spans="1:28" x14ac:dyDescent="0.3">
      <c r="A27" s="1"/>
      <c r="B27" s="1"/>
      <c r="C27" s="1"/>
      <c r="D27" s="1"/>
      <c r="F27" s="48" t="s">
        <v>41</v>
      </c>
      <c r="G27" s="49">
        <f>F26/G26</f>
        <v>0.53</v>
      </c>
      <c r="H27" s="27"/>
      <c r="I27" s="1"/>
      <c r="J27" s="48" t="s">
        <v>42</v>
      </c>
      <c r="K27" s="50">
        <f>J26/K26</f>
        <v>0.8666666666666667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11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179</v>
      </c>
      <c r="D35" s="38">
        <v>32</v>
      </c>
      <c r="E35" s="27">
        <v>27</v>
      </c>
      <c r="F35" s="27">
        <v>6</v>
      </c>
      <c r="G35" s="27">
        <v>13</v>
      </c>
      <c r="H35" s="27"/>
      <c r="I35" s="27"/>
      <c r="J35" s="27">
        <v>4</v>
      </c>
      <c r="K35" s="27">
        <v>5</v>
      </c>
      <c r="L35" s="78"/>
      <c r="M35" s="27">
        <v>1</v>
      </c>
      <c r="N35" s="27">
        <f>SUM(L35:M35)</f>
        <v>1</v>
      </c>
      <c r="O35" s="27">
        <v>2</v>
      </c>
      <c r="P35" s="39">
        <v>0</v>
      </c>
      <c r="Q35" s="78"/>
      <c r="R35" s="78"/>
      <c r="S35" s="78"/>
      <c r="T35" s="27">
        <f>(H35*3)+((F35-H35)*2)+J35</f>
        <v>16</v>
      </c>
      <c r="U35" s="40">
        <f>IFERROR(((T35+Q35+N35-R35)+(O35*2))/E35,"")</f>
        <v>0.77777777777777779</v>
      </c>
      <c r="V35" s="22">
        <v>401</v>
      </c>
      <c r="W35" s="22" t="s">
        <v>94</v>
      </c>
      <c r="X35" s="22" t="s">
        <v>95</v>
      </c>
      <c r="Y35" s="61">
        <v>1104</v>
      </c>
      <c r="Z35" s="41"/>
      <c r="AA35" s="1" t="s">
        <v>177</v>
      </c>
      <c r="AB35" s="28" t="s">
        <v>265</v>
      </c>
    </row>
    <row r="36" spans="1:28" x14ac:dyDescent="0.3">
      <c r="A36" s="1" t="s">
        <v>46</v>
      </c>
      <c r="B36" s="1" t="s">
        <v>67</v>
      </c>
      <c r="C36" s="27" t="s">
        <v>180</v>
      </c>
      <c r="D36" s="38">
        <v>50</v>
      </c>
      <c r="E36" s="27">
        <v>27</v>
      </c>
      <c r="F36" s="27">
        <v>3</v>
      </c>
      <c r="G36" s="27">
        <v>4</v>
      </c>
      <c r="H36" s="27"/>
      <c r="I36" s="27"/>
      <c r="J36" s="27">
        <v>2</v>
      </c>
      <c r="K36" s="27">
        <v>2</v>
      </c>
      <c r="L36" s="78"/>
      <c r="M36" s="27">
        <v>6</v>
      </c>
      <c r="N36" s="27">
        <f t="shared" ref="N36:N41" si="5">SUM(L36:M36)</f>
        <v>6</v>
      </c>
      <c r="O36" s="39">
        <v>2</v>
      </c>
      <c r="P36" s="39">
        <v>0</v>
      </c>
      <c r="Q36" s="79"/>
      <c r="R36" s="79"/>
      <c r="S36" s="79"/>
      <c r="T36" s="39">
        <f t="shared" ref="T36:T41" si="6">(H36*3)+((F36-H36)*2)+J36</f>
        <v>8</v>
      </c>
      <c r="U36" s="40">
        <f t="shared" ref="U36:U44" si="7">IFERROR(((T36+Q36+N36-R36)+(O36*2))/E36,"")</f>
        <v>0.66666666666666663</v>
      </c>
      <c r="V36" s="22">
        <v>401</v>
      </c>
      <c r="W36" s="22" t="s">
        <v>94</v>
      </c>
      <c r="X36" s="22" t="s">
        <v>95</v>
      </c>
      <c r="Y36" s="61">
        <v>1104</v>
      </c>
      <c r="Z36" s="41"/>
      <c r="AA36" s="1" t="s">
        <v>177</v>
      </c>
      <c r="AB36" s="28" t="s">
        <v>265</v>
      </c>
    </row>
    <row r="37" spans="1:28" x14ac:dyDescent="0.3">
      <c r="A37" s="1" t="s">
        <v>46</v>
      </c>
      <c r="B37" s="1" t="s">
        <v>67</v>
      </c>
      <c r="C37" s="27" t="s">
        <v>215</v>
      </c>
      <c r="D37" s="38">
        <v>40</v>
      </c>
      <c r="E37" s="27">
        <v>21</v>
      </c>
      <c r="F37" s="27">
        <v>2</v>
      </c>
      <c r="G37" s="27">
        <v>4</v>
      </c>
      <c r="H37" s="27"/>
      <c r="I37" s="27"/>
      <c r="J37" s="27">
        <v>2</v>
      </c>
      <c r="K37" s="27">
        <v>2</v>
      </c>
      <c r="L37" s="78"/>
      <c r="M37" s="27">
        <v>5</v>
      </c>
      <c r="N37" s="27">
        <f t="shared" si="5"/>
        <v>5</v>
      </c>
      <c r="O37" s="39">
        <v>0</v>
      </c>
      <c r="P37" s="39">
        <v>3</v>
      </c>
      <c r="Q37" s="79"/>
      <c r="R37" s="79"/>
      <c r="S37" s="79"/>
      <c r="T37" s="39">
        <f t="shared" si="6"/>
        <v>6</v>
      </c>
      <c r="U37" s="40">
        <f t="shared" si="7"/>
        <v>0.52380952380952384</v>
      </c>
      <c r="V37" s="22">
        <v>401</v>
      </c>
      <c r="W37" s="22" t="s">
        <v>94</v>
      </c>
      <c r="X37" s="22" t="s">
        <v>95</v>
      </c>
      <c r="Y37" s="61">
        <v>1104</v>
      </c>
      <c r="Z37" s="41"/>
      <c r="AA37" s="1" t="s">
        <v>177</v>
      </c>
      <c r="AB37" s="28" t="s">
        <v>265</v>
      </c>
    </row>
    <row r="38" spans="1:28" x14ac:dyDescent="0.3">
      <c r="A38" s="1" t="s">
        <v>46</v>
      </c>
      <c r="B38" s="1" t="s">
        <v>67</v>
      </c>
      <c r="C38" s="27" t="s">
        <v>181</v>
      </c>
      <c r="D38" s="38">
        <v>43</v>
      </c>
      <c r="E38" s="27">
        <v>35</v>
      </c>
      <c r="F38" s="27">
        <v>11</v>
      </c>
      <c r="G38" s="27">
        <v>19</v>
      </c>
      <c r="H38" s="27"/>
      <c r="I38" s="27"/>
      <c r="J38" s="27">
        <v>1</v>
      </c>
      <c r="K38" s="27">
        <v>1</v>
      </c>
      <c r="L38" s="78"/>
      <c r="M38" s="27">
        <v>6</v>
      </c>
      <c r="N38" s="27">
        <f t="shared" si="5"/>
        <v>6</v>
      </c>
      <c r="O38" s="39">
        <v>1</v>
      </c>
      <c r="P38" s="39">
        <v>2</v>
      </c>
      <c r="Q38" s="39">
        <v>3</v>
      </c>
      <c r="R38" s="79"/>
      <c r="S38" s="79"/>
      <c r="T38" s="39">
        <f t="shared" si="6"/>
        <v>23</v>
      </c>
      <c r="U38" s="40">
        <f t="shared" si="7"/>
        <v>0.97142857142857142</v>
      </c>
      <c r="V38" s="22">
        <v>401</v>
      </c>
      <c r="W38" s="22" t="s">
        <v>94</v>
      </c>
      <c r="X38" s="22" t="s">
        <v>95</v>
      </c>
      <c r="Y38" s="61">
        <v>1104</v>
      </c>
      <c r="Z38" s="41"/>
      <c r="AA38" s="1" t="s">
        <v>177</v>
      </c>
      <c r="AB38" s="28" t="s">
        <v>265</v>
      </c>
    </row>
    <row r="39" spans="1:28" x14ac:dyDescent="0.3">
      <c r="A39" s="1" t="s">
        <v>46</v>
      </c>
      <c r="B39" s="1" t="s">
        <v>67</v>
      </c>
      <c r="C39" s="27" t="s">
        <v>182</v>
      </c>
      <c r="D39" s="38">
        <v>10</v>
      </c>
      <c r="E39" s="27">
        <v>25</v>
      </c>
      <c r="F39" s="27">
        <v>5</v>
      </c>
      <c r="G39" s="27">
        <v>12</v>
      </c>
      <c r="H39" s="27"/>
      <c r="I39" s="27"/>
      <c r="J39" s="27">
        <v>0</v>
      </c>
      <c r="K39" s="27">
        <v>0</v>
      </c>
      <c r="L39" s="78"/>
      <c r="M39" s="27">
        <v>5</v>
      </c>
      <c r="N39" s="27">
        <f t="shared" si="5"/>
        <v>5</v>
      </c>
      <c r="O39" s="39">
        <v>2</v>
      </c>
      <c r="P39" s="39">
        <v>4</v>
      </c>
      <c r="Q39" s="79"/>
      <c r="R39" s="79"/>
      <c r="S39" s="79"/>
      <c r="T39" s="39">
        <f t="shared" si="6"/>
        <v>10</v>
      </c>
      <c r="U39" s="40">
        <f t="shared" si="7"/>
        <v>0.76</v>
      </c>
      <c r="V39" s="22">
        <v>401</v>
      </c>
      <c r="W39" s="22" t="s">
        <v>94</v>
      </c>
      <c r="X39" s="22" t="s">
        <v>95</v>
      </c>
      <c r="Y39" s="61">
        <v>1104</v>
      </c>
      <c r="Z39" s="41"/>
      <c r="AA39" s="1" t="s">
        <v>177</v>
      </c>
      <c r="AB39" s="28" t="s">
        <v>265</v>
      </c>
    </row>
    <row r="40" spans="1:28" x14ac:dyDescent="0.3">
      <c r="A40" s="1" t="s">
        <v>46</v>
      </c>
      <c r="B40" s="1" t="s">
        <v>67</v>
      </c>
      <c r="C40" s="27" t="s">
        <v>183</v>
      </c>
      <c r="D40" s="38">
        <v>33</v>
      </c>
      <c r="E40" s="27">
        <v>21</v>
      </c>
      <c r="F40" s="27">
        <v>1</v>
      </c>
      <c r="G40" s="27">
        <v>3</v>
      </c>
      <c r="H40" s="27"/>
      <c r="I40" s="27"/>
      <c r="J40" s="27">
        <v>0</v>
      </c>
      <c r="K40" s="27">
        <v>0</v>
      </c>
      <c r="L40" s="78"/>
      <c r="M40" s="27">
        <v>5</v>
      </c>
      <c r="N40" s="27">
        <f t="shared" si="5"/>
        <v>5</v>
      </c>
      <c r="O40" s="39">
        <v>6</v>
      </c>
      <c r="P40" s="39">
        <v>4</v>
      </c>
      <c r="Q40" s="79"/>
      <c r="R40" s="79"/>
      <c r="S40" s="79"/>
      <c r="T40" s="39">
        <f t="shared" si="6"/>
        <v>2</v>
      </c>
      <c r="U40" s="40">
        <f t="shared" si="7"/>
        <v>0.90476190476190477</v>
      </c>
      <c r="V40" s="22">
        <v>401</v>
      </c>
      <c r="W40" s="22" t="s">
        <v>94</v>
      </c>
      <c r="X40" s="22" t="s">
        <v>95</v>
      </c>
      <c r="Y40" s="61">
        <v>1104</v>
      </c>
      <c r="Z40" s="41"/>
      <c r="AA40" s="1" t="s">
        <v>177</v>
      </c>
      <c r="AB40" s="28" t="s">
        <v>265</v>
      </c>
    </row>
    <row r="41" spans="1:28" x14ac:dyDescent="0.3">
      <c r="A41" s="1" t="s">
        <v>46</v>
      </c>
      <c r="B41" s="1" t="s">
        <v>67</v>
      </c>
      <c r="C41" s="27" t="s">
        <v>218</v>
      </c>
      <c r="D41" s="38">
        <v>51</v>
      </c>
      <c r="E41" s="27">
        <v>17</v>
      </c>
      <c r="F41" s="27">
        <v>0</v>
      </c>
      <c r="G41" s="27">
        <v>2</v>
      </c>
      <c r="H41" s="27"/>
      <c r="I41" s="27"/>
      <c r="J41" s="27">
        <v>0</v>
      </c>
      <c r="K41" s="27">
        <v>0</v>
      </c>
      <c r="L41" s="78"/>
      <c r="M41" s="27">
        <v>1</v>
      </c>
      <c r="N41" s="27">
        <f t="shared" si="5"/>
        <v>1</v>
      </c>
      <c r="O41" s="39">
        <v>0</v>
      </c>
      <c r="P41" s="39">
        <v>2</v>
      </c>
      <c r="Q41" s="79"/>
      <c r="R41" s="79"/>
      <c r="S41" s="79"/>
      <c r="T41" s="39">
        <f t="shared" si="6"/>
        <v>0</v>
      </c>
      <c r="U41" s="40">
        <f t="shared" si="7"/>
        <v>5.8823529411764705E-2</v>
      </c>
      <c r="V41" s="22">
        <v>401</v>
      </c>
      <c r="W41" s="22" t="s">
        <v>94</v>
      </c>
      <c r="X41" s="22" t="s">
        <v>95</v>
      </c>
      <c r="Y41" s="61">
        <v>1104</v>
      </c>
      <c r="Z41" s="41"/>
      <c r="AA41" s="1" t="s">
        <v>177</v>
      </c>
      <c r="AB41" s="28" t="s">
        <v>265</v>
      </c>
    </row>
    <row r="42" spans="1:28" x14ac:dyDescent="0.3">
      <c r="A42" s="1" t="s">
        <v>46</v>
      </c>
      <c r="B42" s="1" t="s">
        <v>67</v>
      </c>
      <c r="C42" s="27" t="s">
        <v>217</v>
      </c>
      <c r="D42" s="38">
        <v>11</v>
      </c>
      <c r="E42" s="27">
        <v>25</v>
      </c>
      <c r="F42" s="27">
        <v>8</v>
      </c>
      <c r="G42" s="27">
        <v>14</v>
      </c>
      <c r="H42" s="27"/>
      <c r="I42" s="27"/>
      <c r="J42" s="27">
        <v>2</v>
      </c>
      <c r="K42" s="27">
        <v>2</v>
      </c>
      <c r="L42" s="78"/>
      <c r="M42" s="27">
        <v>2</v>
      </c>
      <c r="N42" s="27">
        <f>SUM(L42:M42)</f>
        <v>2</v>
      </c>
      <c r="O42" s="39">
        <v>5</v>
      </c>
      <c r="P42" s="39">
        <v>1</v>
      </c>
      <c r="Q42" s="79"/>
      <c r="R42" s="79"/>
      <c r="S42" s="79"/>
      <c r="T42" s="39">
        <f>(H42*3)+((F42-H42)*2)+J42</f>
        <v>18</v>
      </c>
      <c r="U42" s="40">
        <f t="shared" si="7"/>
        <v>1.2</v>
      </c>
      <c r="V42" s="22">
        <v>401</v>
      </c>
      <c r="W42" s="22" t="s">
        <v>94</v>
      </c>
      <c r="X42" s="22" t="s">
        <v>95</v>
      </c>
      <c r="Y42" s="61">
        <v>1104</v>
      </c>
      <c r="Z42" s="41"/>
      <c r="AA42" s="1" t="s">
        <v>177</v>
      </c>
      <c r="AB42" s="28" t="s">
        <v>265</v>
      </c>
    </row>
    <row r="43" spans="1:28" x14ac:dyDescent="0.3">
      <c r="A43" s="1" t="s">
        <v>46</v>
      </c>
      <c r="B43" s="1" t="s">
        <v>67</v>
      </c>
      <c r="C43" s="27" t="s">
        <v>327</v>
      </c>
      <c r="D43" s="38">
        <v>22</v>
      </c>
      <c r="E43" s="27">
        <v>22</v>
      </c>
      <c r="F43" s="27">
        <v>4</v>
      </c>
      <c r="G43" s="27">
        <v>7</v>
      </c>
      <c r="H43" s="27"/>
      <c r="I43" s="27"/>
      <c r="J43" s="27">
        <v>1</v>
      </c>
      <c r="K43" s="27">
        <v>1</v>
      </c>
      <c r="L43" s="78"/>
      <c r="M43" s="27">
        <v>1</v>
      </c>
      <c r="N43" s="27">
        <f>SUM(L43:M43)</f>
        <v>1</v>
      </c>
      <c r="O43" s="39">
        <v>0</v>
      </c>
      <c r="P43" s="39">
        <v>2</v>
      </c>
      <c r="Q43" s="39">
        <v>3</v>
      </c>
      <c r="R43" s="79"/>
      <c r="S43" s="79"/>
      <c r="T43" s="39">
        <f>(H43*3)+((F43-H43)*2)+J43</f>
        <v>9</v>
      </c>
      <c r="U43" s="40">
        <f t="shared" si="7"/>
        <v>0.59090909090909094</v>
      </c>
      <c r="V43" s="22">
        <v>401</v>
      </c>
      <c r="W43" s="22" t="s">
        <v>94</v>
      </c>
      <c r="X43" s="22" t="s">
        <v>95</v>
      </c>
      <c r="Y43" s="61">
        <v>1104</v>
      </c>
      <c r="Z43" s="41"/>
      <c r="AA43" s="1" t="s">
        <v>177</v>
      </c>
      <c r="AB43" s="28" t="s">
        <v>265</v>
      </c>
    </row>
    <row r="44" spans="1:28" x14ac:dyDescent="0.3">
      <c r="A44" s="1" t="s">
        <v>46</v>
      </c>
      <c r="B44" s="1" t="s">
        <v>67</v>
      </c>
      <c r="C44" s="27" t="s">
        <v>186</v>
      </c>
      <c r="D44" s="38">
        <v>1</v>
      </c>
      <c r="E44" s="27">
        <v>20</v>
      </c>
      <c r="F44" s="27">
        <v>5</v>
      </c>
      <c r="G44" s="27">
        <v>10</v>
      </c>
      <c r="H44" s="27"/>
      <c r="I44" s="27"/>
      <c r="J44" s="27">
        <v>2</v>
      </c>
      <c r="K44" s="27">
        <v>2</v>
      </c>
      <c r="L44" s="78"/>
      <c r="M44" s="27">
        <v>3</v>
      </c>
      <c r="N44" s="27">
        <f>SUM(L44:M44)</f>
        <v>3</v>
      </c>
      <c r="O44" s="39">
        <v>3</v>
      </c>
      <c r="P44" s="39">
        <v>0</v>
      </c>
      <c r="Q44" s="79"/>
      <c r="R44" s="79"/>
      <c r="S44" s="79"/>
      <c r="T44" s="39">
        <f>(H44*3)+((F44-H44)*2)+J44</f>
        <v>12</v>
      </c>
      <c r="U44" s="40">
        <f t="shared" si="7"/>
        <v>1.05</v>
      </c>
      <c r="V44" s="22">
        <v>401</v>
      </c>
      <c r="W44" s="22" t="s">
        <v>94</v>
      </c>
      <c r="X44" s="22" t="s">
        <v>95</v>
      </c>
      <c r="Y44" s="61">
        <v>1104</v>
      </c>
      <c r="Z44" s="41"/>
      <c r="AA44" s="1" t="s">
        <v>177</v>
      </c>
      <c r="AB44" s="28" t="s">
        <v>265</v>
      </c>
    </row>
    <row r="45" spans="1:28" x14ac:dyDescent="0.3">
      <c r="A45" s="1" t="s">
        <v>46</v>
      </c>
      <c r="B45" s="1" t="s">
        <v>67</v>
      </c>
      <c r="C45" s="55" t="s">
        <v>39</v>
      </c>
      <c r="D45" s="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55">
        <v>5</v>
      </c>
      <c r="R45" s="55">
        <v>16</v>
      </c>
      <c r="S45" s="55">
        <v>3</v>
      </c>
      <c r="T45" s="42"/>
      <c r="U45" s="40" t="str">
        <f t="shared" ref="U45" si="8">_xlfn.IFNA("",((T45+Q45+N45-R45)+(O45*2))/E45)</f>
        <v/>
      </c>
      <c r="V45" s="22">
        <v>401</v>
      </c>
      <c r="W45" s="22" t="s">
        <v>94</v>
      </c>
      <c r="X45" s="22" t="s">
        <v>95</v>
      </c>
      <c r="Y45" s="61">
        <v>1104</v>
      </c>
      <c r="Z45" s="41"/>
      <c r="AA45" s="1" t="s">
        <v>177</v>
      </c>
      <c r="AB45" s="28" t="s">
        <v>265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45</v>
      </c>
      <c r="G46" s="44">
        <f t="shared" si="9"/>
        <v>88</v>
      </c>
      <c r="H46" s="44">
        <f t="shared" si="9"/>
        <v>0</v>
      </c>
      <c r="I46" s="44">
        <f t="shared" si="9"/>
        <v>0</v>
      </c>
      <c r="J46" s="44">
        <f t="shared" si="9"/>
        <v>14</v>
      </c>
      <c r="K46" s="44">
        <f t="shared" si="9"/>
        <v>15</v>
      </c>
      <c r="L46" s="44">
        <f t="shared" si="9"/>
        <v>0</v>
      </c>
      <c r="M46" s="44">
        <f t="shared" si="9"/>
        <v>35</v>
      </c>
      <c r="N46" s="44">
        <f t="shared" si="9"/>
        <v>35</v>
      </c>
      <c r="O46" s="44">
        <f t="shared" si="9"/>
        <v>21</v>
      </c>
      <c r="P46" s="44">
        <f t="shared" si="9"/>
        <v>18</v>
      </c>
      <c r="Q46" s="44">
        <f t="shared" si="9"/>
        <v>11</v>
      </c>
      <c r="R46" s="44">
        <f t="shared" si="9"/>
        <v>16</v>
      </c>
      <c r="S46" s="44">
        <f t="shared" si="9"/>
        <v>3</v>
      </c>
      <c r="T46" s="44">
        <f t="shared" si="9"/>
        <v>104</v>
      </c>
      <c r="U46" s="45">
        <f>((T46+Q46+N46-R46)+(O46*2))/E46</f>
        <v>0.73333333333333328</v>
      </c>
      <c r="V46" s="46">
        <v>401</v>
      </c>
      <c r="W46" s="46" t="s">
        <v>94</v>
      </c>
      <c r="X46" s="46" t="s">
        <v>95</v>
      </c>
      <c r="Y46" s="62">
        <v>1104</v>
      </c>
      <c r="Z46" s="47"/>
      <c r="AA46" s="43" t="s">
        <v>177</v>
      </c>
      <c r="AB46" s="66" t="s">
        <v>265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0.51136363636363635</v>
      </c>
      <c r="H47" s="27"/>
      <c r="I47" s="1"/>
      <c r="J47" s="48" t="s">
        <v>42</v>
      </c>
      <c r="K47" s="50">
        <f>J46/K46</f>
        <v>0.93333333333333335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BCDA-3C8A-442B-9849-FA85F4CAE731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158</v>
      </c>
      <c r="K4" s="16" t="str">
        <f>+C11</f>
        <v>New Jersey Gems</v>
      </c>
      <c r="L4" s="17"/>
      <c r="M4" s="18"/>
      <c r="N4" s="19">
        <v>25</v>
      </c>
      <c r="O4" s="19">
        <v>20</v>
      </c>
      <c r="P4" s="19">
        <v>23</v>
      </c>
      <c r="Q4" s="19">
        <v>37</v>
      </c>
      <c r="R4" s="20"/>
      <c r="S4" s="21">
        <f>SUM(N4:R4)</f>
        <v>105</v>
      </c>
      <c r="T4" s="22">
        <v>405</v>
      </c>
    </row>
    <row r="5" spans="1:28" x14ac:dyDescent="0.3">
      <c r="B5" s="1"/>
      <c r="C5" s="6" t="s">
        <v>155</v>
      </c>
      <c r="D5" s="7" t="s">
        <v>6</v>
      </c>
      <c r="E5" s="1"/>
      <c r="F5" s="1"/>
      <c r="G5" s="1"/>
      <c r="J5" s="15" t="s">
        <v>159</v>
      </c>
      <c r="K5" s="16" t="str">
        <f>+C33</f>
        <v>New Orleans Pride</v>
      </c>
      <c r="L5" s="17"/>
      <c r="M5" s="18"/>
      <c r="N5" s="19">
        <v>30</v>
      </c>
      <c r="O5" s="19">
        <v>23</v>
      </c>
      <c r="P5" s="19">
        <v>31</v>
      </c>
      <c r="Q5" s="19">
        <v>35</v>
      </c>
      <c r="R5" s="20"/>
      <c r="S5" s="21">
        <f>SUM(N5:R5)</f>
        <v>119</v>
      </c>
      <c r="T5" s="22">
        <v>405</v>
      </c>
      <c r="U5" s="1"/>
      <c r="V5" s="1"/>
      <c r="W5" s="1"/>
    </row>
    <row r="6" spans="1:28" x14ac:dyDescent="0.3">
      <c r="C6" s="23">
        <v>688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156</v>
      </c>
      <c r="D7" s="7" t="s">
        <v>8</v>
      </c>
      <c r="G7" s="1"/>
      <c r="S7" s="1"/>
      <c r="T7" s="25" t="s">
        <v>9</v>
      </c>
      <c r="U7" s="1"/>
      <c r="V7" s="26">
        <v>405</v>
      </c>
      <c r="W7" s="1"/>
    </row>
    <row r="8" spans="1:28" x14ac:dyDescent="0.3">
      <c r="B8" s="1"/>
      <c r="C8" s="24" t="s">
        <v>157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14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12</v>
      </c>
      <c r="E13" s="27">
        <v>47</v>
      </c>
      <c r="F13" s="27">
        <v>14</v>
      </c>
      <c r="G13" s="27">
        <v>28</v>
      </c>
      <c r="H13" s="27"/>
      <c r="I13" s="27"/>
      <c r="J13" s="27">
        <v>7</v>
      </c>
      <c r="K13" s="27">
        <v>9</v>
      </c>
      <c r="L13" s="27">
        <v>6</v>
      </c>
      <c r="M13" s="27">
        <v>4</v>
      </c>
      <c r="N13" s="27">
        <f t="shared" ref="N13:N21" si="0">SUM(L13:M13)</f>
        <v>10</v>
      </c>
      <c r="O13" s="27">
        <v>2</v>
      </c>
      <c r="P13" s="39">
        <v>2</v>
      </c>
      <c r="Q13" s="27">
        <v>3</v>
      </c>
      <c r="R13" s="27">
        <v>2</v>
      </c>
      <c r="S13" s="27">
        <v>0</v>
      </c>
      <c r="T13" s="27">
        <f t="shared" ref="T13:T21" si="1">(H13*3)+((F13-H13)*2)+J13</f>
        <v>35</v>
      </c>
      <c r="U13" s="40">
        <f t="shared" ref="U13:U21" si="2">IFERROR(((T13+Q13+N13-R13)+(O13*2))/E13,"")</f>
        <v>1.0638297872340425</v>
      </c>
      <c r="V13" s="22">
        <v>405</v>
      </c>
      <c r="W13" s="22" t="s">
        <v>94</v>
      </c>
      <c r="X13" s="22" t="s">
        <v>95</v>
      </c>
      <c r="Y13" s="61">
        <v>688</v>
      </c>
      <c r="Z13" s="41" t="s">
        <v>443</v>
      </c>
      <c r="AA13" s="1" t="s">
        <v>96</v>
      </c>
      <c r="AB13" s="28" t="s">
        <v>160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34</v>
      </c>
      <c r="E14" s="27">
        <v>29</v>
      </c>
      <c r="F14" s="27">
        <v>2</v>
      </c>
      <c r="G14" s="27">
        <v>8</v>
      </c>
      <c r="H14" s="27"/>
      <c r="I14" s="27"/>
      <c r="J14" s="27">
        <v>2</v>
      </c>
      <c r="K14" s="27">
        <v>3</v>
      </c>
      <c r="L14" s="27">
        <v>5</v>
      </c>
      <c r="M14" s="27">
        <v>3</v>
      </c>
      <c r="N14" s="27">
        <f t="shared" si="0"/>
        <v>8</v>
      </c>
      <c r="O14" s="39">
        <v>1</v>
      </c>
      <c r="P14" s="39">
        <v>5</v>
      </c>
      <c r="Q14" s="39">
        <v>2</v>
      </c>
      <c r="R14" s="39">
        <v>4</v>
      </c>
      <c r="S14" s="39">
        <v>1</v>
      </c>
      <c r="T14" s="39">
        <f t="shared" si="1"/>
        <v>6</v>
      </c>
      <c r="U14" s="40">
        <f t="shared" si="2"/>
        <v>0.48275862068965519</v>
      </c>
      <c r="V14" s="22">
        <v>405</v>
      </c>
      <c r="W14" s="22" t="s">
        <v>94</v>
      </c>
      <c r="X14" s="22" t="s">
        <v>95</v>
      </c>
      <c r="Y14" s="61">
        <v>688</v>
      </c>
      <c r="Z14" s="41"/>
      <c r="AA14" s="1" t="s">
        <v>96</v>
      </c>
      <c r="AB14" s="28" t="s">
        <v>160</v>
      </c>
    </row>
    <row r="15" spans="1:28" x14ac:dyDescent="0.3">
      <c r="A15" s="1" t="s">
        <v>59</v>
      </c>
      <c r="B15" s="1" t="s">
        <v>46</v>
      </c>
      <c r="C15" s="27" t="s">
        <v>117</v>
      </c>
      <c r="D15" s="38">
        <v>42</v>
      </c>
      <c r="E15" s="27">
        <v>22</v>
      </c>
      <c r="F15" s="27">
        <v>5</v>
      </c>
      <c r="G15" s="27">
        <v>6</v>
      </c>
      <c r="H15" s="27"/>
      <c r="I15" s="27"/>
      <c r="J15" s="27">
        <v>1</v>
      </c>
      <c r="K15" s="27">
        <v>4</v>
      </c>
      <c r="L15" s="27">
        <v>0</v>
      </c>
      <c r="M15" s="27">
        <v>2</v>
      </c>
      <c r="N15" s="27">
        <f t="shared" si="0"/>
        <v>2</v>
      </c>
      <c r="O15" s="39">
        <v>1</v>
      </c>
      <c r="P15" s="39">
        <v>4</v>
      </c>
      <c r="Q15" s="39">
        <v>0</v>
      </c>
      <c r="R15" s="39">
        <v>2</v>
      </c>
      <c r="S15" s="39">
        <v>2</v>
      </c>
      <c r="T15" s="39">
        <f t="shared" si="1"/>
        <v>11</v>
      </c>
      <c r="U15" s="40">
        <f t="shared" si="2"/>
        <v>0.59090909090909094</v>
      </c>
      <c r="V15" s="22">
        <v>405</v>
      </c>
      <c r="W15" s="22" t="s">
        <v>94</v>
      </c>
      <c r="X15" s="22" t="s">
        <v>95</v>
      </c>
      <c r="Y15" s="61">
        <v>688</v>
      </c>
      <c r="Z15" s="41"/>
      <c r="AA15" s="1" t="s">
        <v>96</v>
      </c>
      <c r="AB15" s="28" t="s">
        <v>160</v>
      </c>
    </row>
    <row r="16" spans="1:28" x14ac:dyDescent="0.3">
      <c r="A16" s="1" t="s">
        <v>59</v>
      </c>
      <c r="B16" s="1" t="s">
        <v>46</v>
      </c>
      <c r="C16" s="27" t="s">
        <v>118</v>
      </c>
      <c r="D16" s="38">
        <v>40</v>
      </c>
      <c r="E16" s="27">
        <v>21</v>
      </c>
      <c r="F16" s="27">
        <v>3</v>
      </c>
      <c r="G16" s="27">
        <v>7</v>
      </c>
      <c r="H16" s="27"/>
      <c r="I16" s="27"/>
      <c r="J16" s="27">
        <v>0</v>
      </c>
      <c r="K16" s="27">
        <v>0</v>
      </c>
      <c r="L16" s="27">
        <v>1</v>
      </c>
      <c r="M16" s="27">
        <v>3</v>
      </c>
      <c r="N16" s="27">
        <f t="shared" si="0"/>
        <v>4</v>
      </c>
      <c r="O16" s="39">
        <v>1</v>
      </c>
      <c r="P16" s="39">
        <v>3</v>
      </c>
      <c r="Q16" s="39">
        <v>0</v>
      </c>
      <c r="R16" s="39">
        <v>3</v>
      </c>
      <c r="S16" s="39">
        <v>1</v>
      </c>
      <c r="T16" s="39">
        <f t="shared" si="1"/>
        <v>6</v>
      </c>
      <c r="U16" s="40">
        <f t="shared" si="2"/>
        <v>0.42857142857142855</v>
      </c>
      <c r="V16" s="22">
        <v>405</v>
      </c>
      <c r="W16" s="22" t="s">
        <v>94</v>
      </c>
      <c r="X16" s="22" t="s">
        <v>95</v>
      </c>
      <c r="Y16" s="61">
        <v>688</v>
      </c>
      <c r="Z16" s="41"/>
      <c r="AA16" s="1" t="s">
        <v>96</v>
      </c>
      <c r="AB16" s="28" t="s">
        <v>160</v>
      </c>
    </row>
    <row r="17" spans="1:28" x14ac:dyDescent="0.3">
      <c r="A17" s="1" t="s">
        <v>59</v>
      </c>
      <c r="B17" s="1" t="s">
        <v>46</v>
      </c>
      <c r="C17" s="27" t="s">
        <v>49</v>
      </c>
      <c r="D17" s="38">
        <v>44</v>
      </c>
      <c r="E17" s="27">
        <v>38</v>
      </c>
      <c r="F17" s="27">
        <v>7</v>
      </c>
      <c r="G17" s="27">
        <v>17</v>
      </c>
      <c r="H17" s="27">
        <v>0</v>
      </c>
      <c r="I17" s="27">
        <v>1</v>
      </c>
      <c r="J17" s="27">
        <v>4</v>
      </c>
      <c r="K17" s="27">
        <v>4</v>
      </c>
      <c r="L17" s="27">
        <v>2</v>
      </c>
      <c r="M17" s="27">
        <v>2</v>
      </c>
      <c r="N17" s="27">
        <f t="shared" si="0"/>
        <v>4</v>
      </c>
      <c r="O17" s="39">
        <v>5</v>
      </c>
      <c r="P17" s="39">
        <v>4</v>
      </c>
      <c r="Q17" s="39">
        <v>1</v>
      </c>
      <c r="R17" s="39">
        <v>3</v>
      </c>
      <c r="S17" s="39">
        <v>0</v>
      </c>
      <c r="T17" s="39">
        <f t="shared" si="1"/>
        <v>18</v>
      </c>
      <c r="U17" s="40">
        <f t="shared" si="2"/>
        <v>0.78947368421052633</v>
      </c>
      <c r="V17" s="22">
        <v>405</v>
      </c>
      <c r="W17" s="22" t="s">
        <v>94</v>
      </c>
      <c r="X17" s="22" t="s">
        <v>95</v>
      </c>
      <c r="Y17" s="61">
        <v>688</v>
      </c>
      <c r="Z17" s="41"/>
      <c r="AA17" s="1" t="s">
        <v>96</v>
      </c>
      <c r="AB17" s="28" t="s">
        <v>160</v>
      </c>
    </row>
    <row r="18" spans="1:28" x14ac:dyDescent="0.3">
      <c r="A18" s="1" t="s">
        <v>59</v>
      </c>
      <c r="B18" s="1" t="s">
        <v>46</v>
      </c>
      <c r="C18" s="27" t="s">
        <v>50</v>
      </c>
      <c r="D18" s="38">
        <v>24</v>
      </c>
      <c r="E18" s="27">
        <v>24</v>
      </c>
      <c r="F18" s="27">
        <v>3</v>
      </c>
      <c r="G18" s="27">
        <v>9</v>
      </c>
      <c r="H18" s="27"/>
      <c r="I18" s="27"/>
      <c r="J18" s="27">
        <v>3</v>
      </c>
      <c r="K18" s="27">
        <v>7</v>
      </c>
      <c r="L18" s="27">
        <v>2</v>
      </c>
      <c r="M18" s="27">
        <v>7</v>
      </c>
      <c r="N18" s="27">
        <f t="shared" si="0"/>
        <v>9</v>
      </c>
      <c r="O18" s="39">
        <v>3</v>
      </c>
      <c r="P18" s="39">
        <v>3</v>
      </c>
      <c r="Q18" s="39">
        <v>0</v>
      </c>
      <c r="R18" s="39">
        <v>1</v>
      </c>
      <c r="S18" s="39">
        <v>0</v>
      </c>
      <c r="T18" s="39">
        <f t="shared" si="1"/>
        <v>9</v>
      </c>
      <c r="U18" s="40">
        <f t="shared" si="2"/>
        <v>0.95833333333333337</v>
      </c>
      <c r="V18" s="22">
        <v>405</v>
      </c>
      <c r="W18" s="22" t="s">
        <v>94</v>
      </c>
      <c r="X18" s="22" t="s">
        <v>95</v>
      </c>
      <c r="Y18" s="61">
        <v>688</v>
      </c>
      <c r="Z18" s="41"/>
      <c r="AA18" s="1" t="s">
        <v>96</v>
      </c>
      <c r="AB18" s="28" t="s">
        <v>160</v>
      </c>
    </row>
    <row r="19" spans="1:28" x14ac:dyDescent="0.3">
      <c r="A19" s="1" t="s">
        <v>59</v>
      </c>
      <c r="B19" s="1" t="s">
        <v>46</v>
      </c>
      <c r="C19" s="27" t="s">
        <v>51</v>
      </c>
      <c r="D19" s="38">
        <v>23</v>
      </c>
      <c r="E19" s="27">
        <v>11</v>
      </c>
      <c r="F19" s="27">
        <v>0</v>
      </c>
      <c r="G19" s="27">
        <v>3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9">
        <v>1</v>
      </c>
      <c r="P19" s="39">
        <v>3</v>
      </c>
      <c r="Q19" s="39">
        <v>1</v>
      </c>
      <c r="R19" s="39">
        <v>1</v>
      </c>
      <c r="S19" s="39">
        <v>0</v>
      </c>
      <c r="T19" s="39">
        <f t="shared" si="1"/>
        <v>0</v>
      </c>
      <c r="U19" s="40">
        <f t="shared" si="2"/>
        <v>0.18181818181818182</v>
      </c>
      <c r="V19" s="22">
        <v>405</v>
      </c>
      <c r="W19" s="22" t="s">
        <v>94</v>
      </c>
      <c r="X19" s="22" t="s">
        <v>95</v>
      </c>
      <c r="Y19" s="61">
        <v>688</v>
      </c>
      <c r="Z19" s="41"/>
      <c r="AA19" s="1" t="s">
        <v>96</v>
      </c>
      <c r="AB19" s="28" t="s">
        <v>160</v>
      </c>
    </row>
    <row r="20" spans="1:28" x14ac:dyDescent="0.3">
      <c r="A20" s="1" t="s">
        <v>59</v>
      </c>
      <c r="B20" s="1" t="s">
        <v>46</v>
      </c>
      <c r="C20" s="27" t="s">
        <v>53</v>
      </c>
      <c r="D20" s="38">
        <v>10</v>
      </c>
      <c r="E20" s="27">
        <v>38</v>
      </c>
      <c r="F20" s="27">
        <v>9</v>
      </c>
      <c r="G20" s="27">
        <v>11</v>
      </c>
      <c r="H20" s="27"/>
      <c r="I20" s="27"/>
      <c r="J20" s="27">
        <v>2</v>
      </c>
      <c r="K20" s="27">
        <v>2</v>
      </c>
      <c r="L20" s="27">
        <v>1</v>
      </c>
      <c r="M20" s="27">
        <v>0</v>
      </c>
      <c r="N20" s="27">
        <f t="shared" si="0"/>
        <v>1</v>
      </c>
      <c r="O20" s="39">
        <v>4</v>
      </c>
      <c r="P20" s="39">
        <v>3</v>
      </c>
      <c r="Q20" s="39">
        <v>2</v>
      </c>
      <c r="R20" s="39">
        <v>6</v>
      </c>
      <c r="S20" s="39">
        <v>0</v>
      </c>
      <c r="T20" s="39">
        <f t="shared" si="1"/>
        <v>20</v>
      </c>
      <c r="U20" s="40">
        <f t="shared" si="2"/>
        <v>0.65789473684210531</v>
      </c>
      <c r="V20" s="22">
        <v>405</v>
      </c>
      <c r="W20" s="22" t="s">
        <v>94</v>
      </c>
      <c r="X20" s="22" t="s">
        <v>95</v>
      </c>
      <c r="Y20" s="61">
        <v>688</v>
      </c>
      <c r="Z20" s="41"/>
      <c r="AA20" s="1" t="s">
        <v>96</v>
      </c>
      <c r="AB20" s="28" t="s">
        <v>160</v>
      </c>
    </row>
    <row r="21" spans="1:28" x14ac:dyDescent="0.3">
      <c r="A21" s="1" t="s">
        <v>59</v>
      </c>
      <c r="B21" s="1" t="s">
        <v>46</v>
      </c>
      <c r="C21" s="27" t="s">
        <v>54</v>
      </c>
      <c r="D21" s="38">
        <v>32</v>
      </c>
      <c r="E21" s="27">
        <v>10</v>
      </c>
      <c r="F21" s="27">
        <v>0</v>
      </c>
      <c r="G21" s="27">
        <v>4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 t="shared" si="0"/>
        <v>1</v>
      </c>
      <c r="O21" s="39">
        <v>2</v>
      </c>
      <c r="P21" s="39">
        <v>1</v>
      </c>
      <c r="Q21" s="39">
        <v>0</v>
      </c>
      <c r="R21" s="39">
        <v>1</v>
      </c>
      <c r="S21" s="39">
        <v>2</v>
      </c>
      <c r="T21" s="39">
        <f t="shared" si="1"/>
        <v>0</v>
      </c>
      <c r="U21" s="40">
        <f t="shared" si="2"/>
        <v>0.4</v>
      </c>
      <c r="V21" s="22">
        <v>405</v>
      </c>
      <c r="W21" s="22" t="s">
        <v>94</v>
      </c>
      <c r="X21" s="22" t="s">
        <v>95</v>
      </c>
      <c r="Y21" s="61">
        <v>688</v>
      </c>
      <c r="Z21" s="41"/>
      <c r="AA21" s="1" t="s">
        <v>96</v>
      </c>
      <c r="AB21" s="28" t="s">
        <v>160</v>
      </c>
    </row>
    <row r="22" spans="1:28" x14ac:dyDescent="0.3">
      <c r="A22" s="43" t="s">
        <v>59</v>
      </c>
      <c r="B22" s="43" t="s">
        <v>46</v>
      </c>
      <c r="C22" s="44" t="s">
        <v>40</v>
      </c>
      <c r="D22" s="43"/>
      <c r="E22" s="44">
        <f t="shared" ref="E22:T22" si="3">SUM(E13:E21)</f>
        <v>240</v>
      </c>
      <c r="F22" s="44">
        <f t="shared" si="3"/>
        <v>43</v>
      </c>
      <c r="G22" s="44">
        <f t="shared" si="3"/>
        <v>93</v>
      </c>
      <c r="H22" s="44">
        <f t="shared" si="3"/>
        <v>0</v>
      </c>
      <c r="I22" s="44">
        <f t="shared" si="3"/>
        <v>1</v>
      </c>
      <c r="J22" s="44">
        <f t="shared" si="3"/>
        <v>19</v>
      </c>
      <c r="K22" s="44">
        <f t="shared" si="3"/>
        <v>29</v>
      </c>
      <c r="L22" s="44">
        <f t="shared" si="3"/>
        <v>17</v>
      </c>
      <c r="M22" s="44">
        <f t="shared" si="3"/>
        <v>22</v>
      </c>
      <c r="N22" s="44">
        <f t="shared" si="3"/>
        <v>39</v>
      </c>
      <c r="O22" s="44">
        <f t="shared" si="3"/>
        <v>20</v>
      </c>
      <c r="P22" s="44">
        <f t="shared" si="3"/>
        <v>28</v>
      </c>
      <c r="Q22" s="44">
        <f t="shared" si="3"/>
        <v>9</v>
      </c>
      <c r="R22" s="44">
        <f t="shared" si="3"/>
        <v>23</v>
      </c>
      <c r="S22" s="44">
        <f t="shared" si="3"/>
        <v>6</v>
      </c>
      <c r="T22" s="44">
        <f t="shared" si="3"/>
        <v>105</v>
      </c>
      <c r="U22" s="45">
        <f>((T22+Q22+N22-R22)+(O22*2))/E22</f>
        <v>0.70833333333333337</v>
      </c>
      <c r="V22" s="46">
        <v>405</v>
      </c>
      <c r="W22" s="46" t="s">
        <v>94</v>
      </c>
      <c r="X22" s="46" t="s">
        <v>95</v>
      </c>
      <c r="Y22" s="62">
        <v>688</v>
      </c>
      <c r="Z22" s="74" t="s">
        <v>392</v>
      </c>
      <c r="AA22" s="43" t="s">
        <v>96</v>
      </c>
      <c r="AB22" s="66" t="s">
        <v>160</v>
      </c>
    </row>
    <row r="23" spans="1:28" x14ac:dyDescent="0.3">
      <c r="A23" s="1"/>
      <c r="B23" s="1"/>
      <c r="C23" s="1"/>
      <c r="D23" s="1"/>
      <c r="F23" s="48" t="s">
        <v>41</v>
      </c>
      <c r="G23" s="49">
        <f>F22/G22</f>
        <v>0.46236559139784944</v>
      </c>
      <c r="H23" s="27"/>
      <c r="I23" s="1"/>
      <c r="J23" s="48" t="s">
        <v>42</v>
      </c>
      <c r="K23" s="50">
        <f>J22/K22</f>
        <v>0.65517241379310343</v>
      </c>
      <c r="L23" s="1"/>
      <c r="M23" s="39" t="s">
        <v>43</v>
      </c>
      <c r="N23" s="51">
        <v>11</v>
      </c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1" t="s">
        <v>432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 t="s">
        <v>433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163</v>
      </c>
      <c r="D35" s="38">
        <v>32</v>
      </c>
      <c r="E35" s="27">
        <v>21</v>
      </c>
      <c r="F35" s="27">
        <v>3</v>
      </c>
      <c r="G35" s="27">
        <v>5</v>
      </c>
      <c r="H35" s="27"/>
      <c r="I35" s="27"/>
      <c r="J35" s="27">
        <v>2</v>
      </c>
      <c r="K35" s="27">
        <v>2</v>
      </c>
      <c r="L35" s="27">
        <v>1</v>
      </c>
      <c r="M35" s="27">
        <v>4</v>
      </c>
      <c r="N35" s="27">
        <f t="shared" ref="N35:N44" si="4">SUM(L35:M35)</f>
        <v>5</v>
      </c>
      <c r="O35" s="27">
        <v>0</v>
      </c>
      <c r="P35" s="39">
        <v>2</v>
      </c>
      <c r="Q35" s="27">
        <v>1</v>
      </c>
      <c r="R35" s="27">
        <v>5</v>
      </c>
      <c r="S35" s="27">
        <v>2</v>
      </c>
      <c r="T35" s="27">
        <f t="shared" ref="T35:T44" si="5">+(F35*2)+J35</f>
        <v>8</v>
      </c>
      <c r="U35" s="40">
        <f t="shared" ref="U35:U44" si="6">IFERROR(((T35+Q35+N35-R35)+(O35*2))/E35,"")</f>
        <v>0.42857142857142855</v>
      </c>
      <c r="V35" s="22">
        <v>405</v>
      </c>
      <c r="W35" s="22" t="s">
        <v>79</v>
      </c>
      <c r="X35" s="22" t="s">
        <v>80</v>
      </c>
      <c r="Y35" s="61">
        <v>688</v>
      </c>
      <c r="Z35" s="41"/>
      <c r="AA35" s="1" t="s">
        <v>161</v>
      </c>
      <c r="AB35" s="28" t="s">
        <v>162</v>
      </c>
    </row>
    <row r="36" spans="1:28" x14ac:dyDescent="0.3">
      <c r="A36" s="1" t="s">
        <v>46</v>
      </c>
      <c r="B36" s="1" t="s">
        <v>59</v>
      </c>
      <c r="C36" s="27" t="s">
        <v>164</v>
      </c>
      <c r="D36" s="38">
        <v>10</v>
      </c>
      <c r="E36" s="27">
        <v>34</v>
      </c>
      <c r="F36" s="27">
        <v>6</v>
      </c>
      <c r="G36" s="27">
        <v>6</v>
      </c>
      <c r="H36" s="27"/>
      <c r="I36" s="27"/>
      <c r="J36" s="27">
        <v>1</v>
      </c>
      <c r="K36" s="27">
        <v>1</v>
      </c>
      <c r="L36" s="27">
        <v>1</v>
      </c>
      <c r="M36" s="27">
        <v>2</v>
      </c>
      <c r="N36" s="27">
        <f t="shared" si="4"/>
        <v>3</v>
      </c>
      <c r="O36" s="39">
        <v>8</v>
      </c>
      <c r="P36" s="39">
        <v>5</v>
      </c>
      <c r="Q36" s="39">
        <v>2</v>
      </c>
      <c r="R36" s="39">
        <v>2</v>
      </c>
      <c r="S36" s="39">
        <v>1</v>
      </c>
      <c r="T36" s="27">
        <f t="shared" si="5"/>
        <v>13</v>
      </c>
      <c r="U36" s="40">
        <f t="shared" si="6"/>
        <v>0.94117647058823528</v>
      </c>
      <c r="V36" s="22">
        <v>405</v>
      </c>
      <c r="W36" s="22" t="s">
        <v>79</v>
      </c>
      <c r="X36" s="22" t="s">
        <v>80</v>
      </c>
      <c r="Y36" s="61">
        <v>688</v>
      </c>
      <c r="Z36" s="41"/>
      <c r="AA36" s="1" t="s">
        <v>161</v>
      </c>
      <c r="AB36" s="28" t="s">
        <v>162</v>
      </c>
    </row>
    <row r="37" spans="1:28" x14ac:dyDescent="0.3">
      <c r="A37" s="1" t="s">
        <v>46</v>
      </c>
      <c r="B37" s="1" t="s">
        <v>59</v>
      </c>
      <c r="C37" s="27" t="s">
        <v>165</v>
      </c>
      <c r="D37" s="38">
        <v>44</v>
      </c>
      <c r="E37" s="27">
        <v>24</v>
      </c>
      <c r="F37" s="27">
        <v>7</v>
      </c>
      <c r="G37" s="27">
        <v>9</v>
      </c>
      <c r="H37" s="27"/>
      <c r="I37" s="27"/>
      <c r="J37" s="27">
        <v>4</v>
      </c>
      <c r="K37" s="27">
        <v>4</v>
      </c>
      <c r="L37" s="27">
        <v>1</v>
      </c>
      <c r="M37" s="27">
        <v>3</v>
      </c>
      <c r="N37" s="27">
        <f t="shared" si="4"/>
        <v>4</v>
      </c>
      <c r="O37" s="39">
        <v>2</v>
      </c>
      <c r="P37" s="39">
        <v>3</v>
      </c>
      <c r="Q37" s="39">
        <v>0</v>
      </c>
      <c r="R37" s="39">
        <v>0</v>
      </c>
      <c r="S37" s="39">
        <v>2</v>
      </c>
      <c r="T37" s="27">
        <f t="shared" si="5"/>
        <v>18</v>
      </c>
      <c r="U37" s="40">
        <f t="shared" si="6"/>
        <v>1.0833333333333333</v>
      </c>
      <c r="V37" s="22">
        <v>405</v>
      </c>
      <c r="W37" s="22" t="s">
        <v>79</v>
      </c>
      <c r="X37" s="22" t="s">
        <v>80</v>
      </c>
      <c r="Y37" s="61">
        <v>688</v>
      </c>
      <c r="Z37" s="41"/>
      <c r="AA37" s="1" t="s">
        <v>161</v>
      </c>
      <c r="AB37" s="28" t="s">
        <v>162</v>
      </c>
    </row>
    <row r="38" spans="1:28" x14ac:dyDescent="0.3">
      <c r="A38" s="1" t="s">
        <v>46</v>
      </c>
      <c r="B38" s="1" t="s">
        <v>59</v>
      </c>
      <c r="C38" s="27" t="s">
        <v>166</v>
      </c>
      <c r="D38" s="38">
        <v>30</v>
      </c>
      <c r="E38" s="27">
        <v>24</v>
      </c>
      <c r="F38" s="27">
        <v>4</v>
      </c>
      <c r="G38" s="27">
        <v>9</v>
      </c>
      <c r="H38" s="27"/>
      <c r="I38" s="27"/>
      <c r="J38" s="27">
        <v>5</v>
      </c>
      <c r="K38" s="27">
        <v>6</v>
      </c>
      <c r="L38" s="27">
        <v>2</v>
      </c>
      <c r="M38" s="27">
        <v>1</v>
      </c>
      <c r="N38" s="27">
        <f t="shared" si="4"/>
        <v>3</v>
      </c>
      <c r="O38" s="39">
        <v>4</v>
      </c>
      <c r="P38" s="39">
        <v>3</v>
      </c>
      <c r="Q38" s="39">
        <v>1</v>
      </c>
      <c r="R38" s="39">
        <v>2</v>
      </c>
      <c r="S38" s="39">
        <v>0</v>
      </c>
      <c r="T38" s="27">
        <f t="shared" si="5"/>
        <v>13</v>
      </c>
      <c r="U38" s="40">
        <f t="shared" si="6"/>
        <v>0.95833333333333337</v>
      </c>
      <c r="V38" s="22">
        <v>405</v>
      </c>
      <c r="W38" s="22" t="s">
        <v>79</v>
      </c>
      <c r="X38" s="22" t="s">
        <v>80</v>
      </c>
      <c r="Y38" s="61">
        <v>688</v>
      </c>
      <c r="Z38" s="41"/>
      <c r="AA38" s="1" t="s">
        <v>161</v>
      </c>
      <c r="AB38" s="28" t="s">
        <v>162</v>
      </c>
    </row>
    <row r="39" spans="1:28" x14ac:dyDescent="0.3">
      <c r="A39" s="1" t="s">
        <v>46</v>
      </c>
      <c r="B39" s="1" t="s">
        <v>59</v>
      </c>
      <c r="C39" s="27" t="s">
        <v>167</v>
      </c>
      <c r="D39" s="38">
        <v>11</v>
      </c>
      <c r="E39" s="27">
        <v>9</v>
      </c>
      <c r="F39" s="27">
        <v>0</v>
      </c>
      <c r="G39" s="27">
        <v>2</v>
      </c>
      <c r="H39" s="27"/>
      <c r="I39" s="27"/>
      <c r="J39" s="27">
        <v>2</v>
      </c>
      <c r="K39" s="27">
        <v>3</v>
      </c>
      <c r="L39" s="27">
        <v>0</v>
      </c>
      <c r="M39" s="27">
        <v>1</v>
      </c>
      <c r="N39" s="27">
        <f t="shared" si="4"/>
        <v>1</v>
      </c>
      <c r="O39" s="39">
        <v>1</v>
      </c>
      <c r="P39" s="39">
        <v>1</v>
      </c>
      <c r="Q39" s="39">
        <v>0</v>
      </c>
      <c r="R39" s="39">
        <v>2</v>
      </c>
      <c r="S39" s="39">
        <v>0</v>
      </c>
      <c r="T39" s="27">
        <f t="shared" si="5"/>
        <v>2</v>
      </c>
      <c r="U39" s="40">
        <f t="shared" si="6"/>
        <v>0.33333333333333331</v>
      </c>
      <c r="V39" s="22">
        <v>405</v>
      </c>
      <c r="W39" s="22" t="s">
        <v>79</v>
      </c>
      <c r="X39" s="22" t="s">
        <v>80</v>
      </c>
      <c r="Y39" s="61">
        <v>688</v>
      </c>
      <c r="Z39" s="41"/>
      <c r="AA39" s="1" t="s">
        <v>161</v>
      </c>
      <c r="AB39" s="28" t="s">
        <v>162</v>
      </c>
    </row>
    <row r="40" spans="1:28" x14ac:dyDescent="0.3">
      <c r="A40" s="1" t="s">
        <v>46</v>
      </c>
      <c r="B40" s="1" t="s">
        <v>59</v>
      </c>
      <c r="C40" s="27" t="s">
        <v>132</v>
      </c>
      <c r="D40" s="38">
        <v>55</v>
      </c>
      <c r="E40" s="27">
        <v>22</v>
      </c>
      <c r="F40" s="27">
        <v>4</v>
      </c>
      <c r="G40" s="27">
        <v>11</v>
      </c>
      <c r="H40" s="27"/>
      <c r="I40" s="27"/>
      <c r="J40" s="27">
        <v>0</v>
      </c>
      <c r="K40" s="27">
        <v>0</v>
      </c>
      <c r="L40" s="27">
        <v>1</v>
      </c>
      <c r="M40" s="27">
        <v>3</v>
      </c>
      <c r="N40" s="27">
        <f t="shared" si="4"/>
        <v>4</v>
      </c>
      <c r="O40" s="39">
        <v>4</v>
      </c>
      <c r="P40" s="39">
        <v>4</v>
      </c>
      <c r="Q40" s="39">
        <v>0</v>
      </c>
      <c r="R40" s="39">
        <v>1</v>
      </c>
      <c r="S40" s="39">
        <v>0</v>
      </c>
      <c r="T40" s="27">
        <f t="shared" si="5"/>
        <v>8</v>
      </c>
      <c r="U40" s="40">
        <f t="shared" si="6"/>
        <v>0.86363636363636365</v>
      </c>
      <c r="V40" s="22">
        <v>405</v>
      </c>
      <c r="W40" s="22" t="s">
        <v>79</v>
      </c>
      <c r="X40" s="22" t="s">
        <v>80</v>
      </c>
      <c r="Y40" s="61">
        <v>688</v>
      </c>
      <c r="Z40" s="41"/>
      <c r="AA40" s="1" t="s">
        <v>161</v>
      </c>
      <c r="AB40" s="28" t="s">
        <v>162</v>
      </c>
    </row>
    <row r="41" spans="1:28" x14ac:dyDescent="0.3">
      <c r="A41" s="1" t="s">
        <v>46</v>
      </c>
      <c r="B41" s="1" t="s">
        <v>59</v>
      </c>
      <c r="C41" s="27" t="s">
        <v>168</v>
      </c>
      <c r="D41" s="38">
        <v>31</v>
      </c>
      <c r="E41" s="27">
        <v>27</v>
      </c>
      <c r="F41" s="27">
        <v>4</v>
      </c>
      <c r="G41" s="27">
        <v>7</v>
      </c>
      <c r="H41" s="27"/>
      <c r="I41" s="27"/>
      <c r="J41" s="27">
        <v>4</v>
      </c>
      <c r="K41" s="27">
        <v>8</v>
      </c>
      <c r="L41" s="27">
        <v>2</v>
      </c>
      <c r="M41" s="27">
        <v>5</v>
      </c>
      <c r="N41" s="27">
        <f t="shared" si="4"/>
        <v>7</v>
      </c>
      <c r="O41" s="39">
        <v>2</v>
      </c>
      <c r="P41" s="39">
        <v>1</v>
      </c>
      <c r="Q41" s="39">
        <v>2</v>
      </c>
      <c r="R41" s="39">
        <v>3</v>
      </c>
      <c r="S41" s="39">
        <v>2</v>
      </c>
      <c r="T41" s="27">
        <f t="shared" si="5"/>
        <v>12</v>
      </c>
      <c r="U41" s="40">
        <f t="shared" si="6"/>
        <v>0.81481481481481477</v>
      </c>
      <c r="V41" s="22">
        <v>405</v>
      </c>
      <c r="W41" s="22" t="s">
        <v>79</v>
      </c>
      <c r="X41" s="22" t="s">
        <v>80</v>
      </c>
      <c r="Y41" s="61">
        <v>688</v>
      </c>
      <c r="Z41" s="41"/>
      <c r="AA41" s="1" t="s">
        <v>161</v>
      </c>
      <c r="AB41" s="28" t="s">
        <v>162</v>
      </c>
    </row>
    <row r="42" spans="1:28" x14ac:dyDescent="0.3">
      <c r="A42" s="1" t="s">
        <v>46</v>
      </c>
      <c r="B42" s="1" t="s">
        <v>59</v>
      </c>
      <c r="C42" s="27" t="s">
        <v>169</v>
      </c>
      <c r="D42" s="38">
        <v>33</v>
      </c>
      <c r="E42" s="27">
        <v>25</v>
      </c>
      <c r="F42" s="27">
        <v>7</v>
      </c>
      <c r="G42" s="27">
        <v>13</v>
      </c>
      <c r="H42" s="27"/>
      <c r="I42" s="27"/>
      <c r="J42" s="27">
        <v>2</v>
      </c>
      <c r="K42" s="27">
        <v>3</v>
      </c>
      <c r="L42" s="27">
        <v>3</v>
      </c>
      <c r="M42" s="27">
        <v>2</v>
      </c>
      <c r="N42" s="27">
        <f t="shared" si="4"/>
        <v>5</v>
      </c>
      <c r="O42" s="39">
        <v>4</v>
      </c>
      <c r="P42" s="39">
        <v>2</v>
      </c>
      <c r="Q42" s="39">
        <v>3</v>
      </c>
      <c r="R42" s="39">
        <v>5</v>
      </c>
      <c r="S42" s="39">
        <v>0</v>
      </c>
      <c r="T42" s="27">
        <f t="shared" si="5"/>
        <v>16</v>
      </c>
      <c r="U42" s="40">
        <f t="shared" si="6"/>
        <v>1.08</v>
      </c>
      <c r="V42" s="22">
        <v>405</v>
      </c>
      <c r="W42" s="22" t="s">
        <v>79</v>
      </c>
      <c r="X42" s="22" t="s">
        <v>80</v>
      </c>
      <c r="Y42" s="61">
        <v>688</v>
      </c>
      <c r="Z42" s="41"/>
      <c r="AA42" s="1" t="s">
        <v>161</v>
      </c>
      <c r="AB42" s="28" t="s">
        <v>162</v>
      </c>
    </row>
    <row r="43" spans="1:28" x14ac:dyDescent="0.3">
      <c r="A43" s="1" t="s">
        <v>46</v>
      </c>
      <c r="B43" s="1" t="s">
        <v>59</v>
      </c>
      <c r="C43" s="27" t="s">
        <v>170</v>
      </c>
      <c r="D43" s="38">
        <v>23</v>
      </c>
      <c r="E43" s="27">
        <v>31</v>
      </c>
      <c r="F43" s="27">
        <v>7</v>
      </c>
      <c r="G43" s="27">
        <v>12</v>
      </c>
      <c r="H43" s="27"/>
      <c r="I43" s="27"/>
      <c r="J43" s="27">
        <v>2</v>
      </c>
      <c r="K43" s="27">
        <v>3</v>
      </c>
      <c r="L43" s="27">
        <v>1</v>
      </c>
      <c r="M43" s="27">
        <v>4</v>
      </c>
      <c r="N43" s="27">
        <f t="shared" si="4"/>
        <v>5</v>
      </c>
      <c r="O43" s="39">
        <v>5</v>
      </c>
      <c r="P43" s="39">
        <v>2</v>
      </c>
      <c r="Q43" s="39">
        <v>0</v>
      </c>
      <c r="R43" s="39">
        <v>2</v>
      </c>
      <c r="S43" s="39">
        <v>1</v>
      </c>
      <c r="T43" s="27">
        <f t="shared" si="5"/>
        <v>16</v>
      </c>
      <c r="U43" s="40">
        <f t="shared" si="6"/>
        <v>0.93548387096774188</v>
      </c>
      <c r="V43" s="22">
        <v>405</v>
      </c>
      <c r="W43" s="22" t="s">
        <v>79</v>
      </c>
      <c r="X43" s="22" t="s">
        <v>80</v>
      </c>
      <c r="Y43" s="61">
        <v>688</v>
      </c>
      <c r="Z43" s="41"/>
      <c r="AA43" s="1" t="s">
        <v>161</v>
      </c>
      <c r="AB43" s="28" t="s">
        <v>162</v>
      </c>
    </row>
    <row r="44" spans="1:28" x14ac:dyDescent="0.3">
      <c r="A44" s="1" t="s">
        <v>46</v>
      </c>
      <c r="B44" s="1" t="s">
        <v>59</v>
      </c>
      <c r="C44" s="27" t="s">
        <v>171</v>
      </c>
      <c r="D44" s="38">
        <v>22</v>
      </c>
      <c r="E44" s="27">
        <v>23</v>
      </c>
      <c r="F44" s="27">
        <v>4</v>
      </c>
      <c r="G44" s="27">
        <v>6</v>
      </c>
      <c r="H44" s="27"/>
      <c r="I44" s="27"/>
      <c r="J44" s="27">
        <v>5</v>
      </c>
      <c r="K44" s="27">
        <v>5</v>
      </c>
      <c r="L44" s="27">
        <v>2</v>
      </c>
      <c r="M44" s="27">
        <v>7</v>
      </c>
      <c r="N44" s="27">
        <f t="shared" si="4"/>
        <v>9</v>
      </c>
      <c r="O44" s="39">
        <v>3</v>
      </c>
      <c r="P44" s="39">
        <v>2</v>
      </c>
      <c r="Q44" s="39">
        <v>1</v>
      </c>
      <c r="R44" s="39">
        <v>3</v>
      </c>
      <c r="S44" s="39">
        <v>2</v>
      </c>
      <c r="T44" s="27">
        <f t="shared" si="5"/>
        <v>13</v>
      </c>
      <c r="U44" s="40">
        <f t="shared" si="6"/>
        <v>1.1304347826086956</v>
      </c>
      <c r="V44" s="22">
        <v>405</v>
      </c>
      <c r="W44" s="22" t="s">
        <v>79</v>
      </c>
      <c r="X44" s="22" t="s">
        <v>80</v>
      </c>
      <c r="Y44" s="61">
        <v>688</v>
      </c>
      <c r="Z44" s="41"/>
      <c r="AA44" s="1" t="s">
        <v>161</v>
      </c>
      <c r="AB44" s="28" t="s">
        <v>162</v>
      </c>
    </row>
    <row r="45" spans="1:28" x14ac:dyDescent="0.3">
      <c r="A45" s="43" t="s">
        <v>46</v>
      </c>
      <c r="B45" s="43" t="s">
        <v>59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46</v>
      </c>
      <c r="G45" s="44">
        <f t="shared" si="7"/>
        <v>80</v>
      </c>
      <c r="H45" s="44">
        <f t="shared" si="7"/>
        <v>0</v>
      </c>
      <c r="I45" s="44">
        <f t="shared" si="7"/>
        <v>0</v>
      </c>
      <c r="J45" s="44">
        <f t="shared" si="7"/>
        <v>27</v>
      </c>
      <c r="K45" s="44">
        <f t="shared" si="7"/>
        <v>35</v>
      </c>
      <c r="L45" s="44">
        <f t="shared" si="7"/>
        <v>14</v>
      </c>
      <c r="M45" s="44">
        <f t="shared" si="7"/>
        <v>32</v>
      </c>
      <c r="N45" s="44">
        <f t="shared" si="7"/>
        <v>46</v>
      </c>
      <c r="O45" s="44">
        <f t="shared" si="7"/>
        <v>33</v>
      </c>
      <c r="P45" s="44">
        <f t="shared" si="7"/>
        <v>25</v>
      </c>
      <c r="Q45" s="44">
        <f t="shared" si="7"/>
        <v>10</v>
      </c>
      <c r="R45" s="44">
        <f t="shared" si="7"/>
        <v>25</v>
      </c>
      <c r="S45" s="44">
        <f t="shared" si="7"/>
        <v>10</v>
      </c>
      <c r="T45" s="44">
        <f t="shared" si="7"/>
        <v>119</v>
      </c>
      <c r="U45" s="45">
        <f>((T45+Q45+N45-R45)+(O45*2))/E45</f>
        <v>0.9</v>
      </c>
      <c r="V45" s="46">
        <v>405</v>
      </c>
      <c r="W45" s="46" t="s">
        <v>79</v>
      </c>
      <c r="X45" s="46" t="s">
        <v>80</v>
      </c>
      <c r="Y45" s="62">
        <v>688</v>
      </c>
      <c r="Z45" s="47"/>
      <c r="AA45" s="43" t="s">
        <v>161</v>
      </c>
      <c r="AB45" s="66" t="s">
        <v>162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0.57499999999999996</v>
      </c>
      <c r="H46" s="27"/>
      <c r="I46" s="1"/>
      <c r="J46" s="48" t="s">
        <v>42</v>
      </c>
      <c r="K46" s="50">
        <f>J45/K45</f>
        <v>0.77142857142857146</v>
      </c>
      <c r="L46" s="1"/>
      <c r="M46" s="39" t="s">
        <v>43</v>
      </c>
      <c r="N46" s="51">
        <v>10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B48" s="67"/>
    </row>
    <row r="49" spans="28:28" x14ac:dyDescent="0.3">
      <c r="AB49" s="67"/>
    </row>
    <row r="50" spans="28:28" x14ac:dyDescent="0.3">
      <c r="AB50" s="67"/>
    </row>
    <row r="51" spans="28:28" x14ac:dyDescent="0.3">
      <c r="AB51" s="67"/>
    </row>
  </sheetData>
  <sheetProtection sheet="1" objects="1" scenarios="1"/>
  <sortState xmlns:xlrd2="http://schemas.microsoft.com/office/spreadsheetml/2017/richdata2" ref="A35:AB44">
    <sortCondition ref="C35:C4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315B-F7BD-4049-B381-9193946AB082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409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266</v>
      </c>
      <c r="K4" s="16" t="s">
        <v>45</v>
      </c>
      <c r="L4" s="17"/>
      <c r="M4" s="18"/>
      <c r="N4" s="19">
        <v>27</v>
      </c>
      <c r="O4" s="19">
        <v>22</v>
      </c>
      <c r="P4" s="19">
        <v>22</v>
      </c>
      <c r="Q4" s="19">
        <v>27</v>
      </c>
      <c r="R4" s="20"/>
      <c r="S4" s="21">
        <f>SUM(N4:R4)</f>
        <v>98</v>
      </c>
      <c r="T4" s="22">
        <v>412</v>
      </c>
    </row>
    <row r="5" spans="1:28" x14ac:dyDescent="0.3">
      <c r="B5" s="1"/>
      <c r="C5" s="6" t="s">
        <v>99</v>
      </c>
      <c r="D5" s="7" t="s">
        <v>6</v>
      </c>
      <c r="E5" s="1"/>
      <c r="F5" s="1" t="s">
        <v>425</v>
      </c>
      <c r="G5" s="1"/>
      <c r="J5" s="15" t="s">
        <v>267</v>
      </c>
      <c r="K5" s="16" t="s">
        <v>72</v>
      </c>
      <c r="L5" s="17"/>
      <c r="M5" s="18"/>
      <c r="N5" s="19">
        <v>22</v>
      </c>
      <c r="O5" s="19">
        <v>27</v>
      </c>
      <c r="P5" s="19">
        <v>21</v>
      </c>
      <c r="Q5" s="19">
        <v>18</v>
      </c>
      <c r="R5" s="20"/>
      <c r="S5" s="21">
        <f>SUM(N5:R5)</f>
        <v>88</v>
      </c>
      <c r="T5" s="22">
        <v>412</v>
      </c>
      <c r="U5" s="1"/>
      <c r="V5" s="1"/>
      <c r="W5" s="1"/>
    </row>
    <row r="6" spans="1:28" x14ac:dyDescent="0.3">
      <c r="C6" s="58">
        <v>932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412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15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12</v>
      </c>
      <c r="E13" s="78"/>
      <c r="F13" s="27">
        <v>13</v>
      </c>
      <c r="G13" s="27">
        <v>25</v>
      </c>
      <c r="H13" s="27"/>
      <c r="I13" s="27"/>
      <c r="J13" s="27">
        <v>10</v>
      </c>
      <c r="K13" s="27">
        <v>11</v>
      </c>
      <c r="L13" s="78"/>
      <c r="M13" s="27">
        <v>9</v>
      </c>
      <c r="N13" s="27">
        <f>SUM(L13:M13)</f>
        <v>9</v>
      </c>
      <c r="O13" s="78"/>
      <c r="P13" s="79"/>
      <c r="Q13" s="78"/>
      <c r="R13" s="78"/>
      <c r="S13" s="78"/>
      <c r="T13" s="27">
        <f>(H13*3)+((F13-H13)*2)+J13</f>
        <v>36</v>
      </c>
      <c r="U13" s="40" t="str">
        <f>IFERROR(((T13+Q13+N13-R13)+(O13*2))/E13,"")</f>
        <v/>
      </c>
      <c r="V13" s="22">
        <v>412</v>
      </c>
      <c r="W13" s="22" t="s">
        <v>79</v>
      </c>
      <c r="X13" s="22" t="s">
        <v>80</v>
      </c>
      <c r="Y13" s="61">
        <v>932</v>
      </c>
      <c r="Z13" s="41"/>
      <c r="AA13" s="1" t="s">
        <v>96</v>
      </c>
      <c r="AB13" s="28" t="s">
        <v>269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34</v>
      </c>
      <c r="E14" s="27">
        <v>10</v>
      </c>
      <c r="F14" s="27">
        <v>2</v>
      </c>
      <c r="G14" s="78"/>
      <c r="H14" s="27"/>
      <c r="I14" s="27"/>
      <c r="J14" s="27">
        <v>0</v>
      </c>
      <c r="K14" s="78"/>
      <c r="L14" s="78"/>
      <c r="M14" s="78"/>
      <c r="N14" s="27">
        <f t="shared" ref="N14:N18" si="0">SUM(L14:M14)</f>
        <v>0</v>
      </c>
      <c r="O14" s="79"/>
      <c r="P14" s="79"/>
      <c r="Q14" s="79"/>
      <c r="R14" s="79"/>
      <c r="S14" s="79"/>
      <c r="T14" s="39">
        <f t="shared" ref="T14:T18" si="1">(H14*3)+((F14-H14)*2)+J14</f>
        <v>4</v>
      </c>
      <c r="U14" s="40">
        <f t="shared" ref="U14:U21" si="2">IFERROR(((T14+Q14+N14-R14)+(O14*2))/E14,"")</f>
        <v>0.4</v>
      </c>
      <c r="V14" s="22">
        <v>412</v>
      </c>
      <c r="W14" s="22" t="s">
        <v>79</v>
      </c>
      <c r="X14" s="22" t="s">
        <v>80</v>
      </c>
      <c r="Y14" s="61">
        <v>932</v>
      </c>
      <c r="Z14" s="41"/>
      <c r="AA14" s="1" t="s">
        <v>96</v>
      </c>
      <c r="AB14" s="28" t="s">
        <v>269</v>
      </c>
    </row>
    <row r="15" spans="1:28" x14ac:dyDescent="0.3">
      <c r="A15" s="1" t="s">
        <v>71</v>
      </c>
      <c r="B15" s="1" t="s">
        <v>46</v>
      </c>
      <c r="C15" s="27" t="s">
        <v>117</v>
      </c>
      <c r="D15" s="38">
        <v>42</v>
      </c>
      <c r="E15" s="27">
        <v>26</v>
      </c>
      <c r="F15" s="27">
        <v>2</v>
      </c>
      <c r="G15" s="78"/>
      <c r="H15" s="27"/>
      <c r="I15" s="27"/>
      <c r="J15" s="27">
        <v>5</v>
      </c>
      <c r="K15" s="78"/>
      <c r="L15" s="78"/>
      <c r="M15" s="27">
        <v>6</v>
      </c>
      <c r="N15" s="27">
        <f t="shared" si="0"/>
        <v>6</v>
      </c>
      <c r="O15" s="79"/>
      <c r="P15" s="79"/>
      <c r="Q15" s="79"/>
      <c r="R15" s="79"/>
      <c r="S15" s="79"/>
      <c r="T15" s="39">
        <f t="shared" si="1"/>
        <v>9</v>
      </c>
      <c r="U15" s="40">
        <f t="shared" si="2"/>
        <v>0.57692307692307687</v>
      </c>
      <c r="V15" s="22">
        <v>412</v>
      </c>
      <c r="W15" s="22" t="s">
        <v>79</v>
      </c>
      <c r="X15" s="22" t="s">
        <v>80</v>
      </c>
      <c r="Y15" s="61">
        <v>932</v>
      </c>
      <c r="Z15" s="41"/>
      <c r="AA15" s="1" t="s">
        <v>96</v>
      </c>
      <c r="AB15" s="28" t="s">
        <v>269</v>
      </c>
    </row>
    <row r="16" spans="1:28" x14ac:dyDescent="0.3">
      <c r="A16" s="1" t="s">
        <v>71</v>
      </c>
      <c r="B16" s="1" t="s">
        <v>46</v>
      </c>
      <c r="C16" s="27" t="s">
        <v>118</v>
      </c>
      <c r="D16" s="38">
        <v>40</v>
      </c>
      <c r="E16" s="27">
        <v>32</v>
      </c>
      <c r="F16" s="27">
        <v>7</v>
      </c>
      <c r="G16" s="78"/>
      <c r="H16" s="27"/>
      <c r="I16" s="27"/>
      <c r="J16" s="27">
        <v>3</v>
      </c>
      <c r="K16" s="78"/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39">
        <f t="shared" si="1"/>
        <v>17</v>
      </c>
      <c r="U16" s="40">
        <f t="shared" si="2"/>
        <v>0.53125</v>
      </c>
      <c r="V16" s="22">
        <v>412</v>
      </c>
      <c r="W16" s="22" t="s">
        <v>79</v>
      </c>
      <c r="X16" s="22" t="s">
        <v>80</v>
      </c>
      <c r="Y16" s="61">
        <v>932</v>
      </c>
      <c r="Z16" s="41"/>
      <c r="AA16" s="1" t="s">
        <v>96</v>
      </c>
      <c r="AB16" s="28" t="s">
        <v>269</v>
      </c>
    </row>
    <row r="17" spans="1:28" x14ac:dyDescent="0.3">
      <c r="A17" s="1" t="s">
        <v>71</v>
      </c>
      <c r="B17" s="1" t="s">
        <v>46</v>
      </c>
      <c r="C17" s="27" t="s">
        <v>49</v>
      </c>
      <c r="D17" s="38">
        <v>44</v>
      </c>
      <c r="E17" s="78"/>
      <c r="F17" s="27">
        <v>7</v>
      </c>
      <c r="G17" s="78"/>
      <c r="H17" s="27"/>
      <c r="I17" s="27"/>
      <c r="J17" s="27">
        <v>4</v>
      </c>
      <c r="K17" s="78"/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18</v>
      </c>
      <c r="U17" s="40" t="str">
        <f t="shared" si="2"/>
        <v/>
      </c>
      <c r="V17" s="22">
        <v>412</v>
      </c>
      <c r="W17" s="22" t="s">
        <v>79</v>
      </c>
      <c r="X17" s="22" t="s">
        <v>80</v>
      </c>
      <c r="Y17" s="61">
        <v>932</v>
      </c>
      <c r="Z17" s="41"/>
      <c r="AA17" s="1" t="s">
        <v>96</v>
      </c>
      <c r="AB17" s="28" t="s">
        <v>269</v>
      </c>
    </row>
    <row r="18" spans="1:28" x14ac:dyDescent="0.3">
      <c r="A18" s="1" t="s">
        <v>71</v>
      </c>
      <c r="B18" s="1" t="s">
        <v>46</v>
      </c>
      <c r="C18" s="27" t="s">
        <v>50</v>
      </c>
      <c r="D18" s="38">
        <v>24</v>
      </c>
      <c r="E18" s="78"/>
      <c r="F18" s="27">
        <v>1</v>
      </c>
      <c r="G18" s="78"/>
      <c r="H18" s="27"/>
      <c r="I18" s="27"/>
      <c r="J18" s="27">
        <v>0</v>
      </c>
      <c r="K18" s="78"/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2</v>
      </c>
      <c r="U18" s="40" t="str">
        <f t="shared" si="2"/>
        <v/>
      </c>
      <c r="V18" s="22">
        <v>412</v>
      </c>
      <c r="W18" s="22" t="s">
        <v>79</v>
      </c>
      <c r="X18" s="22" t="s">
        <v>80</v>
      </c>
      <c r="Y18" s="61">
        <v>932</v>
      </c>
      <c r="Z18" s="41"/>
      <c r="AA18" s="1" t="s">
        <v>96</v>
      </c>
      <c r="AB18" s="28" t="s">
        <v>269</v>
      </c>
    </row>
    <row r="19" spans="1:28" x14ac:dyDescent="0.3">
      <c r="A19" s="1" t="s">
        <v>71</v>
      </c>
      <c r="B19" s="1" t="s">
        <v>46</v>
      </c>
      <c r="C19" s="27" t="s">
        <v>51</v>
      </c>
      <c r="D19" s="38">
        <v>23</v>
      </c>
      <c r="E19" s="78"/>
      <c r="F19" s="27">
        <v>0</v>
      </c>
      <c r="G19" s="78"/>
      <c r="H19" s="27"/>
      <c r="I19" s="27"/>
      <c r="J19" s="27">
        <v>0</v>
      </c>
      <c r="K19" s="78"/>
      <c r="L19" s="78"/>
      <c r="M19" s="78"/>
      <c r="N19" s="27">
        <f>SUM(L19:M19)</f>
        <v>0</v>
      </c>
      <c r="O19" s="79"/>
      <c r="P19" s="79"/>
      <c r="Q19" s="79"/>
      <c r="R19" s="79"/>
      <c r="S19" s="79"/>
      <c r="T19" s="39">
        <f>(H19*3)+((F19-H19)*2)+J19</f>
        <v>0</v>
      </c>
      <c r="U19" s="40" t="str">
        <f t="shared" si="2"/>
        <v/>
      </c>
      <c r="V19" s="22">
        <v>412</v>
      </c>
      <c r="W19" s="22" t="s">
        <v>79</v>
      </c>
      <c r="X19" s="22" t="s">
        <v>80</v>
      </c>
      <c r="Y19" s="61">
        <v>932</v>
      </c>
      <c r="Z19" s="41"/>
      <c r="AA19" s="1" t="s">
        <v>96</v>
      </c>
      <c r="AB19" s="28" t="s">
        <v>269</v>
      </c>
    </row>
    <row r="20" spans="1:28" x14ac:dyDescent="0.3">
      <c r="A20" s="1" t="s">
        <v>71</v>
      </c>
      <c r="B20" s="1" t="s">
        <v>46</v>
      </c>
      <c r="C20" s="27" t="s">
        <v>53</v>
      </c>
      <c r="D20" s="38">
        <v>10</v>
      </c>
      <c r="E20" s="78"/>
      <c r="F20" s="27">
        <v>6</v>
      </c>
      <c r="G20" s="78"/>
      <c r="H20" s="27"/>
      <c r="I20" s="27"/>
      <c r="J20" s="27">
        <v>0</v>
      </c>
      <c r="K20" s="78"/>
      <c r="L20" s="78"/>
      <c r="M20" s="78"/>
      <c r="N20" s="27">
        <f>SUM(L20:M20)</f>
        <v>0</v>
      </c>
      <c r="O20" s="39">
        <v>14</v>
      </c>
      <c r="P20" s="79"/>
      <c r="Q20" s="79"/>
      <c r="R20" s="79"/>
      <c r="S20" s="79"/>
      <c r="T20" s="39">
        <f>(H20*3)+((F20-H20)*2)+J20</f>
        <v>12</v>
      </c>
      <c r="U20" s="40" t="str">
        <f t="shared" si="2"/>
        <v/>
      </c>
      <c r="V20" s="22">
        <v>412</v>
      </c>
      <c r="W20" s="22" t="s">
        <v>79</v>
      </c>
      <c r="X20" s="22" t="s">
        <v>80</v>
      </c>
      <c r="Y20" s="61">
        <v>932</v>
      </c>
      <c r="Z20" s="41"/>
      <c r="AA20" s="1" t="s">
        <v>96</v>
      </c>
      <c r="AB20" s="28" t="s">
        <v>269</v>
      </c>
    </row>
    <row r="21" spans="1:28" x14ac:dyDescent="0.3">
      <c r="A21" s="1" t="s">
        <v>71</v>
      </c>
      <c r="B21" s="1" t="s">
        <v>46</v>
      </c>
      <c r="C21" s="27" t="s">
        <v>54</v>
      </c>
      <c r="D21" s="38">
        <v>32</v>
      </c>
      <c r="E21" s="78"/>
      <c r="F21" s="27">
        <v>0</v>
      </c>
      <c r="G21" s="78"/>
      <c r="H21" s="27"/>
      <c r="I21" s="27"/>
      <c r="J21" s="27">
        <v>0</v>
      </c>
      <c r="K21" s="78"/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0</v>
      </c>
      <c r="U21" s="40" t="str">
        <f t="shared" si="2"/>
        <v/>
      </c>
      <c r="V21" s="22">
        <v>412</v>
      </c>
      <c r="W21" s="22" t="s">
        <v>79</v>
      </c>
      <c r="X21" s="22" t="s">
        <v>80</v>
      </c>
      <c r="Y21" s="61">
        <v>932</v>
      </c>
      <c r="Z21" s="41"/>
      <c r="AA21" s="1" t="s">
        <v>96</v>
      </c>
      <c r="AB21" s="28" t="s">
        <v>269</v>
      </c>
    </row>
    <row r="22" spans="1:28" x14ac:dyDescent="0.3">
      <c r="A22" s="1" t="s">
        <v>71</v>
      </c>
      <c r="B22" s="1" t="s">
        <v>46</v>
      </c>
      <c r="C22" s="55" t="s">
        <v>39</v>
      </c>
      <c r="D22" s="1"/>
      <c r="E22" s="55">
        <v>172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55">
        <v>23</v>
      </c>
      <c r="Q22" s="42"/>
      <c r="R22" s="42"/>
      <c r="S22" s="42"/>
      <c r="T22" s="42"/>
      <c r="U22" s="40" t="str">
        <f t="shared" ref="U22" si="3">_xlfn.IFNA("",((T22+Q22+N22-R22)+(O22*2))/E22)</f>
        <v/>
      </c>
      <c r="V22" s="22">
        <v>412</v>
      </c>
      <c r="W22" s="22" t="s">
        <v>79</v>
      </c>
      <c r="X22" s="22" t="s">
        <v>80</v>
      </c>
      <c r="Y22" s="61">
        <v>932</v>
      </c>
      <c r="Z22" s="41"/>
      <c r="AA22" s="1" t="s">
        <v>96</v>
      </c>
      <c r="AB22" s="28" t="s">
        <v>269</v>
      </c>
    </row>
    <row r="23" spans="1:28" x14ac:dyDescent="0.3">
      <c r="A23" s="43" t="s">
        <v>71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38</v>
      </c>
      <c r="G23" s="44">
        <f t="shared" si="4"/>
        <v>25</v>
      </c>
      <c r="H23" s="44">
        <f t="shared" si="4"/>
        <v>0</v>
      </c>
      <c r="I23" s="44">
        <f t="shared" si="4"/>
        <v>0</v>
      </c>
      <c r="J23" s="44">
        <f t="shared" si="4"/>
        <v>22</v>
      </c>
      <c r="K23" s="44">
        <f t="shared" si="4"/>
        <v>11</v>
      </c>
      <c r="L23" s="44">
        <f t="shared" si="4"/>
        <v>0</v>
      </c>
      <c r="M23" s="44">
        <f t="shared" si="4"/>
        <v>15</v>
      </c>
      <c r="N23" s="44">
        <f t="shared" si="4"/>
        <v>15</v>
      </c>
      <c r="O23" s="44">
        <f t="shared" si="4"/>
        <v>14</v>
      </c>
      <c r="P23" s="44">
        <f t="shared" si="4"/>
        <v>23</v>
      </c>
      <c r="Q23" s="44">
        <f t="shared" si="4"/>
        <v>0</v>
      </c>
      <c r="R23" s="44">
        <f t="shared" si="4"/>
        <v>0</v>
      </c>
      <c r="S23" s="44">
        <f t="shared" si="4"/>
        <v>0</v>
      </c>
      <c r="T23" s="44">
        <f t="shared" si="4"/>
        <v>98</v>
      </c>
      <c r="U23" s="45">
        <f>((T23+Q23+N23-R23)+(O23*2))/E23</f>
        <v>0.58750000000000002</v>
      </c>
      <c r="V23" s="46">
        <v>412</v>
      </c>
      <c r="W23" s="46" t="s">
        <v>79</v>
      </c>
      <c r="X23" s="46" t="s">
        <v>80</v>
      </c>
      <c r="Y23" s="62">
        <v>932</v>
      </c>
      <c r="Z23" s="47"/>
      <c r="AA23" s="43" t="s">
        <v>96</v>
      </c>
      <c r="AB23" s="66" t="s">
        <v>269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1.52</v>
      </c>
      <c r="H24" s="27"/>
      <c r="I24" s="1"/>
      <c r="J24" s="48" t="s">
        <v>42</v>
      </c>
      <c r="K24" s="50">
        <f>J23/K23</f>
        <v>2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210</v>
      </c>
      <c r="D35" s="38">
        <v>21</v>
      </c>
      <c r="E35" s="78"/>
      <c r="F35" s="27">
        <v>7</v>
      </c>
      <c r="G35" s="78"/>
      <c r="H35" s="27"/>
      <c r="I35" s="27"/>
      <c r="J35" s="27">
        <v>5</v>
      </c>
      <c r="K35" s="78"/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+(F35*2)+J35</f>
        <v>19</v>
      </c>
      <c r="U35" s="40" t="str">
        <f>IFERROR(((T35+Q35+N35-R35)+(O35*2))/E35,"")</f>
        <v/>
      </c>
      <c r="V35" s="22">
        <v>412</v>
      </c>
      <c r="W35" s="22" t="s">
        <v>94</v>
      </c>
      <c r="X35" s="22" t="s">
        <v>95</v>
      </c>
      <c r="Y35" s="61">
        <v>932</v>
      </c>
      <c r="Z35" s="41"/>
      <c r="AA35" s="1" t="s">
        <v>208</v>
      </c>
      <c r="AB35" s="28" t="s">
        <v>270</v>
      </c>
    </row>
    <row r="36" spans="1:28" x14ac:dyDescent="0.3">
      <c r="A36" s="1" t="s">
        <v>46</v>
      </c>
      <c r="B36" s="1" t="s">
        <v>71</v>
      </c>
      <c r="C36" s="27" t="s">
        <v>214</v>
      </c>
      <c r="D36" s="38">
        <v>24</v>
      </c>
      <c r="E36" s="78" t="s">
        <v>424</v>
      </c>
      <c r="F36" s="27"/>
      <c r="G36" s="78"/>
      <c r="H36" s="27"/>
      <c r="I36" s="27"/>
      <c r="J36" s="27"/>
      <c r="K36" s="78"/>
      <c r="L36" s="78"/>
      <c r="M36" s="78"/>
      <c r="N36" s="27"/>
      <c r="O36" s="79"/>
      <c r="P36" s="79"/>
      <c r="Q36" s="79"/>
      <c r="R36" s="79"/>
      <c r="S36" s="79"/>
      <c r="T36" s="27"/>
      <c r="U36" s="40" t="str">
        <f t="shared" ref="U36:U44" si="5">IFERROR(((T36+Q36+N36-R36)+(O36*2))/E36,"")</f>
        <v/>
      </c>
      <c r="V36" s="22">
        <v>412</v>
      </c>
      <c r="W36" s="22" t="s">
        <v>94</v>
      </c>
      <c r="X36" s="22" t="s">
        <v>95</v>
      </c>
      <c r="Y36" s="61">
        <v>932</v>
      </c>
      <c r="Z36" s="41"/>
      <c r="AA36" s="1" t="s">
        <v>208</v>
      </c>
      <c r="AB36" s="28" t="s">
        <v>270</v>
      </c>
    </row>
    <row r="37" spans="1:28" x14ac:dyDescent="0.3">
      <c r="A37" s="1" t="s">
        <v>46</v>
      </c>
      <c r="B37" s="1" t="s">
        <v>71</v>
      </c>
      <c r="C37" s="27" t="s">
        <v>211</v>
      </c>
      <c r="D37" s="38">
        <v>32</v>
      </c>
      <c r="E37" s="78"/>
      <c r="F37" s="27">
        <v>2</v>
      </c>
      <c r="G37" s="78"/>
      <c r="H37" s="27"/>
      <c r="I37" s="27"/>
      <c r="J37" s="27">
        <v>0</v>
      </c>
      <c r="K37" s="78"/>
      <c r="L37" s="78"/>
      <c r="M37" s="78"/>
      <c r="N37" s="27">
        <f t="shared" ref="N37:N40" si="6">SUM(L37:M37)</f>
        <v>0</v>
      </c>
      <c r="O37" s="79"/>
      <c r="P37" s="79"/>
      <c r="Q37" s="79"/>
      <c r="R37" s="79"/>
      <c r="S37" s="79"/>
      <c r="T37" s="27">
        <f t="shared" ref="T37:T44" si="7">+(F37*2)+J37</f>
        <v>4</v>
      </c>
      <c r="U37" s="40" t="str">
        <f t="shared" si="5"/>
        <v/>
      </c>
      <c r="V37" s="22">
        <v>412</v>
      </c>
      <c r="W37" s="22" t="s">
        <v>94</v>
      </c>
      <c r="X37" s="22" t="s">
        <v>95</v>
      </c>
      <c r="Y37" s="61">
        <v>932</v>
      </c>
      <c r="Z37" s="41"/>
      <c r="AA37" s="1" t="s">
        <v>208</v>
      </c>
      <c r="AB37" s="28" t="s">
        <v>270</v>
      </c>
    </row>
    <row r="38" spans="1:28" x14ac:dyDescent="0.3">
      <c r="A38" s="1" t="s">
        <v>46</v>
      </c>
      <c r="B38" s="1" t="s">
        <v>71</v>
      </c>
      <c r="C38" s="27" t="s">
        <v>216</v>
      </c>
      <c r="D38" s="38">
        <v>44</v>
      </c>
      <c r="E38" s="78"/>
      <c r="F38" s="27">
        <v>0</v>
      </c>
      <c r="G38" s="78"/>
      <c r="H38" s="27"/>
      <c r="I38" s="27"/>
      <c r="J38" s="27">
        <v>2</v>
      </c>
      <c r="K38" s="78"/>
      <c r="L38" s="78"/>
      <c r="M38" s="78"/>
      <c r="N38" s="27">
        <f t="shared" si="6"/>
        <v>0</v>
      </c>
      <c r="O38" s="79"/>
      <c r="P38" s="79"/>
      <c r="Q38" s="79"/>
      <c r="R38" s="79"/>
      <c r="S38" s="79"/>
      <c r="T38" s="27">
        <f t="shared" si="7"/>
        <v>2</v>
      </c>
      <c r="U38" s="40" t="str">
        <f t="shared" si="5"/>
        <v/>
      </c>
      <c r="V38" s="22">
        <v>412</v>
      </c>
      <c r="W38" s="22" t="s">
        <v>94</v>
      </c>
      <c r="X38" s="22" t="s">
        <v>95</v>
      </c>
      <c r="Y38" s="61">
        <v>932</v>
      </c>
      <c r="Z38" s="41"/>
      <c r="AA38" s="1" t="s">
        <v>208</v>
      </c>
      <c r="AB38" s="28" t="s">
        <v>270</v>
      </c>
    </row>
    <row r="39" spans="1:28" x14ac:dyDescent="0.3">
      <c r="A39" s="1" t="s">
        <v>46</v>
      </c>
      <c r="B39" s="1" t="s">
        <v>71</v>
      </c>
      <c r="C39" s="27" t="s">
        <v>212</v>
      </c>
      <c r="D39" s="38">
        <v>15</v>
      </c>
      <c r="E39" s="78"/>
      <c r="F39" s="27">
        <v>9</v>
      </c>
      <c r="G39" s="78"/>
      <c r="H39" s="27"/>
      <c r="I39" s="27"/>
      <c r="J39" s="27">
        <v>2</v>
      </c>
      <c r="K39" s="78"/>
      <c r="L39" s="78"/>
      <c r="M39" s="78"/>
      <c r="N39" s="27">
        <f t="shared" si="6"/>
        <v>0</v>
      </c>
      <c r="O39" s="79"/>
      <c r="P39" s="79"/>
      <c r="Q39" s="79"/>
      <c r="R39" s="79"/>
      <c r="S39" s="79"/>
      <c r="T39" s="27">
        <f t="shared" si="7"/>
        <v>20</v>
      </c>
      <c r="U39" s="40" t="str">
        <f t="shared" si="5"/>
        <v/>
      </c>
      <c r="V39" s="22">
        <v>412</v>
      </c>
      <c r="W39" s="22" t="s">
        <v>94</v>
      </c>
      <c r="X39" s="22" t="s">
        <v>95</v>
      </c>
      <c r="Y39" s="61">
        <v>932</v>
      </c>
      <c r="Z39" s="41"/>
      <c r="AA39" s="1" t="s">
        <v>208</v>
      </c>
      <c r="AB39" s="28" t="s">
        <v>270</v>
      </c>
    </row>
    <row r="40" spans="1:28" x14ac:dyDescent="0.3">
      <c r="A40" s="1" t="s">
        <v>46</v>
      </c>
      <c r="B40" s="1" t="s">
        <v>71</v>
      </c>
      <c r="C40" s="27" t="s">
        <v>320</v>
      </c>
      <c r="D40" s="38">
        <v>42</v>
      </c>
      <c r="E40" s="78"/>
      <c r="F40" s="27">
        <v>6</v>
      </c>
      <c r="G40" s="78"/>
      <c r="H40" s="27"/>
      <c r="I40" s="27"/>
      <c r="J40" s="27">
        <v>1</v>
      </c>
      <c r="K40" s="78"/>
      <c r="L40" s="78"/>
      <c r="M40" s="78"/>
      <c r="N40" s="27">
        <f t="shared" si="6"/>
        <v>0</v>
      </c>
      <c r="O40" s="79"/>
      <c r="P40" s="55">
        <v>6</v>
      </c>
      <c r="Q40" s="79"/>
      <c r="R40" s="79"/>
      <c r="S40" s="79"/>
      <c r="T40" s="27">
        <f t="shared" si="7"/>
        <v>13</v>
      </c>
      <c r="U40" s="40" t="str">
        <f t="shared" si="5"/>
        <v/>
      </c>
      <c r="V40" s="22">
        <v>412</v>
      </c>
      <c r="W40" s="22" t="s">
        <v>94</v>
      </c>
      <c r="X40" s="22" t="s">
        <v>95</v>
      </c>
      <c r="Y40" s="61">
        <v>932</v>
      </c>
      <c r="Z40" s="41"/>
      <c r="AA40" s="1" t="s">
        <v>208</v>
      </c>
      <c r="AB40" s="28" t="s">
        <v>270</v>
      </c>
    </row>
    <row r="41" spans="1:28" x14ac:dyDescent="0.3">
      <c r="A41" s="1" t="s">
        <v>46</v>
      </c>
      <c r="B41" s="1" t="s">
        <v>71</v>
      </c>
      <c r="C41" s="27" t="s">
        <v>422</v>
      </c>
      <c r="D41" s="38">
        <v>53</v>
      </c>
      <c r="E41" s="78" t="s">
        <v>423</v>
      </c>
      <c r="F41" s="27"/>
      <c r="G41" s="78"/>
      <c r="H41" s="27"/>
      <c r="I41" s="27"/>
      <c r="J41" s="27"/>
      <c r="K41" s="78"/>
      <c r="L41" s="78"/>
      <c r="M41" s="78"/>
      <c r="N41" s="27"/>
      <c r="O41" s="79"/>
      <c r="P41" s="79"/>
      <c r="Q41" s="79"/>
      <c r="R41" s="79"/>
      <c r="S41" s="79"/>
      <c r="T41" s="27"/>
      <c r="U41" s="40" t="str">
        <f t="shared" si="5"/>
        <v/>
      </c>
      <c r="V41" s="22">
        <v>412</v>
      </c>
      <c r="W41" s="22" t="s">
        <v>94</v>
      </c>
      <c r="X41" s="22" t="s">
        <v>95</v>
      </c>
      <c r="Y41" s="61">
        <v>932</v>
      </c>
      <c r="Z41" s="41"/>
      <c r="AA41" s="1" t="s">
        <v>208</v>
      </c>
      <c r="AB41" s="28" t="s">
        <v>270</v>
      </c>
    </row>
    <row r="42" spans="1:28" x14ac:dyDescent="0.3">
      <c r="A42" s="1" t="s">
        <v>46</v>
      </c>
      <c r="B42" s="1" t="s">
        <v>71</v>
      </c>
      <c r="C42" s="27" t="s">
        <v>322</v>
      </c>
      <c r="D42" s="38">
        <v>33</v>
      </c>
      <c r="E42" s="78"/>
      <c r="F42" s="27">
        <v>0</v>
      </c>
      <c r="G42" s="78"/>
      <c r="H42" s="27"/>
      <c r="I42" s="27"/>
      <c r="J42" s="27">
        <v>3</v>
      </c>
      <c r="K42" s="78"/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27">
        <f t="shared" si="7"/>
        <v>3</v>
      </c>
      <c r="U42" s="40" t="str">
        <f t="shared" si="5"/>
        <v/>
      </c>
      <c r="V42" s="22">
        <v>412</v>
      </c>
      <c r="W42" s="22" t="s">
        <v>94</v>
      </c>
      <c r="X42" s="22" t="s">
        <v>95</v>
      </c>
      <c r="Y42" s="61">
        <v>932</v>
      </c>
      <c r="Z42" s="41"/>
      <c r="AA42" s="1" t="s">
        <v>208</v>
      </c>
      <c r="AB42" s="28" t="s">
        <v>270</v>
      </c>
    </row>
    <row r="43" spans="1:28" x14ac:dyDescent="0.3">
      <c r="A43" s="1" t="s">
        <v>46</v>
      </c>
      <c r="B43" s="1" t="s">
        <v>71</v>
      </c>
      <c r="C43" s="27" t="s">
        <v>323</v>
      </c>
      <c r="D43" s="38">
        <v>12</v>
      </c>
      <c r="E43" s="78"/>
      <c r="F43" s="27">
        <v>4</v>
      </c>
      <c r="G43" s="78"/>
      <c r="H43" s="27"/>
      <c r="I43" s="27"/>
      <c r="J43" s="27">
        <v>2</v>
      </c>
      <c r="K43" s="78"/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7"/>
        <v>10</v>
      </c>
      <c r="U43" s="40" t="str">
        <f t="shared" si="5"/>
        <v/>
      </c>
      <c r="V43" s="22">
        <v>412</v>
      </c>
      <c r="W43" s="22" t="s">
        <v>94</v>
      </c>
      <c r="X43" s="22" t="s">
        <v>95</v>
      </c>
      <c r="Y43" s="61">
        <v>932</v>
      </c>
      <c r="Z43" s="41"/>
      <c r="AA43" s="1" t="s">
        <v>208</v>
      </c>
      <c r="AB43" s="28" t="s">
        <v>270</v>
      </c>
    </row>
    <row r="44" spans="1:28" x14ac:dyDescent="0.3">
      <c r="A44" s="1" t="s">
        <v>46</v>
      </c>
      <c r="B44" s="1" t="s">
        <v>71</v>
      </c>
      <c r="C44" s="27" t="s">
        <v>213</v>
      </c>
      <c r="D44" s="38">
        <v>11</v>
      </c>
      <c r="E44" s="78"/>
      <c r="F44" s="27">
        <v>8</v>
      </c>
      <c r="G44" s="78"/>
      <c r="H44" s="27"/>
      <c r="I44" s="27"/>
      <c r="J44" s="27">
        <v>1</v>
      </c>
      <c r="K44" s="78"/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7"/>
        <v>17</v>
      </c>
      <c r="U44" s="40" t="str">
        <f t="shared" si="5"/>
        <v/>
      </c>
      <c r="V44" s="22">
        <v>412</v>
      </c>
      <c r="W44" s="22" t="s">
        <v>94</v>
      </c>
      <c r="X44" s="22" t="s">
        <v>95</v>
      </c>
      <c r="Y44" s="61">
        <v>932</v>
      </c>
      <c r="Z44" s="41"/>
      <c r="AA44" s="1" t="s">
        <v>208</v>
      </c>
      <c r="AB44" s="28" t="s">
        <v>270</v>
      </c>
    </row>
    <row r="45" spans="1:28" x14ac:dyDescent="0.3">
      <c r="A45" s="1" t="s">
        <v>46</v>
      </c>
      <c r="B45" s="1" t="s">
        <v>71</v>
      </c>
      <c r="C45" s="55" t="s">
        <v>39</v>
      </c>
      <c r="D45" s="1"/>
      <c r="E45" s="55">
        <v>240</v>
      </c>
      <c r="F45" s="55"/>
      <c r="G45" s="55"/>
      <c r="H45" s="55"/>
      <c r="I45" s="55"/>
      <c r="J45" s="55"/>
      <c r="K45" s="55"/>
      <c r="L45" s="55"/>
      <c r="M45" s="55"/>
      <c r="N45" s="5"/>
      <c r="O45" s="55"/>
      <c r="P45" s="55">
        <v>16</v>
      </c>
      <c r="Q45" s="55"/>
      <c r="R45" s="42"/>
      <c r="S45" s="42"/>
      <c r="T45" s="27"/>
      <c r="U45" s="40" t="str">
        <f t="shared" ref="U45" si="8">_xlfn.IFNA("",((T45+Q45+N45-R45)+(O45*2))/E45)</f>
        <v/>
      </c>
      <c r="V45" s="22">
        <v>412</v>
      </c>
      <c r="W45" s="22" t="s">
        <v>94</v>
      </c>
      <c r="X45" s="22" t="s">
        <v>95</v>
      </c>
      <c r="Y45" s="61">
        <v>932</v>
      </c>
      <c r="Z45" s="41"/>
      <c r="AA45" s="1" t="s">
        <v>208</v>
      </c>
      <c r="AB45" s="28" t="s">
        <v>270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36</v>
      </c>
      <c r="G46" s="44">
        <f t="shared" si="9"/>
        <v>0</v>
      </c>
      <c r="H46" s="44">
        <f t="shared" si="9"/>
        <v>0</v>
      </c>
      <c r="I46" s="44">
        <f t="shared" si="9"/>
        <v>0</v>
      </c>
      <c r="J46" s="44">
        <f t="shared" si="9"/>
        <v>16</v>
      </c>
      <c r="K46" s="44">
        <f t="shared" si="9"/>
        <v>0</v>
      </c>
      <c r="L46" s="44">
        <f t="shared" si="9"/>
        <v>0</v>
      </c>
      <c r="M46" s="44">
        <f t="shared" si="9"/>
        <v>0</v>
      </c>
      <c r="N46" s="44">
        <f t="shared" si="9"/>
        <v>0</v>
      </c>
      <c r="O46" s="44">
        <f t="shared" si="9"/>
        <v>0</v>
      </c>
      <c r="P46" s="44">
        <f t="shared" si="9"/>
        <v>22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88</v>
      </c>
      <c r="U46" s="45">
        <f>((T46+Q46+N46-R46)+(O46*2))/E46</f>
        <v>0.36666666666666664</v>
      </c>
      <c r="V46" s="46">
        <v>412</v>
      </c>
      <c r="W46" s="46" t="s">
        <v>94</v>
      </c>
      <c r="X46" s="46" t="s">
        <v>95</v>
      </c>
      <c r="Y46" s="62">
        <v>932</v>
      </c>
      <c r="Z46" s="47"/>
      <c r="AA46" s="43" t="s">
        <v>208</v>
      </c>
      <c r="AB46" s="66" t="s">
        <v>270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 t="e">
        <f>J46/K46</f>
        <v>#DIV/0!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13838-B3AE-424A-B725-81FA4917F7E2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6" t="s">
        <v>457</v>
      </c>
    </row>
    <row r="3" spans="1:28" x14ac:dyDescent="0.3">
      <c r="B3" s="1"/>
      <c r="C3" s="6">
        <v>29609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271</v>
      </c>
      <c r="K4" s="16" t="str">
        <f>+C11</f>
        <v>New Jersey Gems</v>
      </c>
      <c r="L4" s="17"/>
      <c r="M4" s="18"/>
      <c r="N4" s="19">
        <v>28</v>
      </c>
      <c r="O4" s="19">
        <v>24</v>
      </c>
      <c r="P4" s="19">
        <v>23</v>
      </c>
      <c r="Q4" s="19">
        <v>21</v>
      </c>
      <c r="R4" s="20"/>
      <c r="S4" s="21">
        <f>SUM(N4:R4)</f>
        <v>96</v>
      </c>
      <c r="T4" s="22">
        <v>417</v>
      </c>
    </row>
    <row r="5" spans="1:28" x14ac:dyDescent="0.3">
      <c r="B5" s="1"/>
      <c r="C5" s="6" t="s">
        <v>456</v>
      </c>
      <c r="D5" s="7" t="s">
        <v>6</v>
      </c>
      <c r="E5" s="1"/>
      <c r="F5" s="1"/>
      <c r="G5" s="1"/>
      <c r="J5" s="15" t="s">
        <v>272</v>
      </c>
      <c r="K5" s="16" t="str">
        <f>+C33</f>
        <v>Nebraska Wranglers</v>
      </c>
      <c r="L5" s="17"/>
      <c r="M5" s="18"/>
      <c r="N5" s="19">
        <v>25</v>
      </c>
      <c r="O5" s="19">
        <v>31</v>
      </c>
      <c r="P5" s="19">
        <v>14</v>
      </c>
      <c r="Q5" s="19">
        <v>29</v>
      </c>
      <c r="R5" s="20"/>
      <c r="S5" s="21">
        <f>SUM(N5:R5)</f>
        <v>99</v>
      </c>
      <c r="T5" s="22">
        <v>417</v>
      </c>
      <c r="U5" s="1"/>
      <c r="V5" s="1"/>
      <c r="W5" s="1"/>
    </row>
    <row r="6" spans="1:28" x14ac:dyDescent="0.3">
      <c r="C6" s="58">
        <v>1038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417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12</v>
      </c>
      <c r="E13" s="78"/>
      <c r="F13" s="27">
        <v>19</v>
      </c>
      <c r="G13" s="27">
        <v>31</v>
      </c>
      <c r="H13" s="27"/>
      <c r="I13" s="27"/>
      <c r="J13" s="27">
        <v>5</v>
      </c>
      <c r="K13" s="78"/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43</v>
      </c>
      <c r="U13" s="40" t="str">
        <f>IFERROR(((T13+Q13+N13-R13)+(O13*2))/E13,"")</f>
        <v/>
      </c>
      <c r="V13" s="22">
        <v>417</v>
      </c>
      <c r="W13" s="22" t="s">
        <v>94</v>
      </c>
      <c r="X13" s="22" t="s">
        <v>95</v>
      </c>
      <c r="Y13" s="61">
        <v>1038</v>
      </c>
      <c r="Z13" s="41" t="s">
        <v>459</v>
      </c>
      <c r="AA13" s="1" t="s">
        <v>96</v>
      </c>
      <c r="AB13" s="28" t="s">
        <v>273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34</v>
      </c>
      <c r="E14" s="78"/>
      <c r="F14" s="78"/>
      <c r="G14" s="78"/>
      <c r="H14" s="27"/>
      <c r="I14" s="27"/>
      <c r="J14" s="78"/>
      <c r="K14" s="78"/>
      <c r="L14" s="78"/>
      <c r="M14" s="78"/>
      <c r="N14" s="27">
        <f t="shared" ref="N14:N20" si="0">SUM(L14:M14)</f>
        <v>0</v>
      </c>
      <c r="O14" s="79"/>
      <c r="P14" s="79"/>
      <c r="Q14" s="79"/>
      <c r="R14" s="79"/>
      <c r="S14" s="79"/>
      <c r="T14" s="27">
        <v>7</v>
      </c>
      <c r="U14" s="40" t="str">
        <f t="shared" ref="U14:U21" si="1">IFERROR(((T14+Q14+N14-R14)+(O14*2))/E14,"")</f>
        <v/>
      </c>
      <c r="V14" s="22">
        <v>417</v>
      </c>
      <c r="W14" s="22" t="s">
        <v>94</v>
      </c>
      <c r="X14" s="22" t="s">
        <v>95</v>
      </c>
      <c r="Y14" s="61">
        <v>1038</v>
      </c>
      <c r="Z14" s="41"/>
      <c r="AA14" s="1" t="s">
        <v>96</v>
      </c>
      <c r="AB14" s="28" t="s">
        <v>273</v>
      </c>
    </row>
    <row r="15" spans="1:28" x14ac:dyDescent="0.3">
      <c r="A15" s="1" t="s">
        <v>65</v>
      </c>
      <c r="B15" s="1" t="s">
        <v>46</v>
      </c>
      <c r="C15" s="27" t="s">
        <v>117</v>
      </c>
      <c r="D15" s="38">
        <v>42</v>
      </c>
      <c r="E15" s="78"/>
      <c r="F15" s="78"/>
      <c r="G15" s="78"/>
      <c r="H15" s="27"/>
      <c r="I15" s="27"/>
      <c r="J15" s="78"/>
      <c r="K15" s="78"/>
      <c r="L15" s="78"/>
      <c r="M15" s="78"/>
      <c r="N15" s="27">
        <f t="shared" ref="N15:N16" si="2">SUM(L15:M15)</f>
        <v>0</v>
      </c>
      <c r="O15" s="79"/>
      <c r="P15" s="79"/>
      <c r="Q15" s="79"/>
      <c r="R15" s="79"/>
      <c r="S15" s="79"/>
      <c r="T15" s="27">
        <v>6</v>
      </c>
      <c r="U15" s="40" t="str">
        <f t="shared" si="1"/>
        <v/>
      </c>
      <c r="V15" s="22">
        <v>417</v>
      </c>
      <c r="W15" s="22" t="s">
        <v>94</v>
      </c>
      <c r="X15" s="22" t="s">
        <v>95</v>
      </c>
      <c r="Y15" s="61">
        <v>1038</v>
      </c>
      <c r="Z15" s="41"/>
      <c r="AA15" s="1" t="s">
        <v>96</v>
      </c>
      <c r="AB15" s="28" t="s">
        <v>273</v>
      </c>
    </row>
    <row r="16" spans="1:28" x14ac:dyDescent="0.3">
      <c r="A16" s="1" t="s">
        <v>65</v>
      </c>
      <c r="B16" s="1" t="s">
        <v>46</v>
      </c>
      <c r="C16" s="27" t="s">
        <v>118</v>
      </c>
      <c r="D16" s="38">
        <v>40</v>
      </c>
      <c r="E16" s="78"/>
      <c r="F16" s="78"/>
      <c r="G16" s="78"/>
      <c r="H16" s="27"/>
      <c r="I16" s="27"/>
      <c r="J16" s="78"/>
      <c r="K16" s="78"/>
      <c r="L16" s="78"/>
      <c r="M16" s="78"/>
      <c r="N16" s="27">
        <f t="shared" si="2"/>
        <v>0</v>
      </c>
      <c r="O16" s="79"/>
      <c r="P16" s="79"/>
      <c r="Q16" s="79"/>
      <c r="R16" s="79"/>
      <c r="S16" s="79"/>
      <c r="T16" s="27">
        <v>8</v>
      </c>
      <c r="U16" s="40" t="str">
        <f t="shared" si="1"/>
        <v/>
      </c>
      <c r="V16" s="22">
        <v>417</v>
      </c>
      <c r="W16" s="22" t="s">
        <v>94</v>
      </c>
      <c r="X16" s="22" t="s">
        <v>95</v>
      </c>
      <c r="Y16" s="61">
        <v>1038</v>
      </c>
      <c r="Z16" s="41"/>
      <c r="AA16" s="1" t="s">
        <v>96</v>
      </c>
      <c r="AB16" s="28" t="s">
        <v>273</v>
      </c>
    </row>
    <row r="17" spans="1:28" x14ac:dyDescent="0.3">
      <c r="A17" s="1" t="s">
        <v>65</v>
      </c>
      <c r="B17" s="1" t="s">
        <v>46</v>
      </c>
      <c r="C17" s="27" t="s">
        <v>49</v>
      </c>
      <c r="D17" s="38">
        <v>44</v>
      </c>
      <c r="E17" s="78"/>
      <c r="F17" s="78"/>
      <c r="G17" s="78"/>
      <c r="H17" s="27"/>
      <c r="I17" s="27"/>
      <c r="J17" s="78"/>
      <c r="K17" s="78"/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27">
        <v>8</v>
      </c>
      <c r="U17" s="40" t="str">
        <f t="shared" si="1"/>
        <v/>
      </c>
      <c r="V17" s="22">
        <v>417</v>
      </c>
      <c r="W17" s="22" t="s">
        <v>94</v>
      </c>
      <c r="X17" s="22" t="s">
        <v>95</v>
      </c>
      <c r="Y17" s="61">
        <v>1038</v>
      </c>
      <c r="Z17" s="41"/>
      <c r="AA17" s="1" t="s">
        <v>96</v>
      </c>
      <c r="AB17" s="28" t="s">
        <v>273</v>
      </c>
    </row>
    <row r="18" spans="1:28" x14ac:dyDescent="0.3">
      <c r="A18" s="1" t="s">
        <v>65</v>
      </c>
      <c r="B18" s="1" t="s">
        <v>46</v>
      </c>
      <c r="C18" s="27" t="s">
        <v>50</v>
      </c>
      <c r="D18" s="38">
        <v>24</v>
      </c>
      <c r="E18" s="78"/>
      <c r="F18" s="78"/>
      <c r="G18" s="78"/>
      <c r="H18" s="27"/>
      <c r="I18" s="27"/>
      <c r="J18" s="78"/>
      <c r="K18" s="78"/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27">
        <v>10</v>
      </c>
      <c r="U18" s="40" t="str">
        <f t="shared" si="1"/>
        <v/>
      </c>
      <c r="V18" s="22">
        <v>417</v>
      </c>
      <c r="W18" s="22" t="s">
        <v>94</v>
      </c>
      <c r="X18" s="22" t="s">
        <v>95</v>
      </c>
      <c r="Y18" s="61">
        <v>1038</v>
      </c>
      <c r="Z18" s="41"/>
      <c r="AA18" s="1" t="s">
        <v>96</v>
      </c>
      <c r="AB18" s="28" t="s">
        <v>273</v>
      </c>
    </row>
    <row r="19" spans="1:28" x14ac:dyDescent="0.3">
      <c r="A19" s="1" t="s">
        <v>65</v>
      </c>
      <c r="B19" s="1" t="s">
        <v>46</v>
      </c>
      <c r="C19" s="27" t="s">
        <v>51</v>
      </c>
      <c r="D19" s="38">
        <v>23</v>
      </c>
      <c r="E19" s="78"/>
      <c r="F19" s="78"/>
      <c r="G19" s="78"/>
      <c r="H19" s="27"/>
      <c r="I19" s="27"/>
      <c r="J19" s="78"/>
      <c r="K19" s="78"/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27">
        <v>2</v>
      </c>
      <c r="U19" s="40" t="str">
        <f t="shared" si="1"/>
        <v/>
      </c>
      <c r="V19" s="22">
        <v>417</v>
      </c>
      <c r="W19" s="22" t="s">
        <v>94</v>
      </c>
      <c r="X19" s="22" t="s">
        <v>95</v>
      </c>
      <c r="Y19" s="61">
        <v>1038</v>
      </c>
      <c r="Z19" s="41"/>
      <c r="AA19" s="1" t="s">
        <v>96</v>
      </c>
      <c r="AB19" s="28" t="s">
        <v>273</v>
      </c>
    </row>
    <row r="20" spans="1:28" x14ac:dyDescent="0.3">
      <c r="A20" s="1" t="s">
        <v>65</v>
      </c>
      <c r="B20" s="1" t="s">
        <v>46</v>
      </c>
      <c r="C20" s="27" t="s">
        <v>53</v>
      </c>
      <c r="D20" s="38">
        <v>10</v>
      </c>
      <c r="E20" s="78"/>
      <c r="F20" s="78"/>
      <c r="G20" s="78"/>
      <c r="H20" s="27"/>
      <c r="I20" s="27"/>
      <c r="J20" s="78"/>
      <c r="K20" s="78"/>
      <c r="L20" s="78"/>
      <c r="M20" s="78"/>
      <c r="N20" s="27">
        <f t="shared" si="0"/>
        <v>0</v>
      </c>
      <c r="O20" s="79"/>
      <c r="P20" s="79"/>
      <c r="Q20" s="79"/>
      <c r="R20" s="79"/>
      <c r="S20" s="79"/>
      <c r="T20" s="27">
        <v>12</v>
      </c>
      <c r="U20" s="40" t="str">
        <f t="shared" si="1"/>
        <v/>
      </c>
      <c r="V20" s="22">
        <v>417</v>
      </c>
      <c r="W20" s="22" t="s">
        <v>94</v>
      </c>
      <c r="X20" s="22" t="s">
        <v>95</v>
      </c>
      <c r="Y20" s="61">
        <v>1038</v>
      </c>
      <c r="Z20" s="41"/>
      <c r="AA20" s="1" t="s">
        <v>96</v>
      </c>
      <c r="AB20" s="28" t="s">
        <v>273</v>
      </c>
    </row>
    <row r="21" spans="1:28" x14ac:dyDescent="0.3">
      <c r="A21" s="1" t="s">
        <v>65</v>
      </c>
      <c r="B21" s="1" t="s">
        <v>46</v>
      </c>
      <c r="C21" s="27" t="s">
        <v>54</v>
      </c>
      <c r="D21" s="38">
        <v>32</v>
      </c>
      <c r="E21" s="78" t="s">
        <v>436</v>
      </c>
      <c r="F21" s="78"/>
      <c r="G21" s="78"/>
      <c r="H21" s="27"/>
      <c r="I21" s="27"/>
      <c r="J21" s="78"/>
      <c r="K21" s="78"/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27">
        <f t="shared" ref="T21" si="3">+(F21*2)+J21</f>
        <v>0</v>
      </c>
      <c r="U21" s="40" t="str">
        <f t="shared" si="1"/>
        <v/>
      </c>
      <c r="V21" s="22">
        <v>417</v>
      </c>
      <c r="W21" s="22" t="s">
        <v>94</v>
      </c>
      <c r="X21" s="22" t="s">
        <v>95</v>
      </c>
      <c r="Y21" s="61">
        <v>1038</v>
      </c>
      <c r="Z21" s="41"/>
      <c r="AA21" s="1" t="s">
        <v>96</v>
      </c>
      <c r="AB21" s="28" t="s">
        <v>273</v>
      </c>
    </row>
    <row r="22" spans="1:28" x14ac:dyDescent="0.3">
      <c r="A22" s="1" t="s">
        <v>65</v>
      </c>
      <c r="B22" s="1" t="s">
        <v>46</v>
      </c>
      <c r="C22" s="55" t="s">
        <v>39</v>
      </c>
      <c r="D22" s="1"/>
      <c r="E22" s="55">
        <v>240</v>
      </c>
      <c r="F22" s="42"/>
      <c r="G22" s="42"/>
      <c r="H22" s="42"/>
      <c r="I22" s="42"/>
      <c r="J22" s="42"/>
      <c r="K22" s="42"/>
      <c r="L22" s="42"/>
      <c r="M22" s="42"/>
      <c r="N22" s="27"/>
      <c r="O22" s="42"/>
      <c r="P22" s="42"/>
      <c r="Q22" s="42"/>
      <c r="R22" s="42"/>
      <c r="S22" s="42"/>
      <c r="T22" s="55"/>
      <c r="U22" s="40" t="str">
        <f t="shared" ref="U22" si="4">_xlfn.IFNA("",((T22+Q22+N22-R22)+(O22*2))/E22)</f>
        <v/>
      </c>
      <c r="V22" s="22">
        <v>417</v>
      </c>
      <c r="W22" s="22" t="s">
        <v>94</v>
      </c>
      <c r="X22" s="22" t="s">
        <v>95</v>
      </c>
      <c r="Y22" s="61">
        <v>1038</v>
      </c>
      <c r="Z22" s="41"/>
      <c r="AA22" s="1" t="s">
        <v>96</v>
      </c>
      <c r="AB22" s="28" t="s">
        <v>273</v>
      </c>
    </row>
    <row r="23" spans="1:28" x14ac:dyDescent="0.3">
      <c r="A23" s="43" t="s">
        <v>65</v>
      </c>
      <c r="B23" s="43" t="s">
        <v>46</v>
      </c>
      <c r="C23" s="44" t="s">
        <v>40</v>
      </c>
      <c r="D23" s="43"/>
      <c r="E23" s="44">
        <f t="shared" ref="E23:T23" si="5">SUM(E13:E22)</f>
        <v>240</v>
      </c>
      <c r="F23" s="44">
        <f t="shared" si="5"/>
        <v>19</v>
      </c>
      <c r="G23" s="44">
        <f t="shared" si="5"/>
        <v>31</v>
      </c>
      <c r="H23" s="44">
        <f t="shared" si="5"/>
        <v>0</v>
      </c>
      <c r="I23" s="44">
        <f t="shared" si="5"/>
        <v>0</v>
      </c>
      <c r="J23" s="44">
        <f t="shared" si="5"/>
        <v>5</v>
      </c>
      <c r="K23" s="44">
        <f t="shared" si="5"/>
        <v>0</v>
      </c>
      <c r="L23" s="44">
        <f t="shared" si="5"/>
        <v>0</v>
      </c>
      <c r="M23" s="44">
        <f t="shared" si="5"/>
        <v>0</v>
      </c>
      <c r="N23" s="44">
        <f t="shared" si="5"/>
        <v>0</v>
      </c>
      <c r="O23" s="44">
        <f t="shared" si="5"/>
        <v>0</v>
      </c>
      <c r="P23" s="44">
        <f t="shared" si="5"/>
        <v>0</v>
      </c>
      <c r="Q23" s="44">
        <f t="shared" si="5"/>
        <v>0</v>
      </c>
      <c r="R23" s="44">
        <f t="shared" si="5"/>
        <v>0</v>
      </c>
      <c r="S23" s="44">
        <f t="shared" si="5"/>
        <v>0</v>
      </c>
      <c r="T23" s="44">
        <f t="shared" si="5"/>
        <v>96</v>
      </c>
      <c r="U23" s="45">
        <f>((T23+Q23+N23-R23)+(O23*2))/E23</f>
        <v>0.4</v>
      </c>
      <c r="V23" s="46">
        <v>417</v>
      </c>
      <c r="W23" s="46" t="s">
        <v>94</v>
      </c>
      <c r="X23" s="46" t="s">
        <v>95</v>
      </c>
      <c r="Y23" s="64">
        <v>1038</v>
      </c>
      <c r="Z23" s="47"/>
      <c r="AA23" s="43" t="s">
        <v>96</v>
      </c>
      <c r="AB23" s="66" t="s">
        <v>273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0.61290322580645162</v>
      </c>
      <c r="H24" s="27"/>
      <c r="I24" s="1"/>
      <c r="J24" s="48" t="s">
        <v>42</v>
      </c>
      <c r="K24" s="50" t="e">
        <f>J23/K23</f>
        <v>#DIV/0!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13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328</v>
      </c>
      <c r="D35" s="38">
        <v>34</v>
      </c>
      <c r="E35" s="78"/>
      <c r="F35" s="78"/>
      <c r="G35" s="78"/>
      <c r="H35" s="27"/>
      <c r="I35" s="27"/>
      <c r="J35" s="78"/>
      <c r="K35" s="78"/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v>6</v>
      </c>
      <c r="U35" s="40" t="str">
        <f>IFERROR(((T35+Q35+N35-R35)+(O35*2))/E35,"")</f>
        <v/>
      </c>
      <c r="V35" s="22">
        <v>417</v>
      </c>
      <c r="W35" s="22" t="s">
        <v>79</v>
      </c>
      <c r="X35" s="22" t="s">
        <v>80</v>
      </c>
      <c r="Y35" s="61">
        <v>1038</v>
      </c>
      <c r="Z35" s="41"/>
      <c r="AA35" s="1" t="s">
        <v>236</v>
      </c>
      <c r="AB35" s="28" t="s">
        <v>274</v>
      </c>
    </row>
    <row r="36" spans="1:28" x14ac:dyDescent="0.3">
      <c r="A36" s="1" t="s">
        <v>46</v>
      </c>
      <c r="B36" s="1" t="s">
        <v>65</v>
      </c>
      <c r="C36" s="27" t="s">
        <v>329</v>
      </c>
      <c r="D36" s="38">
        <v>10</v>
      </c>
      <c r="E36" s="78"/>
      <c r="F36" s="78"/>
      <c r="G36" s="78"/>
      <c r="H36" s="27"/>
      <c r="I36" s="27"/>
      <c r="J36" s="78"/>
      <c r="K36" s="78"/>
      <c r="L36" s="78"/>
      <c r="M36" s="78"/>
      <c r="N36" s="27">
        <f t="shared" ref="N36:N41" si="6">SUM(L36:M36)</f>
        <v>0</v>
      </c>
      <c r="O36" s="79"/>
      <c r="P36" s="79"/>
      <c r="Q36" s="79"/>
      <c r="R36" s="79"/>
      <c r="S36" s="79"/>
      <c r="T36" s="39">
        <v>11</v>
      </c>
      <c r="U36" s="40" t="str">
        <f t="shared" ref="U36:U46" si="7">IFERROR(((T36+Q36+N36-R36)+(O36*2))/E36,"")</f>
        <v/>
      </c>
      <c r="V36" s="22">
        <v>417</v>
      </c>
      <c r="W36" s="22" t="s">
        <v>79</v>
      </c>
      <c r="X36" s="22" t="s">
        <v>80</v>
      </c>
      <c r="Y36" s="61">
        <v>1038</v>
      </c>
      <c r="Z36" s="41"/>
      <c r="AA36" s="1" t="s">
        <v>236</v>
      </c>
      <c r="AB36" s="28" t="s">
        <v>274</v>
      </c>
    </row>
    <row r="37" spans="1:28" x14ac:dyDescent="0.3">
      <c r="A37" s="1" t="s">
        <v>46</v>
      </c>
      <c r="B37" s="1" t="s">
        <v>65</v>
      </c>
      <c r="C37" s="27" t="s">
        <v>330</v>
      </c>
      <c r="D37" s="38">
        <v>32</v>
      </c>
      <c r="E37" s="78" t="s">
        <v>458</v>
      </c>
      <c r="F37" s="78"/>
      <c r="G37" s="78"/>
      <c r="H37" s="27"/>
      <c r="I37" s="27"/>
      <c r="J37" s="78"/>
      <c r="K37" s="78"/>
      <c r="L37" s="78"/>
      <c r="M37" s="78"/>
      <c r="N37" s="27">
        <f t="shared" si="6"/>
        <v>0</v>
      </c>
      <c r="O37" s="79"/>
      <c r="P37" s="79"/>
      <c r="Q37" s="79"/>
      <c r="R37" s="79"/>
      <c r="S37" s="79"/>
      <c r="T37" s="39">
        <f t="shared" ref="T37:T40" si="8">(H37*3)+((F37-H37)*2)+J37</f>
        <v>0</v>
      </c>
      <c r="U37" s="40" t="str">
        <f t="shared" si="7"/>
        <v/>
      </c>
      <c r="V37" s="22">
        <v>417</v>
      </c>
      <c r="W37" s="22" t="s">
        <v>79</v>
      </c>
      <c r="X37" s="22" t="s">
        <v>80</v>
      </c>
      <c r="Y37" s="61">
        <v>1038</v>
      </c>
      <c r="Z37" s="41"/>
      <c r="AA37" s="1" t="s">
        <v>236</v>
      </c>
      <c r="AB37" s="28" t="s">
        <v>274</v>
      </c>
    </row>
    <row r="38" spans="1:28" x14ac:dyDescent="0.3">
      <c r="A38" s="1" t="s">
        <v>46</v>
      </c>
      <c r="B38" s="1" t="s">
        <v>65</v>
      </c>
      <c r="C38" s="27" t="s">
        <v>331</v>
      </c>
      <c r="D38" s="38">
        <v>14</v>
      </c>
      <c r="E38" s="78"/>
      <c r="F38" s="78"/>
      <c r="G38" s="78"/>
      <c r="H38" s="27"/>
      <c r="I38" s="27"/>
      <c r="J38" s="78"/>
      <c r="K38" s="78"/>
      <c r="L38" s="78"/>
      <c r="M38" s="78"/>
      <c r="N38" s="27">
        <f t="shared" si="6"/>
        <v>0</v>
      </c>
      <c r="O38" s="79"/>
      <c r="P38" s="79"/>
      <c r="Q38" s="79"/>
      <c r="R38" s="79"/>
      <c r="S38" s="79"/>
      <c r="T38" s="39">
        <v>2</v>
      </c>
      <c r="U38" s="40" t="str">
        <f t="shared" si="7"/>
        <v/>
      </c>
      <c r="V38" s="22">
        <v>417</v>
      </c>
      <c r="W38" s="22" t="s">
        <v>79</v>
      </c>
      <c r="X38" s="22" t="s">
        <v>80</v>
      </c>
      <c r="Y38" s="61">
        <v>1038</v>
      </c>
      <c r="Z38" s="41"/>
      <c r="AA38" s="1" t="s">
        <v>236</v>
      </c>
      <c r="AB38" s="28" t="s">
        <v>274</v>
      </c>
    </row>
    <row r="39" spans="1:28" x14ac:dyDescent="0.3">
      <c r="A39" s="1" t="s">
        <v>46</v>
      </c>
      <c r="B39" s="1" t="s">
        <v>65</v>
      </c>
      <c r="C39" s="27" t="s">
        <v>332</v>
      </c>
      <c r="D39" s="38">
        <v>30</v>
      </c>
      <c r="E39" s="78"/>
      <c r="F39" s="78"/>
      <c r="G39" s="78"/>
      <c r="H39" s="27"/>
      <c r="I39" s="27"/>
      <c r="J39" s="78"/>
      <c r="K39" s="78"/>
      <c r="L39" s="78"/>
      <c r="M39" s="78"/>
      <c r="N39" s="27">
        <f t="shared" si="6"/>
        <v>0</v>
      </c>
      <c r="O39" s="79"/>
      <c r="P39" s="79"/>
      <c r="Q39" s="79"/>
      <c r="R39" s="79"/>
      <c r="S39" s="79"/>
      <c r="T39" s="39">
        <v>8</v>
      </c>
      <c r="U39" s="40" t="str">
        <f t="shared" si="7"/>
        <v/>
      </c>
      <c r="V39" s="22">
        <v>417</v>
      </c>
      <c r="W39" s="22" t="s">
        <v>79</v>
      </c>
      <c r="X39" s="22" t="s">
        <v>80</v>
      </c>
      <c r="Y39" s="61">
        <v>1038</v>
      </c>
      <c r="Z39" s="41"/>
      <c r="AA39" s="1" t="s">
        <v>236</v>
      </c>
      <c r="AB39" s="28" t="s">
        <v>274</v>
      </c>
    </row>
    <row r="40" spans="1:28" x14ac:dyDescent="0.3">
      <c r="A40" s="1" t="s">
        <v>46</v>
      </c>
      <c r="B40" s="1" t="s">
        <v>65</v>
      </c>
      <c r="C40" s="27" t="s">
        <v>333</v>
      </c>
      <c r="D40" s="38">
        <v>44</v>
      </c>
      <c r="E40" s="78" t="s">
        <v>458</v>
      </c>
      <c r="F40" s="78"/>
      <c r="G40" s="78"/>
      <c r="H40" s="27"/>
      <c r="I40" s="27"/>
      <c r="J40" s="78"/>
      <c r="K40" s="78"/>
      <c r="L40" s="78"/>
      <c r="M40" s="78"/>
      <c r="N40" s="27">
        <f t="shared" si="6"/>
        <v>0</v>
      </c>
      <c r="O40" s="79"/>
      <c r="P40" s="79"/>
      <c r="Q40" s="79"/>
      <c r="R40" s="79"/>
      <c r="S40" s="79"/>
      <c r="T40" s="39">
        <f t="shared" si="8"/>
        <v>0</v>
      </c>
      <c r="U40" s="40" t="str">
        <f t="shared" si="7"/>
        <v/>
      </c>
      <c r="V40" s="22">
        <v>417</v>
      </c>
      <c r="W40" s="22" t="s">
        <v>79</v>
      </c>
      <c r="X40" s="22" t="s">
        <v>80</v>
      </c>
      <c r="Y40" s="61">
        <v>1038</v>
      </c>
      <c r="Z40" s="41"/>
      <c r="AA40" s="1" t="s">
        <v>236</v>
      </c>
      <c r="AB40" s="28" t="s">
        <v>274</v>
      </c>
    </row>
    <row r="41" spans="1:28" x14ac:dyDescent="0.3">
      <c r="A41" s="1" t="s">
        <v>46</v>
      </c>
      <c r="B41" s="1" t="s">
        <v>65</v>
      </c>
      <c r="C41" s="27" t="s">
        <v>334</v>
      </c>
      <c r="D41" s="38">
        <v>50</v>
      </c>
      <c r="E41" s="78"/>
      <c r="F41" s="78"/>
      <c r="G41" s="78"/>
      <c r="H41" s="27"/>
      <c r="I41" s="27"/>
      <c r="J41" s="78"/>
      <c r="K41" s="78"/>
      <c r="L41" s="78"/>
      <c r="M41" s="78"/>
      <c r="N41" s="27">
        <f t="shared" si="6"/>
        <v>0</v>
      </c>
      <c r="O41" s="79"/>
      <c r="P41" s="79"/>
      <c r="Q41" s="79"/>
      <c r="R41" s="79"/>
      <c r="S41" s="79"/>
      <c r="T41" s="39">
        <v>15</v>
      </c>
      <c r="U41" s="40" t="str">
        <f t="shared" si="7"/>
        <v/>
      </c>
      <c r="V41" s="22">
        <v>417</v>
      </c>
      <c r="W41" s="22" t="s">
        <v>79</v>
      </c>
      <c r="X41" s="22" t="s">
        <v>80</v>
      </c>
      <c r="Y41" s="61">
        <v>1038</v>
      </c>
      <c r="Z41" s="41"/>
      <c r="AA41" s="1" t="s">
        <v>236</v>
      </c>
      <c r="AB41" s="28" t="s">
        <v>274</v>
      </c>
    </row>
    <row r="42" spans="1:28" x14ac:dyDescent="0.3">
      <c r="A42" s="1" t="s">
        <v>46</v>
      </c>
      <c r="B42" s="1" t="s">
        <v>65</v>
      </c>
      <c r="C42" s="27" t="s">
        <v>335</v>
      </c>
      <c r="D42" s="38">
        <v>20</v>
      </c>
      <c r="E42" s="78" t="s">
        <v>458</v>
      </c>
      <c r="F42" s="78"/>
      <c r="G42" s="78"/>
      <c r="H42" s="27"/>
      <c r="I42" s="27"/>
      <c r="J42" s="78"/>
      <c r="K42" s="78"/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0</v>
      </c>
      <c r="U42" s="40" t="str">
        <f t="shared" si="7"/>
        <v/>
      </c>
      <c r="V42" s="22">
        <v>417</v>
      </c>
      <c r="W42" s="22" t="s">
        <v>79</v>
      </c>
      <c r="X42" s="22" t="s">
        <v>80</v>
      </c>
      <c r="Y42" s="61">
        <v>1038</v>
      </c>
      <c r="Z42" s="41"/>
      <c r="AA42" s="1" t="s">
        <v>236</v>
      </c>
      <c r="AB42" s="28" t="s">
        <v>274</v>
      </c>
    </row>
    <row r="43" spans="1:28" x14ac:dyDescent="0.3">
      <c r="A43" s="1" t="s">
        <v>46</v>
      </c>
      <c r="B43" s="1" t="s">
        <v>65</v>
      </c>
      <c r="C43" s="27" t="s">
        <v>336</v>
      </c>
      <c r="D43" s="38">
        <v>24</v>
      </c>
      <c r="E43" s="78"/>
      <c r="F43" s="78"/>
      <c r="G43" s="78"/>
      <c r="H43" s="27"/>
      <c r="I43" s="27"/>
      <c r="J43" s="78"/>
      <c r="K43" s="78"/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v>11</v>
      </c>
      <c r="U43" s="40" t="str">
        <f t="shared" si="7"/>
        <v/>
      </c>
      <c r="V43" s="22">
        <v>417</v>
      </c>
      <c r="W43" s="22" t="s">
        <v>79</v>
      </c>
      <c r="X43" s="22" t="s">
        <v>80</v>
      </c>
      <c r="Y43" s="61">
        <v>1038</v>
      </c>
      <c r="Z43" s="41"/>
      <c r="AA43" s="1" t="s">
        <v>236</v>
      </c>
      <c r="AB43" s="28" t="s">
        <v>274</v>
      </c>
    </row>
    <row r="44" spans="1:28" x14ac:dyDescent="0.3">
      <c r="A44" s="1" t="s">
        <v>46</v>
      </c>
      <c r="B44" s="1" t="s">
        <v>65</v>
      </c>
      <c r="C44" s="27" t="s">
        <v>337</v>
      </c>
      <c r="D44" s="38">
        <v>40</v>
      </c>
      <c r="E44" s="78"/>
      <c r="F44" s="78"/>
      <c r="G44" s="78"/>
      <c r="H44" s="27"/>
      <c r="I44" s="27"/>
      <c r="J44" s="27">
        <v>2</v>
      </c>
      <c r="K44" s="78"/>
      <c r="L44" s="78"/>
      <c r="M44" s="27">
        <v>19</v>
      </c>
      <c r="N44" s="27">
        <f>SUM(L44:M44)</f>
        <v>19</v>
      </c>
      <c r="O44" s="79"/>
      <c r="P44" s="79"/>
      <c r="Q44" s="79"/>
      <c r="R44" s="79"/>
      <c r="S44" s="79"/>
      <c r="T44" s="27">
        <v>32</v>
      </c>
      <c r="U44" s="40" t="str">
        <f t="shared" si="7"/>
        <v/>
      </c>
      <c r="V44" s="22">
        <v>417</v>
      </c>
      <c r="W44" s="22" t="s">
        <v>79</v>
      </c>
      <c r="X44" s="22" t="s">
        <v>80</v>
      </c>
      <c r="Y44" s="61">
        <v>1038</v>
      </c>
      <c r="Z44" s="41"/>
      <c r="AA44" s="1" t="s">
        <v>236</v>
      </c>
      <c r="AB44" s="28" t="s">
        <v>274</v>
      </c>
    </row>
    <row r="45" spans="1:28" x14ac:dyDescent="0.3">
      <c r="A45" s="1" t="s">
        <v>46</v>
      </c>
      <c r="B45" s="1" t="s">
        <v>65</v>
      </c>
      <c r="C45" s="27" t="s">
        <v>338</v>
      </c>
      <c r="D45" s="38">
        <v>22</v>
      </c>
      <c r="E45" s="78"/>
      <c r="F45" s="78"/>
      <c r="G45" s="78"/>
      <c r="H45" s="27"/>
      <c r="I45" s="27"/>
      <c r="J45" s="78"/>
      <c r="K45" s="78"/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39">
        <v>12</v>
      </c>
      <c r="U45" s="40" t="str">
        <f t="shared" si="7"/>
        <v/>
      </c>
      <c r="V45" s="22">
        <v>417</v>
      </c>
      <c r="W45" s="22" t="s">
        <v>79</v>
      </c>
      <c r="X45" s="22" t="s">
        <v>80</v>
      </c>
      <c r="Y45" s="61">
        <v>1038</v>
      </c>
      <c r="Z45" s="41"/>
      <c r="AA45" s="1" t="s">
        <v>236</v>
      </c>
      <c r="AB45" s="28" t="s">
        <v>274</v>
      </c>
    </row>
    <row r="46" spans="1:28" x14ac:dyDescent="0.3">
      <c r="A46" s="1" t="s">
        <v>46</v>
      </c>
      <c r="B46" s="1" t="s">
        <v>65</v>
      </c>
      <c r="C46" s="27" t="s">
        <v>339</v>
      </c>
      <c r="D46" s="38">
        <v>42</v>
      </c>
      <c r="E46" s="78"/>
      <c r="F46" s="78"/>
      <c r="G46" s="78"/>
      <c r="H46" s="27"/>
      <c r="I46" s="27"/>
      <c r="J46" s="78"/>
      <c r="K46" s="78"/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39">
        <v>2</v>
      </c>
      <c r="U46" s="40" t="str">
        <f t="shared" si="7"/>
        <v/>
      </c>
      <c r="V46" s="22">
        <v>417</v>
      </c>
      <c r="W46" s="22" t="s">
        <v>79</v>
      </c>
      <c r="X46" s="22" t="s">
        <v>80</v>
      </c>
      <c r="Y46" s="61">
        <v>1038</v>
      </c>
      <c r="Z46" s="41"/>
      <c r="AA46" s="1" t="s">
        <v>236</v>
      </c>
      <c r="AB46" s="28" t="s">
        <v>274</v>
      </c>
    </row>
    <row r="47" spans="1:28" x14ac:dyDescent="0.3">
      <c r="A47" s="1" t="s">
        <v>46</v>
      </c>
      <c r="B47" s="1" t="s">
        <v>65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55"/>
      <c r="U47" s="40" t="str">
        <f t="shared" ref="U47" si="9">_xlfn.IFNA("",((T47+Q47+N47-R47)+(O47*2))/E47)</f>
        <v/>
      </c>
      <c r="V47" s="22">
        <v>417</v>
      </c>
      <c r="W47" s="22" t="s">
        <v>79</v>
      </c>
      <c r="X47" s="22" t="s">
        <v>80</v>
      </c>
      <c r="Y47" s="61">
        <v>1038</v>
      </c>
      <c r="Z47" s="41"/>
      <c r="AA47" s="1" t="s">
        <v>236</v>
      </c>
      <c r="AB47" s="28" t="s">
        <v>274</v>
      </c>
    </row>
    <row r="48" spans="1:28" x14ac:dyDescent="0.3">
      <c r="A48" s="43" t="s">
        <v>46</v>
      </c>
      <c r="B48" s="43" t="s">
        <v>65</v>
      </c>
      <c r="C48" s="44" t="s">
        <v>40</v>
      </c>
      <c r="D48" s="43"/>
      <c r="E48" s="44">
        <f t="shared" ref="E48:T48" si="10">SUM(E35:E47)</f>
        <v>240</v>
      </c>
      <c r="F48" s="44">
        <f t="shared" si="10"/>
        <v>0</v>
      </c>
      <c r="G48" s="44">
        <f t="shared" si="10"/>
        <v>0</v>
      </c>
      <c r="H48" s="44">
        <f t="shared" si="10"/>
        <v>0</v>
      </c>
      <c r="I48" s="44">
        <f t="shared" si="10"/>
        <v>0</v>
      </c>
      <c r="J48" s="44">
        <f t="shared" si="10"/>
        <v>2</v>
      </c>
      <c r="K48" s="44">
        <f t="shared" si="10"/>
        <v>0</v>
      </c>
      <c r="L48" s="44">
        <f t="shared" si="10"/>
        <v>0</v>
      </c>
      <c r="M48" s="44">
        <f t="shared" si="10"/>
        <v>19</v>
      </c>
      <c r="N48" s="44">
        <f t="shared" si="10"/>
        <v>19</v>
      </c>
      <c r="O48" s="44">
        <f t="shared" si="10"/>
        <v>0</v>
      </c>
      <c r="P48" s="44">
        <f t="shared" si="10"/>
        <v>0</v>
      </c>
      <c r="Q48" s="44">
        <f t="shared" si="10"/>
        <v>0</v>
      </c>
      <c r="R48" s="44">
        <f t="shared" si="10"/>
        <v>0</v>
      </c>
      <c r="S48" s="44">
        <f t="shared" si="10"/>
        <v>0</v>
      </c>
      <c r="T48" s="44">
        <f t="shared" si="10"/>
        <v>99</v>
      </c>
      <c r="U48" s="45">
        <f>((T48+Q48+N48-R48)+(O48*2))/E48</f>
        <v>0.49166666666666664</v>
      </c>
      <c r="V48" s="46">
        <v>417</v>
      </c>
      <c r="W48" s="46" t="s">
        <v>79</v>
      </c>
      <c r="X48" s="46" t="s">
        <v>80</v>
      </c>
      <c r="Y48" s="62">
        <v>1038</v>
      </c>
      <c r="Z48" s="47"/>
      <c r="AA48" s="43" t="s">
        <v>236</v>
      </c>
      <c r="AB48" s="66" t="s">
        <v>274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 t="e">
        <f>J48/K48</f>
        <v>#DIV/0!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4676-1C95-4DC7-BC33-B2724A92F271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7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112</v>
      </c>
      <c r="D4" s="7" t="s">
        <v>5</v>
      </c>
      <c r="E4" s="8"/>
      <c r="F4" s="5"/>
      <c r="G4" s="1"/>
      <c r="J4" s="15" t="s">
        <v>115</v>
      </c>
      <c r="K4" s="16" t="s">
        <v>45</v>
      </c>
      <c r="L4" s="17"/>
      <c r="M4" s="18"/>
      <c r="N4" s="19">
        <v>26</v>
      </c>
      <c r="O4" s="19">
        <v>26</v>
      </c>
      <c r="P4" s="19">
        <v>26</v>
      </c>
      <c r="Q4" s="19">
        <v>27</v>
      </c>
      <c r="R4" s="20"/>
      <c r="S4" s="21">
        <f>SUM(N4:R4)</f>
        <v>105</v>
      </c>
      <c r="T4" s="22">
        <v>420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275</v>
      </c>
      <c r="K5" s="16" t="s">
        <v>64</v>
      </c>
      <c r="L5" s="17"/>
      <c r="M5" s="18"/>
      <c r="N5" s="19">
        <v>25</v>
      </c>
      <c r="O5" s="19">
        <v>24</v>
      </c>
      <c r="P5" s="19">
        <v>25</v>
      </c>
      <c r="Q5" s="19">
        <v>17</v>
      </c>
      <c r="R5" s="20"/>
      <c r="S5" s="21">
        <f>SUM(N5:R5)</f>
        <v>91</v>
      </c>
      <c r="T5" s="22">
        <v>420</v>
      </c>
      <c r="U5" s="1"/>
      <c r="V5" s="1"/>
      <c r="W5" s="1"/>
    </row>
    <row r="6" spans="1:28" x14ac:dyDescent="0.3">
      <c r="C6" s="58">
        <v>1112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420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17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12</v>
      </c>
      <c r="E13" s="78"/>
      <c r="F13" s="27">
        <v>15</v>
      </c>
      <c r="G13" s="27">
        <v>24</v>
      </c>
      <c r="H13" s="27"/>
      <c r="I13" s="27"/>
      <c r="J13" s="27">
        <v>4</v>
      </c>
      <c r="K13" s="27">
        <v>5</v>
      </c>
      <c r="L13" s="78"/>
      <c r="M13" s="27">
        <v>11</v>
      </c>
      <c r="N13" s="27">
        <f>SUM(L13:M13)</f>
        <v>11</v>
      </c>
      <c r="O13" s="78"/>
      <c r="P13" s="79"/>
      <c r="Q13" s="78"/>
      <c r="R13" s="78"/>
      <c r="S13" s="78"/>
      <c r="T13" s="27">
        <f>(H13*3)+((F13-H13)*2)+J13</f>
        <v>34</v>
      </c>
      <c r="U13" s="40" t="str">
        <f>IFERROR(((T13+Q13+N13-R13)+(O13*2))/E13,"")</f>
        <v/>
      </c>
      <c r="V13" s="22">
        <v>420</v>
      </c>
      <c r="W13" s="22" t="s">
        <v>79</v>
      </c>
      <c r="X13" s="22" t="s">
        <v>80</v>
      </c>
      <c r="Y13" s="61">
        <v>1112</v>
      </c>
      <c r="Z13" s="41"/>
      <c r="AA13" s="1" t="s">
        <v>96</v>
      </c>
      <c r="AB13" s="28" t="s">
        <v>107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34</v>
      </c>
      <c r="E14" s="78"/>
      <c r="F14" s="78"/>
      <c r="G14" s="78"/>
      <c r="H14" s="27"/>
      <c r="I14" s="27"/>
      <c r="J14" s="78"/>
      <c r="K14" s="78"/>
      <c r="L14" s="78"/>
      <c r="M14" s="78"/>
      <c r="N14" s="27">
        <f t="shared" ref="N14:N18" si="0">SUM(L14:M14)</f>
        <v>0</v>
      </c>
      <c r="O14" s="79"/>
      <c r="P14" s="79"/>
      <c r="Q14" s="79"/>
      <c r="R14" s="79"/>
      <c r="S14" s="79"/>
      <c r="T14" s="39">
        <v>12</v>
      </c>
      <c r="U14" s="40" t="str">
        <f t="shared" ref="U14:U21" si="1">IFERROR(((T14+Q14+N14-R14)+(O14*2))/E14,"")</f>
        <v/>
      </c>
      <c r="V14" s="22">
        <v>420</v>
      </c>
      <c r="W14" s="22" t="s">
        <v>79</v>
      </c>
      <c r="X14" s="22" t="s">
        <v>80</v>
      </c>
      <c r="Y14" s="61">
        <v>1112</v>
      </c>
      <c r="Z14" s="41"/>
      <c r="AA14" s="1" t="s">
        <v>96</v>
      </c>
      <c r="AB14" s="28" t="s">
        <v>107</v>
      </c>
    </row>
    <row r="15" spans="1:28" x14ac:dyDescent="0.3">
      <c r="A15" s="1" t="s">
        <v>63</v>
      </c>
      <c r="B15" s="1" t="s">
        <v>46</v>
      </c>
      <c r="C15" s="27" t="s">
        <v>117</v>
      </c>
      <c r="D15" s="38">
        <v>42</v>
      </c>
      <c r="E15" s="78"/>
      <c r="F15" s="78"/>
      <c r="G15" s="78"/>
      <c r="H15" s="27"/>
      <c r="I15" s="27"/>
      <c r="J15" s="78"/>
      <c r="K15" s="78"/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39">
        <v>10</v>
      </c>
      <c r="U15" s="40" t="str">
        <f t="shared" si="1"/>
        <v/>
      </c>
      <c r="V15" s="22">
        <v>420</v>
      </c>
      <c r="W15" s="22" t="s">
        <v>79</v>
      </c>
      <c r="X15" s="22" t="s">
        <v>80</v>
      </c>
      <c r="Y15" s="61">
        <v>1112</v>
      </c>
      <c r="Z15" s="41"/>
      <c r="AA15" s="1" t="s">
        <v>96</v>
      </c>
      <c r="AB15" s="28" t="s">
        <v>107</v>
      </c>
    </row>
    <row r="16" spans="1:28" x14ac:dyDescent="0.3">
      <c r="A16" s="1" t="s">
        <v>63</v>
      </c>
      <c r="B16" s="1" t="s">
        <v>46</v>
      </c>
      <c r="C16" s="27" t="s">
        <v>118</v>
      </c>
      <c r="D16" s="38">
        <v>40</v>
      </c>
      <c r="E16" s="78"/>
      <c r="F16" s="78"/>
      <c r="G16" s="78"/>
      <c r="H16" s="27"/>
      <c r="I16" s="27"/>
      <c r="J16" s="78"/>
      <c r="K16" s="78"/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39">
        <v>6</v>
      </c>
      <c r="U16" s="40" t="str">
        <f t="shared" si="1"/>
        <v/>
      </c>
      <c r="V16" s="22">
        <v>420</v>
      </c>
      <c r="W16" s="22" t="s">
        <v>79</v>
      </c>
      <c r="X16" s="22" t="s">
        <v>80</v>
      </c>
      <c r="Y16" s="61">
        <v>1112</v>
      </c>
      <c r="Z16" s="41"/>
      <c r="AA16" s="1" t="s">
        <v>96</v>
      </c>
      <c r="AB16" s="28" t="s">
        <v>107</v>
      </c>
    </row>
    <row r="17" spans="1:28" x14ac:dyDescent="0.3">
      <c r="A17" s="1" t="s">
        <v>63</v>
      </c>
      <c r="B17" s="1" t="s">
        <v>46</v>
      </c>
      <c r="C17" s="27" t="s">
        <v>49</v>
      </c>
      <c r="D17" s="38">
        <v>44</v>
      </c>
      <c r="E17" s="78"/>
      <c r="F17" s="27">
        <v>5</v>
      </c>
      <c r="G17" s="78"/>
      <c r="H17" s="27"/>
      <c r="I17" s="27"/>
      <c r="J17" s="27">
        <v>6</v>
      </c>
      <c r="K17" s="27">
        <v>6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f t="shared" ref="T17" si="2">(H17*3)+((F17-H17)*2)+J17</f>
        <v>16</v>
      </c>
      <c r="U17" s="40" t="str">
        <f t="shared" si="1"/>
        <v/>
      </c>
      <c r="V17" s="22">
        <v>420</v>
      </c>
      <c r="W17" s="22" t="s">
        <v>79</v>
      </c>
      <c r="X17" s="22" t="s">
        <v>80</v>
      </c>
      <c r="Y17" s="61">
        <v>1112</v>
      </c>
      <c r="Z17" s="41"/>
      <c r="AA17" s="1" t="s">
        <v>96</v>
      </c>
      <c r="AB17" s="28" t="s">
        <v>107</v>
      </c>
    </row>
    <row r="18" spans="1:28" x14ac:dyDescent="0.3">
      <c r="A18" s="1" t="s">
        <v>63</v>
      </c>
      <c r="B18" s="1" t="s">
        <v>46</v>
      </c>
      <c r="C18" s="27" t="s">
        <v>50</v>
      </c>
      <c r="D18" s="38">
        <v>24</v>
      </c>
      <c r="E18" s="78"/>
      <c r="F18" s="78"/>
      <c r="G18" s="78"/>
      <c r="H18" s="27"/>
      <c r="I18" s="27"/>
      <c r="J18" s="78"/>
      <c r="K18" s="78"/>
      <c r="L18" s="78"/>
      <c r="M18" s="27">
        <v>12</v>
      </c>
      <c r="N18" s="27">
        <f t="shared" si="0"/>
        <v>12</v>
      </c>
      <c r="O18" s="79"/>
      <c r="P18" s="79"/>
      <c r="Q18" s="79"/>
      <c r="R18" s="79"/>
      <c r="S18" s="79"/>
      <c r="T18" s="39">
        <v>7</v>
      </c>
      <c r="U18" s="40" t="str">
        <f t="shared" si="1"/>
        <v/>
      </c>
      <c r="V18" s="22">
        <v>420</v>
      </c>
      <c r="W18" s="22" t="s">
        <v>79</v>
      </c>
      <c r="X18" s="22" t="s">
        <v>80</v>
      </c>
      <c r="Y18" s="61">
        <v>1112</v>
      </c>
      <c r="Z18" s="41"/>
      <c r="AA18" s="1" t="s">
        <v>96</v>
      </c>
      <c r="AB18" s="28" t="s">
        <v>107</v>
      </c>
    </row>
    <row r="19" spans="1:28" x14ac:dyDescent="0.3">
      <c r="A19" s="1" t="s">
        <v>63</v>
      </c>
      <c r="B19" s="1" t="s">
        <v>46</v>
      </c>
      <c r="C19" s="27" t="s">
        <v>51</v>
      </c>
      <c r="D19" s="38">
        <v>23</v>
      </c>
      <c r="E19" s="78"/>
      <c r="F19" s="78"/>
      <c r="G19" s="78"/>
      <c r="H19" s="27"/>
      <c r="I19" s="27"/>
      <c r="J19" s="78"/>
      <c r="K19" s="78"/>
      <c r="L19" s="78"/>
      <c r="M19" s="78"/>
      <c r="N19" s="27">
        <f>SUM(L19:M19)</f>
        <v>0</v>
      </c>
      <c r="O19" s="79"/>
      <c r="P19" s="79"/>
      <c r="Q19" s="79"/>
      <c r="R19" s="79"/>
      <c r="S19" s="79"/>
      <c r="T19" s="39">
        <v>2</v>
      </c>
      <c r="U19" s="40" t="str">
        <f t="shared" si="1"/>
        <v/>
      </c>
      <c r="V19" s="22">
        <v>420</v>
      </c>
      <c r="W19" s="22" t="s">
        <v>79</v>
      </c>
      <c r="X19" s="22" t="s">
        <v>80</v>
      </c>
      <c r="Y19" s="61">
        <v>1112</v>
      </c>
      <c r="Z19" s="41"/>
      <c r="AA19" s="1" t="s">
        <v>96</v>
      </c>
      <c r="AB19" s="28" t="s">
        <v>107</v>
      </c>
    </row>
    <row r="20" spans="1:28" x14ac:dyDescent="0.3">
      <c r="A20" s="1" t="s">
        <v>63</v>
      </c>
      <c r="B20" s="1" t="s">
        <v>46</v>
      </c>
      <c r="C20" s="27" t="s">
        <v>53</v>
      </c>
      <c r="D20" s="38">
        <v>10</v>
      </c>
      <c r="E20" s="78"/>
      <c r="F20" s="78"/>
      <c r="G20" s="78"/>
      <c r="H20" s="27"/>
      <c r="I20" s="27"/>
      <c r="J20" s="78"/>
      <c r="K20" s="78"/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39">
        <v>16</v>
      </c>
      <c r="U20" s="40" t="str">
        <f t="shared" si="1"/>
        <v/>
      </c>
      <c r="V20" s="22">
        <v>420</v>
      </c>
      <c r="W20" s="22" t="s">
        <v>79</v>
      </c>
      <c r="X20" s="22" t="s">
        <v>80</v>
      </c>
      <c r="Y20" s="61">
        <v>1112</v>
      </c>
      <c r="Z20" s="41"/>
      <c r="AA20" s="1" t="s">
        <v>96</v>
      </c>
      <c r="AB20" s="28" t="s">
        <v>107</v>
      </c>
    </row>
    <row r="21" spans="1:28" x14ac:dyDescent="0.3">
      <c r="A21" s="1" t="s">
        <v>63</v>
      </c>
      <c r="B21" s="1" t="s">
        <v>46</v>
      </c>
      <c r="C21" s="27" t="s">
        <v>54</v>
      </c>
      <c r="D21" s="38">
        <v>32</v>
      </c>
      <c r="E21" s="78"/>
      <c r="F21" s="78"/>
      <c r="G21" s="78"/>
      <c r="H21" s="27"/>
      <c r="I21" s="27"/>
      <c r="J21" s="78"/>
      <c r="K21" s="78"/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v>2</v>
      </c>
      <c r="U21" s="40" t="str">
        <f t="shared" si="1"/>
        <v/>
      </c>
      <c r="V21" s="22">
        <v>420</v>
      </c>
      <c r="W21" s="22" t="s">
        <v>79</v>
      </c>
      <c r="X21" s="22" t="s">
        <v>80</v>
      </c>
      <c r="Y21" s="61">
        <v>1112</v>
      </c>
      <c r="Z21" s="41"/>
      <c r="AA21" s="1" t="s">
        <v>96</v>
      </c>
      <c r="AB21" s="28" t="s">
        <v>107</v>
      </c>
    </row>
    <row r="22" spans="1:28" x14ac:dyDescent="0.3">
      <c r="A22" s="1" t="s">
        <v>63</v>
      </c>
      <c r="B22" s="1" t="s">
        <v>46</v>
      </c>
      <c r="C22" s="55" t="s">
        <v>39</v>
      </c>
      <c r="D22" s="1"/>
      <c r="E22" s="55">
        <v>240</v>
      </c>
      <c r="F22" s="55">
        <v>21</v>
      </c>
      <c r="G22" s="55"/>
      <c r="H22" s="55"/>
      <c r="I22" s="55"/>
      <c r="J22" s="55">
        <v>13</v>
      </c>
      <c r="K22" s="55">
        <v>16</v>
      </c>
      <c r="L22" s="55"/>
      <c r="M22" s="55"/>
      <c r="N22" s="55"/>
      <c r="O22" s="55"/>
      <c r="P22" s="55">
        <v>18</v>
      </c>
      <c r="Q22" s="42"/>
      <c r="R22" s="42"/>
      <c r="S22" s="42"/>
      <c r="T22" s="42"/>
      <c r="U22" s="40" t="str">
        <f t="shared" ref="U22" si="3">_xlfn.IFNA("",((T22+Q22+N22-R22)+(O22*2))/E22)</f>
        <v/>
      </c>
      <c r="V22" s="22">
        <v>420</v>
      </c>
      <c r="W22" s="22" t="s">
        <v>79</v>
      </c>
      <c r="X22" s="22" t="s">
        <v>80</v>
      </c>
      <c r="Y22" s="61">
        <v>1112</v>
      </c>
      <c r="Z22" s="41"/>
      <c r="AA22" s="1" t="s">
        <v>96</v>
      </c>
      <c r="AB22" s="28" t="s">
        <v>107</v>
      </c>
    </row>
    <row r="23" spans="1:28" x14ac:dyDescent="0.3">
      <c r="A23" s="43" t="s">
        <v>63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41</v>
      </c>
      <c r="G23" s="44">
        <f t="shared" si="4"/>
        <v>24</v>
      </c>
      <c r="H23" s="44">
        <f t="shared" si="4"/>
        <v>0</v>
      </c>
      <c r="I23" s="44">
        <f t="shared" si="4"/>
        <v>0</v>
      </c>
      <c r="J23" s="44">
        <f t="shared" si="4"/>
        <v>23</v>
      </c>
      <c r="K23" s="44">
        <f t="shared" si="4"/>
        <v>27</v>
      </c>
      <c r="L23" s="44">
        <f t="shared" si="4"/>
        <v>0</v>
      </c>
      <c r="M23" s="44">
        <f t="shared" si="4"/>
        <v>23</v>
      </c>
      <c r="N23" s="44">
        <f t="shared" si="4"/>
        <v>23</v>
      </c>
      <c r="O23" s="44">
        <f t="shared" si="4"/>
        <v>0</v>
      </c>
      <c r="P23" s="44">
        <f t="shared" si="4"/>
        <v>18</v>
      </c>
      <c r="Q23" s="44">
        <f t="shared" si="4"/>
        <v>0</v>
      </c>
      <c r="R23" s="44">
        <f t="shared" si="4"/>
        <v>0</v>
      </c>
      <c r="S23" s="44">
        <f t="shared" si="4"/>
        <v>0</v>
      </c>
      <c r="T23" s="44">
        <f t="shared" si="4"/>
        <v>105</v>
      </c>
      <c r="U23" s="45">
        <f>((T23+Q23+N23-R23)+(O23*2))/E23</f>
        <v>0.53333333333333333</v>
      </c>
      <c r="V23" s="46">
        <v>420</v>
      </c>
      <c r="W23" s="46" t="s">
        <v>79</v>
      </c>
      <c r="X23" s="46" t="s">
        <v>80</v>
      </c>
      <c r="Y23" s="62">
        <v>1112</v>
      </c>
      <c r="Z23" s="47"/>
      <c r="AA23" s="43" t="s">
        <v>96</v>
      </c>
      <c r="AB23" s="73" t="s">
        <v>107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1.7083333333333333</v>
      </c>
      <c r="H24" s="27"/>
      <c r="I24" s="1"/>
      <c r="J24" s="48" t="s">
        <v>42</v>
      </c>
      <c r="K24" s="50">
        <f>J23/K23</f>
        <v>0.85185185185185186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17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340</v>
      </c>
      <c r="D35" s="38">
        <v>20</v>
      </c>
      <c r="E35" s="78"/>
      <c r="F35" s="78"/>
      <c r="G35" s="78"/>
      <c r="H35" s="27"/>
      <c r="I35" s="27"/>
      <c r="J35" s="78"/>
      <c r="K35" s="78"/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v>10</v>
      </c>
      <c r="U35" s="40" t="str">
        <f>IFERROR(((T35+Q35+N35-R35)+(O35*2))/E35,"")</f>
        <v/>
      </c>
      <c r="V35" s="22">
        <v>420</v>
      </c>
      <c r="W35" s="22" t="s">
        <v>94</v>
      </c>
      <c r="X35" s="22" t="s">
        <v>95</v>
      </c>
      <c r="Y35" s="61">
        <v>1112</v>
      </c>
      <c r="Z35" s="41"/>
      <c r="AA35" s="1" t="s">
        <v>231</v>
      </c>
      <c r="AB35" s="28" t="s">
        <v>276</v>
      </c>
    </row>
    <row r="36" spans="1:28" x14ac:dyDescent="0.3">
      <c r="A36" s="1" t="s">
        <v>46</v>
      </c>
      <c r="B36" s="1" t="s">
        <v>63</v>
      </c>
      <c r="C36" s="27" t="s">
        <v>341</v>
      </c>
      <c r="D36" s="38">
        <v>7</v>
      </c>
      <c r="E36" s="78"/>
      <c r="F36" s="78"/>
      <c r="G36" s="78"/>
      <c r="H36" s="27"/>
      <c r="I36" s="27"/>
      <c r="J36" s="78"/>
      <c r="K36" s="78"/>
      <c r="L36" s="78"/>
      <c r="M36" s="78"/>
      <c r="N36" s="27">
        <f t="shared" ref="N36:N40" si="5">SUM(L36:M36)</f>
        <v>0</v>
      </c>
      <c r="O36" s="79"/>
      <c r="P36" s="79"/>
      <c r="Q36" s="79"/>
      <c r="R36" s="79"/>
      <c r="S36" s="79"/>
      <c r="T36" s="27">
        <v>4</v>
      </c>
      <c r="U36" s="40" t="str">
        <f t="shared" ref="U36:U43" si="6">IFERROR(((T36+Q36+N36-R36)+(O36*2))/E36,"")</f>
        <v/>
      </c>
      <c r="V36" s="22">
        <v>420</v>
      </c>
      <c r="W36" s="22" t="s">
        <v>94</v>
      </c>
      <c r="X36" s="22" t="s">
        <v>95</v>
      </c>
      <c r="Y36" s="61">
        <v>1112</v>
      </c>
      <c r="Z36" s="41"/>
      <c r="AA36" s="1" t="s">
        <v>231</v>
      </c>
      <c r="AB36" s="28" t="s">
        <v>276</v>
      </c>
    </row>
    <row r="37" spans="1:28" x14ac:dyDescent="0.3">
      <c r="A37" s="1" t="s">
        <v>46</v>
      </c>
      <c r="B37" s="1" t="s">
        <v>63</v>
      </c>
      <c r="C37" s="27" t="s">
        <v>411</v>
      </c>
      <c r="D37" s="38">
        <v>22</v>
      </c>
      <c r="E37" s="78" t="s">
        <v>472</v>
      </c>
      <c r="F37" s="78"/>
      <c r="G37" s="78"/>
      <c r="H37" s="27"/>
      <c r="I37" s="27"/>
      <c r="J37" s="78"/>
      <c r="K37" s="78"/>
      <c r="L37" s="78"/>
      <c r="M37" s="78"/>
      <c r="N37" s="27"/>
      <c r="O37" s="79"/>
      <c r="P37" s="79"/>
      <c r="Q37" s="79"/>
      <c r="R37" s="79"/>
      <c r="S37" s="79"/>
      <c r="T37" s="27"/>
      <c r="U37" s="40"/>
      <c r="V37" s="22">
        <v>420</v>
      </c>
      <c r="W37" s="22" t="s">
        <v>94</v>
      </c>
      <c r="X37" s="22" t="s">
        <v>95</v>
      </c>
      <c r="Y37" s="61">
        <v>1112</v>
      </c>
      <c r="Z37" s="41"/>
      <c r="AA37" s="1" t="s">
        <v>231</v>
      </c>
      <c r="AB37" s="28" t="s">
        <v>276</v>
      </c>
    </row>
    <row r="38" spans="1:28" x14ac:dyDescent="0.3">
      <c r="A38" s="1" t="s">
        <v>46</v>
      </c>
      <c r="B38" s="1" t="s">
        <v>63</v>
      </c>
      <c r="C38" s="27" t="s">
        <v>342</v>
      </c>
      <c r="D38" s="38">
        <v>50</v>
      </c>
      <c r="E38" s="78"/>
      <c r="F38" s="78"/>
      <c r="G38" s="78"/>
      <c r="H38" s="27"/>
      <c r="I38" s="27"/>
      <c r="J38" s="78"/>
      <c r="K38" s="78"/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27">
        <v>17</v>
      </c>
      <c r="U38" s="40" t="str">
        <f t="shared" si="6"/>
        <v/>
      </c>
      <c r="V38" s="22">
        <v>420</v>
      </c>
      <c r="W38" s="22" t="s">
        <v>94</v>
      </c>
      <c r="X38" s="22" t="s">
        <v>95</v>
      </c>
      <c r="Y38" s="61">
        <v>1112</v>
      </c>
      <c r="Z38" s="41"/>
      <c r="AA38" s="1" t="s">
        <v>231</v>
      </c>
      <c r="AB38" s="28" t="s">
        <v>276</v>
      </c>
    </row>
    <row r="39" spans="1:28" x14ac:dyDescent="0.3">
      <c r="A39" s="1" t="s">
        <v>46</v>
      </c>
      <c r="B39" s="1" t="s">
        <v>63</v>
      </c>
      <c r="C39" s="27" t="s">
        <v>343</v>
      </c>
      <c r="D39" s="38">
        <v>1</v>
      </c>
      <c r="E39" s="78"/>
      <c r="F39" s="78"/>
      <c r="G39" s="78"/>
      <c r="H39" s="27"/>
      <c r="I39" s="27"/>
      <c r="J39" s="78"/>
      <c r="K39" s="78"/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27">
        <v>16</v>
      </c>
      <c r="U39" s="40" t="str">
        <f t="shared" si="6"/>
        <v/>
      </c>
      <c r="V39" s="22">
        <v>420</v>
      </c>
      <c r="W39" s="22" t="s">
        <v>94</v>
      </c>
      <c r="X39" s="22" t="s">
        <v>95</v>
      </c>
      <c r="Y39" s="61">
        <v>1112</v>
      </c>
      <c r="Z39" s="41"/>
      <c r="AA39" s="1" t="s">
        <v>231</v>
      </c>
      <c r="AB39" s="28" t="s">
        <v>276</v>
      </c>
    </row>
    <row r="40" spans="1:28" x14ac:dyDescent="0.3">
      <c r="A40" s="1" t="s">
        <v>46</v>
      </c>
      <c r="B40" s="1" t="s">
        <v>63</v>
      </c>
      <c r="C40" s="27" t="s">
        <v>345</v>
      </c>
      <c r="D40" s="38">
        <v>12</v>
      </c>
      <c r="E40" s="78"/>
      <c r="F40" s="78"/>
      <c r="G40" s="78"/>
      <c r="H40" s="27"/>
      <c r="I40" s="27"/>
      <c r="J40" s="78"/>
      <c r="K40" s="78"/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27">
        <v>14</v>
      </c>
      <c r="U40" s="40" t="str">
        <f t="shared" si="6"/>
        <v/>
      </c>
      <c r="V40" s="22">
        <v>420</v>
      </c>
      <c r="W40" s="22" t="s">
        <v>94</v>
      </c>
      <c r="X40" s="22" t="s">
        <v>95</v>
      </c>
      <c r="Y40" s="61">
        <v>1112</v>
      </c>
      <c r="Z40" s="41"/>
      <c r="AA40" s="1" t="s">
        <v>231</v>
      </c>
      <c r="AB40" s="28" t="s">
        <v>276</v>
      </c>
    </row>
    <row r="41" spans="1:28" x14ac:dyDescent="0.3">
      <c r="A41" s="1" t="s">
        <v>46</v>
      </c>
      <c r="B41" s="1" t="s">
        <v>63</v>
      </c>
      <c r="C41" s="27" t="s">
        <v>347</v>
      </c>
      <c r="D41" s="38">
        <v>11</v>
      </c>
      <c r="E41" s="78" t="s">
        <v>388</v>
      </c>
      <c r="F41" s="78"/>
      <c r="G41" s="78"/>
      <c r="H41" s="27"/>
      <c r="I41" s="27"/>
      <c r="J41" s="78"/>
      <c r="K41" s="78"/>
      <c r="L41" s="78"/>
      <c r="M41" s="78"/>
      <c r="N41" s="27"/>
      <c r="O41" s="79"/>
      <c r="P41" s="79"/>
      <c r="Q41" s="79"/>
      <c r="R41" s="79"/>
      <c r="S41" s="79"/>
      <c r="T41" s="27"/>
      <c r="U41" s="40" t="str">
        <f t="shared" si="6"/>
        <v/>
      </c>
      <c r="V41" s="22">
        <v>420</v>
      </c>
      <c r="W41" s="22" t="s">
        <v>94</v>
      </c>
      <c r="X41" s="22" t="s">
        <v>95</v>
      </c>
      <c r="Y41" s="61">
        <v>1112</v>
      </c>
      <c r="Z41" s="41"/>
      <c r="AA41" s="1" t="s">
        <v>231</v>
      </c>
      <c r="AB41" s="28" t="s">
        <v>276</v>
      </c>
    </row>
    <row r="42" spans="1:28" x14ac:dyDescent="0.3">
      <c r="A42" s="1" t="s">
        <v>46</v>
      </c>
      <c r="B42" s="1" t="s">
        <v>63</v>
      </c>
      <c r="C42" s="27" t="s">
        <v>348</v>
      </c>
      <c r="D42" s="38">
        <v>44</v>
      </c>
      <c r="E42" s="78"/>
      <c r="F42" s="78"/>
      <c r="G42" s="78"/>
      <c r="H42" s="27"/>
      <c r="I42" s="27"/>
      <c r="J42" s="78"/>
      <c r="K42" s="78"/>
      <c r="L42" s="78"/>
      <c r="M42" s="27">
        <v>8</v>
      </c>
      <c r="N42" s="27">
        <f>SUM(L42:M42)</f>
        <v>8</v>
      </c>
      <c r="O42" s="79"/>
      <c r="P42" s="79"/>
      <c r="Q42" s="79"/>
      <c r="R42" s="79"/>
      <c r="S42" s="79"/>
      <c r="T42" s="27">
        <v>28</v>
      </c>
      <c r="U42" s="40" t="str">
        <f t="shared" si="6"/>
        <v/>
      </c>
      <c r="V42" s="22">
        <v>420</v>
      </c>
      <c r="W42" s="22" t="s">
        <v>94</v>
      </c>
      <c r="X42" s="22" t="s">
        <v>95</v>
      </c>
      <c r="Y42" s="61">
        <v>1112</v>
      </c>
      <c r="Z42" s="41"/>
      <c r="AA42" s="1" t="s">
        <v>231</v>
      </c>
      <c r="AB42" s="28" t="s">
        <v>276</v>
      </c>
    </row>
    <row r="43" spans="1:28" x14ac:dyDescent="0.3">
      <c r="A43" s="1" t="s">
        <v>46</v>
      </c>
      <c r="B43" s="1" t="s">
        <v>63</v>
      </c>
      <c r="C43" s="27" t="s">
        <v>349</v>
      </c>
      <c r="D43" s="38">
        <v>10</v>
      </c>
      <c r="E43" s="78"/>
      <c r="F43" s="78"/>
      <c r="G43" s="78"/>
      <c r="H43" s="27"/>
      <c r="I43" s="27"/>
      <c r="J43" s="78"/>
      <c r="K43" s="78"/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v>2</v>
      </c>
      <c r="U43" s="40" t="str">
        <f t="shared" si="6"/>
        <v/>
      </c>
      <c r="V43" s="22">
        <v>420</v>
      </c>
      <c r="W43" s="22" t="s">
        <v>94</v>
      </c>
      <c r="X43" s="22" t="s">
        <v>95</v>
      </c>
      <c r="Y43" s="61">
        <v>1112</v>
      </c>
      <c r="Z43" s="41"/>
      <c r="AA43" s="1" t="s">
        <v>231</v>
      </c>
      <c r="AB43" s="28" t="s">
        <v>276</v>
      </c>
    </row>
    <row r="44" spans="1:28" x14ac:dyDescent="0.3">
      <c r="A44" s="1" t="s">
        <v>46</v>
      </c>
      <c r="B44" s="1" t="s">
        <v>63</v>
      </c>
      <c r="C44" s="55" t="s">
        <v>39</v>
      </c>
      <c r="D44" s="1"/>
      <c r="E44" s="55">
        <v>240</v>
      </c>
      <c r="F44" s="55">
        <v>38</v>
      </c>
      <c r="G44" s="55"/>
      <c r="H44" s="55"/>
      <c r="I44" s="55"/>
      <c r="J44" s="55">
        <v>15</v>
      </c>
      <c r="K44" s="55">
        <v>19</v>
      </c>
      <c r="L44" s="55"/>
      <c r="M44" s="55"/>
      <c r="N44" s="5"/>
      <c r="O44" s="55"/>
      <c r="P44" s="55">
        <v>23</v>
      </c>
      <c r="Q44" s="55"/>
      <c r="R44" s="42"/>
      <c r="S44" s="42"/>
      <c r="T44" s="27"/>
      <c r="U44" s="40" t="str">
        <f t="shared" ref="U44" si="7">_xlfn.IFNA("",((T44+Q44+N44-R44)+(O44*2))/E44)</f>
        <v/>
      </c>
      <c r="V44" s="22">
        <v>420</v>
      </c>
      <c r="W44" s="22" t="s">
        <v>94</v>
      </c>
      <c r="X44" s="22" t="s">
        <v>95</v>
      </c>
      <c r="Y44" s="61">
        <v>1112</v>
      </c>
      <c r="Z44" s="41"/>
      <c r="AA44" s="1" t="s">
        <v>231</v>
      </c>
      <c r="AB44" s="28" t="s">
        <v>276</v>
      </c>
    </row>
    <row r="45" spans="1:28" x14ac:dyDescent="0.3">
      <c r="A45" s="43" t="s">
        <v>46</v>
      </c>
      <c r="B45" s="43" t="s">
        <v>63</v>
      </c>
      <c r="C45" s="44" t="s">
        <v>40</v>
      </c>
      <c r="D45" s="43"/>
      <c r="E45" s="44">
        <f t="shared" ref="E45:T45" si="8">SUM(E35:E44)</f>
        <v>240</v>
      </c>
      <c r="F45" s="44">
        <f t="shared" si="8"/>
        <v>38</v>
      </c>
      <c r="G45" s="44">
        <f t="shared" si="8"/>
        <v>0</v>
      </c>
      <c r="H45" s="44">
        <f t="shared" si="8"/>
        <v>0</v>
      </c>
      <c r="I45" s="44">
        <f t="shared" si="8"/>
        <v>0</v>
      </c>
      <c r="J45" s="44">
        <f t="shared" si="8"/>
        <v>15</v>
      </c>
      <c r="K45" s="44">
        <f t="shared" si="8"/>
        <v>19</v>
      </c>
      <c r="L45" s="44">
        <f t="shared" si="8"/>
        <v>0</v>
      </c>
      <c r="M45" s="44">
        <f t="shared" si="8"/>
        <v>8</v>
      </c>
      <c r="N45" s="44">
        <f t="shared" si="8"/>
        <v>8</v>
      </c>
      <c r="O45" s="44">
        <f t="shared" si="8"/>
        <v>0</v>
      </c>
      <c r="P45" s="44">
        <f t="shared" si="8"/>
        <v>23</v>
      </c>
      <c r="Q45" s="44">
        <f t="shared" si="8"/>
        <v>0</v>
      </c>
      <c r="R45" s="44">
        <f t="shared" si="8"/>
        <v>0</v>
      </c>
      <c r="S45" s="44">
        <f t="shared" si="8"/>
        <v>0</v>
      </c>
      <c r="T45" s="44">
        <f t="shared" si="8"/>
        <v>91</v>
      </c>
      <c r="U45" s="45">
        <f>((T45+Q45+N45-R45)+(O45*2))/E45</f>
        <v>0.41249999999999998</v>
      </c>
      <c r="V45" s="46">
        <v>420</v>
      </c>
      <c r="W45" s="46" t="s">
        <v>94</v>
      </c>
      <c r="X45" s="46" t="s">
        <v>95</v>
      </c>
      <c r="Y45" s="62">
        <v>1112</v>
      </c>
      <c r="Z45" s="47"/>
      <c r="AA45" s="43" t="s">
        <v>231</v>
      </c>
      <c r="AB45" s="73" t="s">
        <v>276</v>
      </c>
    </row>
    <row r="46" spans="1:28" x14ac:dyDescent="0.3">
      <c r="A46" s="1"/>
      <c r="B46" s="1"/>
      <c r="C46" s="1"/>
      <c r="D46" s="1"/>
      <c r="F46" s="48" t="s">
        <v>41</v>
      </c>
      <c r="G46" s="49" t="e">
        <f>F45/G45</f>
        <v>#DIV/0!</v>
      </c>
      <c r="H46" s="27"/>
      <c r="I46" s="1"/>
      <c r="J46" s="48" t="s">
        <v>42</v>
      </c>
      <c r="K46" s="50">
        <f>J45/K45</f>
        <v>0.78947368421052633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/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67"/>
    </row>
    <row r="51" spans="2:28" x14ac:dyDescent="0.3">
      <c r="AB51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4718-0313-41CF-9003-0F38A07A5EE9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429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6" t="s">
        <v>445</v>
      </c>
    </row>
    <row r="3" spans="1:28" x14ac:dyDescent="0.3">
      <c r="B3" s="1"/>
      <c r="C3" s="6">
        <v>29612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277</v>
      </c>
      <c r="K4" s="16" t="s">
        <v>45</v>
      </c>
      <c r="L4" s="17"/>
      <c r="M4" s="18"/>
      <c r="N4" s="19">
        <v>27</v>
      </c>
      <c r="O4" s="19">
        <v>16</v>
      </c>
      <c r="P4" s="19">
        <v>34</v>
      </c>
      <c r="Q4" s="19">
        <v>23</v>
      </c>
      <c r="R4" s="20"/>
      <c r="S4" s="21">
        <f>SUM(N4:R4)</f>
        <v>100</v>
      </c>
      <c r="T4" s="22">
        <v>421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278</v>
      </c>
      <c r="K5" s="16" t="s">
        <v>61</v>
      </c>
      <c r="L5" s="17"/>
      <c r="M5" s="18"/>
      <c r="N5" s="19">
        <v>23</v>
      </c>
      <c r="O5" s="19">
        <v>26</v>
      </c>
      <c r="P5" s="19">
        <v>24</v>
      </c>
      <c r="Q5" s="19">
        <v>16</v>
      </c>
      <c r="R5" s="20"/>
      <c r="S5" s="21">
        <f>SUM(N5:R5)</f>
        <v>89</v>
      </c>
      <c r="T5" s="22">
        <v>421</v>
      </c>
      <c r="U5" s="1"/>
      <c r="V5" s="1"/>
      <c r="W5" s="1"/>
    </row>
    <row r="6" spans="1:28" x14ac:dyDescent="0.3">
      <c r="C6" s="58">
        <v>856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100</v>
      </c>
      <c r="D7" s="7" t="s">
        <v>8</v>
      </c>
      <c r="G7" s="1"/>
      <c r="S7" s="1"/>
      <c r="T7" s="25" t="s">
        <v>9</v>
      </c>
      <c r="U7" s="1"/>
      <c r="V7" s="26">
        <v>421</v>
      </c>
      <c r="W7" s="1"/>
    </row>
    <row r="8" spans="1:28" x14ac:dyDescent="0.3">
      <c r="B8" s="1"/>
      <c r="C8" s="24" t="s">
        <v>452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18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12</v>
      </c>
      <c r="E13" s="27">
        <v>45</v>
      </c>
      <c r="F13" s="27">
        <v>14</v>
      </c>
      <c r="G13" s="27">
        <v>22</v>
      </c>
      <c r="H13" s="27"/>
      <c r="I13" s="27"/>
      <c r="J13" s="27">
        <v>8</v>
      </c>
      <c r="K13" s="27">
        <v>9</v>
      </c>
      <c r="L13" s="78"/>
      <c r="M13" s="27">
        <v>5</v>
      </c>
      <c r="N13" s="27">
        <f>SUM(L13:M13)</f>
        <v>5</v>
      </c>
      <c r="O13" s="27">
        <v>2</v>
      </c>
      <c r="P13" s="39">
        <v>1</v>
      </c>
      <c r="Q13" s="78"/>
      <c r="R13" s="78"/>
      <c r="S13" s="78"/>
      <c r="T13" s="27">
        <f>(H13*3)+((F13-H13)*2)+J13</f>
        <v>36</v>
      </c>
      <c r="U13" s="40">
        <f>IFERROR(((T13+Q13+N13-R13)+(O13*2))/E13,"")</f>
        <v>1</v>
      </c>
      <c r="V13" s="22">
        <v>421</v>
      </c>
      <c r="W13" s="22" t="s">
        <v>79</v>
      </c>
      <c r="X13" s="22" t="s">
        <v>80</v>
      </c>
      <c r="Y13" s="61">
        <v>856</v>
      </c>
      <c r="Z13" s="41"/>
      <c r="AA13" s="1" t="s">
        <v>96</v>
      </c>
      <c r="AB13" s="28" t="s">
        <v>279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34</v>
      </c>
      <c r="E14" s="27">
        <v>29</v>
      </c>
      <c r="F14" s="27">
        <v>6</v>
      </c>
      <c r="G14" s="27">
        <v>11</v>
      </c>
      <c r="H14" s="27"/>
      <c r="I14" s="27"/>
      <c r="J14" s="27">
        <v>3</v>
      </c>
      <c r="K14" s="27">
        <v>5</v>
      </c>
      <c r="L14" s="78"/>
      <c r="M14" s="27">
        <v>3</v>
      </c>
      <c r="N14" s="27">
        <f t="shared" ref="N14:N18" si="0">SUM(L14:M14)</f>
        <v>3</v>
      </c>
      <c r="O14" s="39">
        <v>0</v>
      </c>
      <c r="P14" s="55">
        <v>6</v>
      </c>
      <c r="Q14" s="79"/>
      <c r="R14" s="79"/>
      <c r="S14" s="79"/>
      <c r="T14" s="39">
        <f t="shared" ref="T14:T18" si="1">(H14*3)+((F14-H14)*2)+J14</f>
        <v>15</v>
      </c>
      <c r="U14" s="40">
        <f t="shared" ref="U14:U21" si="2">IFERROR(((T14+Q14+N14-R14)+(O14*2))/E14,"")</f>
        <v>0.62068965517241381</v>
      </c>
      <c r="V14" s="22">
        <v>421</v>
      </c>
      <c r="W14" s="22" t="s">
        <v>79</v>
      </c>
      <c r="X14" s="22" t="s">
        <v>80</v>
      </c>
      <c r="Y14" s="61">
        <v>856</v>
      </c>
      <c r="Z14" s="41"/>
      <c r="AA14" s="1" t="s">
        <v>96</v>
      </c>
      <c r="AB14" s="28" t="s">
        <v>279</v>
      </c>
    </row>
    <row r="15" spans="1:28" x14ac:dyDescent="0.3">
      <c r="A15" s="1" t="s">
        <v>59</v>
      </c>
      <c r="B15" s="1" t="s">
        <v>46</v>
      </c>
      <c r="C15" s="27" t="s">
        <v>117</v>
      </c>
      <c r="D15" s="38">
        <v>42</v>
      </c>
      <c r="E15" s="27">
        <v>7</v>
      </c>
      <c r="F15" s="27">
        <v>0</v>
      </c>
      <c r="G15" s="27">
        <v>0</v>
      </c>
      <c r="H15" s="27"/>
      <c r="I15" s="27"/>
      <c r="J15" s="27">
        <v>0</v>
      </c>
      <c r="K15" s="27">
        <v>2</v>
      </c>
      <c r="L15" s="78"/>
      <c r="M15" s="27">
        <v>0</v>
      </c>
      <c r="N15" s="27">
        <f t="shared" si="0"/>
        <v>0</v>
      </c>
      <c r="O15" s="39">
        <v>0</v>
      </c>
      <c r="P15" s="39">
        <v>0</v>
      </c>
      <c r="Q15" s="79"/>
      <c r="R15" s="79"/>
      <c r="S15" s="79"/>
      <c r="T15" s="39">
        <f t="shared" si="1"/>
        <v>0</v>
      </c>
      <c r="U15" s="40">
        <f t="shared" si="2"/>
        <v>0</v>
      </c>
      <c r="V15" s="22">
        <v>421</v>
      </c>
      <c r="W15" s="22" t="s">
        <v>79</v>
      </c>
      <c r="X15" s="22" t="s">
        <v>80</v>
      </c>
      <c r="Y15" s="61">
        <v>856</v>
      </c>
      <c r="Z15" s="41"/>
      <c r="AA15" s="1" t="s">
        <v>96</v>
      </c>
      <c r="AB15" s="28" t="s">
        <v>279</v>
      </c>
    </row>
    <row r="16" spans="1:28" x14ac:dyDescent="0.3">
      <c r="A16" s="1" t="s">
        <v>59</v>
      </c>
      <c r="B16" s="1" t="s">
        <v>46</v>
      </c>
      <c r="C16" s="27" t="s">
        <v>118</v>
      </c>
      <c r="D16" s="38">
        <v>40</v>
      </c>
      <c r="E16" s="27">
        <v>23</v>
      </c>
      <c r="F16" s="27">
        <v>2</v>
      </c>
      <c r="G16" s="27">
        <v>13</v>
      </c>
      <c r="H16" s="27"/>
      <c r="I16" s="27"/>
      <c r="J16" s="27">
        <v>2</v>
      </c>
      <c r="K16" s="27">
        <v>6</v>
      </c>
      <c r="L16" s="78"/>
      <c r="M16" s="27">
        <v>12</v>
      </c>
      <c r="N16" s="27">
        <f t="shared" si="0"/>
        <v>12</v>
      </c>
      <c r="O16" s="39">
        <v>0</v>
      </c>
      <c r="P16" s="39">
        <v>4</v>
      </c>
      <c r="Q16" s="79"/>
      <c r="R16" s="79"/>
      <c r="S16" s="79"/>
      <c r="T16" s="39">
        <f t="shared" si="1"/>
        <v>6</v>
      </c>
      <c r="U16" s="40">
        <f t="shared" si="2"/>
        <v>0.78260869565217395</v>
      </c>
      <c r="V16" s="22">
        <v>421</v>
      </c>
      <c r="W16" s="22" t="s">
        <v>79</v>
      </c>
      <c r="X16" s="22" t="s">
        <v>80</v>
      </c>
      <c r="Y16" s="61">
        <v>856</v>
      </c>
      <c r="Z16" s="41"/>
      <c r="AA16" s="1" t="s">
        <v>96</v>
      </c>
      <c r="AB16" s="28" t="s">
        <v>279</v>
      </c>
    </row>
    <row r="17" spans="1:28" x14ac:dyDescent="0.3">
      <c r="A17" s="1" t="s">
        <v>59</v>
      </c>
      <c r="B17" s="1" t="s">
        <v>46</v>
      </c>
      <c r="C17" s="27" t="s">
        <v>49</v>
      </c>
      <c r="D17" s="38">
        <v>44</v>
      </c>
      <c r="E17" s="27">
        <v>40</v>
      </c>
      <c r="F17" s="27">
        <v>6</v>
      </c>
      <c r="G17" s="27">
        <v>10</v>
      </c>
      <c r="H17" s="27"/>
      <c r="I17" s="27"/>
      <c r="J17" s="27">
        <v>5</v>
      </c>
      <c r="K17" s="27">
        <v>6</v>
      </c>
      <c r="L17" s="78"/>
      <c r="M17" s="27">
        <v>8</v>
      </c>
      <c r="N17" s="27">
        <f t="shared" si="0"/>
        <v>8</v>
      </c>
      <c r="O17" s="39">
        <v>11</v>
      </c>
      <c r="P17" s="39">
        <v>5</v>
      </c>
      <c r="Q17" s="79"/>
      <c r="R17" s="79"/>
      <c r="S17" s="79"/>
      <c r="T17" s="39">
        <f t="shared" si="1"/>
        <v>17</v>
      </c>
      <c r="U17" s="40">
        <f t="shared" si="2"/>
        <v>1.175</v>
      </c>
      <c r="V17" s="22">
        <v>421</v>
      </c>
      <c r="W17" s="22" t="s">
        <v>79</v>
      </c>
      <c r="X17" s="22" t="s">
        <v>80</v>
      </c>
      <c r="Y17" s="61">
        <v>856</v>
      </c>
      <c r="Z17" s="41"/>
      <c r="AA17" s="1" t="s">
        <v>96</v>
      </c>
      <c r="AB17" s="28" t="s">
        <v>279</v>
      </c>
    </row>
    <row r="18" spans="1:28" x14ac:dyDescent="0.3">
      <c r="A18" s="1" t="s">
        <v>59</v>
      </c>
      <c r="B18" s="1" t="s">
        <v>46</v>
      </c>
      <c r="C18" s="27" t="s">
        <v>50</v>
      </c>
      <c r="D18" s="38">
        <v>24</v>
      </c>
      <c r="E18" s="27">
        <v>37</v>
      </c>
      <c r="F18" s="27">
        <v>3</v>
      </c>
      <c r="G18" s="27">
        <v>7</v>
      </c>
      <c r="H18" s="27"/>
      <c r="I18" s="27"/>
      <c r="J18" s="27">
        <v>4</v>
      </c>
      <c r="K18" s="27">
        <v>6</v>
      </c>
      <c r="L18" s="78"/>
      <c r="M18" s="27">
        <v>11</v>
      </c>
      <c r="N18" s="27">
        <f t="shared" si="0"/>
        <v>11</v>
      </c>
      <c r="O18" s="39">
        <v>2</v>
      </c>
      <c r="P18" s="39">
        <v>4</v>
      </c>
      <c r="Q18" s="79"/>
      <c r="R18" s="79"/>
      <c r="S18" s="79"/>
      <c r="T18" s="39">
        <f t="shared" si="1"/>
        <v>10</v>
      </c>
      <c r="U18" s="40">
        <f t="shared" si="2"/>
        <v>0.67567567567567566</v>
      </c>
      <c r="V18" s="22">
        <v>421</v>
      </c>
      <c r="W18" s="22" t="s">
        <v>79</v>
      </c>
      <c r="X18" s="22" t="s">
        <v>80</v>
      </c>
      <c r="Y18" s="61">
        <v>856</v>
      </c>
      <c r="Z18" s="41"/>
      <c r="AA18" s="1" t="s">
        <v>96</v>
      </c>
      <c r="AB18" s="28" t="s">
        <v>279</v>
      </c>
    </row>
    <row r="19" spans="1:28" x14ac:dyDescent="0.3">
      <c r="A19" s="1" t="s">
        <v>59</v>
      </c>
      <c r="B19" s="1" t="s">
        <v>46</v>
      </c>
      <c r="C19" s="27" t="s">
        <v>51</v>
      </c>
      <c r="D19" s="38">
        <v>23</v>
      </c>
      <c r="E19" s="27">
        <v>10</v>
      </c>
      <c r="F19" s="27">
        <v>0</v>
      </c>
      <c r="G19" s="27">
        <v>3</v>
      </c>
      <c r="H19" s="27"/>
      <c r="I19" s="27"/>
      <c r="J19" s="27">
        <v>0</v>
      </c>
      <c r="K19" s="27">
        <v>1</v>
      </c>
      <c r="L19" s="78"/>
      <c r="M19" s="27">
        <v>1</v>
      </c>
      <c r="N19" s="27">
        <f>SUM(L19:M19)</f>
        <v>1</v>
      </c>
      <c r="O19" s="39">
        <v>0</v>
      </c>
      <c r="P19" s="39">
        <v>2</v>
      </c>
      <c r="Q19" s="79"/>
      <c r="R19" s="79"/>
      <c r="S19" s="79"/>
      <c r="T19" s="39">
        <f>(H19*3)+((F19-H19)*2)+J19</f>
        <v>0</v>
      </c>
      <c r="U19" s="40">
        <f t="shared" si="2"/>
        <v>0.1</v>
      </c>
      <c r="V19" s="22">
        <v>421</v>
      </c>
      <c r="W19" s="22" t="s">
        <v>79</v>
      </c>
      <c r="X19" s="22" t="s">
        <v>80</v>
      </c>
      <c r="Y19" s="61">
        <v>856</v>
      </c>
      <c r="Z19" s="41"/>
      <c r="AA19" s="1" t="s">
        <v>96</v>
      </c>
      <c r="AB19" s="28" t="s">
        <v>279</v>
      </c>
    </row>
    <row r="20" spans="1:28" x14ac:dyDescent="0.3">
      <c r="A20" s="1" t="s">
        <v>59</v>
      </c>
      <c r="B20" s="1" t="s">
        <v>46</v>
      </c>
      <c r="C20" s="27" t="s">
        <v>53</v>
      </c>
      <c r="D20" s="38">
        <v>10</v>
      </c>
      <c r="E20" s="27">
        <v>40</v>
      </c>
      <c r="F20" s="27">
        <v>7</v>
      </c>
      <c r="G20" s="27">
        <v>15</v>
      </c>
      <c r="H20" s="27"/>
      <c r="I20" s="27"/>
      <c r="J20" s="27">
        <v>2</v>
      </c>
      <c r="K20" s="27">
        <v>3</v>
      </c>
      <c r="L20" s="78"/>
      <c r="M20" s="27">
        <v>3</v>
      </c>
      <c r="N20" s="27">
        <f>SUM(L20:M20)</f>
        <v>3</v>
      </c>
      <c r="O20" s="39">
        <v>11</v>
      </c>
      <c r="P20" s="39">
        <v>3</v>
      </c>
      <c r="Q20" s="79"/>
      <c r="R20" s="79"/>
      <c r="S20" s="79"/>
      <c r="T20" s="39">
        <f>(H20*3)+((F20-H20)*2)+J20</f>
        <v>16</v>
      </c>
      <c r="U20" s="40">
        <f t="shared" si="2"/>
        <v>1.0249999999999999</v>
      </c>
      <c r="V20" s="22">
        <v>421</v>
      </c>
      <c r="W20" s="22" t="s">
        <v>79</v>
      </c>
      <c r="X20" s="22" t="s">
        <v>80</v>
      </c>
      <c r="Y20" s="61">
        <v>856</v>
      </c>
      <c r="Z20" s="41"/>
      <c r="AA20" s="1" t="s">
        <v>96</v>
      </c>
      <c r="AB20" s="28" t="s">
        <v>279</v>
      </c>
    </row>
    <row r="21" spans="1:28" x14ac:dyDescent="0.3">
      <c r="A21" s="1" t="s">
        <v>59</v>
      </c>
      <c r="B21" s="1" t="s">
        <v>46</v>
      </c>
      <c r="C21" s="27" t="s">
        <v>54</v>
      </c>
      <c r="D21" s="38">
        <v>32</v>
      </c>
      <c r="E21" s="27">
        <v>9</v>
      </c>
      <c r="F21" s="27">
        <v>0</v>
      </c>
      <c r="G21" s="27">
        <v>1</v>
      </c>
      <c r="H21" s="27"/>
      <c r="I21" s="27"/>
      <c r="J21" s="27">
        <v>0</v>
      </c>
      <c r="K21" s="27">
        <v>0</v>
      </c>
      <c r="L21" s="78"/>
      <c r="M21" s="27">
        <v>0</v>
      </c>
      <c r="N21" s="27">
        <f>SUM(L21:M21)</f>
        <v>0</v>
      </c>
      <c r="O21" s="39">
        <v>0</v>
      </c>
      <c r="P21" s="39">
        <v>0</v>
      </c>
      <c r="Q21" s="79"/>
      <c r="R21" s="79"/>
      <c r="S21" s="79"/>
      <c r="T21" s="39">
        <f>(H21*3)+((F21-H21)*2)+J21</f>
        <v>0</v>
      </c>
      <c r="U21" s="40">
        <f t="shared" si="2"/>
        <v>0</v>
      </c>
      <c r="V21" s="22">
        <v>421</v>
      </c>
      <c r="W21" s="22" t="s">
        <v>79</v>
      </c>
      <c r="X21" s="22" t="s">
        <v>80</v>
      </c>
      <c r="Y21" s="61">
        <v>856</v>
      </c>
      <c r="Z21" s="41"/>
      <c r="AA21" s="1" t="s">
        <v>96</v>
      </c>
      <c r="AB21" s="28" t="s">
        <v>279</v>
      </c>
    </row>
    <row r="22" spans="1:28" x14ac:dyDescent="0.3">
      <c r="A22" s="1" t="s">
        <v>59</v>
      </c>
      <c r="B22" s="1" t="s">
        <v>46</v>
      </c>
      <c r="C22" s="55" t="s">
        <v>39</v>
      </c>
      <c r="D22" s="1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55">
        <v>16</v>
      </c>
      <c r="S22" s="42"/>
      <c r="T22" s="42"/>
      <c r="U22" s="40" t="str">
        <f t="shared" ref="U22" si="3">_xlfn.IFNA("",((T22+Q22+N22-R22)+(O22*2))/E22)</f>
        <v/>
      </c>
      <c r="V22" s="22">
        <v>421</v>
      </c>
      <c r="W22" s="22" t="s">
        <v>79</v>
      </c>
      <c r="X22" s="22" t="s">
        <v>80</v>
      </c>
      <c r="Y22" s="61">
        <v>856</v>
      </c>
      <c r="Z22" s="41"/>
      <c r="AA22" s="1" t="s">
        <v>96</v>
      </c>
      <c r="AB22" s="28" t="s">
        <v>279</v>
      </c>
    </row>
    <row r="23" spans="1:28" x14ac:dyDescent="0.3">
      <c r="A23" s="43" t="s">
        <v>59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38</v>
      </c>
      <c r="G23" s="44">
        <f t="shared" si="4"/>
        <v>82</v>
      </c>
      <c r="H23" s="44">
        <f t="shared" si="4"/>
        <v>0</v>
      </c>
      <c r="I23" s="44">
        <f t="shared" si="4"/>
        <v>0</v>
      </c>
      <c r="J23" s="44">
        <f t="shared" si="4"/>
        <v>24</v>
      </c>
      <c r="K23" s="44">
        <f t="shared" si="4"/>
        <v>38</v>
      </c>
      <c r="L23" s="44">
        <f t="shared" si="4"/>
        <v>0</v>
      </c>
      <c r="M23" s="44">
        <f t="shared" si="4"/>
        <v>43</v>
      </c>
      <c r="N23" s="44">
        <f t="shared" si="4"/>
        <v>43</v>
      </c>
      <c r="O23" s="44">
        <f t="shared" si="4"/>
        <v>26</v>
      </c>
      <c r="P23" s="44">
        <f t="shared" si="4"/>
        <v>25</v>
      </c>
      <c r="Q23" s="44">
        <f t="shared" si="4"/>
        <v>0</v>
      </c>
      <c r="R23" s="44">
        <f t="shared" si="4"/>
        <v>16</v>
      </c>
      <c r="S23" s="44">
        <f t="shared" si="4"/>
        <v>0</v>
      </c>
      <c r="T23" s="44">
        <f t="shared" si="4"/>
        <v>100</v>
      </c>
      <c r="U23" s="45">
        <f>((T23+Q23+N23-R23)+(O23*2))/E23</f>
        <v>0.74583333333333335</v>
      </c>
      <c r="V23" s="46">
        <v>421</v>
      </c>
      <c r="W23" s="46" t="s">
        <v>79</v>
      </c>
      <c r="X23" s="46" t="s">
        <v>80</v>
      </c>
      <c r="Y23" s="62">
        <v>856</v>
      </c>
      <c r="Z23" s="47"/>
      <c r="AA23" s="43" t="s">
        <v>96</v>
      </c>
      <c r="AB23" s="73" t="s">
        <v>279</v>
      </c>
    </row>
    <row r="24" spans="1:28" x14ac:dyDescent="0.3">
      <c r="A24" s="1"/>
      <c r="B24" s="1"/>
      <c r="C24" s="1"/>
      <c r="D24" s="1"/>
      <c r="F24" s="48" t="s">
        <v>41</v>
      </c>
      <c r="G24" s="50">
        <f>F23/G23</f>
        <v>0.46341463414634149</v>
      </c>
      <c r="H24" s="27"/>
      <c r="I24" s="1"/>
      <c r="J24" s="48" t="s">
        <v>42</v>
      </c>
      <c r="K24" s="50">
        <f>J23/K23</f>
        <v>0.63157894736842102</v>
      </c>
      <c r="L24" s="1"/>
      <c r="M24" s="39" t="s">
        <v>43</v>
      </c>
      <c r="N24" s="51">
        <v>4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19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163</v>
      </c>
      <c r="D35" s="38">
        <v>32</v>
      </c>
      <c r="E35" s="27">
        <v>30</v>
      </c>
      <c r="F35" s="27">
        <v>4</v>
      </c>
      <c r="G35" s="27">
        <v>5</v>
      </c>
      <c r="H35" s="27"/>
      <c r="I35" s="27"/>
      <c r="J35" s="27">
        <v>5</v>
      </c>
      <c r="K35" s="27">
        <v>8</v>
      </c>
      <c r="L35" s="78"/>
      <c r="M35" s="27">
        <v>7</v>
      </c>
      <c r="N35" s="27">
        <f>SUM(L35:M35)</f>
        <v>7</v>
      </c>
      <c r="O35" s="27">
        <v>1</v>
      </c>
      <c r="P35" s="39">
        <v>2</v>
      </c>
      <c r="Q35" s="78"/>
      <c r="R35" s="78"/>
      <c r="S35" s="78"/>
      <c r="T35" s="27">
        <f>+(F35*2)+J35</f>
        <v>13</v>
      </c>
      <c r="U35" s="40">
        <f>IFERROR(((T35+Q35+N35-R35)+(O35*2))/E35,"")</f>
        <v>0.73333333333333328</v>
      </c>
      <c r="V35" s="22">
        <v>421</v>
      </c>
      <c r="W35" s="22" t="s">
        <v>94</v>
      </c>
      <c r="X35" s="22" t="s">
        <v>95</v>
      </c>
      <c r="Y35" s="61">
        <v>856</v>
      </c>
      <c r="Z35" s="41"/>
      <c r="AA35" s="1" t="s">
        <v>161</v>
      </c>
      <c r="AB35" s="28" t="s">
        <v>280</v>
      </c>
    </row>
    <row r="36" spans="1:28" x14ac:dyDescent="0.3">
      <c r="A36" s="1" t="s">
        <v>46</v>
      </c>
      <c r="B36" s="1" t="s">
        <v>59</v>
      </c>
      <c r="C36" s="27" t="s">
        <v>164</v>
      </c>
      <c r="D36" s="38">
        <v>10</v>
      </c>
      <c r="E36" s="27">
        <v>35</v>
      </c>
      <c r="F36" s="27">
        <v>3</v>
      </c>
      <c r="G36" s="27">
        <v>7</v>
      </c>
      <c r="H36" s="27"/>
      <c r="I36" s="27"/>
      <c r="J36" s="27">
        <v>0</v>
      </c>
      <c r="K36" s="27">
        <v>0</v>
      </c>
      <c r="L36" s="78"/>
      <c r="M36" s="27">
        <v>3</v>
      </c>
      <c r="N36" s="27">
        <f t="shared" ref="N36:N39" si="5">SUM(L36:M36)</f>
        <v>3</v>
      </c>
      <c r="O36" s="39">
        <v>3</v>
      </c>
      <c r="P36" s="39">
        <v>4</v>
      </c>
      <c r="Q36" s="79"/>
      <c r="R36" s="79"/>
      <c r="S36" s="79"/>
      <c r="T36" s="27">
        <f t="shared" ref="T36:T43" si="6">+(F36*2)+J36</f>
        <v>6</v>
      </c>
      <c r="U36" s="40">
        <f t="shared" ref="U36:U43" si="7">IFERROR(((T36+Q36+N36-R36)+(O36*2))/E36,"")</f>
        <v>0.42857142857142855</v>
      </c>
      <c r="V36" s="22">
        <v>421</v>
      </c>
      <c r="W36" s="22" t="s">
        <v>94</v>
      </c>
      <c r="X36" s="22" t="s">
        <v>95</v>
      </c>
      <c r="Y36" s="61">
        <v>856</v>
      </c>
      <c r="Z36" s="41"/>
      <c r="AA36" s="1" t="s">
        <v>161</v>
      </c>
      <c r="AB36" s="28" t="s">
        <v>280</v>
      </c>
    </row>
    <row r="37" spans="1:28" x14ac:dyDescent="0.3">
      <c r="A37" s="1" t="s">
        <v>46</v>
      </c>
      <c r="B37" s="1" t="s">
        <v>59</v>
      </c>
      <c r="C37" s="27" t="s">
        <v>165</v>
      </c>
      <c r="D37" s="38">
        <v>44</v>
      </c>
      <c r="E37" s="27">
        <v>42</v>
      </c>
      <c r="F37" s="27">
        <v>11</v>
      </c>
      <c r="G37" s="27">
        <v>17</v>
      </c>
      <c r="H37" s="27"/>
      <c r="I37" s="27"/>
      <c r="J37" s="27">
        <v>0</v>
      </c>
      <c r="K37" s="27"/>
      <c r="L37" s="78"/>
      <c r="M37" s="27">
        <v>7</v>
      </c>
      <c r="N37" s="27">
        <f t="shared" si="5"/>
        <v>7</v>
      </c>
      <c r="O37" s="39">
        <v>5</v>
      </c>
      <c r="P37" s="39">
        <v>4</v>
      </c>
      <c r="Q37" s="79"/>
      <c r="R37" s="79"/>
      <c r="S37" s="79"/>
      <c r="T37" s="27">
        <f t="shared" si="6"/>
        <v>22</v>
      </c>
      <c r="U37" s="40">
        <f t="shared" si="7"/>
        <v>0.9285714285714286</v>
      </c>
      <c r="V37" s="22">
        <v>421</v>
      </c>
      <c r="W37" s="22" t="s">
        <v>94</v>
      </c>
      <c r="X37" s="22" t="s">
        <v>95</v>
      </c>
      <c r="Y37" s="61">
        <v>856</v>
      </c>
      <c r="Z37" s="41"/>
      <c r="AA37" s="1" t="s">
        <v>161</v>
      </c>
      <c r="AB37" s="28" t="s">
        <v>280</v>
      </c>
    </row>
    <row r="38" spans="1:28" x14ac:dyDescent="0.3">
      <c r="A38" s="1" t="s">
        <v>46</v>
      </c>
      <c r="B38" s="1" t="s">
        <v>59</v>
      </c>
      <c r="C38" s="27" t="s">
        <v>166</v>
      </c>
      <c r="D38" s="38">
        <v>30</v>
      </c>
      <c r="E38" s="27">
        <v>32</v>
      </c>
      <c r="F38" s="27">
        <v>4</v>
      </c>
      <c r="G38" s="27">
        <v>10</v>
      </c>
      <c r="H38" s="27"/>
      <c r="I38" s="27"/>
      <c r="J38" s="27">
        <v>8</v>
      </c>
      <c r="K38" s="27">
        <v>10</v>
      </c>
      <c r="L38" s="78"/>
      <c r="M38" s="27">
        <v>9</v>
      </c>
      <c r="N38" s="27">
        <f t="shared" si="5"/>
        <v>9</v>
      </c>
      <c r="O38" s="39">
        <v>5</v>
      </c>
      <c r="P38" s="39">
        <v>3</v>
      </c>
      <c r="Q38" s="79"/>
      <c r="R38" s="79"/>
      <c r="S38" s="79"/>
      <c r="T38" s="27">
        <f t="shared" si="6"/>
        <v>16</v>
      </c>
      <c r="U38" s="40">
        <f t="shared" si="7"/>
        <v>1.09375</v>
      </c>
      <c r="V38" s="22">
        <v>421</v>
      </c>
      <c r="W38" s="22" t="s">
        <v>94</v>
      </c>
      <c r="X38" s="22" t="s">
        <v>95</v>
      </c>
      <c r="Y38" s="61">
        <v>856</v>
      </c>
      <c r="Z38" s="41"/>
      <c r="AA38" s="1" t="s">
        <v>161</v>
      </c>
      <c r="AB38" s="28" t="s">
        <v>280</v>
      </c>
    </row>
    <row r="39" spans="1:28" x14ac:dyDescent="0.3">
      <c r="A39" s="1" t="s">
        <v>46</v>
      </c>
      <c r="B39" s="1" t="s">
        <v>59</v>
      </c>
      <c r="C39" s="27" t="s">
        <v>167</v>
      </c>
      <c r="D39" s="38">
        <v>11</v>
      </c>
      <c r="E39" s="27"/>
      <c r="F39" s="27">
        <v>3</v>
      </c>
      <c r="G39" s="27"/>
      <c r="H39" s="27"/>
      <c r="I39" s="27"/>
      <c r="J39" s="27">
        <v>0</v>
      </c>
      <c r="K39" s="27"/>
      <c r="L39" s="78"/>
      <c r="M39" s="27"/>
      <c r="N39" s="27">
        <f t="shared" si="5"/>
        <v>0</v>
      </c>
      <c r="O39" s="39"/>
      <c r="P39" s="39"/>
      <c r="Q39" s="79"/>
      <c r="R39" s="79"/>
      <c r="S39" s="79"/>
      <c r="T39" s="27">
        <f t="shared" si="6"/>
        <v>6</v>
      </c>
      <c r="U39" s="40" t="str">
        <f t="shared" si="7"/>
        <v/>
      </c>
      <c r="V39" s="22">
        <v>421</v>
      </c>
      <c r="W39" s="22" t="s">
        <v>94</v>
      </c>
      <c r="X39" s="22" t="s">
        <v>95</v>
      </c>
      <c r="Y39" s="61">
        <v>856</v>
      </c>
      <c r="Z39" s="41"/>
      <c r="AA39" s="1" t="s">
        <v>161</v>
      </c>
      <c r="AB39" s="28" t="s">
        <v>280</v>
      </c>
    </row>
    <row r="40" spans="1:28" x14ac:dyDescent="0.3">
      <c r="A40" s="1" t="s">
        <v>46</v>
      </c>
      <c r="B40" s="1" t="s">
        <v>59</v>
      </c>
      <c r="C40" s="27" t="s">
        <v>168</v>
      </c>
      <c r="D40" s="38">
        <v>31</v>
      </c>
      <c r="E40" s="27">
        <v>18</v>
      </c>
      <c r="F40" s="27">
        <v>3</v>
      </c>
      <c r="G40" s="27">
        <v>3</v>
      </c>
      <c r="H40" s="27"/>
      <c r="I40" s="27"/>
      <c r="J40" s="27">
        <v>0</v>
      </c>
      <c r="K40" s="27">
        <v>0</v>
      </c>
      <c r="L40" s="78"/>
      <c r="M40" s="27">
        <v>7</v>
      </c>
      <c r="N40" s="27">
        <f>SUM(L40:M40)</f>
        <v>7</v>
      </c>
      <c r="O40" s="39">
        <v>6</v>
      </c>
      <c r="P40" s="39">
        <v>4</v>
      </c>
      <c r="Q40" s="79"/>
      <c r="R40" s="79"/>
      <c r="S40" s="79"/>
      <c r="T40" s="27">
        <f t="shared" si="6"/>
        <v>6</v>
      </c>
      <c r="U40" s="40">
        <f t="shared" si="7"/>
        <v>1.3888888888888888</v>
      </c>
      <c r="V40" s="22">
        <v>421</v>
      </c>
      <c r="W40" s="22" t="s">
        <v>94</v>
      </c>
      <c r="X40" s="22" t="s">
        <v>95</v>
      </c>
      <c r="Y40" s="61">
        <v>856</v>
      </c>
      <c r="Z40" s="41"/>
      <c r="AA40" s="1" t="s">
        <v>161</v>
      </c>
      <c r="AB40" s="28" t="s">
        <v>280</v>
      </c>
    </row>
    <row r="41" spans="1:28" x14ac:dyDescent="0.3">
      <c r="A41" s="1" t="s">
        <v>46</v>
      </c>
      <c r="B41" s="1" t="s">
        <v>59</v>
      </c>
      <c r="C41" s="27" t="s">
        <v>169</v>
      </c>
      <c r="D41" s="38">
        <v>33</v>
      </c>
      <c r="E41" s="27" t="s">
        <v>388</v>
      </c>
      <c r="F41" s="27"/>
      <c r="G41" s="27"/>
      <c r="H41" s="27"/>
      <c r="I41" s="27"/>
      <c r="J41" s="27"/>
      <c r="K41" s="27"/>
      <c r="L41" s="78"/>
      <c r="M41" s="27"/>
      <c r="N41" s="27"/>
      <c r="O41" s="39"/>
      <c r="P41" s="39"/>
      <c r="Q41" s="79"/>
      <c r="R41" s="79"/>
      <c r="S41" s="79"/>
      <c r="T41" s="27"/>
      <c r="U41" s="40" t="str">
        <f t="shared" si="7"/>
        <v/>
      </c>
      <c r="V41" s="22">
        <v>421</v>
      </c>
      <c r="W41" s="22" t="s">
        <v>94</v>
      </c>
      <c r="X41" s="22" t="s">
        <v>95</v>
      </c>
      <c r="Y41" s="61">
        <v>856</v>
      </c>
      <c r="Z41" s="41"/>
      <c r="AA41" s="1" t="s">
        <v>161</v>
      </c>
      <c r="AB41" s="28" t="s">
        <v>280</v>
      </c>
    </row>
    <row r="42" spans="1:28" x14ac:dyDescent="0.3">
      <c r="A42" s="1" t="s">
        <v>46</v>
      </c>
      <c r="B42" s="1" t="s">
        <v>59</v>
      </c>
      <c r="C42" s="27" t="s">
        <v>170</v>
      </c>
      <c r="D42" s="38">
        <v>23</v>
      </c>
      <c r="E42" s="27">
        <v>36</v>
      </c>
      <c r="F42" s="27">
        <v>5</v>
      </c>
      <c r="G42" s="27">
        <v>13</v>
      </c>
      <c r="H42" s="27"/>
      <c r="I42" s="27"/>
      <c r="J42" s="27">
        <v>0</v>
      </c>
      <c r="K42" s="27">
        <v>0</v>
      </c>
      <c r="L42" s="78"/>
      <c r="M42" s="27">
        <v>2</v>
      </c>
      <c r="N42" s="27">
        <f>SUM(L42:M42)</f>
        <v>2</v>
      </c>
      <c r="O42" s="39">
        <v>2</v>
      </c>
      <c r="P42" s="39">
        <v>3</v>
      </c>
      <c r="Q42" s="79"/>
      <c r="R42" s="79"/>
      <c r="S42" s="79"/>
      <c r="T42" s="27">
        <f t="shared" si="6"/>
        <v>10</v>
      </c>
      <c r="U42" s="40">
        <f t="shared" si="7"/>
        <v>0.44444444444444442</v>
      </c>
      <c r="V42" s="22">
        <v>421</v>
      </c>
      <c r="W42" s="22" t="s">
        <v>94</v>
      </c>
      <c r="X42" s="22" t="s">
        <v>95</v>
      </c>
      <c r="Y42" s="61">
        <v>856</v>
      </c>
      <c r="Z42" s="41"/>
      <c r="AA42" s="1" t="s">
        <v>161</v>
      </c>
      <c r="AB42" s="28" t="s">
        <v>280</v>
      </c>
    </row>
    <row r="43" spans="1:28" x14ac:dyDescent="0.3">
      <c r="A43" s="1" t="s">
        <v>46</v>
      </c>
      <c r="B43" s="1" t="s">
        <v>59</v>
      </c>
      <c r="C43" s="27" t="s">
        <v>171</v>
      </c>
      <c r="D43" s="38">
        <v>22</v>
      </c>
      <c r="E43" s="27">
        <v>22</v>
      </c>
      <c r="F43" s="27">
        <v>4</v>
      </c>
      <c r="G43" s="27">
        <v>8</v>
      </c>
      <c r="H43" s="27"/>
      <c r="I43" s="27"/>
      <c r="J43" s="27">
        <v>2</v>
      </c>
      <c r="K43" s="27">
        <v>2</v>
      </c>
      <c r="L43" s="78"/>
      <c r="M43" s="27">
        <v>3</v>
      </c>
      <c r="N43" s="27">
        <f>SUM(L43:M43)</f>
        <v>3</v>
      </c>
      <c r="O43" s="39">
        <v>0</v>
      </c>
      <c r="P43" s="39">
        <v>3</v>
      </c>
      <c r="Q43" s="79"/>
      <c r="R43" s="79"/>
      <c r="S43" s="79"/>
      <c r="T43" s="27">
        <f t="shared" si="6"/>
        <v>10</v>
      </c>
      <c r="U43" s="40">
        <f t="shared" si="7"/>
        <v>0.59090909090909094</v>
      </c>
      <c r="V43" s="22">
        <v>421</v>
      </c>
      <c r="W43" s="22" t="s">
        <v>94</v>
      </c>
      <c r="X43" s="22" t="s">
        <v>95</v>
      </c>
      <c r="Y43" s="61">
        <v>856</v>
      </c>
      <c r="Z43" s="41"/>
      <c r="AA43" s="1" t="s">
        <v>161</v>
      </c>
      <c r="AB43" s="28" t="s">
        <v>280</v>
      </c>
    </row>
    <row r="44" spans="1:28" x14ac:dyDescent="0.3">
      <c r="A44" s="1" t="s">
        <v>46</v>
      </c>
      <c r="B44" s="1" t="s">
        <v>59</v>
      </c>
      <c r="C44" s="55" t="s">
        <v>39</v>
      </c>
      <c r="D44" s="1"/>
      <c r="E44" s="55">
        <v>25</v>
      </c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42"/>
      <c r="Q44" s="42"/>
      <c r="R44" s="55">
        <v>19</v>
      </c>
      <c r="S44" s="42"/>
      <c r="T44" s="27"/>
      <c r="U44" s="40" t="str">
        <f t="shared" ref="U44" si="8">_xlfn.IFNA("",((T44+Q44+N44-R44)+(O44*2))/E44)</f>
        <v/>
      </c>
      <c r="V44" s="22">
        <v>421</v>
      </c>
      <c r="W44" s="22" t="s">
        <v>94</v>
      </c>
      <c r="X44" s="22" t="s">
        <v>95</v>
      </c>
      <c r="Y44" s="61">
        <v>856</v>
      </c>
      <c r="Z44" s="41"/>
      <c r="AA44" s="1" t="s">
        <v>161</v>
      </c>
      <c r="AB44" s="28" t="s">
        <v>280</v>
      </c>
    </row>
    <row r="45" spans="1:28" x14ac:dyDescent="0.3">
      <c r="A45" s="43" t="s">
        <v>46</v>
      </c>
      <c r="B45" s="43" t="s">
        <v>59</v>
      </c>
      <c r="C45" s="44" t="s">
        <v>40</v>
      </c>
      <c r="D45" s="43"/>
      <c r="E45" s="44">
        <f t="shared" ref="E45:T45" si="9">SUM(E35:E44)</f>
        <v>240</v>
      </c>
      <c r="F45" s="44">
        <f t="shared" si="9"/>
        <v>37</v>
      </c>
      <c r="G45" s="44">
        <f t="shared" si="9"/>
        <v>63</v>
      </c>
      <c r="H45" s="44">
        <f t="shared" si="9"/>
        <v>0</v>
      </c>
      <c r="I45" s="44">
        <f t="shared" si="9"/>
        <v>0</v>
      </c>
      <c r="J45" s="44">
        <f t="shared" si="9"/>
        <v>15</v>
      </c>
      <c r="K45" s="44">
        <f t="shared" si="9"/>
        <v>20</v>
      </c>
      <c r="L45" s="44">
        <f t="shared" si="9"/>
        <v>0</v>
      </c>
      <c r="M45" s="44">
        <f t="shared" si="9"/>
        <v>38</v>
      </c>
      <c r="N45" s="44">
        <f t="shared" si="9"/>
        <v>38</v>
      </c>
      <c r="O45" s="44">
        <f t="shared" si="9"/>
        <v>22</v>
      </c>
      <c r="P45" s="44">
        <f t="shared" si="9"/>
        <v>23</v>
      </c>
      <c r="Q45" s="44">
        <f t="shared" si="9"/>
        <v>0</v>
      </c>
      <c r="R45" s="44">
        <f t="shared" si="9"/>
        <v>19</v>
      </c>
      <c r="S45" s="44">
        <f t="shared" si="9"/>
        <v>0</v>
      </c>
      <c r="T45" s="44">
        <f t="shared" si="9"/>
        <v>89</v>
      </c>
      <c r="U45" s="45">
        <f>((T45+Q45+N45-R45)+(O45*2))/E45</f>
        <v>0.6333333333333333</v>
      </c>
      <c r="V45" s="46">
        <v>421</v>
      </c>
      <c r="W45" s="46" t="s">
        <v>94</v>
      </c>
      <c r="X45" s="46" t="s">
        <v>95</v>
      </c>
      <c r="Y45" s="62">
        <v>856</v>
      </c>
      <c r="Z45" s="74" t="s">
        <v>441</v>
      </c>
      <c r="AA45" s="43" t="s">
        <v>161</v>
      </c>
      <c r="AB45" s="66" t="s">
        <v>280</v>
      </c>
    </row>
    <row r="46" spans="1:28" x14ac:dyDescent="0.3">
      <c r="A46" s="1"/>
      <c r="B46" s="1"/>
      <c r="C46" s="1"/>
      <c r="D46" s="1"/>
      <c r="F46" s="48" t="s">
        <v>41</v>
      </c>
      <c r="G46" s="50">
        <f>F45/G45</f>
        <v>0.58730158730158732</v>
      </c>
      <c r="H46" s="27"/>
      <c r="I46" s="1"/>
      <c r="J46" s="48" t="s">
        <v>42</v>
      </c>
      <c r="K46" s="50">
        <f>J45/K45</f>
        <v>0.75</v>
      </c>
      <c r="L46" s="1"/>
      <c r="M46" s="39" t="s">
        <v>43</v>
      </c>
      <c r="N46" s="51">
        <v>7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 t="s">
        <v>428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F7F5-4E21-4CD9-8B6C-F5F8C7357089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462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6" t="s">
        <v>465</v>
      </c>
    </row>
    <row r="3" spans="1:28" x14ac:dyDescent="0.3">
      <c r="B3" s="1"/>
      <c r="C3" s="6">
        <v>29616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278</v>
      </c>
      <c r="K4" s="16" t="str">
        <f>+C11</f>
        <v>New Jersey Gems</v>
      </c>
      <c r="L4" s="17"/>
      <c r="M4" s="18"/>
      <c r="N4" s="19">
        <v>25</v>
      </c>
      <c r="O4" s="19">
        <v>9</v>
      </c>
      <c r="P4" s="83">
        <v>16</v>
      </c>
      <c r="Q4" s="83">
        <v>12</v>
      </c>
      <c r="R4" s="20"/>
      <c r="S4" s="21">
        <f>SUM(N4:R4)</f>
        <v>62</v>
      </c>
      <c r="T4" s="22">
        <v>427</v>
      </c>
    </row>
    <row r="5" spans="1:28" x14ac:dyDescent="0.3">
      <c r="B5" s="1"/>
      <c r="C5" s="6" t="s">
        <v>245</v>
      </c>
      <c r="D5" s="7" t="s">
        <v>6</v>
      </c>
      <c r="E5" s="1"/>
      <c r="F5" s="1"/>
      <c r="G5" s="1"/>
      <c r="J5" s="15" t="s">
        <v>281</v>
      </c>
      <c r="K5" s="16" t="str">
        <f>+C33</f>
        <v>Chicago Hustle</v>
      </c>
      <c r="L5" s="17"/>
      <c r="M5" s="18"/>
      <c r="N5" s="19">
        <v>23</v>
      </c>
      <c r="O5" s="19">
        <v>16</v>
      </c>
      <c r="P5" s="83">
        <v>14</v>
      </c>
      <c r="Q5" s="83">
        <v>18</v>
      </c>
      <c r="R5" s="20"/>
      <c r="S5" s="21">
        <f>SUM(N5:R5)</f>
        <v>71</v>
      </c>
      <c r="T5" s="22">
        <v>427</v>
      </c>
      <c r="U5" s="1"/>
      <c r="V5" s="1"/>
      <c r="W5" s="1"/>
    </row>
    <row r="6" spans="1:28" x14ac:dyDescent="0.3">
      <c r="C6" s="23">
        <v>3061</v>
      </c>
      <c r="D6" s="7" t="s">
        <v>7</v>
      </c>
      <c r="F6" s="1"/>
      <c r="P6" t="s">
        <v>464</v>
      </c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427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19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12</v>
      </c>
      <c r="E13" s="78"/>
      <c r="F13" s="27">
        <v>8</v>
      </c>
      <c r="G13" s="27">
        <v>27</v>
      </c>
      <c r="H13" s="27"/>
      <c r="I13" s="27"/>
      <c r="J13" s="27">
        <v>7</v>
      </c>
      <c r="K13" s="27">
        <v>10</v>
      </c>
      <c r="L13" s="78"/>
      <c r="M13" s="78"/>
      <c r="N13" s="27">
        <f>SUM(L13:M13)</f>
        <v>0</v>
      </c>
      <c r="O13" s="78"/>
      <c r="P13" s="55">
        <v>6</v>
      </c>
      <c r="Q13" s="78"/>
      <c r="R13" s="78"/>
      <c r="S13" s="78"/>
      <c r="T13" s="27">
        <f>+(F13*2)+J13</f>
        <v>23</v>
      </c>
      <c r="U13" s="40" t="str">
        <f>IFERROR(((T13+Q13+N13-R13)+(O13*2))/E13,"")</f>
        <v/>
      </c>
      <c r="V13" s="22">
        <v>427</v>
      </c>
      <c r="W13" s="22" t="s">
        <v>94</v>
      </c>
      <c r="X13" s="22" t="s">
        <v>95</v>
      </c>
      <c r="Y13" s="61">
        <v>3061</v>
      </c>
      <c r="Z13" s="41"/>
      <c r="AA13" s="1" t="s">
        <v>96</v>
      </c>
      <c r="AB13" s="28" t="s">
        <v>280</v>
      </c>
    </row>
    <row r="14" spans="1:28" x14ac:dyDescent="0.3">
      <c r="A14" s="1" t="s">
        <v>69</v>
      </c>
      <c r="B14" s="1" t="s">
        <v>46</v>
      </c>
      <c r="C14" s="27" t="s">
        <v>48</v>
      </c>
      <c r="D14" s="38">
        <v>34</v>
      </c>
      <c r="E14" s="78"/>
      <c r="F14" s="27">
        <v>3</v>
      </c>
      <c r="G14" s="78"/>
      <c r="H14" s="27"/>
      <c r="I14" s="27"/>
      <c r="J14" s="27">
        <v>1</v>
      </c>
      <c r="K14" s="27">
        <v>2</v>
      </c>
      <c r="L14" s="78"/>
      <c r="M14" s="78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1" si="1">+(F14*2)+J14</f>
        <v>7</v>
      </c>
      <c r="U14" s="40" t="str">
        <f t="shared" ref="U14:U21" si="2">IFERROR(((T14+Q14+N14-R14)+(O14*2))/E14,"")</f>
        <v/>
      </c>
      <c r="V14" s="22">
        <v>427</v>
      </c>
      <c r="W14" s="22" t="s">
        <v>94</v>
      </c>
      <c r="X14" s="22" t="s">
        <v>95</v>
      </c>
      <c r="Y14" s="61">
        <v>3061</v>
      </c>
      <c r="Z14" s="41"/>
      <c r="AA14" s="1" t="s">
        <v>96</v>
      </c>
      <c r="AB14" s="28" t="s">
        <v>280</v>
      </c>
    </row>
    <row r="15" spans="1:28" x14ac:dyDescent="0.3">
      <c r="A15" s="1" t="s">
        <v>69</v>
      </c>
      <c r="B15" s="1" t="s">
        <v>46</v>
      </c>
      <c r="C15" s="27" t="s">
        <v>117</v>
      </c>
      <c r="D15" s="38">
        <v>42</v>
      </c>
      <c r="E15" s="78"/>
      <c r="F15" s="27"/>
      <c r="G15" s="78"/>
      <c r="H15" s="27"/>
      <c r="I15" s="27"/>
      <c r="J15" s="27"/>
      <c r="K15" s="27"/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0</v>
      </c>
      <c r="U15" s="40" t="str">
        <f t="shared" si="2"/>
        <v/>
      </c>
      <c r="V15" s="22">
        <v>427</v>
      </c>
      <c r="W15" s="22" t="s">
        <v>94</v>
      </c>
      <c r="X15" s="22" t="s">
        <v>95</v>
      </c>
      <c r="Y15" s="61">
        <v>3061</v>
      </c>
      <c r="Z15" s="41"/>
      <c r="AA15" s="1" t="s">
        <v>96</v>
      </c>
      <c r="AB15" s="28" t="s">
        <v>280</v>
      </c>
    </row>
    <row r="16" spans="1:28" x14ac:dyDescent="0.3">
      <c r="A16" s="1" t="s">
        <v>69</v>
      </c>
      <c r="B16" s="1" t="s">
        <v>46</v>
      </c>
      <c r="C16" s="27" t="s">
        <v>118</v>
      </c>
      <c r="D16" s="38">
        <v>40</v>
      </c>
      <c r="E16" s="78"/>
      <c r="F16" s="27">
        <v>2</v>
      </c>
      <c r="G16" s="78"/>
      <c r="H16" s="27"/>
      <c r="I16" s="27"/>
      <c r="J16" s="27">
        <v>1</v>
      </c>
      <c r="K16" s="27">
        <v>2</v>
      </c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5</v>
      </c>
      <c r="U16" s="40" t="str">
        <f t="shared" si="2"/>
        <v/>
      </c>
      <c r="V16" s="22">
        <v>427</v>
      </c>
      <c r="W16" s="22" t="s">
        <v>94</v>
      </c>
      <c r="X16" s="22" t="s">
        <v>95</v>
      </c>
      <c r="Y16" s="61">
        <v>3061</v>
      </c>
      <c r="Z16" s="41"/>
      <c r="AA16" s="1" t="s">
        <v>96</v>
      </c>
      <c r="AB16" s="28" t="s">
        <v>280</v>
      </c>
    </row>
    <row r="17" spans="1:28" x14ac:dyDescent="0.3">
      <c r="A17" s="1" t="s">
        <v>69</v>
      </c>
      <c r="B17" s="1" t="s">
        <v>46</v>
      </c>
      <c r="C17" s="27" t="s">
        <v>49</v>
      </c>
      <c r="D17" s="38">
        <v>44</v>
      </c>
      <c r="E17" s="78"/>
      <c r="F17" s="27">
        <v>2</v>
      </c>
      <c r="G17" s="78"/>
      <c r="H17" s="27"/>
      <c r="I17" s="27"/>
      <c r="J17" s="27">
        <v>4</v>
      </c>
      <c r="K17" s="27">
        <v>6</v>
      </c>
      <c r="L17" s="78"/>
      <c r="M17" s="78"/>
      <c r="N17" s="27">
        <f t="shared" si="0"/>
        <v>0</v>
      </c>
      <c r="O17" s="79"/>
      <c r="P17" s="55">
        <v>6</v>
      </c>
      <c r="Q17" s="79"/>
      <c r="R17" s="79"/>
      <c r="S17" s="79"/>
      <c r="T17" s="27">
        <f t="shared" si="1"/>
        <v>8</v>
      </c>
      <c r="U17" s="40" t="str">
        <f t="shared" si="2"/>
        <v/>
      </c>
      <c r="V17" s="22">
        <v>427</v>
      </c>
      <c r="W17" s="22" t="s">
        <v>94</v>
      </c>
      <c r="X17" s="22" t="s">
        <v>95</v>
      </c>
      <c r="Y17" s="61">
        <v>3061</v>
      </c>
      <c r="Z17" s="41"/>
      <c r="AA17" s="1" t="s">
        <v>96</v>
      </c>
      <c r="AB17" s="28" t="s">
        <v>280</v>
      </c>
    </row>
    <row r="18" spans="1:28" x14ac:dyDescent="0.3">
      <c r="A18" s="1" t="s">
        <v>69</v>
      </c>
      <c r="B18" s="1" t="s">
        <v>46</v>
      </c>
      <c r="C18" s="27" t="s">
        <v>50</v>
      </c>
      <c r="D18" s="38">
        <v>24</v>
      </c>
      <c r="E18" s="78"/>
      <c r="F18" s="27">
        <v>2</v>
      </c>
      <c r="G18" s="78"/>
      <c r="H18" s="27"/>
      <c r="I18" s="27"/>
      <c r="J18" s="27">
        <v>0</v>
      </c>
      <c r="K18" s="27">
        <v>0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4</v>
      </c>
      <c r="U18" s="40" t="str">
        <f t="shared" si="2"/>
        <v/>
      </c>
      <c r="V18" s="22">
        <v>427</v>
      </c>
      <c r="W18" s="22" t="s">
        <v>94</v>
      </c>
      <c r="X18" s="22" t="s">
        <v>95</v>
      </c>
      <c r="Y18" s="61">
        <v>3061</v>
      </c>
      <c r="Z18" s="41"/>
      <c r="AA18" s="1" t="s">
        <v>96</v>
      </c>
      <c r="AB18" s="28" t="s">
        <v>280</v>
      </c>
    </row>
    <row r="19" spans="1:28" x14ac:dyDescent="0.3">
      <c r="A19" s="1" t="s">
        <v>69</v>
      </c>
      <c r="B19" s="1" t="s">
        <v>46</v>
      </c>
      <c r="C19" s="27" t="s">
        <v>51</v>
      </c>
      <c r="D19" s="38">
        <v>23</v>
      </c>
      <c r="E19" s="78"/>
      <c r="F19" s="27">
        <v>1</v>
      </c>
      <c r="G19" s="78"/>
      <c r="H19" s="27"/>
      <c r="I19" s="27"/>
      <c r="J19" s="27">
        <v>2</v>
      </c>
      <c r="K19" s="27">
        <v>2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4</v>
      </c>
      <c r="U19" s="40" t="str">
        <f t="shared" si="2"/>
        <v/>
      </c>
      <c r="V19" s="22">
        <v>427</v>
      </c>
      <c r="W19" s="22" t="s">
        <v>94</v>
      </c>
      <c r="X19" s="22" t="s">
        <v>95</v>
      </c>
      <c r="Y19" s="61">
        <v>3061</v>
      </c>
      <c r="Z19" s="41"/>
      <c r="AA19" s="1" t="s">
        <v>96</v>
      </c>
      <c r="AB19" s="28" t="s">
        <v>280</v>
      </c>
    </row>
    <row r="20" spans="1:28" x14ac:dyDescent="0.3">
      <c r="A20" s="1" t="s">
        <v>69</v>
      </c>
      <c r="B20" s="1" t="s">
        <v>46</v>
      </c>
      <c r="C20" s="27" t="s">
        <v>53</v>
      </c>
      <c r="D20" s="38">
        <v>10</v>
      </c>
      <c r="E20" s="78"/>
      <c r="F20" s="27">
        <v>4</v>
      </c>
      <c r="G20" s="78"/>
      <c r="H20" s="27"/>
      <c r="I20" s="27"/>
      <c r="J20" s="27">
        <v>1</v>
      </c>
      <c r="K20" s="27">
        <v>2</v>
      </c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9</v>
      </c>
      <c r="U20" s="40" t="str">
        <f t="shared" si="2"/>
        <v/>
      </c>
      <c r="V20" s="22">
        <v>427</v>
      </c>
      <c r="W20" s="22" t="s">
        <v>94</v>
      </c>
      <c r="X20" s="22" t="s">
        <v>95</v>
      </c>
      <c r="Y20" s="61">
        <v>3061</v>
      </c>
      <c r="Z20" s="41"/>
      <c r="AA20" s="1" t="s">
        <v>96</v>
      </c>
      <c r="AB20" s="28" t="s">
        <v>280</v>
      </c>
    </row>
    <row r="21" spans="1:28" x14ac:dyDescent="0.3">
      <c r="A21" s="1" t="s">
        <v>69</v>
      </c>
      <c r="B21" s="1" t="s">
        <v>46</v>
      </c>
      <c r="C21" s="27" t="s">
        <v>54</v>
      </c>
      <c r="D21" s="38">
        <v>32</v>
      </c>
      <c r="E21" s="78"/>
      <c r="F21" s="27">
        <v>1</v>
      </c>
      <c r="G21" s="78"/>
      <c r="H21" s="27"/>
      <c r="I21" s="27"/>
      <c r="J21" s="27">
        <v>0</v>
      </c>
      <c r="K21" s="27">
        <v>0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2</v>
      </c>
      <c r="U21" s="40" t="str">
        <f t="shared" si="2"/>
        <v/>
      </c>
      <c r="V21" s="22">
        <v>427</v>
      </c>
      <c r="W21" s="22" t="s">
        <v>94</v>
      </c>
      <c r="X21" s="22" t="s">
        <v>95</v>
      </c>
      <c r="Y21" s="61">
        <v>3061</v>
      </c>
      <c r="Z21" s="41"/>
      <c r="AA21" s="1" t="s">
        <v>96</v>
      </c>
      <c r="AB21" s="28" t="s">
        <v>280</v>
      </c>
    </row>
    <row r="22" spans="1:28" x14ac:dyDescent="0.3">
      <c r="A22" s="1" t="s">
        <v>69</v>
      </c>
      <c r="B22" s="1" t="s">
        <v>46</v>
      </c>
      <c r="C22" s="55" t="s">
        <v>39</v>
      </c>
      <c r="D22" s="1"/>
      <c r="E22" s="55">
        <v>240</v>
      </c>
      <c r="F22" s="42"/>
      <c r="G22" s="42"/>
      <c r="H22" s="42"/>
      <c r="I22" s="42"/>
      <c r="J22" s="42"/>
      <c r="K22" s="42"/>
      <c r="L22" s="42"/>
      <c r="M22" s="42"/>
      <c r="N22" s="27"/>
      <c r="O22" s="42"/>
      <c r="P22" s="55">
        <v>13</v>
      </c>
      <c r="Q22" s="42"/>
      <c r="R22" s="42"/>
      <c r="S22" s="42"/>
      <c r="T22" s="27"/>
      <c r="U22" s="40" t="str">
        <f t="shared" ref="U22" si="3">_xlfn.IFNA("",((T22+Q22+N22-R22)+(O22*2))/E22)</f>
        <v/>
      </c>
      <c r="V22" s="22">
        <v>427</v>
      </c>
      <c r="W22" s="22" t="s">
        <v>94</v>
      </c>
      <c r="X22" s="22" t="s">
        <v>95</v>
      </c>
      <c r="Y22" s="61">
        <v>3061</v>
      </c>
      <c r="Z22" s="41"/>
      <c r="AA22" s="1" t="s">
        <v>96</v>
      </c>
      <c r="AB22" s="28" t="s">
        <v>280</v>
      </c>
    </row>
    <row r="23" spans="1:28" x14ac:dyDescent="0.3">
      <c r="A23" s="43" t="s">
        <v>69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23</v>
      </c>
      <c r="G23" s="44">
        <f t="shared" si="4"/>
        <v>27</v>
      </c>
      <c r="H23" s="44">
        <f t="shared" si="4"/>
        <v>0</v>
      </c>
      <c r="I23" s="44">
        <f t="shared" si="4"/>
        <v>0</v>
      </c>
      <c r="J23" s="44">
        <f t="shared" si="4"/>
        <v>16</v>
      </c>
      <c r="K23" s="44">
        <f t="shared" si="4"/>
        <v>24</v>
      </c>
      <c r="L23" s="44">
        <f t="shared" si="4"/>
        <v>0</v>
      </c>
      <c r="M23" s="44">
        <f t="shared" si="4"/>
        <v>0</v>
      </c>
      <c r="N23" s="44">
        <f t="shared" si="4"/>
        <v>0</v>
      </c>
      <c r="O23" s="44">
        <f t="shared" si="4"/>
        <v>0</v>
      </c>
      <c r="P23" s="44">
        <f t="shared" si="4"/>
        <v>25</v>
      </c>
      <c r="Q23" s="44">
        <f t="shared" si="4"/>
        <v>0</v>
      </c>
      <c r="R23" s="44">
        <f t="shared" si="4"/>
        <v>0</v>
      </c>
      <c r="S23" s="44">
        <f t="shared" si="4"/>
        <v>0</v>
      </c>
      <c r="T23" s="44">
        <f t="shared" si="4"/>
        <v>62</v>
      </c>
      <c r="U23" s="45">
        <f>((T23+Q23+N23-R23)+(O23*2))/E23</f>
        <v>0.25833333333333336</v>
      </c>
      <c r="V23" s="46">
        <v>427</v>
      </c>
      <c r="W23" s="46" t="s">
        <v>94</v>
      </c>
      <c r="X23" s="46" t="s">
        <v>95</v>
      </c>
      <c r="Y23" s="62">
        <v>3061</v>
      </c>
      <c r="Z23" s="47"/>
      <c r="AA23" s="43" t="s">
        <v>96</v>
      </c>
      <c r="AB23" s="66" t="s">
        <v>280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0.85185185185185186</v>
      </c>
      <c r="H24" s="27"/>
      <c r="I24" s="1"/>
      <c r="J24" s="48" t="s">
        <v>42</v>
      </c>
      <c r="K24" s="50">
        <f>J23/K23</f>
        <v>0.66666666666666663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 t="s">
        <v>468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14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351</v>
      </c>
      <c r="D35" s="38">
        <v>24</v>
      </c>
      <c r="E35" s="78"/>
      <c r="F35" s="27">
        <v>3</v>
      </c>
      <c r="G35" s="78"/>
      <c r="H35" s="27"/>
      <c r="I35" s="27"/>
      <c r="J35" s="27">
        <v>1</v>
      </c>
      <c r="K35" s="27">
        <v>3</v>
      </c>
      <c r="L35" s="78"/>
      <c r="M35" s="78"/>
      <c r="N35" s="27">
        <f t="shared" ref="N35:N46" si="5">SUM(L35:M35)</f>
        <v>0</v>
      </c>
      <c r="O35" s="79"/>
      <c r="P35" s="79"/>
      <c r="Q35" s="79"/>
      <c r="R35" s="79"/>
      <c r="S35" s="79"/>
      <c r="T35" s="39">
        <f t="shared" ref="T35:T46" si="6">(H35*3)+((F35-H35)*2)+J35</f>
        <v>7</v>
      </c>
      <c r="U35" s="40" t="str">
        <f t="shared" ref="U35:U46" si="7">IFERROR(((T35+Q35+N35-R35)+(O35*2))/E35,"")</f>
        <v/>
      </c>
      <c r="V35" s="22">
        <v>427</v>
      </c>
      <c r="W35" s="22" t="s">
        <v>79</v>
      </c>
      <c r="X35" s="22" t="s">
        <v>80</v>
      </c>
      <c r="Y35" s="61">
        <v>3061</v>
      </c>
      <c r="Z35" s="41"/>
      <c r="AA35" s="1" t="s">
        <v>249</v>
      </c>
      <c r="AB35" s="28" t="s">
        <v>282</v>
      </c>
    </row>
    <row r="36" spans="1:28" x14ac:dyDescent="0.3">
      <c r="A36" s="1" t="s">
        <v>46</v>
      </c>
      <c r="B36" s="1" t="s">
        <v>69</v>
      </c>
      <c r="C36" s="27" t="s">
        <v>145</v>
      </c>
      <c r="D36" s="38">
        <v>22</v>
      </c>
      <c r="E36" s="78"/>
      <c r="F36" s="27">
        <v>3</v>
      </c>
      <c r="G36" s="78"/>
      <c r="H36" s="27"/>
      <c r="I36" s="27"/>
      <c r="J36" s="27">
        <v>1</v>
      </c>
      <c r="K36" s="27">
        <v>2</v>
      </c>
      <c r="L36" s="78"/>
      <c r="M36" s="78"/>
      <c r="N36" s="27">
        <f t="shared" si="5"/>
        <v>0</v>
      </c>
      <c r="O36" s="79"/>
      <c r="P36" s="79"/>
      <c r="Q36" s="79"/>
      <c r="R36" s="79"/>
      <c r="S36" s="79"/>
      <c r="T36" s="39">
        <f t="shared" si="6"/>
        <v>7</v>
      </c>
      <c r="U36" s="40" t="str">
        <f t="shared" si="7"/>
        <v/>
      </c>
      <c r="V36" s="22">
        <v>427</v>
      </c>
      <c r="W36" s="22" t="s">
        <v>79</v>
      </c>
      <c r="X36" s="22" t="s">
        <v>80</v>
      </c>
      <c r="Y36" s="61">
        <v>3061</v>
      </c>
      <c r="Z36" s="41"/>
      <c r="AA36" s="1" t="s">
        <v>249</v>
      </c>
      <c r="AB36" s="28" t="s">
        <v>282</v>
      </c>
    </row>
    <row r="37" spans="1:28" x14ac:dyDescent="0.3">
      <c r="A37" s="1" t="s">
        <v>46</v>
      </c>
      <c r="B37" s="1" t="s">
        <v>69</v>
      </c>
      <c r="C37" s="27" t="s">
        <v>352</v>
      </c>
      <c r="D37" s="38">
        <v>21</v>
      </c>
      <c r="E37" s="78" t="s">
        <v>388</v>
      </c>
      <c r="F37" s="27"/>
      <c r="G37" s="78"/>
      <c r="H37" s="27"/>
      <c r="I37" s="27"/>
      <c r="J37" s="27"/>
      <c r="K37" s="27"/>
      <c r="L37" s="78"/>
      <c r="M37" s="78"/>
      <c r="N37" s="27"/>
      <c r="O37" s="79"/>
      <c r="P37" s="79"/>
      <c r="Q37" s="79"/>
      <c r="R37" s="79"/>
      <c r="S37" s="79"/>
      <c r="T37" s="39"/>
      <c r="U37" s="40" t="str">
        <f t="shared" si="7"/>
        <v/>
      </c>
      <c r="V37" s="22">
        <v>427</v>
      </c>
      <c r="W37" s="22" t="s">
        <v>79</v>
      </c>
      <c r="X37" s="22" t="s">
        <v>80</v>
      </c>
      <c r="Y37" s="61">
        <v>3061</v>
      </c>
      <c r="Z37" s="41"/>
      <c r="AA37" s="1" t="s">
        <v>249</v>
      </c>
      <c r="AB37" s="28" t="s">
        <v>282</v>
      </c>
    </row>
    <row r="38" spans="1:28" x14ac:dyDescent="0.3">
      <c r="A38" s="1" t="s">
        <v>46</v>
      </c>
      <c r="B38" s="1" t="s">
        <v>69</v>
      </c>
      <c r="C38" s="27" t="s">
        <v>353</v>
      </c>
      <c r="D38" s="38">
        <v>15</v>
      </c>
      <c r="E38" s="78"/>
      <c r="F38" s="27">
        <v>0</v>
      </c>
      <c r="G38" s="78"/>
      <c r="H38" s="27"/>
      <c r="I38" s="27"/>
      <c r="J38" s="27">
        <v>2</v>
      </c>
      <c r="K38" s="27">
        <v>2</v>
      </c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39">
        <f t="shared" si="6"/>
        <v>2</v>
      </c>
      <c r="U38" s="40" t="str">
        <f t="shared" si="7"/>
        <v/>
      </c>
      <c r="V38" s="22">
        <v>427</v>
      </c>
      <c r="W38" s="22" t="s">
        <v>79</v>
      </c>
      <c r="X38" s="22" t="s">
        <v>80</v>
      </c>
      <c r="Y38" s="61">
        <v>3061</v>
      </c>
      <c r="Z38" s="41"/>
      <c r="AA38" s="1" t="s">
        <v>249</v>
      </c>
      <c r="AB38" s="28" t="s">
        <v>282</v>
      </c>
    </row>
    <row r="39" spans="1:28" x14ac:dyDescent="0.3">
      <c r="A39" s="1" t="s">
        <v>46</v>
      </c>
      <c r="B39" s="1" t="s">
        <v>69</v>
      </c>
      <c r="C39" s="27" t="s">
        <v>354</v>
      </c>
      <c r="D39" s="38">
        <v>10</v>
      </c>
      <c r="E39" s="78" t="s">
        <v>388</v>
      </c>
      <c r="F39" s="27"/>
      <c r="G39" s="78"/>
      <c r="H39" s="27"/>
      <c r="I39" s="27"/>
      <c r="J39" s="27"/>
      <c r="K39" s="27"/>
      <c r="L39" s="78"/>
      <c r="M39" s="78"/>
      <c r="N39" s="27"/>
      <c r="O39" s="79"/>
      <c r="P39" s="79"/>
      <c r="Q39" s="79"/>
      <c r="R39" s="79"/>
      <c r="S39" s="79"/>
      <c r="T39" s="39"/>
      <c r="U39" s="40" t="str">
        <f t="shared" si="7"/>
        <v/>
      </c>
      <c r="V39" s="22">
        <v>427</v>
      </c>
      <c r="W39" s="22" t="s">
        <v>79</v>
      </c>
      <c r="X39" s="22" t="s">
        <v>80</v>
      </c>
      <c r="Y39" s="61">
        <v>3061</v>
      </c>
      <c r="Z39" s="41"/>
      <c r="AA39" s="1" t="s">
        <v>249</v>
      </c>
      <c r="AB39" s="28" t="s">
        <v>282</v>
      </c>
    </row>
    <row r="40" spans="1:28" x14ac:dyDescent="0.3">
      <c r="A40" s="1" t="s">
        <v>46</v>
      </c>
      <c r="B40" s="1" t="s">
        <v>69</v>
      </c>
      <c r="C40" s="27" t="s">
        <v>355</v>
      </c>
      <c r="D40" s="38">
        <v>14</v>
      </c>
      <c r="E40" s="78"/>
      <c r="F40" s="27">
        <v>2</v>
      </c>
      <c r="G40" s="78"/>
      <c r="H40" s="27"/>
      <c r="I40" s="27"/>
      <c r="J40" s="27">
        <v>0</v>
      </c>
      <c r="K40" s="27">
        <v>0</v>
      </c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39">
        <f t="shared" si="6"/>
        <v>4</v>
      </c>
      <c r="U40" s="40" t="str">
        <f t="shared" si="7"/>
        <v/>
      </c>
      <c r="V40" s="22">
        <v>427</v>
      </c>
      <c r="W40" s="22" t="s">
        <v>79</v>
      </c>
      <c r="X40" s="22" t="s">
        <v>80</v>
      </c>
      <c r="Y40" s="61">
        <v>3061</v>
      </c>
      <c r="Z40" s="41"/>
      <c r="AA40" s="1" t="s">
        <v>249</v>
      </c>
      <c r="AB40" s="28" t="s">
        <v>282</v>
      </c>
    </row>
    <row r="41" spans="1:28" x14ac:dyDescent="0.3">
      <c r="A41" s="1" t="s">
        <v>46</v>
      </c>
      <c r="B41" s="1" t="s">
        <v>69</v>
      </c>
      <c r="C41" s="27" t="s">
        <v>146</v>
      </c>
      <c r="D41" s="38">
        <v>44</v>
      </c>
      <c r="E41" s="78"/>
      <c r="F41" s="27">
        <v>4</v>
      </c>
      <c r="G41" s="78"/>
      <c r="H41" s="27"/>
      <c r="I41" s="27"/>
      <c r="J41" s="27">
        <v>0</v>
      </c>
      <c r="K41" s="27">
        <v>0</v>
      </c>
      <c r="L41" s="78"/>
      <c r="M41" s="27">
        <v>13</v>
      </c>
      <c r="N41" s="27">
        <f t="shared" si="5"/>
        <v>13</v>
      </c>
      <c r="O41" s="79"/>
      <c r="P41" s="79"/>
      <c r="Q41" s="79"/>
      <c r="R41" s="79"/>
      <c r="S41" s="79"/>
      <c r="T41" s="39">
        <f t="shared" si="6"/>
        <v>8</v>
      </c>
      <c r="U41" s="40" t="str">
        <f t="shared" si="7"/>
        <v/>
      </c>
      <c r="V41" s="22">
        <v>427</v>
      </c>
      <c r="W41" s="22" t="s">
        <v>79</v>
      </c>
      <c r="X41" s="22" t="s">
        <v>80</v>
      </c>
      <c r="Y41" s="61">
        <v>3061</v>
      </c>
      <c r="Z41" s="41"/>
      <c r="AA41" s="1" t="s">
        <v>249</v>
      </c>
      <c r="AB41" s="28" t="s">
        <v>282</v>
      </c>
    </row>
    <row r="42" spans="1:28" x14ac:dyDescent="0.3">
      <c r="A42" s="1" t="s">
        <v>46</v>
      </c>
      <c r="B42" s="1" t="s">
        <v>69</v>
      </c>
      <c r="C42" s="27" t="s">
        <v>474</v>
      </c>
      <c r="D42" s="38">
        <v>12</v>
      </c>
      <c r="E42" s="78"/>
      <c r="F42" s="27">
        <v>2</v>
      </c>
      <c r="G42" s="78"/>
      <c r="H42" s="27"/>
      <c r="I42" s="27"/>
      <c r="J42" s="27">
        <v>4</v>
      </c>
      <c r="K42" s="27">
        <v>4</v>
      </c>
      <c r="L42" s="78"/>
      <c r="M42" s="78"/>
      <c r="N42" s="27">
        <f t="shared" si="5"/>
        <v>0</v>
      </c>
      <c r="O42" s="79"/>
      <c r="P42" s="79"/>
      <c r="Q42" s="79"/>
      <c r="R42" s="79"/>
      <c r="S42" s="79"/>
      <c r="T42" s="39">
        <f t="shared" si="6"/>
        <v>8</v>
      </c>
      <c r="U42" s="40" t="str">
        <f t="shared" si="7"/>
        <v/>
      </c>
      <c r="V42" s="22">
        <v>427</v>
      </c>
      <c r="W42" s="22" t="s">
        <v>79</v>
      </c>
      <c r="X42" s="22" t="s">
        <v>80</v>
      </c>
      <c r="Y42" s="61">
        <v>3061</v>
      </c>
      <c r="Z42" s="41"/>
      <c r="AA42" s="1" t="s">
        <v>249</v>
      </c>
      <c r="AB42" s="28" t="s">
        <v>282</v>
      </c>
    </row>
    <row r="43" spans="1:28" x14ac:dyDescent="0.3">
      <c r="A43" s="1" t="s">
        <v>46</v>
      </c>
      <c r="B43" s="1" t="s">
        <v>69</v>
      </c>
      <c r="C43" s="27" t="s">
        <v>356</v>
      </c>
      <c r="D43" s="38">
        <v>25</v>
      </c>
      <c r="E43" s="78"/>
      <c r="F43" s="27">
        <v>1</v>
      </c>
      <c r="G43" s="78"/>
      <c r="H43" s="27"/>
      <c r="I43" s="27"/>
      <c r="J43" s="27">
        <v>4</v>
      </c>
      <c r="K43" s="27">
        <v>5</v>
      </c>
      <c r="L43" s="78"/>
      <c r="M43" s="78"/>
      <c r="N43" s="27">
        <f t="shared" si="5"/>
        <v>0</v>
      </c>
      <c r="O43" s="79"/>
      <c r="P43" s="79"/>
      <c r="Q43" s="79"/>
      <c r="R43" s="79"/>
      <c r="S43" s="79"/>
      <c r="T43" s="39">
        <f t="shared" si="6"/>
        <v>6</v>
      </c>
      <c r="U43" s="40" t="str">
        <f t="shared" si="7"/>
        <v/>
      </c>
      <c r="V43" s="22">
        <v>427</v>
      </c>
      <c r="W43" s="22" t="s">
        <v>79</v>
      </c>
      <c r="X43" s="22" t="s">
        <v>80</v>
      </c>
      <c r="Y43" s="61">
        <v>3061</v>
      </c>
      <c r="Z43" s="41"/>
      <c r="AA43" s="1" t="s">
        <v>249</v>
      </c>
      <c r="AB43" s="28" t="s">
        <v>282</v>
      </c>
    </row>
    <row r="44" spans="1:28" x14ac:dyDescent="0.3">
      <c r="A44" s="1" t="s">
        <v>46</v>
      </c>
      <c r="B44" s="1" t="s">
        <v>69</v>
      </c>
      <c r="C44" s="27" t="s">
        <v>357</v>
      </c>
      <c r="D44" s="38">
        <v>41</v>
      </c>
      <c r="E44" s="78"/>
      <c r="F44" s="27">
        <v>1</v>
      </c>
      <c r="G44" s="78"/>
      <c r="H44" s="27"/>
      <c r="I44" s="27"/>
      <c r="J44" s="27">
        <v>0</v>
      </c>
      <c r="K44" s="27">
        <v>0</v>
      </c>
      <c r="L44" s="78"/>
      <c r="M44" s="78"/>
      <c r="N44" s="27">
        <f t="shared" si="5"/>
        <v>0</v>
      </c>
      <c r="O44" s="78"/>
      <c r="P44" s="79"/>
      <c r="Q44" s="78"/>
      <c r="R44" s="78"/>
      <c r="S44" s="78"/>
      <c r="T44" s="27">
        <f t="shared" si="6"/>
        <v>2</v>
      </c>
      <c r="U44" s="40" t="str">
        <f t="shared" si="7"/>
        <v/>
      </c>
      <c r="V44" s="22">
        <v>427</v>
      </c>
      <c r="W44" s="22" t="s">
        <v>79</v>
      </c>
      <c r="X44" s="22" t="s">
        <v>80</v>
      </c>
      <c r="Y44" s="61">
        <v>3061</v>
      </c>
      <c r="Z44" s="41"/>
      <c r="AA44" s="1" t="s">
        <v>249</v>
      </c>
      <c r="AB44" s="28" t="s">
        <v>282</v>
      </c>
    </row>
    <row r="45" spans="1:28" x14ac:dyDescent="0.3">
      <c r="A45" s="1" t="s">
        <v>46</v>
      </c>
      <c r="B45" s="1" t="s">
        <v>69</v>
      </c>
      <c r="C45" s="27" t="s">
        <v>358</v>
      </c>
      <c r="D45" s="38">
        <v>42</v>
      </c>
      <c r="E45" s="78"/>
      <c r="F45" s="27">
        <v>8</v>
      </c>
      <c r="G45" s="27">
        <v>22</v>
      </c>
      <c r="H45" s="27"/>
      <c r="I45" s="27"/>
      <c r="J45" s="27">
        <v>7</v>
      </c>
      <c r="K45" s="27">
        <v>11</v>
      </c>
      <c r="L45" s="78"/>
      <c r="M45" s="27">
        <v>20</v>
      </c>
      <c r="N45" s="27">
        <f t="shared" si="5"/>
        <v>20</v>
      </c>
      <c r="O45" s="79"/>
      <c r="P45" s="79"/>
      <c r="Q45" s="79"/>
      <c r="R45" s="79"/>
      <c r="S45" s="39">
        <v>6</v>
      </c>
      <c r="T45" s="39">
        <f t="shared" si="6"/>
        <v>23</v>
      </c>
      <c r="U45" s="40" t="str">
        <f t="shared" si="7"/>
        <v/>
      </c>
      <c r="V45" s="22">
        <v>427</v>
      </c>
      <c r="W45" s="22" t="s">
        <v>79</v>
      </c>
      <c r="X45" s="22" t="s">
        <v>80</v>
      </c>
      <c r="Y45" s="61">
        <v>3061</v>
      </c>
      <c r="Z45" s="41" t="s">
        <v>359</v>
      </c>
      <c r="AA45" s="1" t="s">
        <v>249</v>
      </c>
      <c r="AB45" s="28" t="s">
        <v>282</v>
      </c>
    </row>
    <row r="46" spans="1:28" x14ac:dyDescent="0.3">
      <c r="A46" s="1" t="s">
        <v>46</v>
      </c>
      <c r="B46" s="1" t="s">
        <v>69</v>
      </c>
      <c r="C46" s="27" t="s">
        <v>360</v>
      </c>
      <c r="D46" s="38">
        <v>20</v>
      </c>
      <c r="E46" s="78"/>
      <c r="F46" s="27">
        <v>1</v>
      </c>
      <c r="G46" s="78"/>
      <c r="H46" s="27"/>
      <c r="I46" s="27"/>
      <c r="J46" s="27">
        <v>2</v>
      </c>
      <c r="K46" s="27">
        <v>2</v>
      </c>
      <c r="L46" s="78"/>
      <c r="M46" s="78"/>
      <c r="N46" s="27">
        <f t="shared" si="5"/>
        <v>0</v>
      </c>
      <c r="O46" s="79"/>
      <c r="P46" s="79"/>
      <c r="Q46" s="79"/>
      <c r="R46" s="79"/>
      <c r="S46" s="79"/>
      <c r="T46" s="39">
        <f t="shared" si="6"/>
        <v>4</v>
      </c>
      <c r="U46" s="40" t="str">
        <f t="shared" si="7"/>
        <v/>
      </c>
      <c r="V46" s="22">
        <v>427</v>
      </c>
      <c r="W46" s="22" t="s">
        <v>79</v>
      </c>
      <c r="X46" s="22" t="s">
        <v>80</v>
      </c>
      <c r="Y46" s="61">
        <v>3061</v>
      </c>
      <c r="Z46" s="41"/>
      <c r="AA46" s="1" t="s">
        <v>249</v>
      </c>
      <c r="AB46" s="28" t="s">
        <v>282</v>
      </c>
    </row>
    <row r="47" spans="1:28" x14ac:dyDescent="0.3">
      <c r="A47" s="1" t="s">
        <v>46</v>
      </c>
      <c r="B47" s="1" t="s">
        <v>69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55">
        <v>22</v>
      </c>
      <c r="Q47" s="42"/>
      <c r="R47" s="42"/>
      <c r="S47" s="42"/>
      <c r="T47" s="42"/>
      <c r="U47" s="40" t="str">
        <f t="shared" ref="U47" si="8">_xlfn.IFNA("",((T47+Q47+N47-R47)+(O47*2))/E47)</f>
        <v/>
      </c>
      <c r="V47" s="22">
        <v>427</v>
      </c>
      <c r="W47" s="22" t="s">
        <v>79</v>
      </c>
      <c r="X47" s="22" t="s">
        <v>80</v>
      </c>
      <c r="Y47" s="61">
        <v>3061</v>
      </c>
      <c r="Z47" s="41"/>
      <c r="AA47" s="1" t="s">
        <v>249</v>
      </c>
      <c r="AB47" s="28" t="s">
        <v>282</v>
      </c>
    </row>
    <row r="48" spans="1:28" x14ac:dyDescent="0.3">
      <c r="A48" s="43" t="s">
        <v>46</v>
      </c>
      <c r="B48" s="43" t="s">
        <v>69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25</v>
      </c>
      <c r="G48" s="44">
        <f t="shared" si="9"/>
        <v>22</v>
      </c>
      <c r="H48" s="44">
        <f t="shared" si="9"/>
        <v>0</v>
      </c>
      <c r="I48" s="44">
        <f t="shared" si="9"/>
        <v>0</v>
      </c>
      <c r="J48" s="44">
        <f t="shared" si="9"/>
        <v>21</v>
      </c>
      <c r="K48" s="44">
        <f t="shared" si="9"/>
        <v>29</v>
      </c>
      <c r="L48" s="44">
        <f t="shared" si="9"/>
        <v>0</v>
      </c>
      <c r="M48" s="44">
        <f t="shared" si="9"/>
        <v>33</v>
      </c>
      <c r="N48" s="44">
        <f t="shared" si="9"/>
        <v>33</v>
      </c>
      <c r="O48" s="44">
        <f t="shared" si="9"/>
        <v>0</v>
      </c>
      <c r="P48" s="44">
        <f t="shared" si="9"/>
        <v>22</v>
      </c>
      <c r="Q48" s="44">
        <f t="shared" si="9"/>
        <v>0</v>
      </c>
      <c r="R48" s="44">
        <f t="shared" si="9"/>
        <v>0</v>
      </c>
      <c r="S48" s="44">
        <f t="shared" si="9"/>
        <v>6</v>
      </c>
      <c r="T48" s="44">
        <f t="shared" si="9"/>
        <v>71</v>
      </c>
      <c r="U48" s="45">
        <f>((T48+Q48+N48-R48)+(O48*2))/E48</f>
        <v>0.43333333333333335</v>
      </c>
      <c r="V48" s="46">
        <v>427</v>
      </c>
      <c r="W48" s="46" t="s">
        <v>79</v>
      </c>
      <c r="X48" s="46" t="s">
        <v>80</v>
      </c>
      <c r="Y48" s="62">
        <v>3061</v>
      </c>
      <c r="Z48" s="47"/>
      <c r="AA48" s="43" t="s">
        <v>249</v>
      </c>
      <c r="AB48" s="66" t="s">
        <v>282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1.1363636363636365</v>
      </c>
      <c r="H49" s="27"/>
      <c r="I49" s="1"/>
      <c r="J49" s="48" t="s">
        <v>42</v>
      </c>
      <c r="K49" s="50">
        <f>J48/K48</f>
        <v>0.72413793103448276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5369-EA60-412E-A12E-E4D061CE0371}">
  <sheetPr>
    <tabColor rgb="FFFF0000"/>
  </sheetPr>
  <dimension ref="A1:AB53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77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6" t="s">
        <v>445</v>
      </c>
    </row>
    <row r="3" spans="1:28" x14ac:dyDescent="0.3">
      <c r="B3" s="1"/>
      <c r="C3" s="6">
        <v>29561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221</v>
      </c>
      <c r="D4" s="7" t="s">
        <v>5</v>
      </c>
      <c r="E4" s="8"/>
      <c r="F4" s="5"/>
      <c r="G4" s="1"/>
      <c r="J4" s="15" t="s">
        <v>223</v>
      </c>
      <c r="K4" s="16" t="str">
        <f>+C11</f>
        <v>New Jersey Gems</v>
      </c>
      <c r="L4" s="17"/>
      <c r="M4" s="18"/>
      <c r="N4" s="19">
        <v>14</v>
      </c>
      <c r="O4" s="19">
        <v>32</v>
      </c>
      <c r="P4" s="19">
        <v>10</v>
      </c>
      <c r="Q4" s="19">
        <v>23</v>
      </c>
      <c r="R4" s="20"/>
      <c r="S4" s="21">
        <f>SUM(N4:R4)</f>
        <v>79</v>
      </c>
      <c r="T4" s="22">
        <v>359</v>
      </c>
    </row>
    <row r="5" spans="1:28" x14ac:dyDescent="0.3">
      <c r="B5" s="1"/>
      <c r="C5" s="6" t="s">
        <v>222</v>
      </c>
      <c r="D5" s="7" t="s">
        <v>6</v>
      </c>
      <c r="E5" s="1"/>
      <c r="F5" s="1"/>
      <c r="G5" s="1"/>
      <c r="J5" s="15" t="s">
        <v>224</v>
      </c>
      <c r="K5" s="16" t="str">
        <f>+C33</f>
        <v>New Orleans Pride</v>
      </c>
      <c r="L5" s="17"/>
      <c r="M5" s="18"/>
      <c r="N5" s="19">
        <v>20</v>
      </c>
      <c r="O5" s="19">
        <v>21</v>
      </c>
      <c r="P5" s="19">
        <v>26</v>
      </c>
      <c r="Q5" s="19">
        <v>20</v>
      </c>
      <c r="R5" s="20"/>
      <c r="S5" s="21">
        <f>SUM(N5:R5)</f>
        <v>87</v>
      </c>
      <c r="T5" s="22">
        <v>359</v>
      </c>
      <c r="U5" s="1"/>
      <c r="V5" s="1"/>
      <c r="W5" s="1"/>
    </row>
    <row r="6" spans="1:28" x14ac:dyDescent="0.3">
      <c r="C6" s="23">
        <v>3120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444</v>
      </c>
      <c r="D7" s="7" t="s">
        <v>8</v>
      </c>
      <c r="G7" s="1"/>
      <c r="S7" s="1"/>
      <c r="T7" s="25" t="s">
        <v>9</v>
      </c>
      <c r="U7" s="1"/>
      <c r="V7" s="26">
        <v>359</v>
      </c>
      <c r="W7" s="1"/>
    </row>
    <row r="8" spans="1:28" x14ac:dyDescent="0.3">
      <c r="B8" s="1"/>
      <c r="C8" s="24" t="s">
        <v>157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12</v>
      </c>
      <c r="E13" s="27">
        <v>40</v>
      </c>
      <c r="F13" s="27">
        <v>14</v>
      </c>
      <c r="G13" s="27">
        <v>30</v>
      </c>
      <c r="H13" s="27">
        <v>0</v>
      </c>
      <c r="I13" s="27">
        <v>1</v>
      </c>
      <c r="J13" s="27">
        <v>3</v>
      </c>
      <c r="K13" s="27">
        <v>3</v>
      </c>
      <c r="L13" s="78"/>
      <c r="M13" s="27">
        <v>9</v>
      </c>
      <c r="N13" s="27">
        <f>SUM(L13:M13)</f>
        <v>9</v>
      </c>
      <c r="O13" s="27">
        <v>0</v>
      </c>
      <c r="P13" s="39">
        <v>3</v>
      </c>
      <c r="Q13" s="78"/>
      <c r="R13" s="78"/>
      <c r="S13" s="78"/>
      <c r="T13" s="27">
        <f>(H13*3)+((F13-H13)*2)+J13</f>
        <v>31</v>
      </c>
      <c r="U13" s="40">
        <f>IFERROR(((T13+Q13+N13-R13)+(O13*2))/E13,"")</f>
        <v>1</v>
      </c>
      <c r="V13" s="22">
        <v>359</v>
      </c>
      <c r="W13" s="22" t="s">
        <v>94</v>
      </c>
      <c r="X13" s="22" t="s">
        <v>95</v>
      </c>
      <c r="Y13" s="61">
        <v>3120</v>
      </c>
      <c r="Z13" s="41"/>
      <c r="AA13" s="1" t="s">
        <v>96</v>
      </c>
      <c r="AB13" s="28" t="s">
        <v>225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34</v>
      </c>
      <c r="E14" s="27">
        <v>27</v>
      </c>
      <c r="F14" s="27">
        <v>2</v>
      </c>
      <c r="G14" s="27">
        <v>6</v>
      </c>
      <c r="H14" s="27"/>
      <c r="I14" s="27"/>
      <c r="J14" s="27">
        <v>6</v>
      </c>
      <c r="K14" s="27">
        <v>8</v>
      </c>
      <c r="L14" s="78"/>
      <c r="M14" s="27">
        <v>12</v>
      </c>
      <c r="N14" s="27">
        <f t="shared" ref="N14:N20" si="0">SUM(L14:M14)</f>
        <v>12</v>
      </c>
      <c r="O14" s="39">
        <v>0</v>
      </c>
      <c r="P14" s="39">
        <v>5</v>
      </c>
      <c r="Q14" s="79"/>
      <c r="R14" s="79"/>
      <c r="S14" s="79"/>
      <c r="T14" s="39">
        <f t="shared" ref="T14:T20" si="1">(H14*3)+((F14-H14)*2)+J14</f>
        <v>10</v>
      </c>
      <c r="U14" s="40">
        <f t="shared" ref="U14:U23" si="2">IFERROR(((T14+Q14+N14-R14)+(O14*2))/E14,"")</f>
        <v>0.81481481481481477</v>
      </c>
      <c r="V14" s="22">
        <v>359</v>
      </c>
      <c r="W14" s="22" t="s">
        <v>94</v>
      </c>
      <c r="X14" s="22" t="s">
        <v>95</v>
      </c>
      <c r="Y14" s="61">
        <v>3120</v>
      </c>
      <c r="Z14" s="41"/>
      <c r="AA14" s="1" t="s">
        <v>96</v>
      </c>
      <c r="AB14" s="28" t="s">
        <v>225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44</v>
      </c>
      <c r="E15" s="27">
        <v>43</v>
      </c>
      <c r="F15" s="27">
        <v>7</v>
      </c>
      <c r="G15" s="27">
        <v>16</v>
      </c>
      <c r="H15" s="27">
        <v>1</v>
      </c>
      <c r="I15" s="27">
        <v>1</v>
      </c>
      <c r="J15" s="27">
        <v>3</v>
      </c>
      <c r="K15" s="27">
        <v>5</v>
      </c>
      <c r="L15" s="78"/>
      <c r="M15" s="27">
        <v>7</v>
      </c>
      <c r="N15" s="27">
        <f t="shared" ref="N15" si="3">SUM(L15:M15)</f>
        <v>7</v>
      </c>
      <c r="O15" s="39">
        <v>1</v>
      </c>
      <c r="P15" s="39">
        <v>2</v>
      </c>
      <c r="Q15" s="79"/>
      <c r="R15" s="79"/>
      <c r="S15" s="79"/>
      <c r="T15" s="39">
        <v>20</v>
      </c>
      <c r="U15" s="40">
        <f t="shared" ref="U15" si="4">IFERROR(((T15+Q15+N15-R15)+(O15*2))/E15,"")</f>
        <v>0.67441860465116277</v>
      </c>
      <c r="V15" s="22">
        <v>359</v>
      </c>
      <c r="W15" s="22" t="s">
        <v>94</v>
      </c>
      <c r="X15" s="22" t="s">
        <v>95</v>
      </c>
      <c r="Y15" s="61">
        <v>3120</v>
      </c>
      <c r="Z15" s="41"/>
      <c r="AA15" s="1" t="s">
        <v>96</v>
      </c>
      <c r="AB15" s="28" t="s">
        <v>225</v>
      </c>
    </row>
    <row r="16" spans="1:28" x14ac:dyDescent="0.3">
      <c r="A16" s="1" t="s">
        <v>59</v>
      </c>
      <c r="B16" s="1" t="s">
        <v>46</v>
      </c>
      <c r="C16" s="27" t="s">
        <v>139</v>
      </c>
      <c r="D16" s="38">
        <v>14</v>
      </c>
      <c r="E16" s="27">
        <v>0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78"/>
      <c r="M16" s="27">
        <v>0</v>
      </c>
      <c r="N16" s="27">
        <f t="shared" ref="N16" si="5">SUM(L16:M16)</f>
        <v>0</v>
      </c>
      <c r="O16" s="39">
        <v>0</v>
      </c>
      <c r="P16" s="39">
        <v>0</v>
      </c>
      <c r="Q16" s="79"/>
      <c r="R16" s="79"/>
      <c r="S16" s="79"/>
      <c r="T16" s="39">
        <f t="shared" si="1"/>
        <v>0</v>
      </c>
      <c r="U16" s="40" t="str">
        <f t="shared" si="2"/>
        <v/>
      </c>
      <c r="V16" s="22">
        <v>359</v>
      </c>
      <c r="W16" s="22" t="s">
        <v>94</v>
      </c>
      <c r="X16" s="22" t="s">
        <v>95</v>
      </c>
      <c r="Y16" s="61">
        <v>3120</v>
      </c>
      <c r="Z16" s="41" t="s">
        <v>447</v>
      </c>
      <c r="AA16" s="1" t="s">
        <v>96</v>
      </c>
      <c r="AB16" s="28" t="s">
        <v>225</v>
      </c>
    </row>
    <row r="17" spans="1:28" x14ac:dyDescent="0.3">
      <c r="A17" s="1" t="s">
        <v>59</v>
      </c>
      <c r="B17" s="1" t="s">
        <v>46</v>
      </c>
      <c r="C17" s="27" t="s">
        <v>50</v>
      </c>
      <c r="D17" s="38">
        <v>24</v>
      </c>
      <c r="E17" s="27">
        <v>41</v>
      </c>
      <c r="F17" s="27">
        <v>4</v>
      </c>
      <c r="G17" s="27">
        <v>14</v>
      </c>
      <c r="H17" s="27"/>
      <c r="I17" s="27"/>
      <c r="J17" s="27">
        <v>0</v>
      </c>
      <c r="K17" s="27">
        <v>0</v>
      </c>
      <c r="L17" s="78"/>
      <c r="M17" s="27">
        <v>15</v>
      </c>
      <c r="N17" s="27">
        <f t="shared" si="0"/>
        <v>15</v>
      </c>
      <c r="O17" s="39">
        <v>0</v>
      </c>
      <c r="P17" s="39">
        <v>3</v>
      </c>
      <c r="Q17" s="79"/>
      <c r="R17" s="79"/>
      <c r="S17" s="79"/>
      <c r="T17" s="39">
        <f t="shared" si="1"/>
        <v>8</v>
      </c>
      <c r="U17" s="40">
        <f t="shared" si="2"/>
        <v>0.56097560975609762</v>
      </c>
      <c r="V17" s="22">
        <v>359</v>
      </c>
      <c r="W17" s="22" t="s">
        <v>94</v>
      </c>
      <c r="X17" s="22" t="s">
        <v>95</v>
      </c>
      <c r="Y17" s="61">
        <v>3120</v>
      </c>
      <c r="Z17" s="41"/>
      <c r="AA17" s="1" t="s">
        <v>96</v>
      </c>
      <c r="AB17" s="28" t="s">
        <v>225</v>
      </c>
    </row>
    <row r="18" spans="1:28" x14ac:dyDescent="0.3">
      <c r="A18" s="1" t="s">
        <v>59</v>
      </c>
      <c r="B18" s="1" t="s">
        <v>46</v>
      </c>
      <c r="C18" s="27" t="s">
        <v>51</v>
      </c>
      <c r="D18" s="38">
        <v>23</v>
      </c>
      <c r="E18" s="27">
        <v>22</v>
      </c>
      <c r="F18" s="27">
        <v>1</v>
      </c>
      <c r="G18" s="27">
        <v>4</v>
      </c>
      <c r="H18" s="27"/>
      <c r="I18" s="27"/>
      <c r="J18" s="27">
        <v>0</v>
      </c>
      <c r="K18" s="27">
        <v>0</v>
      </c>
      <c r="L18" s="78"/>
      <c r="M18" s="27">
        <v>3</v>
      </c>
      <c r="N18" s="27">
        <f t="shared" si="0"/>
        <v>3</v>
      </c>
      <c r="O18" s="39">
        <v>3</v>
      </c>
      <c r="P18" s="39">
        <v>4</v>
      </c>
      <c r="Q18" s="79"/>
      <c r="R18" s="79"/>
      <c r="S18" s="79"/>
      <c r="T18" s="39">
        <f t="shared" si="1"/>
        <v>2</v>
      </c>
      <c r="U18" s="40">
        <f t="shared" si="2"/>
        <v>0.5</v>
      </c>
      <c r="V18" s="22">
        <v>359</v>
      </c>
      <c r="W18" s="22" t="s">
        <v>94</v>
      </c>
      <c r="X18" s="22" t="s">
        <v>95</v>
      </c>
      <c r="Y18" s="61">
        <v>3120</v>
      </c>
      <c r="Z18" s="41"/>
      <c r="AA18" s="1" t="s">
        <v>96</v>
      </c>
      <c r="AB18" s="28" t="s">
        <v>225</v>
      </c>
    </row>
    <row r="19" spans="1:28" x14ac:dyDescent="0.3">
      <c r="A19" s="1" t="s">
        <v>59</v>
      </c>
      <c r="B19" s="1" t="s">
        <v>46</v>
      </c>
      <c r="C19" s="27" t="s">
        <v>52</v>
      </c>
      <c r="D19" s="38">
        <v>33</v>
      </c>
      <c r="E19" s="27">
        <v>7</v>
      </c>
      <c r="F19" s="27">
        <v>1</v>
      </c>
      <c r="G19" s="27">
        <v>4</v>
      </c>
      <c r="H19" s="27"/>
      <c r="I19" s="27"/>
      <c r="J19" s="27">
        <v>0</v>
      </c>
      <c r="K19" s="27">
        <v>1</v>
      </c>
      <c r="L19" s="78"/>
      <c r="M19" s="27">
        <v>3</v>
      </c>
      <c r="N19" s="27">
        <f t="shared" si="0"/>
        <v>3</v>
      </c>
      <c r="O19" s="39">
        <v>0</v>
      </c>
      <c r="P19" s="39">
        <v>0</v>
      </c>
      <c r="Q19" s="79"/>
      <c r="R19" s="79"/>
      <c r="S19" s="79"/>
      <c r="T19" s="39">
        <f t="shared" si="1"/>
        <v>2</v>
      </c>
      <c r="U19" s="40">
        <f t="shared" si="2"/>
        <v>0.7142857142857143</v>
      </c>
      <c r="V19" s="22">
        <v>359</v>
      </c>
      <c r="W19" s="22" t="s">
        <v>94</v>
      </c>
      <c r="X19" s="22" t="s">
        <v>95</v>
      </c>
      <c r="Y19" s="61">
        <v>3120</v>
      </c>
      <c r="Z19" s="41"/>
      <c r="AA19" s="1" t="s">
        <v>96</v>
      </c>
      <c r="AB19" s="28" t="s">
        <v>225</v>
      </c>
    </row>
    <row r="20" spans="1:28" x14ac:dyDescent="0.3">
      <c r="A20" s="1" t="s">
        <v>59</v>
      </c>
      <c r="B20" s="1" t="s">
        <v>46</v>
      </c>
      <c r="C20" s="27" t="s">
        <v>53</v>
      </c>
      <c r="D20" s="38">
        <v>10</v>
      </c>
      <c r="E20" s="27">
        <v>42</v>
      </c>
      <c r="F20" s="27">
        <v>2</v>
      </c>
      <c r="G20" s="27">
        <v>12</v>
      </c>
      <c r="H20" s="27">
        <v>0</v>
      </c>
      <c r="I20" s="27">
        <v>1</v>
      </c>
      <c r="J20" s="27">
        <v>0</v>
      </c>
      <c r="K20" s="27">
        <v>0</v>
      </c>
      <c r="L20" s="78"/>
      <c r="M20" s="27">
        <v>3</v>
      </c>
      <c r="N20" s="27">
        <f t="shared" si="0"/>
        <v>3</v>
      </c>
      <c r="O20" s="39">
        <v>9</v>
      </c>
      <c r="P20" s="39">
        <v>3</v>
      </c>
      <c r="Q20" s="79"/>
      <c r="R20" s="79"/>
      <c r="S20" s="79"/>
      <c r="T20" s="39">
        <f t="shared" si="1"/>
        <v>4</v>
      </c>
      <c r="U20" s="40">
        <f t="shared" si="2"/>
        <v>0.59523809523809523</v>
      </c>
      <c r="V20" s="22">
        <v>359</v>
      </c>
      <c r="W20" s="22" t="s">
        <v>94</v>
      </c>
      <c r="X20" s="22" t="s">
        <v>95</v>
      </c>
      <c r="Y20" s="61">
        <v>3120</v>
      </c>
      <c r="Z20" s="41"/>
      <c r="AA20" s="1" t="s">
        <v>96</v>
      </c>
      <c r="AB20" s="28" t="s">
        <v>225</v>
      </c>
    </row>
    <row r="21" spans="1:28" x14ac:dyDescent="0.3">
      <c r="A21" s="1" t="s">
        <v>59</v>
      </c>
      <c r="B21" s="1" t="s">
        <v>46</v>
      </c>
      <c r="C21" s="27" t="s">
        <v>54</v>
      </c>
      <c r="D21" s="38">
        <v>32</v>
      </c>
      <c r="E21" s="27">
        <v>8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78"/>
      <c r="M21" s="27">
        <v>2</v>
      </c>
      <c r="N21" s="27">
        <f>SUM(L21:M21)</f>
        <v>2</v>
      </c>
      <c r="O21" s="39">
        <v>0</v>
      </c>
      <c r="P21" s="39">
        <v>0</v>
      </c>
      <c r="Q21" s="79"/>
      <c r="R21" s="79"/>
      <c r="S21" s="79"/>
      <c r="T21" s="39">
        <f>(H21*3)+((F21-H21)*2)+J21</f>
        <v>0</v>
      </c>
      <c r="U21" s="40">
        <f t="shared" si="2"/>
        <v>0.25</v>
      </c>
      <c r="V21" s="22">
        <v>359</v>
      </c>
      <c r="W21" s="22" t="s">
        <v>94</v>
      </c>
      <c r="X21" s="22" t="s">
        <v>95</v>
      </c>
      <c r="Y21" s="61">
        <v>3120</v>
      </c>
      <c r="Z21" s="41"/>
      <c r="AA21" s="1" t="s">
        <v>96</v>
      </c>
      <c r="AB21" s="28" t="s">
        <v>225</v>
      </c>
    </row>
    <row r="22" spans="1:28" x14ac:dyDescent="0.3">
      <c r="A22" s="1" t="s">
        <v>59</v>
      </c>
      <c r="B22" s="1" t="s">
        <v>46</v>
      </c>
      <c r="C22" s="27" t="s">
        <v>55</v>
      </c>
      <c r="D22" s="38">
        <v>22</v>
      </c>
      <c r="E22" s="27">
        <v>9</v>
      </c>
      <c r="F22" s="27">
        <v>1</v>
      </c>
      <c r="G22" s="27">
        <v>1</v>
      </c>
      <c r="H22" s="27"/>
      <c r="I22" s="27"/>
      <c r="J22" s="27">
        <v>0</v>
      </c>
      <c r="K22" s="27">
        <v>0</v>
      </c>
      <c r="L22" s="78"/>
      <c r="M22" s="27">
        <v>3</v>
      </c>
      <c r="N22" s="27">
        <f>SUM(L22:M22)</f>
        <v>3</v>
      </c>
      <c r="O22" s="39">
        <v>2</v>
      </c>
      <c r="P22" s="39">
        <v>0</v>
      </c>
      <c r="Q22" s="79"/>
      <c r="R22" s="79"/>
      <c r="S22" s="79"/>
      <c r="T22" s="39">
        <f>(H22*3)+((F22-H22)*2)+J22</f>
        <v>2</v>
      </c>
      <c r="U22" s="40">
        <f t="shared" si="2"/>
        <v>1</v>
      </c>
      <c r="V22" s="22">
        <v>359</v>
      </c>
      <c r="W22" s="22" t="s">
        <v>94</v>
      </c>
      <c r="X22" s="22" t="s">
        <v>95</v>
      </c>
      <c r="Y22" s="61">
        <v>3120</v>
      </c>
      <c r="Z22" s="41"/>
      <c r="AA22" s="1" t="s">
        <v>96</v>
      </c>
      <c r="AB22" s="28" t="s">
        <v>225</v>
      </c>
    </row>
    <row r="23" spans="1:28" x14ac:dyDescent="0.3">
      <c r="A23" s="1" t="s">
        <v>59</v>
      </c>
      <c r="B23" s="1" t="s">
        <v>46</v>
      </c>
      <c r="C23" s="27" t="s">
        <v>56</v>
      </c>
      <c r="D23" s="38">
        <v>20</v>
      </c>
      <c r="E23" s="27">
        <v>1</v>
      </c>
      <c r="F23" s="27">
        <v>0</v>
      </c>
      <c r="G23" s="27">
        <v>0</v>
      </c>
      <c r="H23" s="27"/>
      <c r="I23" s="27"/>
      <c r="J23" s="27">
        <v>0</v>
      </c>
      <c r="K23" s="27">
        <v>0</v>
      </c>
      <c r="L23" s="78"/>
      <c r="M23" s="27">
        <v>0</v>
      </c>
      <c r="N23" s="27">
        <f>SUM(L23:M23)</f>
        <v>0</v>
      </c>
      <c r="O23" s="39">
        <v>0</v>
      </c>
      <c r="P23" s="39">
        <v>0</v>
      </c>
      <c r="Q23" s="79"/>
      <c r="R23" s="79"/>
      <c r="S23" s="79"/>
      <c r="T23" s="39">
        <f>(H23*3)+((F23-H23)*2)+J23</f>
        <v>0</v>
      </c>
      <c r="U23" s="40">
        <f t="shared" si="2"/>
        <v>0</v>
      </c>
      <c r="V23" s="22">
        <v>359</v>
      </c>
      <c r="W23" s="22" t="s">
        <v>94</v>
      </c>
      <c r="X23" s="22" t="s">
        <v>95</v>
      </c>
      <c r="Y23" s="61">
        <v>3120</v>
      </c>
      <c r="Z23" s="41"/>
      <c r="AA23" s="1" t="s">
        <v>96</v>
      </c>
      <c r="AB23" s="28" t="s">
        <v>225</v>
      </c>
    </row>
    <row r="24" spans="1:28" x14ac:dyDescent="0.3">
      <c r="A24" s="1" t="s">
        <v>59</v>
      </c>
      <c r="B24" s="1" t="s">
        <v>46</v>
      </c>
      <c r="C24" s="55" t="s">
        <v>39</v>
      </c>
      <c r="D24" s="1"/>
      <c r="E24" s="55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55">
        <v>32</v>
      </c>
      <c r="S24" s="42"/>
      <c r="T24" s="55"/>
      <c r="U24" s="40" t="str">
        <f t="shared" ref="U24" si="6">_xlfn.IFNA("",((T24+Q24+N24-R24)+(O24*2))/E24)</f>
        <v/>
      </c>
      <c r="V24" s="22">
        <v>359</v>
      </c>
      <c r="W24" s="22" t="s">
        <v>94</v>
      </c>
      <c r="X24" s="22" t="s">
        <v>95</v>
      </c>
      <c r="Y24" s="61">
        <v>3120</v>
      </c>
      <c r="Z24" s="41"/>
      <c r="AA24" s="1" t="s">
        <v>96</v>
      </c>
      <c r="AB24" s="28" t="s">
        <v>225</v>
      </c>
    </row>
    <row r="25" spans="1:28" x14ac:dyDescent="0.3">
      <c r="A25" s="43" t="s">
        <v>59</v>
      </c>
      <c r="B25" s="43" t="s">
        <v>46</v>
      </c>
      <c r="C25" s="44" t="s">
        <v>40</v>
      </c>
      <c r="D25" s="43"/>
      <c r="E25" s="44">
        <f t="shared" ref="E25:T25" si="7">SUM(E13:E24)</f>
        <v>240</v>
      </c>
      <c r="F25" s="44">
        <f t="shared" si="7"/>
        <v>32</v>
      </c>
      <c r="G25" s="44">
        <f t="shared" si="7"/>
        <v>87</v>
      </c>
      <c r="H25" s="44">
        <f t="shared" si="7"/>
        <v>1</v>
      </c>
      <c r="I25" s="44">
        <f t="shared" si="7"/>
        <v>3</v>
      </c>
      <c r="J25" s="44">
        <f t="shared" si="7"/>
        <v>12</v>
      </c>
      <c r="K25" s="44">
        <f t="shared" si="7"/>
        <v>17</v>
      </c>
      <c r="L25" s="44">
        <f t="shared" si="7"/>
        <v>0</v>
      </c>
      <c r="M25" s="44">
        <f t="shared" si="7"/>
        <v>57</v>
      </c>
      <c r="N25" s="44">
        <f t="shared" si="7"/>
        <v>57</v>
      </c>
      <c r="O25" s="44">
        <f t="shared" si="7"/>
        <v>15</v>
      </c>
      <c r="P25" s="44">
        <f t="shared" si="7"/>
        <v>20</v>
      </c>
      <c r="Q25" s="44">
        <f t="shared" si="7"/>
        <v>0</v>
      </c>
      <c r="R25" s="44">
        <f t="shared" si="7"/>
        <v>32</v>
      </c>
      <c r="S25" s="44">
        <f t="shared" si="7"/>
        <v>0</v>
      </c>
      <c r="T25" s="44">
        <f t="shared" si="7"/>
        <v>79</v>
      </c>
      <c r="U25" s="45">
        <f>((T25+Q25+N25-R25)+(O25*2))/E25</f>
        <v>0.55833333333333335</v>
      </c>
      <c r="V25" s="46">
        <v>359</v>
      </c>
      <c r="W25" s="46" t="s">
        <v>94</v>
      </c>
      <c r="X25" s="46" t="s">
        <v>95</v>
      </c>
      <c r="Y25" s="62">
        <v>3120</v>
      </c>
      <c r="Z25" s="74" t="s">
        <v>412</v>
      </c>
      <c r="AA25" s="43" t="s">
        <v>96</v>
      </c>
      <c r="AB25" s="66" t="s">
        <v>225</v>
      </c>
    </row>
    <row r="26" spans="1:28" x14ac:dyDescent="0.3">
      <c r="A26" s="1"/>
      <c r="B26" s="1"/>
      <c r="C26" s="1"/>
      <c r="D26" s="1"/>
      <c r="F26" s="48" t="s">
        <v>41</v>
      </c>
      <c r="G26" s="50">
        <f>F25/G25</f>
        <v>0.36781609195402298</v>
      </c>
      <c r="H26" s="27"/>
      <c r="I26" s="1"/>
      <c r="J26" s="48" t="s">
        <v>42</v>
      </c>
      <c r="K26" s="50">
        <f>J25/K25</f>
        <v>0.70588235294117652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448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426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163</v>
      </c>
      <c r="D35" s="38">
        <v>32</v>
      </c>
      <c r="E35" s="27" t="s">
        <v>388</v>
      </c>
      <c r="F35" s="27"/>
      <c r="G35" s="27"/>
      <c r="H35" s="27"/>
      <c r="I35" s="27"/>
      <c r="J35" s="27"/>
      <c r="K35" s="27"/>
      <c r="L35" s="78"/>
      <c r="M35" s="27"/>
      <c r="N35" s="27">
        <f>SUM(L35:M35)</f>
        <v>0</v>
      </c>
      <c r="O35" s="27"/>
      <c r="P35" s="39"/>
      <c r="Q35" s="78"/>
      <c r="R35" s="78"/>
      <c r="S35" s="78"/>
      <c r="T35" s="27">
        <f>+(F35*2)+J35</f>
        <v>0</v>
      </c>
      <c r="U35" s="40" t="str">
        <f>IFERROR(((T35+Q35+N35-R35)+(O35*2))/E35,"")</f>
        <v/>
      </c>
      <c r="V35" s="22">
        <v>359</v>
      </c>
      <c r="W35" s="22" t="s">
        <v>79</v>
      </c>
      <c r="X35" s="22" t="s">
        <v>80</v>
      </c>
      <c r="Y35" s="61">
        <v>3120</v>
      </c>
      <c r="Z35" s="41"/>
      <c r="AA35" s="1" t="s">
        <v>161</v>
      </c>
      <c r="AB35" s="28" t="s">
        <v>226</v>
      </c>
    </row>
    <row r="36" spans="1:28" x14ac:dyDescent="0.3">
      <c r="A36" s="1" t="s">
        <v>46</v>
      </c>
      <c r="B36" s="1" t="s">
        <v>59</v>
      </c>
      <c r="C36" s="27" t="s">
        <v>164</v>
      </c>
      <c r="D36" s="38">
        <v>10</v>
      </c>
      <c r="E36" s="27">
        <v>43</v>
      </c>
      <c r="F36" s="27">
        <v>5</v>
      </c>
      <c r="G36" s="27">
        <v>14</v>
      </c>
      <c r="H36" s="27"/>
      <c r="I36" s="27"/>
      <c r="J36" s="27">
        <v>5</v>
      </c>
      <c r="K36" s="27">
        <v>6</v>
      </c>
      <c r="L36" s="78"/>
      <c r="M36" s="27">
        <v>3</v>
      </c>
      <c r="N36" s="27">
        <f t="shared" ref="N36:N41" si="8">SUM(L36:M36)</f>
        <v>3</v>
      </c>
      <c r="O36" s="39">
        <v>4</v>
      </c>
      <c r="P36" s="39">
        <v>3</v>
      </c>
      <c r="Q36" s="79"/>
      <c r="R36" s="79"/>
      <c r="S36" s="79"/>
      <c r="T36" s="27">
        <f t="shared" ref="T36:T46" si="9">+(F36*2)+J36</f>
        <v>15</v>
      </c>
      <c r="U36" s="40">
        <f t="shared" ref="U36:U46" si="10">IFERROR(((T36+Q36+N36-R36)+(O36*2))/E36,"")</f>
        <v>0.60465116279069764</v>
      </c>
      <c r="V36" s="22">
        <v>359</v>
      </c>
      <c r="W36" s="22" t="s">
        <v>79</v>
      </c>
      <c r="X36" s="22" t="s">
        <v>80</v>
      </c>
      <c r="Y36" s="61">
        <v>3120</v>
      </c>
      <c r="Z36" s="41"/>
      <c r="AA36" s="1" t="s">
        <v>161</v>
      </c>
      <c r="AB36" s="28" t="s">
        <v>226</v>
      </c>
    </row>
    <row r="37" spans="1:28" x14ac:dyDescent="0.3">
      <c r="A37" s="1" t="s">
        <v>46</v>
      </c>
      <c r="B37" s="1" t="s">
        <v>59</v>
      </c>
      <c r="C37" s="27" t="s">
        <v>340</v>
      </c>
      <c r="D37" s="38">
        <v>20</v>
      </c>
      <c r="E37" s="27" t="s">
        <v>388</v>
      </c>
      <c r="F37" s="27"/>
      <c r="G37" s="27"/>
      <c r="H37" s="27"/>
      <c r="I37" s="27"/>
      <c r="J37" s="27"/>
      <c r="K37" s="27"/>
      <c r="L37" s="78"/>
      <c r="M37" s="27"/>
      <c r="N37" s="27">
        <f t="shared" si="8"/>
        <v>0</v>
      </c>
      <c r="O37" s="39"/>
      <c r="P37" s="39"/>
      <c r="Q37" s="79"/>
      <c r="R37" s="79"/>
      <c r="S37" s="79"/>
      <c r="T37" s="27">
        <f t="shared" si="9"/>
        <v>0</v>
      </c>
      <c r="U37" s="40" t="str">
        <f t="shared" si="10"/>
        <v/>
      </c>
      <c r="V37" s="22">
        <v>359</v>
      </c>
      <c r="W37" s="22" t="s">
        <v>79</v>
      </c>
      <c r="X37" s="22" t="s">
        <v>80</v>
      </c>
      <c r="Y37" s="61">
        <v>3120</v>
      </c>
      <c r="Z37" s="41"/>
      <c r="AA37" s="1" t="s">
        <v>161</v>
      </c>
      <c r="AB37" s="28" t="s">
        <v>226</v>
      </c>
    </row>
    <row r="38" spans="1:28" x14ac:dyDescent="0.3">
      <c r="A38" s="1" t="s">
        <v>46</v>
      </c>
      <c r="B38" s="1" t="s">
        <v>59</v>
      </c>
      <c r="C38" s="27" t="s">
        <v>165</v>
      </c>
      <c r="D38" s="38">
        <v>44</v>
      </c>
      <c r="E38" s="27">
        <v>42</v>
      </c>
      <c r="F38" s="27">
        <v>7</v>
      </c>
      <c r="G38" s="27">
        <v>18</v>
      </c>
      <c r="H38" s="27"/>
      <c r="I38" s="27"/>
      <c r="J38" s="27">
        <v>0</v>
      </c>
      <c r="K38" s="27">
        <v>4</v>
      </c>
      <c r="L38" s="78"/>
      <c r="M38" s="27">
        <v>8</v>
      </c>
      <c r="N38" s="27">
        <f t="shared" si="8"/>
        <v>8</v>
      </c>
      <c r="O38" s="39">
        <v>8</v>
      </c>
      <c r="P38" s="39">
        <v>2</v>
      </c>
      <c r="Q38" s="39">
        <v>2</v>
      </c>
      <c r="R38" s="80" t="s">
        <v>446</v>
      </c>
      <c r="S38" s="79"/>
      <c r="T38" s="27">
        <f t="shared" si="9"/>
        <v>14</v>
      </c>
      <c r="U38" s="40" t="str">
        <f t="shared" si="10"/>
        <v/>
      </c>
      <c r="V38" s="22">
        <v>359</v>
      </c>
      <c r="W38" s="22" t="s">
        <v>79</v>
      </c>
      <c r="X38" s="22" t="s">
        <v>80</v>
      </c>
      <c r="Y38" s="61">
        <v>3120</v>
      </c>
      <c r="Z38" s="41"/>
      <c r="AA38" s="1" t="s">
        <v>161</v>
      </c>
      <c r="AB38" s="28" t="s">
        <v>226</v>
      </c>
    </row>
    <row r="39" spans="1:28" x14ac:dyDescent="0.3">
      <c r="A39" s="1" t="s">
        <v>46</v>
      </c>
      <c r="B39" s="1" t="s">
        <v>59</v>
      </c>
      <c r="C39" s="27" t="s">
        <v>166</v>
      </c>
      <c r="D39" s="38">
        <v>30</v>
      </c>
      <c r="E39" s="27">
        <v>25</v>
      </c>
      <c r="F39" s="27">
        <v>3</v>
      </c>
      <c r="G39" s="27">
        <v>9</v>
      </c>
      <c r="H39" s="27"/>
      <c r="I39" s="27"/>
      <c r="J39" s="27">
        <v>3</v>
      </c>
      <c r="K39" s="27">
        <v>4</v>
      </c>
      <c r="L39" s="78"/>
      <c r="M39" s="27">
        <v>5</v>
      </c>
      <c r="N39" s="27">
        <f t="shared" si="8"/>
        <v>5</v>
      </c>
      <c r="O39" s="39">
        <v>1</v>
      </c>
      <c r="P39" s="39">
        <v>0</v>
      </c>
      <c r="Q39" s="79"/>
      <c r="R39" s="79"/>
      <c r="S39" s="79"/>
      <c r="T39" s="27">
        <f t="shared" si="9"/>
        <v>9</v>
      </c>
      <c r="U39" s="40">
        <f t="shared" si="10"/>
        <v>0.64</v>
      </c>
      <c r="V39" s="22">
        <v>359</v>
      </c>
      <c r="W39" s="22" t="s">
        <v>79</v>
      </c>
      <c r="X39" s="22" t="s">
        <v>80</v>
      </c>
      <c r="Y39" s="61">
        <v>3120</v>
      </c>
      <c r="Z39" s="41"/>
      <c r="AA39" s="1" t="s">
        <v>161</v>
      </c>
      <c r="AB39" s="28" t="s">
        <v>226</v>
      </c>
    </row>
    <row r="40" spans="1:28" x14ac:dyDescent="0.3">
      <c r="A40" s="1" t="s">
        <v>46</v>
      </c>
      <c r="B40" s="1" t="s">
        <v>59</v>
      </c>
      <c r="C40" s="27" t="s">
        <v>350</v>
      </c>
      <c r="D40" s="38">
        <v>25</v>
      </c>
      <c r="E40" s="27">
        <v>27</v>
      </c>
      <c r="F40" s="27">
        <v>3</v>
      </c>
      <c r="G40" s="27">
        <v>10</v>
      </c>
      <c r="H40" s="27"/>
      <c r="I40" s="27"/>
      <c r="J40" s="27">
        <v>0</v>
      </c>
      <c r="K40" s="27">
        <v>0</v>
      </c>
      <c r="L40" s="78"/>
      <c r="M40" s="27">
        <v>6</v>
      </c>
      <c r="N40" s="27">
        <f t="shared" si="8"/>
        <v>6</v>
      </c>
      <c r="O40" s="39">
        <v>3</v>
      </c>
      <c r="P40" s="39">
        <v>3</v>
      </c>
      <c r="Q40" s="79"/>
      <c r="R40" s="79"/>
      <c r="S40" s="79"/>
      <c r="T40" s="27">
        <f t="shared" si="9"/>
        <v>6</v>
      </c>
      <c r="U40" s="40">
        <f t="shared" si="10"/>
        <v>0.66666666666666663</v>
      </c>
      <c r="V40" s="22">
        <v>359</v>
      </c>
      <c r="W40" s="22" t="s">
        <v>79</v>
      </c>
      <c r="X40" s="22" t="s">
        <v>80</v>
      </c>
      <c r="Y40" s="61">
        <v>3120</v>
      </c>
      <c r="Z40" s="41"/>
      <c r="AA40" s="1" t="s">
        <v>161</v>
      </c>
      <c r="AB40" s="28" t="s">
        <v>226</v>
      </c>
    </row>
    <row r="41" spans="1:28" x14ac:dyDescent="0.3">
      <c r="A41" s="1" t="s">
        <v>46</v>
      </c>
      <c r="B41" s="1" t="s">
        <v>59</v>
      </c>
      <c r="C41" s="27" t="s">
        <v>167</v>
      </c>
      <c r="D41" s="38">
        <v>11</v>
      </c>
      <c r="E41" s="27">
        <v>20</v>
      </c>
      <c r="F41" s="27">
        <v>4</v>
      </c>
      <c r="G41" s="27">
        <v>8</v>
      </c>
      <c r="H41" s="27"/>
      <c r="I41" s="27"/>
      <c r="J41" s="27">
        <v>1</v>
      </c>
      <c r="K41" s="27">
        <v>2</v>
      </c>
      <c r="L41" s="78"/>
      <c r="M41" s="27">
        <v>4</v>
      </c>
      <c r="N41" s="27">
        <f t="shared" si="8"/>
        <v>4</v>
      </c>
      <c r="O41" s="39">
        <v>3</v>
      </c>
      <c r="P41" s="39">
        <v>2</v>
      </c>
      <c r="Q41" s="79"/>
      <c r="R41" s="79"/>
      <c r="S41" s="79"/>
      <c r="T41" s="27">
        <f t="shared" si="9"/>
        <v>9</v>
      </c>
      <c r="U41" s="40">
        <f t="shared" si="10"/>
        <v>0.95</v>
      </c>
      <c r="V41" s="22">
        <v>359</v>
      </c>
      <c r="W41" s="22" t="s">
        <v>79</v>
      </c>
      <c r="X41" s="22" t="s">
        <v>80</v>
      </c>
      <c r="Y41" s="61">
        <v>3120</v>
      </c>
      <c r="Z41" s="41"/>
      <c r="AA41" s="1" t="s">
        <v>161</v>
      </c>
      <c r="AB41" s="28" t="s">
        <v>226</v>
      </c>
    </row>
    <row r="42" spans="1:28" x14ac:dyDescent="0.3">
      <c r="A42" s="1" t="s">
        <v>46</v>
      </c>
      <c r="B42" s="1" t="s">
        <v>59</v>
      </c>
      <c r="C42" s="27" t="s">
        <v>132</v>
      </c>
      <c r="D42" s="38">
        <v>55</v>
      </c>
      <c r="E42" s="27" t="s">
        <v>388</v>
      </c>
      <c r="F42" s="27"/>
      <c r="G42" s="27"/>
      <c r="H42" s="27"/>
      <c r="I42" s="27"/>
      <c r="J42" s="27"/>
      <c r="K42" s="27"/>
      <c r="L42" s="78"/>
      <c r="M42" s="27"/>
      <c r="N42" s="27">
        <f>SUM(L42:M42)</f>
        <v>0</v>
      </c>
      <c r="O42" s="39"/>
      <c r="P42" s="39"/>
      <c r="Q42" s="79"/>
      <c r="R42" s="79"/>
      <c r="S42" s="79"/>
      <c r="T42" s="27">
        <f t="shared" si="9"/>
        <v>0</v>
      </c>
      <c r="U42" s="40" t="str">
        <f t="shared" si="10"/>
        <v/>
      </c>
      <c r="V42" s="22">
        <v>359</v>
      </c>
      <c r="W42" s="22" t="s">
        <v>79</v>
      </c>
      <c r="X42" s="22" t="s">
        <v>80</v>
      </c>
      <c r="Y42" s="61">
        <v>3120</v>
      </c>
      <c r="Z42" s="41"/>
      <c r="AA42" s="1" t="s">
        <v>161</v>
      </c>
      <c r="AB42" s="28" t="s">
        <v>226</v>
      </c>
    </row>
    <row r="43" spans="1:28" x14ac:dyDescent="0.3">
      <c r="A43" s="1" t="s">
        <v>46</v>
      </c>
      <c r="B43" s="1" t="s">
        <v>59</v>
      </c>
      <c r="C43" s="27" t="s">
        <v>168</v>
      </c>
      <c r="D43" s="38">
        <v>31</v>
      </c>
      <c r="E43" s="27">
        <v>32</v>
      </c>
      <c r="F43" s="27">
        <v>5</v>
      </c>
      <c r="G43" s="27">
        <v>9</v>
      </c>
      <c r="H43" s="27"/>
      <c r="I43" s="27"/>
      <c r="J43" s="27">
        <v>1</v>
      </c>
      <c r="K43" s="27">
        <v>2</v>
      </c>
      <c r="L43" s="78"/>
      <c r="M43" s="27">
        <v>9</v>
      </c>
      <c r="N43" s="27">
        <f>SUM(L43:M43)</f>
        <v>9</v>
      </c>
      <c r="O43" s="39">
        <v>3</v>
      </c>
      <c r="P43" s="39">
        <v>2</v>
      </c>
      <c r="Q43" s="79"/>
      <c r="R43" s="79"/>
      <c r="S43" s="79"/>
      <c r="T43" s="27">
        <f t="shared" si="9"/>
        <v>11</v>
      </c>
      <c r="U43" s="40">
        <f t="shared" si="10"/>
        <v>0.8125</v>
      </c>
      <c r="V43" s="22">
        <v>359</v>
      </c>
      <c r="W43" s="22" t="s">
        <v>79</v>
      </c>
      <c r="X43" s="22" t="s">
        <v>80</v>
      </c>
      <c r="Y43" s="61">
        <v>3120</v>
      </c>
      <c r="Z43" s="41"/>
      <c r="AA43" s="1" t="s">
        <v>161</v>
      </c>
      <c r="AB43" s="28" t="s">
        <v>226</v>
      </c>
    </row>
    <row r="44" spans="1:28" x14ac:dyDescent="0.3">
      <c r="A44" s="1" t="s">
        <v>46</v>
      </c>
      <c r="B44" s="1" t="s">
        <v>59</v>
      </c>
      <c r="C44" s="27" t="s">
        <v>169</v>
      </c>
      <c r="D44" s="38">
        <v>33</v>
      </c>
      <c r="E44" s="27">
        <v>30</v>
      </c>
      <c r="F44" s="27">
        <v>6</v>
      </c>
      <c r="G44" s="27">
        <v>10</v>
      </c>
      <c r="H44" s="27"/>
      <c r="I44" s="27"/>
      <c r="J44" s="27">
        <v>3</v>
      </c>
      <c r="K44" s="27">
        <v>5</v>
      </c>
      <c r="L44" s="78"/>
      <c r="M44" s="27">
        <v>8</v>
      </c>
      <c r="N44" s="27">
        <f>SUM(L44:M44)</f>
        <v>8</v>
      </c>
      <c r="O44" s="39">
        <v>3</v>
      </c>
      <c r="P44" s="39">
        <v>0</v>
      </c>
      <c r="Q44" s="79"/>
      <c r="R44" s="79"/>
      <c r="S44" s="79"/>
      <c r="T44" s="27">
        <f t="shared" si="9"/>
        <v>15</v>
      </c>
      <c r="U44" s="40">
        <f t="shared" si="10"/>
        <v>0.96666666666666667</v>
      </c>
      <c r="V44" s="22">
        <v>359</v>
      </c>
      <c r="W44" s="22" t="s">
        <v>79</v>
      </c>
      <c r="X44" s="22" t="s">
        <v>80</v>
      </c>
      <c r="Y44" s="61">
        <v>3120</v>
      </c>
      <c r="Z44" s="41"/>
      <c r="AA44" s="1" t="s">
        <v>161</v>
      </c>
      <c r="AB44" s="28" t="s">
        <v>226</v>
      </c>
    </row>
    <row r="45" spans="1:28" x14ac:dyDescent="0.3">
      <c r="A45" s="1" t="s">
        <v>46</v>
      </c>
      <c r="B45" s="1" t="s">
        <v>59</v>
      </c>
      <c r="C45" s="27" t="s">
        <v>170</v>
      </c>
      <c r="D45" s="38">
        <v>23</v>
      </c>
      <c r="E45" s="27">
        <v>5</v>
      </c>
      <c r="F45" s="27">
        <v>0</v>
      </c>
      <c r="G45" s="27">
        <v>2</v>
      </c>
      <c r="H45" s="27"/>
      <c r="I45" s="27"/>
      <c r="J45" s="27">
        <v>0</v>
      </c>
      <c r="K45" s="27">
        <v>0</v>
      </c>
      <c r="L45" s="78"/>
      <c r="M45" s="27">
        <v>0</v>
      </c>
      <c r="N45" s="27">
        <f>SUM(L45:M45)</f>
        <v>0</v>
      </c>
      <c r="O45" s="39">
        <v>0</v>
      </c>
      <c r="P45" s="39">
        <v>1</v>
      </c>
      <c r="Q45" s="79"/>
      <c r="R45" s="79"/>
      <c r="S45" s="79"/>
      <c r="T45" s="27">
        <f t="shared" si="9"/>
        <v>0</v>
      </c>
      <c r="U45" s="40">
        <f t="shared" si="10"/>
        <v>0</v>
      </c>
      <c r="V45" s="22">
        <v>359</v>
      </c>
      <c r="W45" s="22" t="s">
        <v>79</v>
      </c>
      <c r="X45" s="22" t="s">
        <v>80</v>
      </c>
      <c r="Y45" s="61">
        <v>3120</v>
      </c>
      <c r="Z45" s="41"/>
      <c r="AA45" s="1" t="s">
        <v>161</v>
      </c>
      <c r="AB45" s="28" t="s">
        <v>226</v>
      </c>
    </row>
    <row r="46" spans="1:28" x14ac:dyDescent="0.3">
      <c r="A46" s="1" t="s">
        <v>46</v>
      </c>
      <c r="B46" s="1" t="s">
        <v>59</v>
      </c>
      <c r="C46" s="27" t="s">
        <v>171</v>
      </c>
      <c r="D46" s="38">
        <v>22</v>
      </c>
      <c r="E46" s="27">
        <v>16</v>
      </c>
      <c r="F46" s="27">
        <v>3</v>
      </c>
      <c r="G46" s="27">
        <v>6</v>
      </c>
      <c r="H46" s="27"/>
      <c r="I46" s="27"/>
      <c r="J46" s="27">
        <v>2</v>
      </c>
      <c r="K46" s="27">
        <v>3</v>
      </c>
      <c r="L46" s="78"/>
      <c r="M46" s="27">
        <v>7</v>
      </c>
      <c r="N46" s="27">
        <f>SUM(L46:M46)</f>
        <v>7</v>
      </c>
      <c r="O46" s="39">
        <v>1</v>
      </c>
      <c r="P46" s="39">
        <v>4</v>
      </c>
      <c r="Q46" s="79"/>
      <c r="R46" s="79"/>
      <c r="S46" s="79"/>
      <c r="T46" s="27">
        <f t="shared" si="9"/>
        <v>8</v>
      </c>
      <c r="U46" s="40">
        <f t="shared" si="10"/>
        <v>1.0625</v>
      </c>
      <c r="V46" s="22">
        <v>359</v>
      </c>
      <c r="W46" s="22" t="s">
        <v>79</v>
      </c>
      <c r="X46" s="22" t="s">
        <v>80</v>
      </c>
      <c r="Y46" s="61">
        <v>3120</v>
      </c>
      <c r="Z46" s="41"/>
      <c r="AA46" s="1" t="s">
        <v>161</v>
      </c>
      <c r="AB46" s="28" t="s">
        <v>226</v>
      </c>
    </row>
    <row r="47" spans="1:28" x14ac:dyDescent="0.3">
      <c r="A47" s="1" t="s">
        <v>46</v>
      </c>
      <c r="B47" s="1" t="s">
        <v>59</v>
      </c>
      <c r="C47" s="55" t="s">
        <v>39</v>
      </c>
      <c r="D47" s="1"/>
      <c r="E47" s="55"/>
      <c r="F47" s="42"/>
      <c r="G47" s="42"/>
      <c r="H47" s="42"/>
      <c r="I47" s="42"/>
      <c r="J47" s="42"/>
      <c r="K47" s="42"/>
      <c r="L47" s="42"/>
      <c r="M47" s="42"/>
      <c r="N47" s="27"/>
      <c r="O47" s="42"/>
      <c r="P47" s="42"/>
      <c r="Q47" s="42"/>
      <c r="R47" s="55">
        <v>22</v>
      </c>
      <c r="S47" s="42"/>
      <c r="T47" s="55"/>
      <c r="U47" s="40" t="str">
        <f t="shared" ref="U47" si="11">_xlfn.IFNA("",((T47+Q47+N47-R47)+(O47*2))/E47)</f>
        <v/>
      </c>
      <c r="V47" s="22">
        <v>359</v>
      </c>
      <c r="W47" s="22" t="s">
        <v>79</v>
      </c>
      <c r="X47" s="22" t="s">
        <v>80</v>
      </c>
      <c r="Y47" s="61">
        <v>3120</v>
      </c>
      <c r="Z47" s="41"/>
      <c r="AA47" s="1" t="s">
        <v>161</v>
      </c>
      <c r="AB47" s="28" t="s">
        <v>226</v>
      </c>
    </row>
    <row r="48" spans="1:28" x14ac:dyDescent="0.3">
      <c r="A48" s="43" t="s">
        <v>46</v>
      </c>
      <c r="B48" s="43" t="s">
        <v>59</v>
      </c>
      <c r="C48" s="44" t="s">
        <v>40</v>
      </c>
      <c r="D48" s="43"/>
      <c r="E48" s="44">
        <f t="shared" ref="E48:T48" si="12">SUM(E35:E47)</f>
        <v>240</v>
      </c>
      <c r="F48" s="44">
        <f t="shared" si="12"/>
        <v>36</v>
      </c>
      <c r="G48" s="44">
        <f t="shared" si="12"/>
        <v>86</v>
      </c>
      <c r="H48" s="44">
        <f t="shared" si="12"/>
        <v>0</v>
      </c>
      <c r="I48" s="44">
        <f t="shared" si="12"/>
        <v>0</v>
      </c>
      <c r="J48" s="44">
        <f t="shared" si="12"/>
        <v>15</v>
      </c>
      <c r="K48" s="44">
        <f t="shared" si="12"/>
        <v>26</v>
      </c>
      <c r="L48" s="44">
        <f t="shared" si="12"/>
        <v>0</v>
      </c>
      <c r="M48" s="44">
        <f t="shared" si="12"/>
        <v>50</v>
      </c>
      <c r="N48" s="44">
        <f t="shared" si="12"/>
        <v>50</v>
      </c>
      <c r="O48" s="44">
        <f t="shared" si="12"/>
        <v>26</v>
      </c>
      <c r="P48" s="44">
        <f t="shared" si="12"/>
        <v>17</v>
      </c>
      <c r="Q48" s="44">
        <f t="shared" si="12"/>
        <v>2</v>
      </c>
      <c r="R48" s="44">
        <f t="shared" si="12"/>
        <v>22</v>
      </c>
      <c r="S48" s="44">
        <f t="shared" si="12"/>
        <v>0</v>
      </c>
      <c r="T48" s="44">
        <f t="shared" si="12"/>
        <v>87</v>
      </c>
      <c r="U48" s="45">
        <f>((T48+Q48+N48-R48)+(O48*2))/E48</f>
        <v>0.70416666666666672</v>
      </c>
      <c r="V48" s="46">
        <v>359</v>
      </c>
      <c r="W48" s="46" t="s">
        <v>79</v>
      </c>
      <c r="X48" s="46" t="s">
        <v>80</v>
      </c>
      <c r="Y48" s="62">
        <v>3120</v>
      </c>
      <c r="Z48" s="47"/>
      <c r="AA48" s="43" t="s">
        <v>161</v>
      </c>
      <c r="AB48" s="73" t="s">
        <v>226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0.41860465116279072</v>
      </c>
      <c r="H49" s="27"/>
      <c r="I49" s="1"/>
      <c r="J49" s="48" t="s">
        <v>42</v>
      </c>
      <c r="K49" s="50">
        <f>J48/K48</f>
        <v>0.57692307692307687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7"/>
    </row>
    <row r="53" spans="1:28" x14ac:dyDescent="0.3">
      <c r="AB53" s="67"/>
    </row>
  </sheetData>
  <sheetProtection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5A4B-51AA-4A0C-92B0-3296A931CB2A}">
  <sheetPr>
    <tabColor rgb="FFFF0000"/>
    <pageSetUpPr fitToPage="1"/>
  </sheetPr>
  <dimension ref="A1:AB48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221</v>
      </c>
      <c r="D4" s="7" t="s">
        <v>5</v>
      </c>
      <c r="E4" s="8"/>
      <c r="F4" s="5"/>
      <c r="G4" s="1"/>
      <c r="J4" s="15" t="s">
        <v>283</v>
      </c>
      <c r="K4" s="16" t="s">
        <v>45</v>
      </c>
      <c r="L4" s="17"/>
      <c r="M4" s="18"/>
      <c r="N4" s="83"/>
      <c r="O4" s="83">
        <v>43</v>
      </c>
      <c r="P4" s="83"/>
      <c r="Q4" s="83">
        <v>51</v>
      </c>
      <c r="R4" s="20"/>
      <c r="S4" s="21">
        <f>SUM(N4:R4)</f>
        <v>94</v>
      </c>
      <c r="T4" s="22">
        <v>428</v>
      </c>
    </row>
    <row r="5" spans="1:28" x14ac:dyDescent="0.3">
      <c r="B5" s="1"/>
      <c r="C5" s="6" t="s">
        <v>227</v>
      </c>
      <c r="D5" s="7" t="s">
        <v>6</v>
      </c>
      <c r="E5" s="1"/>
      <c r="F5" s="1"/>
      <c r="G5" s="1"/>
      <c r="J5" s="15" t="s">
        <v>284</v>
      </c>
      <c r="K5" s="16" t="s">
        <v>64</v>
      </c>
      <c r="L5" s="17"/>
      <c r="M5" s="18"/>
      <c r="N5" s="83"/>
      <c r="O5" s="83">
        <v>41</v>
      </c>
      <c r="P5" s="83"/>
      <c r="Q5" s="83">
        <v>48</v>
      </c>
      <c r="R5" s="20"/>
      <c r="S5" s="21">
        <f>SUM(N5:R5)</f>
        <v>89</v>
      </c>
      <c r="T5" s="22">
        <v>428</v>
      </c>
      <c r="U5" s="1"/>
      <c r="V5" s="1"/>
      <c r="W5" s="1"/>
    </row>
    <row r="6" spans="1:28" x14ac:dyDescent="0.3">
      <c r="C6" s="65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428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20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12</v>
      </c>
      <c r="E13" s="78"/>
      <c r="F13" s="78"/>
      <c r="G13" s="78"/>
      <c r="H13" s="27"/>
      <c r="I13" s="27"/>
      <c r="J13" s="78"/>
      <c r="K13" s="78"/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v>18</v>
      </c>
      <c r="U13" s="40" t="str">
        <f>IFERROR(((T13+Q13+N13-R13)+(O13*2))/E13,"")</f>
        <v/>
      </c>
      <c r="V13" s="22">
        <v>428</v>
      </c>
      <c r="W13" s="22" t="s">
        <v>94</v>
      </c>
      <c r="X13" s="22" t="s">
        <v>80</v>
      </c>
      <c r="Y13" s="61" t="s">
        <v>268</v>
      </c>
      <c r="Z13" s="41"/>
      <c r="AA13" s="1" t="s">
        <v>96</v>
      </c>
      <c r="AB13" s="28" t="s">
        <v>285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34</v>
      </c>
      <c r="E14" s="78"/>
      <c r="F14" s="78"/>
      <c r="G14" s="78"/>
      <c r="H14" s="27"/>
      <c r="I14" s="27"/>
      <c r="J14" s="78"/>
      <c r="K14" s="78"/>
      <c r="L14" s="78"/>
      <c r="M14" s="78"/>
      <c r="N14" s="27">
        <f t="shared" ref="N14:N18" si="0">SUM(L14:M14)</f>
        <v>0</v>
      </c>
      <c r="O14" s="79"/>
      <c r="P14" s="79"/>
      <c r="Q14" s="79"/>
      <c r="R14" s="79"/>
      <c r="S14" s="79"/>
      <c r="T14" s="39">
        <v>9</v>
      </c>
      <c r="U14" s="40" t="str">
        <f t="shared" ref="U14:U21" si="1">IFERROR(((T14+Q14+N14-R14)+(O14*2))/E14,"")</f>
        <v/>
      </c>
      <c r="V14" s="22">
        <v>428</v>
      </c>
      <c r="W14" s="22" t="s">
        <v>94</v>
      </c>
      <c r="X14" s="22" t="s">
        <v>80</v>
      </c>
      <c r="Y14" s="61" t="s">
        <v>268</v>
      </c>
      <c r="Z14" s="41"/>
      <c r="AA14" s="1" t="s">
        <v>96</v>
      </c>
      <c r="AB14" s="28" t="s">
        <v>285</v>
      </c>
    </row>
    <row r="15" spans="1:28" x14ac:dyDescent="0.3">
      <c r="A15" s="1" t="s">
        <v>63</v>
      </c>
      <c r="B15" s="1" t="s">
        <v>46</v>
      </c>
      <c r="C15" s="27" t="s">
        <v>117</v>
      </c>
      <c r="D15" s="38">
        <v>42</v>
      </c>
      <c r="E15" s="78"/>
      <c r="F15" s="78"/>
      <c r="G15" s="78"/>
      <c r="H15" s="27"/>
      <c r="I15" s="27"/>
      <c r="J15" s="78"/>
      <c r="K15" s="78"/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39">
        <v>2</v>
      </c>
      <c r="U15" s="40" t="str">
        <f t="shared" si="1"/>
        <v/>
      </c>
      <c r="V15" s="22">
        <v>428</v>
      </c>
      <c r="W15" s="22" t="s">
        <v>94</v>
      </c>
      <c r="X15" s="22" t="s">
        <v>80</v>
      </c>
      <c r="Y15" s="61" t="s">
        <v>268</v>
      </c>
      <c r="Z15" s="41"/>
      <c r="AA15" s="1" t="s">
        <v>96</v>
      </c>
      <c r="AB15" s="28" t="s">
        <v>285</v>
      </c>
    </row>
    <row r="16" spans="1:28" x14ac:dyDescent="0.3">
      <c r="A16" s="1" t="s">
        <v>63</v>
      </c>
      <c r="B16" s="1" t="s">
        <v>46</v>
      </c>
      <c r="C16" s="27" t="s">
        <v>118</v>
      </c>
      <c r="D16" s="38">
        <v>40</v>
      </c>
      <c r="E16" s="78"/>
      <c r="F16" s="78"/>
      <c r="G16" s="78"/>
      <c r="H16" s="27"/>
      <c r="I16" s="27"/>
      <c r="J16" s="78"/>
      <c r="K16" s="78"/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39">
        <v>15</v>
      </c>
      <c r="U16" s="40" t="str">
        <f t="shared" si="1"/>
        <v/>
      </c>
      <c r="V16" s="22">
        <v>428</v>
      </c>
      <c r="W16" s="22" t="s">
        <v>94</v>
      </c>
      <c r="X16" s="22" t="s">
        <v>80</v>
      </c>
      <c r="Y16" s="61" t="s">
        <v>268</v>
      </c>
      <c r="Z16" s="41"/>
      <c r="AA16" s="1" t="s">
        <v>96</v>
      </c>
      <c r="AB16" s="28" t="s">
        <v>285</v>
      </c>
    </row>
    <row r="17" spans="1:28" x14ac:dyDescent="0.3">
      <c r="A17" s="1" t="s">
        <v>63</v>
      </c>
      <c r="B17" s="1" t="s">
        <v>46</v>
      </c>
      <c r="C17" s="27" t="s">
        <v>49</v>
      </c>
      <c r="D17" s="38">
        <v>44</v>
      </c>
      <c r="E17" s="78"/>
      <c r="F17" s="78"/>
      <c r="G17" s="78"/>
      <c r="H17" s="27"/>
      <c r="I17" s="27"/>
      <c r="J17" s="78"/>
      <c r="K17" s="78"/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v>18</v>
      </c>
      <c r="U17" s="40" t="str">
        <f t="shared" si="1"/>
        <v/>
      </c>
      <c r="V17" s="22">
        <v>428</v>
      </c>
      <c r="W17" s="22" t="s">
        <v>94</v>
      </c>
      <c r="X17" s="22" t="s">
        <v>80</v>
      </c>
      <c r="Y17" s="61" t="s">
        <v>268</v>
      </c>
      <c r="Z17" s="41"/>
      <c r="AA17" s="1" t="s">
        <v>96</v>
      </c>
      <c r="AB17" s="28" t="s">
        <v>285</v>
      </c>
    </row>
    <row r="18" spans="1:28" x14ac:dyDescent="0.3">
      <c r="A18" s="1" t="s">
        <v>63</v>
      </c>
      <c r="B18" s="1" t="s">
        <v>46</v>
      </c>
      <c r="C18" s="27" t="s">
        <v>50</v>
      </c>
      <c r="D18" s="38">
        <v>24</v>
      </c>
      <c r="E18" s="78"/>
      <c r="F18" s="78"/>
      <c r="G18" s="78"/>
      <c r="H18" s="27"/>
      <c r="I18" s="27"/>
      <c r="J18" s="78"/>
      <c r="K18" s="78"/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v>16</v>
      </c>
      <c r="U18" s="40" t="str">
        <f t="shared" si="1"/>
        <v/>
      </c>
      <c r="V18" s="22">
        <v>428</v>
      </c>
      <c r="W18" s="22" t="s">
        <v>94</v>
      </c>
      <c r="X18" s="22" t="s">
        <v>80</v>
      </c>
      <c r="Y18" s="61" t="s">
        <v>268</v>
      </c>
      <c r="Z18" s="41"/>
      <c r="AA18" s="1" t="s">
        <v>96</v>
      </c>
      <c r="AB18" s="28" t="s">
        <v>285</v>
      </c>
    </row>
    <row r="19" spans="1:28" x14ac:dyDescent="0.3">
      <c r="A19" s="1" t="s">
        <v>63</v>
      </c>
      <c r="B19" s="1" t="s">
        <v>46</v>
      </c>
      <c r="C19" s="27" t="s">
        <v>51</v>
      </c>
      <c r="D19" s="38">
        <v>23</v>
      </c>
      <c r="E19" s="78"/>
      <c r="F19" s="78"/>
      <c r="G19" s="78"/>
      <c r="H19" s="27"/>
      <c r="I19" s="27"/>
      <c r="J19" s="78"/>
      <c r="K19" s="78"/>
      <c r="L19" s="78"/>
      <c r="M19" s="78"/>
      <c r="N19" s="27">
        <f>SUM(L19:M19)</f>
        <v>0</v>
      </c>
      <c r="O19" s="79"/>
      <c r="P19" s="79"/>
      <c r="Q19" s="79"/>
      <c r="R19" s="79"/>
      <c r="S19" s="79"/>
      <c r="T19" s="39">
        <v>6</v>
      </c>
      <c r="U19" s="40" t="str">
        <f t="shared" si="1"/>
        <v/>
      </c>
      <c r="V19" s="22">
        <v>428</v>
      </c>
      <c r="W19" s="22" t="s">
        <v>94</v>
      </c>
      <c r="X19" s="22" t="s">
        <v>80</v>
      </c>
      <c r="Y19" s="61" t="s">
        <v>268</v>
      </c>
      <c r="Z19" s="41"/>
      <c r="AA19" s="1" t="s">
        <v>96</v>
      </c>
      <c r="AB19" s="28" t="s">
        <v>285</v>
      </c>
    </row>
    <row r="20" spans="1:28" x14ac:dyDescent="0.3">
      <c r="A20" s="1" t="s">
        <v>63</v>
      </c>
      <c r="B20" s="1" t="s">
        <v>46</v>
      </c>
      <c r="C20" s="27" t="s">
        <v>53</v>
      </c>
      <c r="D20" s="38">
        <v>10</v>
      </c>
      <c r="E20" s="78"/>
      <c r="F20" s="78"/>
      <c r="G20" s="78"/>
      <c r="H20" s="27"/>
      <c r="I20" s="27"/>
      <c r="J20" s="78"/>
      <c r="K20" s="78"/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39">
        <v>10</v>
      </c>
      <c r="U20" s="40" t="str">
        <f t="shared" si="1"/>
        <v/>
      </c>
      <c r="V20" s="22">
        <v>428</v>
      </c>
      <c r="W20" s="22" t="s">
        <v>94</v>
      </c>
      <c r="X20" s="22" t="s">
        <v>80</v>
      </c>
      <c r="Y20" s="61" t="s">
        <v>268</v>
      </c>
      <c r="Z20" s="41"/>
      <c r="AA20" s="1" t="s">
        <v>96</v>
      </c>
      <c r="AB20" s="28" t="s">
        <v>285</v>
      </c>
    </row>
    <row r="21" spans="1:28" x14ac:dyDescent="0.3">
      <c r="A21" s="1" t="s">
        <v>63</v>
      </c>
      <c r="B21" s="1" t="s">
        <v>46</v>
      </c>
      <c r="C21" s="27" t="s">
        <v>54</v>
      </c>
      <c r="D21" s="38">
        <v>32</v>
      </c>
      <c r="E21" s="78" t="s">
        <v>388</v>
      </c>
      <c r="F21" s="78"/>
      <c r="G21" s="78"/>
      <c r="H21" s="27"/>
      <c r="I21" s="27"/>
      <c r="J21" s="78"/>
      <c r="K21" s="78"/>
      <c r="L21" s="78"/>
      <c r="M21" s="78"/>
      <c r="N21" s="27"/>
      <c r="O21" s="79"/>
      <c r="P21" s="79"/>
      <c r="Q21" s="79"/>
      <c r="R21" s="79"/>
      <c r="S21" s="79"/>
      <c r="T21" s="39"/>
      <c r="U21" s="40" t="str">
        <f t="shared" si="1"/>
        <v/>
      </c>
      <c r="V21" s="22">
        <v>428</v>
      </c>
      <c r="W21" s="22" t="s">
        <v>94</v>
      </c>
      <c r="X21" s="22" t="s">
        <v>80</v>
      </c>
      <c r="Y21" s="61" t="s">
        <v>268</v>
      </c>
      <c r="Z21" s="41"/>
      <c r="AA21" s="1" t="s">
        <v>96</v>
      </c>
      <c r="AB21" s="28" t="s">
        <v>285</v>
      </c>
    </row>
    <row r="22" spans="1:28" x14ac:dyDescent="0.3">
      <c r="A22" s="1" t="s">
        <v>63</v>
      </c>
      <c r="B22" s="1" t="s">
        <v>46</v>
      </c>
      <c r="C22" s="55" t="s">
        <v>39</v>
      </c>
      <c r="D22" s="1"/>
      <c r="E22" s="55">
        <v>240</v>
      </c>
      <c r="F22" s="55">
        <v>36</v>
      </c>
      <c r="G22" s="55"/>
      <c r="H22" s="55"/>
      <c r="I22" s="55"/>
      <c r="J22" s="55">
        <v>22</v>
      </c>
      <c r="K22" s="55">
        <v>42</v>
      </c>
      <c r="L22" s="55"/>
      <c r="M22" s="55"/>
      <c r="N22" s="55"/>
      <c r="O22" s="55"/>
      <c r="P22" s="55">
        <v>18</v>
      </c>
      <c r="Q22" s="42"/>
      <c r="R22" s="42"/>
      <c r="S22" s="42"/>
      <c r="T22" s="42"/>
      <c r="U22" s="40" t="str">
        <f t="shared" ref="U22" si="2">_xlfn.IFNA("",((T22+Q22+N22-R22)+(O22*2))/E22)</f>
        <v/>
      </c>
      <c r="V22" s="22">
        <v>428</v>
      </c>
      <c r="W22" s="22" t="s">
        <v>94</v>
      </c>
      <c r="X22" s="22" t="s">
        <v>80</v>
      </c>
      <c r="Y22" s="61" t="s">
        <v>268</v>
      </c>
      <c r="Z22" s="41"/>
      <c r="AA22" s="1" t="s">
        <v>96</v>
      </c>
      <c r="AB22" s="28" t="s">
        <v>285</v>
      </c>
    </row>
    <row r="23" spans="1:28" x14ac:dyDescent="0.3">
      <c r="A23" s="43" t="s">
        <v>63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36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22</v>
      </c>
      <c r="K23" s="44">
        <f t="shared" si="3"/>
        <v>42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18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94</v>
      </c>
      <c r="U23" s="45">
        <f>((T23+Q23+N23-R23)+(O23*2))/E23</f>
        <v>0.39166666666666666</v>
      </c>
      <c r="V23" s="46">
        <v>428</v>
      </c>
      <c r="W23" s="46" t="s">
        <v>94</v>
      </c>
      <c r="X23" s="46" t="s">
        <v>80</v>
      </c>
      <c r="Y23" s="62" t="s">
        <v>268</v>
      </c>
      <c r="Z23" s="47"/>
      <c r="AA23" s="43" t="s">
        <v>96</v>
      </c>
      <c r="AB23" s="73" t="s">
        <v>285</v>
      </c>
    </row>
    <row r="24" spans="1:28" x14ac:dyDescent="0.3">
      <c r="A24" s="1"/>
      <c r="B24" s="1"/>
      <c r="C24" s="1"/>
      <c r="D24" s="1"/>
      <c r="F24" s="48" t="s">
        <v>41</v>
      </c>
      <c r="G24" s="49" t="e">
        <f>F23/G23</f>
        <v>#DIV/0!</v>
      </c>
      <c r="H24" s="27"/>
      <c r="I24" s="1"/>
      <c r="J24" s="48" t="s">
        <v>42</v>
      </c>
      <c r="K24" s="50">
        <f>J23/K23</f>
        <v>0.52380952380952384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19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78</v>
      </c>
      <c r="D35" s="38">
        <v>52</v>
      </c>
      <c r="E35" s="78"/>
      <c r="F35" s="78"/>
      <c r="G35" s="78"/>
      <c r="H35" s="27"/>
      <c r="I35" s="27"/>
      <c r="J35" s="78"/>
      <c r="K35" s="78"/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v>11</v>
      </c>
      <c r="U35" s="40" t="str">
        <f>IFERROR(((T35+Q35+N35-R35)+(O35*2))/E35,"")</f>
        <v/>
      </c>
      <c r="V35" s="22">
        <v>428</v>
      </c>
      <c r="W35" s="22" t="s">
        <v>79</v>
      </c>
      <c r="X35" s="22" t="s">
        <v>95</v>
      </c>
      <c r="Y35" s="61" t="s">
        <v>268</v>
      </c>
      <c r="Z35" s="41"/>
      <c r="AA35" s="1" t="s">
        <v>231</v>
      </c>
      <c r="AB35" s="28" t="s">
        <v>286</v>
      </c>
    </row>
    <row r="36" spans="1:28" x14ac:dyDescent="0.3">
      <c r="A36" s="1" t="s">
        <v>46</v>
      </c>
      <c r="B36" s="1" t="s">
        <v>63</v>
      </c>
      <c r="C36" s="27" t="s">
        <v>340</v>
      </c>
      <c r="D36" s="38">
        <v>20</v>
      </c>
      <c r="E36" s="78"/>
      <c r="F36" s="78"/>
      <c r="G36" s="78"/>
      <c r="H36" s="27"/>
      <c r="I36" s="27"/>
      <c r="J36" s="78"/>
      <c r="K36" s="78"/>
      <c r="L36" s="78"/>
      <c r="M36" s="78"/>
      <c r="N36" s="27">
        <f t="shared" ref="N36:N41" si="4">SUM(L36:M36)</f>
        <v>0</v>
      </c>
      <c r="O36" s="79"/>
      <c r="P36" s="79"/>
      <c r="Q36" s="79"/>
      <c r="R36" s="79"/>
      <c r="S36" s="79"/>
      <c r="T36" s="39">
        <v>6</v>
      </c>
      <c r="U36" s="40" t="str">
        <f t="shared" ref="U36:U44" si="5">IFERROR(((T36+Q36+N36-R36)+(O36*2))/E36,"")</f>
        <v/>
      </c>
      <c r="V36" s="22">
        <v>428</v>
      </c>
      <c r="W36" s="22" t="s">
        <v>79</v>
      </c>
      <c r="X36" s="22" t="s">
        <v>95</v>
      </c>
      <c r="Y36" s="61" t="s">
        <v>268</v>
      </c>
      <c r="Z36" s="41"/>
      <c r="AA36" s="1" t="s">
        <v>231</v>
      </c>
      <c r="AB36" s="28" t="s">
        <v>286</v>
      </c>
    </row>
    <row r="37" spans="1:28" x14ac:dyDescent="0.3">
      <c r="A37" s="1" t="s">
        <v>46</v>
      </c>
      <c r="B37" s="1" t="s">
        <v>63</v>
      </c>
      <c r="C37" s="27" t="s">
        <v>341</v>
      </c>
      <c r="D37" s="38">
        <v>7</v>
      </c>
      <c r="E37" s="78"/>
      <c r="F37" s="78"/>
      <c r="G37" s="78"/>
      <c r="H37" s="27"/>
      <c r="I37" s="27"/>
      <c r="J37" s="78"/>
      <c r="K37" s="78"/>
      <c r="L37" s="78"/>
      <c r="M37" s="78"/>
      <c r="N37" s="27">
        <f t="shared" si="4"/>
        <v>0</v>
      </c>
      <c r="O37" s="79"/>
      <c r="P37" s="79"/>
      <c r="Q37" s="79"/>
      <c r="R37" s="79"/>
      <c r="S37" s="79"/>
      <c r="T37" s="39">
        <v>6</v>
      </c>
      <c r="U37" s="40" t="str">
        <f t="shared" si="5"/>
        <v/>
      </c>
      <c r="V37" s="22">
        <v>428</v>
      </c>
      <c r="W37" s="22" t="s">
        <v>79</v>
      </c>
      <c r="X37" s="22" t="s">
        <v>95</v>
      </c>
      <c r="Y37" s="61" t="s">
        <v>268</v>
      </c>
      <c r="Z37" s="41"/>
      <c r="AA37" s="1" t="s">
        <v>231</v>
      </c>
      <c r="AB37" s="28" t="s">
        <v>286</v>
      </c>
    </row>
    <row r="38" spans="1:28" x14ac:dyDescent="0.3">
      <c r="A38" s="1" t="s">
        <v>46</v>
      </c>
      <c r="B38" s="1" t="s">
        <v>63</v>
      </c>
      <c r="C38" s="27" t="s">
        <v>411</v>
      </c>
      <c r="D38" s="38">
        <v>22</v>
      </c>
      <c r="E38" s="78"/>
      <c r="F38" s="78"/>
      <c r="G38" s="78"/>
      <c r="H38" s="27"/>
      <c r="I38" s="27"/>
      <c r="J38" s="78"/>
      <c r="K38" s="78"/>
      <c r="L38" s="78"/>
      <c r="M38" s="78"/>
      <c r="N38" s="27">
        <f t="shared" si="4"/>
        <v>0</v>
      </c>
      <c r="O38" s="79"/>
      <c r="P38" s="79"/>
      <c r="Q38" s="79"/>
      <c r="R38" s="79"/>
      <c r="S38" s="79"/>
      <c r="T38" s="39">
        <v>14</v>
      </c>
      <c r="U38" s="40" t="str">
        <f t="shared" si="5"/>
        <v/>
      </c>
      <c r="V38" s="22">
        <v>428</v>
      </c>
      <c r="W38" s="22" t="s">
        <v>79</v>
      </c>
      <c r="X38" s="22" t="s">
        <v>95</v>
      </c>
      <c r="Y38" s="61" t="s">
        <v>268</v>
      </c>
      <c r="Z38" s="41"/>
      <c r="AA38" s="1" t="s">
        <v>231</v>
      </c>
      <c r="AB38" s="28" t="s">
        <v>286</v>
      </c>
    </row>
    <row r="39" spans="1:28" x14ac:dyDescent="0.3">
      <c r="A39" s="1" t="s">
        <v>46</v>
      </c>
      <c r="B39" s="1" t="s">
        <v>63</v>
      </c>
      <c r="C39" s="27" t="s">
        <v>342</v>
      </c>
      <c r="D39" s="38">
        <v>50</v>
      </c>
      <c r="E39" s="78"/>
      <c r="F39" s="78"/>
      <c r="G39" s="78"/>
      <c r="H39" s="27"/>
      <c r="I39" s="27"/>
      <c r="J39" s="78"/>
      <c r="K39" s="78"/>
      <c r="L39" s="78"/>
      <c r="M39" s="78"/>
      <c r="N39" s="27">
        <f t="shared" si="4"/>
        <v>0</v>
      </c>
      <c r="O39" s="79"/>
      <c r="P39" s="79"/>
      <c r="Q39" s="79"/>
      <c r="R39" s="79"/>
      <c r="S39" s="79"/>
      <c r="T39" s="39">
        <v>6</v>
      </c>
      <c r="U39" s="40" t="str">
        <f t="shared" si="5"/>
        <v/>
      </c>
      <c r="V39" s="22">
        <v>428</v>
      </c>
      <c r="W39" s="22" t="s">
        <v>79</v>
      </c>
      <c r="X39" s="22" t="s">
        <v>95</v>
      </c>
      <c r="Y39" s="61" t="s">
        <v>268</v>
      </c>
      <c r="Z39" s="41"/>
      <c r="AA39" s="1" t="s">
        <v>231</v>
      </c>
      <c r="AB39" s="28" t="s">
        <v>286</v>
      </c>
    </row>
    <row r="40" spans="1:28" x14ac:dyDescent="0.3">
      <c r="A40" s="1" t="s">
        <v>46</v>
      </c>
      <c r="B40" s="1" t="s">
        <v>63</v>
      </c>
      <c r="C40" s="27" t="s">
        <v>343</v>
      </c>
      <c r="D40" s="38">
        <v>1</v>
      </c>
      <c r="E40" s="78"/>
      <c r="F40" s="78"/>
      <c r="G40" s="78"/>
      <c r="H40" s="27"/>
      <c r="I40" s="27"/>
      <c r="J40" s="78"/>
      <c r="K40" s="78"/>
      <c r="L40" s="78"/>
      <c r="M40" s="78"/>
      <c r="N40" s="27">
        <f t="shared" si="4"/>
        <v>0</v>
      </c>
      <c r="O40" s="79"/>
      <c r="P40" s="79"/>
      <c r="Q40" s="79"/>
      <c r="R40" s="79"/>
      <c r="S40" s="79"/>
      <c r="T40" s="39">
        <v>13</v>
      </c>
      <c r="U40" s="40" t="str">
        <f t="shared" si="5"/>
        <v/>
      </c>
      <c r="V40" s="22">
        <v>428</v>
      </c>
      <c r="W40" s="22" t="s">
        <v>79</v>
      </c>
      <c r="X40" s="22" t="s">
        <v>95</v>
      </c>
      <c r="Y40" s="61" t="s">
        <v>268</v>
      </c>
      <c r="Z40" s="41"/>
      <c r="AA40" s="1" t="s">
        <v>231</v>
      </c>
      <c r="AB40" s="28" t="s">
        <v>286</v>
      </c>
    </row>
    <row r="41" spans="1:28" x14ac:dyDescent="0.3">
      <c r="A41" s="1" t="s">
        <v>46</v>
      </c>
      <c r="B41" s="1" t="s">
        <v>63</v>
      </c>
      <c r="C41" s="27" t="s">
        <v>345</v>
      </c>
      <c r="D41" s="38">
        <v>12</v>
      </c>
      <c r="E41" s="78"/>
      <c r="F41" s="78"/>
      <c r="G41" s="78"/>
      <c r="H41" s="27"/>
      <c r="I41" s="27"/>
      <c r="J41" s="78"/>
      <c r="K41" s="78"/>
      <c r="L41" s="78"/>
      <c r="M41" s="27">
        <v>11</v>
      </c>
      <c r="N41" s="27">
        <f t="shared" si="4"/>
        <v>11</v>
      </c>
      <c r="O41" s="79"/>
      <c r="P41" s="79"/>
      <c r="Q41" s="79"/>
      <c r="R41" s="79"/>
      <c r="S41" s="79"/>
      <c r="T41" s="39">
        <v>18</v>
      </c>
      <c r="U41" s="40" t="str">
        <f t="shared" si="5"/>
        <v/>
      </c>
      <c r="V41" s="22">
        <v>428</v>
      </c>
      <c r="W41" s="22" t="s">
        <v>79</v>
      </c>
      <c r="X41" s="22" t="s">
        <v>95</v>
      </c>
      <c r="Y41" s="61" t="s">
        <v>268</v>
      </c>
      <c r="Z41" s="41"/>
      <c r="AA41" s="1" t="s">
        <v>231</v>
      </c>
      <c r="AB41" s="28" t="s">
        <v>286</v>
      </c>
    </row>
    <row r="42" spans="1:28" x14ac:dyDescent="0.3">
      <c r="A42" s="1" t="s">
        <v>46</v>
      </c>
      <c r="B42" s="1" t="s">
        <v>63</v>
      </c>
      <c r="C42" s="27" t="s">
        <v>347</v>
      </c>
      <c r="D42" s="38">
        <v>11</v>
      </c>
      <c r="E42" s="78" t="s">
        <v>388</v>
      </c>
      <c r="F42" s="78"/>
      <c r="G42" s="78"/>
      <c r="H42" s="27"/>
      <c r="I42" s="27"/>
      <c r="J42" s="78"/>
      <c r="K42" s="78"/>
      <c r="L42" s="78"/>
      <c r="M42" s="27"/>
      <c r="N42" s="27"/>
      <c r="O42" s="79"/>
      <c r="P42" s="79"/>
      <c r="Q42" s="79"/>
      <c r="R42" s="79"/>
      <c r="S42" s="79"/>
      <c r="T42" s="39"/>
      <c r="U42" s="40"/>
      <c r="V42" s="22">
        <v>428</v>
      </c>
      <c r="W42" s="22" t="s">
        <v>79</v>
      </c>
      <c r="X42" s="22" t="s">
        <v>95</v>
      </c>
      <c r="Y42" s="61" t="s">
        <v>268</v>
      </c>
      <c r="Z42" s="41"/>
      <c r="AA42" s="1" t="s">
        <v>231</v>
      </c>
      <c r="AB42" s="28" t="s">
        <v>286</v>
      </c>
    </row>
    <row r="43" spans="1:28" x14ac:dyDescent="0.3">
      <c r="A43" s="1" t="s">
        <v>46</v>
      </c>
      <c r="B43" s="1" t="s">
        <v>63</v>
      </c>
      <c r="C43" s="27" t="s">
        <v>348</v>
      </c>
      <c r="D43" s="38">
        <v>44</v>
      </c>
      <c r="E43" s="78"/>
      <c r="F43" s="78"/>
      <c r="G43" s="78"/>
      <c r="H43" s="27"/>
      <c r="I43" s="27"/>
      <c r="J43" s="78"/>
      <c r="K43" s="78"/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v>12</v>
      </c>
      <c r="U43" s="40" t="str">
        <f t="shared" si="5"/>
        <v/>
      </c>
      <c r="V43" s="22">
        <v>428</v>
      </c>
      <c r="W43" s="22" t="s">
        <v>79</v>
      </c>
      <c r="X43" s="22" t="s">
        <v>95</v>
      </c>
      <c r="Y43" s="61" t="s">
        <v>268</v>
      </c>
      <c r="Z43" s="41"/>
      <c r="AA43" s="1" t="s">
        <v>231</v>
      </c>
      <c r="AB43" s="28" t="s">
        <v>286</v>
      </c>
    </row>
    <row r="44" spans="1:28" x14ac:dyDescent="0.3">
      <c r="A44" s="1" t="s">
        <v>46</v>
      </c>
      <c r="B44" s="1" t="s">
        <v>63</v>
      </c>
      <c r="C44" s="27" t="s">
        <v>349</v>
      </c>
      <c r="D44" s="38">
        <v>10</v>
      </c>
      <c r="E44" s="78"/>
      <c r="F44" s="78"/>
      <c r="G44" s="78"/>
      <c r="H44" s="27"/>
      <c r="I44" s="27"/>
      <c r="J44" s="78"/>
      <c r="K44" s="78"/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39">
        <v>3</v>
      </c>
      <c r="U44" s="40" t="str">
        <f t="shared" si="5"/>
        <v/>
      </c>
      <c r="V44" s="22">
        <v>428</v>
      </c>
      <c r="W44" s="22" t="s">
        <v>79</v>
      </c>
      <c r="X44" s="22" t="s">
        <v>95</v>
      </c>
      <c r="Y44" s="61" t="s">
        <v>268</v>
      </c>
      <c r="Z44" s="41"/>
      <c r="AA44" s="1" t="s">
        <v>231</v>
      </c>
      <c r="AB44" s="28" t="s">
        <v>286</v>
      </c>
    </row>
    <row r="45" spans="1:28" x14ac:dyDescent="0.3">
      <c r="A45" s="1" t="s">
        <v>46</v>
      </c>
      <c r="B45" s="1" t="s">
        <v>63</v>
      </c>
      <c r="C45" s="55" t="s">
        <v>39</v>
      </c>
      <c r="D45" s="1"/>
      <c r="E45" s="55">
        <v>240</v>
      </c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42"/>
      <c r="S45" s="42"/>
      <c r="T45" s="27"/>
      <c r="U45" s="40" t="str">
        <f t="shared" ref="U45" si="6">_xlfn.IFNA("",((T45+Q45+N45-R45)+(O45*2))/E45)</f>
        <v/>
      </c>
      <c r="V45" s="22">
        <v>428</v>
      </c>
      <c r="W45" s="22" t="s">
        <v>79</v>
      </c>
      <c r="X45" s="22" t="s">
        <v>95</v>
      </c>
      <c r="Y45" s="61" t="s">
        <v>268</v>
      </c>
      <c r="Z45" s="41"/>
      <c r="AA45" s="1" t="s">
        <v>231</v>
      </c>
      <c r="AB45" s="28" t="s">
        <v>286</v>
      </c>
    </row>
    <row r="46" spans="1:28" x14ac:dyDescent="0.3">
      <c r="A46" s="43" t="s">
        <v>46</v>
      </c>
      <c r="B46" s="43" t="s">
        <v>63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0</v>
      </c>
      <c r="G46" s="44">
        <f t="shared" si="7"/>
        <v>0</v>
      </c>
      <c r="H46" s="44">
        <f t="shared" si="7"/>
        <v>0</v>
      </c>
      <c r="I46" s="44">
        <f t="shared" si="7"/>
        <v>0</v>
      </c>
      <c r="J46" s="44">
        <f t="shared" si="7"/>
        <v>0</v>
      </c>
      <c r="K46" s="44">
        <f t="shared" si="7"/>
        <v>0</v>
      </c>
      <c r="L46" s="44">
        <f t="shared" si="7"/>
        <v>0</v>
      </c>
      <c r="M46" s="44">
        <f t="shared" si="7"/>
        <v>11</v>
      </c>
      <c r="N46" s="44">
        <f t="shared" si="7"/>
        <v>11</v>
      </c>
      <c r="O46" s="44">
        <f t="shared" si="7"/>
        <v>0</v>
      </c>
      <c r="P46" s="44">
        <f t="shared" si="7"/>
        <v>0</v>
      </c>
      <c r="Q46" s="44">
        <f t="shared" si="7"/>
        <v>0</v>
      </c>
      <c r="R46" s="44">
        <f t="shared" si="7"/>
        <v>0</v>
      </c>
      <c r="S46" s="44">
        <f t="shared" si="7"/>
        <v>0</v>
      </c>
      <c r="T46" s="44">
        <f t="shared" si="7"/>
        <v>89</v>
      </c>
      <c r="U46" s="45">
        <f>((T46+Q46+N46-R46)+(O46*2))/E46</f>
        <v>0.41666666666666669</v>
      </c>
      <c r="V46" s="46">
        <v>428</v>
      </c>
      <c r="W46" s="46" t="s">
        <v>79</v>
      </c>
      <c r="X46" s="46" t="s">
        <v>95</v>
      </c>
      <c r="Y46" s="62" t="s">
        <v>268</v>
      </c>
      <c r="Z46" s="47"/>
      <c r="AA46" s="43" t="s">
        <v>231</v>
      </c>
      <c r="AB46" s="73" t="s">
        <v>286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 t="e">
        <f>J46/K46</f>
        <v>#DIV/0!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24D3-8FA2-4039-BEED-6D7B164D9829}">
  <sheetPr>
    <tabColor rgb="FF92D050"/>
    <pageSetUpPr fitToPage="1"/>
  </sheetPr>
  <dimension ref="A1:AB54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112</v>
      </c>
      <c r="D4" s="7" t="s">
        <v>5</v>
      </c>
      <c r="E4" s="8"/>
      <c r="F4" s="5"/>
      <c r="G4" s="1"/>
      <c r="J4" s="15" t="s">
        <v>114</v>
      </c>
      <c r="K4" s="16" t="str">
        <f>+C11</f>
        <v>New Jersey Gems</v>
      </c>
      <c r="L4" s="17"/>
      <c r="M4" s="18"/>
      <c r="N4" s="19">
        <v>22</v>
      </c>
      <c r="O4" s="19">
        <v>13</v>
      </c>
      <c r="P4" s="19">
        <v>28</v>
      </c>
      <c r="Q4" s="19">
        <v>26</v>
      </c>
      <c r="R4" s="20"/>
      <c r="S4" s="21">
        <f>SUM(N4:R4)</f>
        <v>89</v>
      </c>
      <c r="T4" s="22">
        <v>430</v>
      </c>
    </row>
    <row r="5" spans="1:28" x14ac:dyDescent="0.3">
      <c r="B5" s="1"/>
      <c r="C5" s="6" t="s">
        <v>74</v>
      </c>
      <c r="D5" s="7" t="s">
        <v>6</v>
      </c>
      <c r="E5" s="1"/>
      <c r="F5" s="1"/>
      <c r="G5" s="1"/>
      <c r="J5" s="15" t="s">
        <v>115</v>
      </c>
      <c r="K5" s="16" t="str">
        <f>+C33</f>
        <v>Dallas Diamonds</v>
      </c>
      <c r="L5" s="17"/>
      <c r="M5" s="18"/>
      <c r="N5" s="19">
        <v>22</v>
      </c>
      <c r="O5" s="19">
        <v>22</v>
      </c>
      <c r="P5" s="19">
        <v>33</v>
      </c>
      <c r="Q5" s="19">
        <v>28</v>
      </c>
      <c r="R5" s="20"/>
      <c r="S5" s="21">
        <f>SUM(N5:R5)</f>
        <v>105</v>
      </c>
      <c r="T5" s="22">
        <v>430</v>
      </c>
      <c r="U5" s="1"/>
      <c r="V5" s="1"/>
      <c r="W5" s="1"/>
    </row>
    <row r="6" spans="1:28" x14ac:dyDescent="0.3">
      <c r="C6" s="23">
        <v>2952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220</v>
      </c>
      <c r="D7" s="7" t="s">
        <v>8</v>
      </c>
      <c r="G7" s="1"/>
      <c r="S7" s="1"/>
      <c r="T7" s="25" t="s">
        <v>9</v>
      </c>
      <c r="U7" s="1"/>
      <c r="V7" s="26">
        <v>430</v>
      </c>
      <c r="W7" s="1"/>
    </row>
    <row r="8" spans="1:28" x14ac:dyDescent="0.3">
      <c r="B8" s="1"/>
      <c r="C8" s="24" t="s">
        <v>113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21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7" t="s">
        <v>47</v>
      </c>
      <c r="D13" s="38">
        <v>12</v>
      </c>
      <c r="E13" s="27">
        <v>41</v>
      </c>
      <c r="F13" s="27">
        <v>11</v>
      </c>
      <c r="G13" s="27">
        <v>23</v>
      </c>
      <c r="H13" s="27"/>
      <c r="I13" s="27"/>
      <c r="J13" s="27">
        <v>8</v>
      </c>
      <c r="K13" s="27">
        <v>8</v>
      </c>
      <c r="L13" s="27">
        <v>1</v>
      </c>
      <c r="M13" s="27">
        <v>2</v>
      </c>
      <c r="N13" s="27">
        <f t="shared" ref="N13:N21" si="0">SUM(L13:M13)</f>
        <v>3</v>
      </c>
      <c r="O13" s="27">
        <v>2</v>
      </c>
      <c r="P13" s="39">
        <v>4</v>
      </c>
      <c r="Q13" s="27">
        <v>2</v>
      </c>
      <c r="R13" s="27">
        <v>3</v>
      </c>
      <c r="S13" s="27">
        <v>0</v>
      </c>
      <c r="T13" s="27">
        <f t="shared" ref="T13:T21" si="1">+(F13*2)+J13</f>
        <v>30</v>
      </c>
      <c r="U13" s="40">
        <f t="shared" ref="U13:U21" si="2">IFERROR(((T13+Q13+N13-R13)+(O13*2))/E13,"")</f>
        <v>0.87804878048780488</v>
      </c>
      <c r="V13" s="22">
        <v>430</v>
      </c>
      <c r="W13" s="22" t="s">
        <v>94</v>
      </c>
      <c r="X13" s="22" t="s">
        <v>95</v>
      </c>
      <c r="Y13" s="61">
        <v>2952</v>
      </c>
      <c r="Z13" s="41" t="s">
        <v>434</v>
      </c>
      <c r="AA13" s="1" t="s">
        <v>96</v>
      </c>
      <c r="AB13" s="28" t="s">
        <v>116</v>
      </c>
    </row>
    <row r="14" spans="1:28" x14ac:dyDescent="0.3">
      <c r="A14" s="1" t="s">
        <v>57</v>
      </c>
      <c r="B14" s="1" t="s">
        <v>46</v>
      </c>
      <c r="C14" s="27" t="s">
        <v>48</v>
      </c>
      <c r="D14" s="38">
        <v>34</v>
      </c>
      <c r="E14" s="27">
        <v>34</v>
      </c>
      <c r="F14" s="27">
        <v>4</v>
      </c>
      <c r="G14" s="27">
        <v>5</v>
      </c>
      <c r="H14" s="27"/>
      <c r="I14" s="27"/>
      <c r="J14" s="27">
        <v>2</v>
      </c>
      <c r="K14" s="27">
        <v>2</v>
      </c>
      <c r="L14" s="27">
        <v>4</v>
      </c>
      <c r="M14" s="27">
        <v>5</v>
      </c>
      <c r="N14" s="27">
        <f t="shared" si="0"/>
        <v>9</v>
      </c>
      <c r="O14" s="39">
        <v>4</v>
      </c>
      <c r="P14" s="55">
        <v>6</v>
      </c>
      <c r="Q14" s="39">
        <v>0</v>
      </c>
      <c r="R14" s="39">
        <v>2</v>
      </c>
      <c r="S14" s="39">
        <v>1</v>
      </c>
      <c r="T14" s="27">
        <f t="shared" si="1"/>
        <v>10</v>
      </c>
      <c r="U14" s="40">
        <f t="shared" si="2"/>
        <v>0.73529411764705888</v>
      </c>
      <c r="V14" s="22">
        <v>430</v>
      </c>
      <c r="W14" s="22" t="s">
        <v>94</v>
      </c>
      <c r="X14" s="22" t="s">
        <v>95</v>
      </c>
      <c r="Y14" s="61">
        <v>2952</v>
      </c>
      <c r="Z14" s="41"/>
      <c r="AA14" s="1" t="s">
        <v>96</v>
      </c>
      <c r="AB14" s="28" t="s">
        <v>116</v>
      </c>
    </row>
    <row r="15" spans="1:28" x14ac:dyDescent="0.3">
      <c r="A15" s="1" t="s">
        <v>57</v>
      </c>
      <c r="B15" s="1" t="s">
        <v>46</v>
      </c>
      <c r="C15" s="27" t="s">
        <v>117</v>
      </c>
      <c r="D15" s="38">
        <v>42</v>
      </c>
      <c r="E15" s="27">
        <v>8</v>
      </c>
      <c r="F15" s="27">
        <v>0</v>
      </c>
      <c r="G15" s="27">
        <v>1</v>
      </c>
      <c r="H15" s="27"/>
      <c r="I15" s="27"/>
      <c r="J15" s="27">
        <v>1</v>
      </c>
      <c r="K15" s="27">
        <v>2</v>
      </c>
      <c r="L15" s="27">
        <v>1</v>
      </c>
      <c r="M15" s="27">
        <v>0</v>
      </c>
      <c r="N15" s="27">
        <f t="shared" si="0"/>
        <v>1</v>
      </c>
      <c r="O15" s="39">
        <v>0</v>
      </c>
      <c r="P15" s="39">
        <v>2</v>
      </c>
      <c r="Q15" s="39">
        <v>0</v>
      </c>
      <c r="R15" s="39">
        <v>0</v>
      </c>
      <c r="S15" s="39">
        <v>0</v>
      </c>
      <c r="T15" s="27">
        <f t="shared" si="1"/>
        <v>1</v>
      </c>
      <c r="U15" s="40">
        <f t="shared" si="2"/>
        <v>0.25</v>
      </c>
      <c r="V15" s="22">
        <v>430</v>
      </c>
      <c r="W15" s="22" t="s">
        <v>94</v>
      </c>
      <c r="X15" s="22" t="s">
        <v>95</v>
      </c>
      <c r="Y15" s="61">
        <v>2952</v>
      </c>
      <c r="Z15" s="41"/>
      <c r="AA15" s="1" t="s">
        <v>96</v>
      </c>
      <c r="AB15" s="28" t="s">
        <v>116</v>
      </c>
    </row>
    <row r="16" spans="1:28" x14ac:dyDescent="0.3">
      <c r="A16" s="1" t="s">
        <v>57</v>
      </c>
      <c r="B16" s="1" t="s">
        <v>46</v>
      </c>
      <c r="C16" s="27" t="s">
        <v>118</v>
      </c>
      <c r="D16" s="38">
        <v>40</v>
      </c>
      <c r="E16" s="27">
        <v>28</v>
      </c>
      <c r="F16" s="27">
        <v>4</v>
      </c>
      <c r="G16" s="27">
        <v>11</v>
      </c>
      <c r="H16" s="27"/>
      <c r="I16" s="27"/>
      <c r="J16" s="27">
        <v>5</v>
      </c>
      <c r="K16" s="27">
        <v>6</v>
      </c>
      <c r="L16" s="27">
        <v>3</v>
      </c>
      <c r="M16" s="27">
        <v>6</v>
      </c>
      <c r="N16" s="27">
        <f t="shared" si="0"/>
        <v>9</v>
      </c>
      <c r="O16" s="39">
        <v>1</v>
      </c>
      <c r="P16" s="39">
        <v>1</v>
      </c>
      <c r="Q16" s="39">
        <v>0</v>
      </c>
      <c r="R16" s="39">
        <v>3</v>
      </c>
      <c r="S16" s="39">
        <v>3</v>
      </c>
      <c r="T16" s="27">
        <f t="shared" si="1"/>
        <v>13</v>
      </c>
      <c r="U16" s="40">
        <f t="shared" si="2"/>
        <v>0.75</v>
      </c>
      <c r="V16" s="22">
        <v>430</v>
      </c>
      <c r="W16" s="22" t="s">
        <v>94</v>
      </c>
      <c r="X16" s="22" t="s">
        <v>95</v>
      </c>
      <c r="Y16" s="61">
        <v>2952</v>
      </c>
      <c r="Z16" s="41"/>
      <c r="AA16" s="1" t="s">
        <v>96</v>
      </c>
      <c r="AB16" s="28" t="s">
        <v>116</v>
      </c>
    </row>
    <row r="17" spans="1:28" x14ac:dyDescent="0.3">
      <c r="A17" s="1" t="s">
        <v>57</v>
      </c>
      <c r="B17" s="1" t="s">
        <v>46</v>
      </c>
      <c r="C17" s="27" t="s">
        <v>49</v>
      </c>
      <c r="D17" s="38">
        <v>44</v>
      </c>
      <c r="E17" s="27">
        <v>37</v>
      </c>
      <c r="F17" s="27">
        <v>8</v>
      </c>
      <c r="G17" s="27">
        <v>16</v>
      </c>
      <c r="H17" s="27">
        <v>0</v>
      </c>
      <c r="I17" s="27">
        <v>1</v>
      </c>
      <c r="J17" s="27">
        <v>1</v>
      </c>
      <c r="K17" s="27">
        <v>4</v>
      </c>
      <c r="L17" s="27">
        <v>0</v>
      </c>
      <c r="M17" s="27">
        <v>2</v>
      </c>
      <c r="N17" s="27">
        <f t="shared" si="0"/>
        <v>2</v>
      </c>
      <c r="O17" s="39">
        <v>4</v>
      </c>
      <c r="P17" s="39">
        <v>4</v>
      </c>
      <c r="Q17" s="39">
        <v>3</v>
      </c>
      <c r="R17" s="39">
        <v>4</v>
      </c>
      <c r="S17" s="39">
        <v>0</v>
      </c>
      <c r="T17" s="27">
        <f t="shared" si="1"/>
        <v>17</v>
      </c>
      <c r="U17" s="40">
        <f t="shared" si="2"/>
        <v>0.70270270270270274</v>
      </c>
      <c r="V17" s="22">
        <v>430</v>
      </c>
      <c r="W17" s="22" t="s">
        <v>94</v>
      </c>
      <c r="X17" s="22" t="s">
        <v>95</v>
      </c>
      <c r="Y17" s="61">
        <v>2952</v>
      </c>
      <c r="Z17" s="41"/>
      <c r="AA17" s="1" t="s">
        <v>96</v>
      </c>
      <c r="AB17" s="28" t="s">
        <v>116</v>
      </c>
    </row>
    <row r="18" spans="1:28" x14ac:dyDescent="0.3">
      <c r="A18" s="1" t="s">
        <v>57</v>
      </c>
      <c r="B18" s="1" t="s">
        <v>46</v>
      </c>
      <c r="C18" s="27" t="s">
        <v>50</v>
      </c>
      <c r="D18" s="38">
        <v>24</v>
      </c>
      <c r="E18" s="27">
        <v>26</v>
      </c>
      <c r="F18" s="27">
        <v>2</v>
      </c>
      <c r="G18" s="27">
        <v>5</v>
      </c>
      <c r="H18" s="27"/>
      <c r="I18" s="27"/>
      <c r="J18" s="27">
        <v>0</v>
      </c>
      <c r="K18" s="27">
        <v>1</v>
      </c>
      <c r="L18" s="27">
        <v>2</v>
      </c>
      <c r="M18" s="27">
        <v>8</v>
      </c>
      <c r="N18" s="27">
        <f t="shared" si="0"/>
        <v>10</v>
      </c>
      <c r="O18" s="39">
        <v>2</v>
      </c>
      <c r="P18" s="39">
        <v>3</v>
      </c>
      <c r="Q18" s="39">
        <v>1</v>
      </c>
      <c r="R18" s="39">
        <v>5</v>
      </c>
      <c r="S18" s="39">
        <v>0</v>
      </c>
      <c r="T18" s="27">
        <f t="shared" si="1"/>
        <v>4</v>
      </c>
      <c r="U18" s="40">
        <f t="shared" si="2"/>
        <v>0.53846153846153844</v>
      </c>
      <c r="V18" s="22">
        <v>430</v>
      </c>
      <c r="W18" s="22" t="s">
        <v>94</v>
      </c>
      <c r="X18" s="22" t="s">
        <v>95</v>
      </c>
      <c r="Y18" s="61">
        <v>2952</v>
      </c>
      <c r="Z18" s="41"/>
      <c r="AA18" s="1" t="s">
        <v>96</v>
      </c>
      <c r="AB18" s="28" t="s">
        <v>116</v>
      </c>
    </row>
    <row r="19" spans="1:28" x14ac:dyDescent="0.3">
      <c r="A19" s="1" t="s">
        <v>57</v>
      </c>
      <c r="B19" s="1" t="s">
        <v>46</v>
      </c>
      <c r="C19" s="27" t="s">
        <v>51</v>
      </c>
      <c r="D19" s="38">
        <v>23</v>
      </c>
      <c r="E19" s="27">
        <v>8</v>
      </c>
      <c r="F19" s="27">
        <v>0</v>
      </c>
      <c r="G19" s="27">
        <v>3</v>
      </c>
      <c r="H19" s="27"/>
      <c r="I19" s="27"/>
      <c r="J19" s="27">
        <v>0</v>
      </c>
      <c r="K19" s="27">
        <v>0</v>
      </c>
      <c r="L19" s="27">
        <v>0</v>
      </c>
      <c r="M19" s="27">
        <v>1</v>
      </c>
      <c r="N19" s="27">
        <f t="shared" si="0"/>
        <v>1</v>
      </c>
      <c r="O19" s="39">
        <v>0</v>
      </c>
      <c r="P19" s="39">
        <v>2</v>
      </c>
      <c r="Q19" s="39">
        <v>0</v>
      </c>
      <c r="R19" s="39">
        <v>2</v>
      </c>
      <c r="S19" s="39">
        <v>0</v>
      </c>
      <c r="T19" s="27">
        <f t="shared" si="1"/>
        <v>0</v>
      </c>
      <c r="U19" s="84">
        <f t="shared" si="2"/>
        <v>-0.125</v>
      </c>
      <c r="V19" s="22">
        <v>430</v>
      </c>
      <c r="W19" s="22" t="s">
        <v>94</v>
      </c>
      <c r="X19" s="22" t="s">
        <v>95</v>
      </c>
      <c r="Y19" s="61">
        <v>2952</v>
      </c>
      <c r="Z19" s="41"/>
      <c r="AA19" s="1" t="s">
        <v>96</v>
      </c>
      <c r="AB19" s="28" t="s">
        <v>116</v>
      </c>
    </row>
    <row r="20" spans="1:28" x14ac:dyDescent="0.3">
      <c r="A20" s="1" t="s">
        <v>57</v>
      </c>
      <c r="B20" s="1" t="s">
        <v>46</v>
      </c>
      <c r="C20" s="27" t="s">
        <v>53</v>
      </c>
      <c r="D20" s="38">
        <v>10</v>
      </c>
      <c r="E20" s="27">
        <v>40</v>
      </c>
      <c r="F20" s="27">
        <v>5</v>
      </c>
      <c r="G20" s="27">
        <v>8</v>
      </c>
      <c r="H20" s="27">
        <v>0</v>
      </c>
      <c r="I20" s="27">
        <v>1</v>
      </c>
      <c r="J20" s="27">
        <v>2</v>
      </c>
      <c r="K20" s="27">
        <v>2</v>
      </c>
      <c r="L20" s="27">
        <v>0</v>
      </c>
      <c r="M20" s="27">
        <v>3</v>
      </c>
      <c r="N20" s="27">
        <f t="shared" si="0"/>
        <v>3</v>
      </c>
      <c r="O20" s="39">
        <v>8</v>
      </c>
      <c r="P20" s="39">
        <v>5</v>
      </c>
      <c r="Q20" s="39">
        <v>2</v>
      </c>
      <c r="R20" s="39">
        <v>8</v>
      </c>
      <c r="S20" s="39">
        <v>0</v>
      </c>
      <c r="T20" s="27">
        <f t="shared" si="1"/>
        <v>12</v>
      </c>
      <c r="U20" s="40">
        <f t="shared" si="2"/>
        <v>0.625</v>
      </c>
      <c r="V20" s="22">
        <v>430</v>
      </c>
      <c r="W20" s="22" t="s">
        <v>94</v>
      </c>
      <c r="X20" s="22" t="s">
        <v>95</v>
      </c>
      <c r="Y20" s="61">
        <v>2952</v>
      </c>
      <c r="Z20" s="41"/>
      <c r="AA20" s="1" t="s">
        <v>96</v>
      </c>
      <c r="AB20" s="28" t="s">
        <v>116</v>
      </c>
    </row>
    <row r="21" spans="1:28" x14ac:dyDescent="0.3">
      <c r="A21" s="1" t="s">
        <v>57</v>
      </c>
      <c r="B21" s="1" t="s">
        <v>46</v>
      </c>
      <c r="C21" s="27" t="s">
        <v>54</v>
      </c>
      <c r="D21" s="38">
        <v>32</v>
      </c>
      <c r="E21" s="27">
        <v>18</v>
      </c>
      <c r="F21" s="27">
        <v>1</v>
      </c>
      <c r="G21" s="27">
        <v>1</v>
      </c>
      <c r="H21" s="27"/>
      <c r="I21" s="27"/>
      <c r="J21" s="27">
        <v>0</v>
      </c>
      <c r="K21" s="27">
        <v>0</v>
      </c>
      <c r="L21" s="27">
        <v>1</v>
      </c>
      <c r="M21" s="27">
        <v>3</v>
      </c>
      <c r="N21" s="27">
        <f t="shared" si="0"/>
        <v>4</v>
      </c>
      <c r="O21" s="39">
        <v>2</v>
      </c>
      <c r="P21" s="39">
        <v>1</v>
      </c>
      <c r="Q21" s="39">
        <v>0</v>
      </c>
      <c r="R21" s="39">
        <v>5</v>
      </c>
      <c r="S21" s="39">
        <v>0</v>
      </c>
      <c r="T21" s="27">
        <f t="shared" si="1"/>
        <v>2</v>
      </c>
      <c r="U21" s="40">
        <f t="shared" si="2"/>
        <v>0.27777777777777779</v>
      </c>
      <c r="V21" s="22">
        <v>430</v>
      </c>
      <c r="W21" s="22" t="s">
        <v>94</v>
      </c>
      <c r="X21" s="22" t="s">
        <v>95</v>
      </c>
      <c r="Y21" s="61">
        <v>2952</v>
      </c>
      <c r="Z21" s="41"/>
      <c r="AA21" s="1" t="s">
        <v>96</v>
      </c>
      <c r="AB21" s="28" t="s">
        <v>116</v>
      </c>
    </row>
    <row r="22" spans="1:28" x14ac:dyDescent="0.3">
      <c r="A22" s="43" t="s">
        <v>57</v>
      </c>
      <c r="B22" s="43" t="s">
        <v>46</v>
      </c>
      <c r="C22" s="44" t="s">
        <v>40</v>
      </c>
      <c r="D22" s="43"/>
      <c r="E22" s="44">
        <f t="shared" ref="E22:T22" si="3">SUM(E13:E21)</f>
        <v>240</v>
      </c>
      <c r="F22" s="44">
        <f t="shared" si="3"/>
        <v>35</v>
      </c>
      <c r="G22" s="44">
        <f t="shared" si="3"/>
        <v>73</v>
      </c>
      <c r="H22" s="44">
        <f t="shared" si="3"/>
        <v>0</v>
      </c>
      <c r="I22" s="44">
        <f t="shared" si="3"/>
        <v>2</v>
      </c>
      <c r="J22" s="44">
        <f t="shared" si="3"/>
        <v>19</v>
      </c>
      <c r="K22" s="44">
        <f t="shared" si="3"/>
        <v>25</v>
      </c>
      <c r="L22" s="44">
        <f t="shared" si="3"/>
        <v>12</v>
      </c>
      <c r="M22" s="44">
        <f t="shared" si="3"/>
        <v>30</v>
      </c>
      <c r="N22" s="44">
        <f t="shared" si="3"/>
        <v>42</v>
      </c>
      <c r="O22" s="44">
        <f t="shared" si="3"/>
        <v>23</v>
      </c>
      <c r="P22" s="44">
        <f t="shared" si="3"/>
        <v>28</v>
      </c>
      <c r="Q22" s="44">
        <f t="shared" si="3"/>
        <v>8</v>
      </c>
      <c r="R22" s="44">
        <f t="shared" si="3"/>
        <v>32</v>
      </c>
      <c r="S22" s="44">
        <f t="shared" si="3"/>
        <v>4</v>
      </c>
      <c r="T22" s="44">
        <f t="shared" si="3"/>
        <v>89</v>
      </c>
      <c r="U22" s="45">
        <f>((T22+Q22+N22-R22)+(O22*2))/E22</f>
        <v>0.63749999999999996</v>
      </c>
      <c r="V22" s="46">
        <v>430</v>
      </c>
      <c r="W22" s="46" t="s">
        <v>94</v>
      </c>
      <c r="X22" s="46" t="s">
        <v>95</v>
      </c>
      <c r="Y22" s="62">
        <v>2952</v>
      </c>
      <c r="Z22" s="47"/>
      <c r="AA22" s="43" t="s">
        <v>96</v>
      </c>
      <c r="AB22" s="66" t="s">
        <v>116</v>
      </c>
    </row>
    <row r="23" spans="1:28" x14ac:dyDescent="0.3">
      <c r="A23" s="1"/>
      <c r="B23" s="1"/>
      <c r="C23" s="1"/>
      <c r="D23" s="1"/>
      <c r="F23" s="48" t="s">
        <v>41</v>
      </c>
      <c r="G23" s="49">
        <f>F22/G22</f>
        <v>0.47945205479452052</v>
      </c>
      <c r="H23" s="27"/>
      <c r="I23" s="1"/>
      <c r="J23" s="48" t="s">
        <v>42</v>
      </c>
      <c r="K23" s="50">
        <f>J22/K22</f>
        <v>0.76</v>
      </c>
      <c r="L23" s="1"/>
      <c r="M23" s="39" t="s">
        <v>43</v>
      </c>
      <c r="N23" s="51">
        <v>4</v>
      </c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1" t="s">
        <v>119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17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7" t="s">
        <v>83</v>
      </c>
      <c r="D35" s="38">
        <v>11</v>
      </c>
      <c r="E35" s="27">
        <v>23</v>
      </c>
      <c r="F35" s="27">
        <v>2</v>
      </c>
      <c r="G35" s="27">
        <v>6</v>
      </c>
      <c r="H35" s="27"/>
      <c r="I35" s="27"/>
      <c r="J35" s="27">
        <v>3</v>
      </c>
      <c r="K35" s="27">
        <v>3</v>
      </c>
      <c r="L35" s="27">
        <v>1</v>
      </c>
      <c r="M35" s="27">
        <v>1</v>
      </c>
      <c r="N35" s="27">
        <f t="shared" ref="N35:N47" si="4">SUM(L35:M35)</f>
        <v>2</v>
      </c>
      <c r="O35" s="27">
        <v>2</v>
      </c>
      <c r="P35" s="39">
        <v>5</v>
      </c>
      <c r="Q35" s="27">
        <v>1</v>
      </c>
      <c r="R35" s="27">
        <v>1</v>
      </c>
      <c r="S35" s="27">
        <v>0</v>
      </c>
      <c r="T35" s="27">
        <f t="shared" ref="T35:T47" si="5">(H35*3)+((F35-H35)*2)+J35</f>
        <v>7</v>
      </c>
      <c r="U35" s="40">
        <f t="shared" ref="U35:U47" si="6">IFERROR(((T35+Q35+N35-R35)+(O35*2))/E35,"")</f>
        <v>0.56521739130434778</v>
      </c>
      <c r="V35" s="22">
        <v>430</v>
      </c>
      <c r="W35" s="22" t="s">
        <v>79</v>
      </c>
      <c r="X35" s="22" t="s">
        <v>80</v>
      </c>
      <c r="Y35" s="61">
        <v>2952</v>
      </c>
      <c r="Z35" s="41"/>
      <c r="AA35" s="1" t="s">
        <v>81</v>
      </c>
      <c r="AB35" s="28" t="s">
        <v>107</v>
      </c>
    </row>
    <row r="36" spans="1:28" x14ac:dyDescent="0.3">
      <c r="A36" s="1" t="s">
        <v>46</v>
      </c>
      <c r="B36" s="1" t="s">
        <v>57</v>
      </c>
      <c r="C36" s="27" t="s">
        <v>108</v>
      </c>
      <c r="D36" s="38">
        <v>30</v>
      </c>
      <c r="E36" s="27">
        <v>3</v>
      </c>
      <c r="F36" s="27">
        <v>1</v>
      </c>
      <c r="G36" s="27">
        <v>2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si="4"/>
        <v>0</v>
      </c>
      <c r="O36" s="39">
        <v>0</v>
      </c>
      <c r="P36" s="39">
        <v>2</v>
      </c>
      <c r="Q36" s="39">
        <v>0</v>
      </c>
      <c r="R36" s="39">
        <v>2</v>
      </c>
      <c r="S36" s="39">
        <v>0</v>
      </c>
      <c r="T36" s="39">
        <f t="shared" si="5"/>
        <v>2</v>
      </c>
      <c r="U36" s="40">
        <f t="shared" si="6"/>
        <v>0</v>
      </c>
      <c r="V36" s="22">
        <v>430</v>
      </c>
      <c r="W36" s="22" t="s">
        <v>79</v>
      </c>
      <c r="X36" s="22" t="s">
        <v>80</v>
      </c>
      <c r="Y36" s="61">
        <v>2952</v>
      </c>
      <c r="Z36" s="41"/>
      <c r="AA36" s="1" t="s">
        <v>81</v>
      </c>
      <c r="AB36" s="28" t="s">
        <v>107</v>
      </c>
    </row>
    <row r="37" spans="1:28" x14ac:dyDescent="0.3">
      <c r="A37" s="1" t="s">
        <v>46</v>
      </c>
      <c r="B37" s="1" t="s">
        <v>57</v>
      </c>
      <c r="C37" s="27" t="s">
        <v>84</v>
      </c>
      <c r="D37" s="38">
        <v>22</v>
      </c>
      <c r="E37" s="27">
        <v>29</v>
      </c>
      <c r="F37" s="27">
        <v>6</v>
      </c>
      <c r="G37" s="27">
        <v>12</v>
      </c>
      <c r="H37" s="27"/>
      <c r="I37" s="27"/>
      <c r="J37" s="27">
        <v>0</v>
      </c>
      <c r="K37" s="27">
        <v>0</v>
      </c>
      <c r="L37" s="27">
        <v>1</v>
      </c>
      <c r="M37" s="27">
        <v>1</v>
      </c>
      <c r="N37" s="27">
        <f t="shared" si="4"/>
        <v>2</v>
      </c>
      <c r="O37" s="39">
        <v>4</v>
      </c>
      <c r="P37" s="39">
        <v>2</v>
      </c>
      <c r="Q37" s="39">
        <v>1</v>
      </c>
      <c r="R37" s="39">
        <v>0</v>
      </c>
      <c r="S37" s="39">
        <v>0</v>
      </c>
      <c r="T37" s="39">
        <f t="shared" si="5"/>
        <v>12</v>
      </c>
      <c r="U37" s="40">
        <f t="shared" si="6"/>
        <v>0.7931034482758621</v>
      </c>
      <c r="V37" s="22">
        <v>430</v>
      </c>
      <c r="W37" s="22" t="s">
        <v>79</v>
      </c>
      <c r="X37" s="22" t="s">
        <v>80</v>
      </c>
      <c r="Y37" s="61">
        <v>2952</v>
      </c>
      <c r="Z37" s="41"/>
      <c r="AA37" s="1" t="s">
        <v>81</v>
      </c>
      <c r="AB37" s="28" t="s">
        <v>107</v>
      </c>
    </row>
    <row r="38" spans="1:28" x14ac:dyDescent="0.3">
      <c r="A38" s="1" t="s">
        <v>46</v>
      </c>
      <c r="B38" s="1" t="s">
        <v>57</v>
      </c>
      <c r="C38" s="27" t="s">
        <v>109</v>
      </c>
      <c r="D38" s="38">
        <v>20</v>
      </c>
      <c r="E38" s="27">
        <v>13</v>
      </c>
      <c r="F38" s="27">
        <v>2</v>
      </c>
      <c r="G38" s="27">
        <v>4</v>
      </c>
      <c r="H38" s="27"/>
      <c r="I38" s="27"/>
      <c r="J38" s="27">
        <v>2</v>
      </c>
      <c r="K38" s="27">
        <v>3</v>
      </c>
      <c r="L38" s="27">
        <v>4</v>
      </c>
      <c r="M38" s="27">
        <v>0</v>
      </c>
      <c r="N38" s="27">
        <f t="shared" si="4"/>
        <v>4</v>
      </c>
      <c r="O38" s="39">
        <v>0</v>
      </c>
      <c r="P38" s="39">
        <v>3</v>
      </c>
      <c r="Q38" s="39">
        <v>0</v>
      </c>
      <c r="R38" s="39">
        <v>0</v>
      </c>
      <c r="S38" s="39">
        <v>0</v>
      </c>
      <c r="T38" s="39">
        <f t="shared" si="5"/>
        <v>6</v>
      </c>
      <c r="U38" s="40">
        <f t="shared" si="6"/>
        <v>0.76923076923076927</v>
      </c>
      <c r="V38" s="22">
        <v>430</v>
      </c>
      <c r="W38" s="22" t="s">
        <v>79</v>
      </c>
      <c r="X38" s="22" t="s">
        <v>80</v>
      </c>
      <c r="Y38" s="61">
        <v>2952</v>
      </c>
      <c r="Z38" s="41"/>
      <c r="AA38" s="1" t="s">
        <v>81</v>
      </c>
      <c r="AB38" s="28" t="s">
        <v>107</v>
      </c>
    </row>
    <row r="39" spans="1:28" x14ac:dyDescent="0.3">
      <c r="A39" s="1" t="s">
        <v>46</v>
      </c>
      <c r="B39" s="1" t="s">
        <v>57</v>
      </c>
      <c r="C39" s="27" t="s">
        <v>110</v>
      </c>
      <c r="D39" s="38">
        <v>14</v>
      </c>
      <c r="E39" s="27">
        <v>19</v>
      </c>
      <c r="F39" s="27">
        <v>3</v>
      </c>
      <c r="G39" s="27">
        <v>7</v>
      </c>
      <c r="H39" s="27"/>
      <c r="I39" s="27"/>
      <c r="J39" s="27">
        <v>4</v>
      </c>
      <c r="K39" s="27">
        <v>4</v>
      </c>
      <c r="L39" s="27">
        <v>0</v>
      </c>
      <c r="M39" s="27">
        <v>4</v>
      </c>
      <c r="N39" s="27">
        <f t="shared" si="4"/>
        <v>4</v>
      </c>
      <c r="O39" s="39">
        <v>1</v>
      </c>
      <c r="P39" s="39">
        <v>4</v>
      </c>
      <c r="Q39" s="39">
        <v>1</v>
      </c>
      <c r="R39" s="39">
        <v>3</v>
      </c>
      <c r="S39" s="39">
        <v>0</v>
      </c>
      <c r="T39" s="39">
        <f t="shared" si="5"/>
        <v>10</v>
      </c>
      <c r="U39" s="40">
        <f t="shared" si="6"/>
        <v>0.73684210526315785</v>
      </c>
      <c r="V39" s="22">
        <v>430</v>
      </c>
      <c r="W39" s="22" t="s">
        <v>79</v>
      </c>
      <c r="X39" s="22" t="s">
        <v>80</v>
      </c>
      <c r="Y39" s="61">
        <v>2952</v>
      </c>
      <c r="Z39" s="41"/>
      <c r="AA39" s="1" t="s">
        <v>81</v>
      </c>
      <c r="AB39" s="28" t="s">
        <v>107</v>
      </c>
    </row>
    <row r="40" spans="1:28" x14ac:dyDescent="0.3">
      <c r="A40" s="1" t="s">
        <v>46</v>
      </c>
      <c r="B40" s="1" t="s">
        <v>57</v>
      </c>
      <c r="C40" s="27" t="s">
        <v>111</v>
      </c>
      <c r="D40" s="38">
        <v>32</v>
      </c>
      <c r="E40" s="27">
        <v>1</v>
      </c>
      <c r="F40" s="27">
        <v>0</v>
      </c>
      <c r="G40" s="27">
        <v>0</v>
      </c>
      <c r="H40" s="27"/>
      <c r="I40" s="27"/>
      <c r="J40" s="27">
        <v>1</v>
      </c>
      <c r="K40" s="27">
        <v>1</v>
      </c>
      <c r="L40" s="27">
        <v>1</v>
      </c>
      <c r="M40" s="27"/>
      <c r="N40" s="27">
        <f t="shared" si="4"/>
        <v>1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f t="shared" si="5"/>
        <v>1</v>
      </c>
      <c r="U40" s="40">
        <f t="shared" si="6"/>
        <v>2</v>
      </c>
      <c r="V40" s="22">
        <v>430</v>
      </c>
      <c r="W40" s="22" t="s">
        <v>79</v>
      </c>
      <c r="X40" s="22" t="s">
        <v>80</v>
      </c>
      <c r="Y40" s="61">
        <v>2952</v>
      </c>
      <c r="Z40" s="41"/>
      <c r="AA40" s="1" t="s">
        <v>81</v>
      </c>
      <c r="AB40" s="28" t="s">
        <v>107</v>
      </c>
    </row>
    <row r="41" spans="1:28" x14ac:dyDescent="0.3">
      <c r="A41" s="1" t="s">
        <v>46</v>
      </c>
      <c r="B41" s="1" t="s">
        <v>57</v>
      </c>
      <c r="C41" s="27" t="s">
        <v>87</v>
      </c>
      <c r="D41" s="38">
        <v>42</v>
      </c>
      <c r="E41" s="27">
        <v>9</v>
      </c>
      <c r="F41" s="27">
        <v>0</v>
      </c>
      <c r="G41" s="27">
        <v>2</v>
      </c>
      <c r="H41" s="27"/>
      <c r="I41" s="27"/>
      <c r="J41" s="27">
        <v>2</v>
      </c>
      <c r="K41" s="27">
        <v>4</v>
      </c>
      <c r="L41" s="27">
        <v>2</v>
      </c>
      <c r="M41" s="27">
        <v>1</v>
      </c>
      <c r="N41" s="27">
        <f t="shared" si="4"/>
        <v>3</v>
      </c>
      <c r="O41" s="39">
        <v>0</v>
      </c>
      <c r="P41" s="39">
        <v>2</v>
      </c>
      <c r="Q41" s="39">
        <v>0</v>
      </c>
      <c r="R41" s="39">
        <v>0</v>
      </c>
      <c r="S41" s="39">
        <v>0</v>
      </c>
      <c r="T41" s="39">
        <f t="shared" si="5"/>
        <v>2</v>
      </c>
      <c r="U41" s="40">
        <f t="shared" si="6"/>
        <v>0.55555555555555558</v>
      </c>
      <c r="V41" s="22">
        <v>430</v>
      </c>
      <c r="W41" s="22" t="s">
        <v>79</v>
      </c>
      <c r="X41" s="22" t="s">
        <v>80</v>
      </c>
      <c r="Y41" s="61">
        <v>2952</v>
      </c>
      <c r="Z41" s="41"/>
      <c r="AA41" s="1" t="s">
        <v>81</v>
      </c>
      <c r="AB41" s="28" t="s">
        <v>107</v>
      </c>
    </row>
    <row r="42" spans="1:28" x14ac:dyDescent="0.3">
      <c r="A42" s="1" t="s">
        <v>46</v>
      </c>
      <c r="B42" s="1" t="s">
        <v>57</v>
      </c>
      <c r="C42" s="27" t="s">
        <v>88</v>
      </c>
      <c r="D42" s="38">
        <v>15</v>
      </c>
      <c r="E42" s="27">
        <v>37</v>
      </c>
      <c r="F42" s="27">
        <v>4</v>
      </c>
      <c r="G42" s="27">
        <v>12</v>
      </c>
      <c r="H42" s="27"/>
      <c r="I42" s="27"/>
      <c r="J42" s="27">
        <v>6</v>
      </c>
      <c r="K42" s="27">
        <v>6</v>
      </c>
      <c r="L42" s="27">
        <v>3</v>
      </c>
      <c r="M42" s="27">
        <v>2</v>
      </c>
      <c r="N42" s="27">
        <f t="shared" si="4"/>
        <v>5</v>
      </c>
      <c r="O42" s="39">
        <v>4</v>
      </c>
      <c r="P42" s="39">
        <v>1</v>
      </c>
      <c r="Q42" s="39">
        <v>7</v>
      </c>
      <c r="R42" s="39">
        <v>3</v>
      </c>
      <c r="S42" s="39">
        <v>1</v>
      </c>
      <c r="T42" s="39">
        <f t="shared" si="5"/>
        <v>14</v>
      </c>
      <c r="U42" s="40">
        <f t="shared" si="6"/>
        <v>0.83783783783783783</v>
      </c>
      <c r="V42" s="22">
        <v>430</v>
      </c>
      <c r="W42" s="22" t="s">
        <v>79</v>
      </c>
      <c r="X42" s="22" t="s">
        <v>80</v>
      </c>
      <c r="Y42" s="61">
        <v>2952</v>
      </c>
      <c r="Z42" s="41"/>
      <c r="AA42" s="1" t="s">
        <v>81</v>
      </c>
      <c r="AB42" s="28" t="s">
        <v>107</v>
      </c>
    </row>
    <row r="43" spans="1:28" x14ac:dyDescent="0.3">
      <c r="A43" s="1" t="s">
        <v>46</v>
      </c>
      <c r="B43" s="1" t="s">
        <v>57</v>
      </c>
      <c r="C43" s="27" t="s">
        <v>89</v>
      </c>
      <c r="D43" s="38">
        <v>10</v>
      </c>
      <c r="E43" s="27">
        <v>35</v>
      </c>
      <c r="F43" s="27">
        <v>11</v>
      </c>
      <c r="G43" s="27">
        <v>22</v>
      </c>
      <c r="H43" s="27">
        <v>0</v>
      </c>
      <c r="I43" s="27">
        <v>1</v>
      </c>
      <c r="J43" s="27">
        <v>4</v>
      </c>
      <c r="K43" s="27">
        <v>4</v>
      </c>
      <c r="L43" s="27">
        <v>0</v>
      </c>
      <c r="M43" s="27">
        <v>7</v>
      </c>
      <c r="N43" s="27">
        <f t="shared" si="4"/>
        <v>7</v>
      </c>
      <c r="O43" s="39">
        <v>1</v>
      </c>
      <c r="P43" s="39">
        <v>1</v>
      </c>
      <c r="Q43" s="39">
        <v>1</v>
      </c>
      <c r="R43" s="39">
        <v>4</v>
      </c>
      <c r="S43" s="39">
        <v>0</v>
      </c>
      <c r="T43" s="39">
        <f t="shared" si="5"/>
        <v>26</v>
      </c>
      <c r="U43" s="40">
        <f t="shared" si="6"/>
        <v>0.91428571428571426</v>
      </c>
      <c r="V43" s="22">
        <v>430</v>
      </c>
      <c r="W43" s="22" t="s">
        <v>79</v>
      </c>
      <c r="X43" s="22" t="s">
        <v>80</v>
      </c>
      <c r="Y43" s="61">
        <v>2952</v>
      </c>
      <c r="Z43" s="41"/>
      <c r="AA43" s="1" t="s">
        <v>81</v>
      </c>
      <c r="AB43" s="28" t="s">
        <v>107</v>
      </c>
    </row>
    <row r="44" spans="1:28" x14ac:dyDescent="0.3">
      <c r="A44" s="1" t="s">
        <v>46</v>
      </c>
      <c r="B44" s="1" t="s">
        <v>57</v>
      </c>
      <c r="C44" s="27" t="s">
        <v>90</v>
      </c>
      <c r="D44" s="38">
        <v>33</v>
      </c>
      <c r="E44" s="27">
        <v>6</v>
      </c>
      <c r="F44" s="27">
        <v>1</v>
      </c>
      <c r="G44" s="27">
        <v>2</v>
      </c>
      <c r="H44" s="27"/>
      <c r="I44" s="27"/>
      <c r="J44" s="27">
        <v>0</v>
      </c>
      <c r="K44" s="27">
        <v>0</v>
      </c>
      <c r="L44" s="27">
        <v>0</v>
      </c>
      <c r="M44" s="27">
        <v>1</v>
      </c>
      <c r="N44" s="27">
        <f t="shared" si="4"/>
        <v>1</v>
      </c>
      <c r="O44" s="39">
        <v>0</v>
      </c>
      <c r="P44" s="39">
        <v>0</v>
      </c>
      <c r="Q44" s="39">
        <v>0</v>
      </c>
      <c r="R44" s="39">
        <v>1</v>
      </c>
      <c r="S44" s="39">
        <v>0</v>
      </c>
      <c r="T44" s="39">
        <f t="shared" si="5"/>
        <v>2</v>
      </c>
      <c r="U44" s="40">
        <f t="shared" si="6"/>
        <v>0.33333333333333331</v>
      </c>
      <c r="V44" s="22">
        <v>430</v>
      </c>
      <c r="W44" s="22" t="s">
        <v>79</v>
      </c>
      <c r="X44" s="22" t="s">
        <v>80</v>
      </c>
      <c r="Y44" s="61">
        <v>2952</v>
      </c>
      <c r="Z44" s="41"/>
      <c r="AA44" s="1" t="s">
        <v>81</v>
      </c>
      <c r="AB44" s="28" t="s">
        <v>107</v>
      </c>
    </row>
    <row r="45" spans="1:28" x14ac:dyDescent="0.3">
      <c r="A45" s="1" t="s">
        <v>46</v>
      </c>
      <c r="B45" s="1" t="s">
        <v>57</v>
      </c>
      <c r="C45" s="27" t="s">
        <v>91</v>
      </c>
      <c r="D45" s="38">
        <v>24</v>
      </c>
      <c r="E45" s="27" t="s">
        <v>475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39"/>
      <c r="U45" s="40"/>
      <c r="V45" s="22">
        <v>430</v>
      </c>
      <c r="W45" s="22" t="s">
        <v>79</v>
      </c>
      <c r="X45" s="22" t="s">
        <v>80</v>
      </c>
      <c r="Y45" s="61">
        <v>2952</v>
      </c>
      <c r="Z45" s="41"/>
      <c r="AA45" s="1" t="s">
        <v>81</v>
      </c>
      <c r="AB45" s="28" t="s">
        <v>107</v>
      </c>
    </row>
    <row r="46" spans="1:28" x14ac:dyDescent="0.3">
      <c r="A46" s="1" t="s">
        <v>46</v>
      </c>
      <c r="B46" s="1" t="s">
        <v>57</v>
      </c>
      <c r="C46" s="27" t="s">
        <v>92</v>
      </c>
      <c r="D46" s="38">
        <v>35</v>
      </c>
      <c r="E46" s="27">
        <v>42</v>
      </c>
      <c r="F46" s="27">
        <v>5</v>
      </c>
      <c r="G46" s="27">
        <v>14</v>
      </c>
      <c r="H46" s="27"/>
      <c r="I46" s="27"/>
      <c r="J46" s="27">
        <v>1</v>
      </c>
      <c r="K46" s="27">
        <v>2</v>
      </c>
      <c r="L46" s="27">
        <v>6</v>
      </c>
      <c r="M46" s="27">
        <v>4</v>
      </c>
      <c r="N46" s="27">
        <f t="shared" si="4"/>
        <v>10</v>
      </c>
      <c r="O46" s="39">
        <v>3</v>
      </c>
      <c r="P46" s="39">
        <v>1</v>
      </c>
      <c r="Q46" s="39">
        <v>2</v>
      </c>
      <c r="R46" s="39">
        <v>1</v>
      </c>
      <c r="S46" s="39">
        <v>0</v>
      </c>
      <c r="T46" s="39">
        <f t="shared" si="5"/>
        <v>11</v>
      </c>
      <c r="U46" s="40">
        <f t="shared" si="6"/>
        <v>0.66666666666666663</v>
      </c>
      <c r="V46" s="22">
        <v>430</v>
      </c>
      <c r="W46" s="22" t="s">
        <v>79</v>
      </c>
      <c r="X46" s="22" t="s">
        <v>80</v>
      </c>
      <c r="Y46" s="61">
        <v>2952</v>
      </c>
      <c r="Z46" s="41"/>
      <c r="AA46" s="1" t="s">
        <v>81</v>
      </c>
      <c r="AB46" s="28" t="s">
        <v>107</v>
      </c>
    </row>
    <row r="47" spans="1:28" x14ac:dyDescent="0.3">
      <c r="A47" s="1" t="s">
        <v>46</v>
      </c>
      <c r="B47" s="1" t="s">
        <v>57</v>
      </c>
      <c r="C47" s="27" t="s">
        <v>93</v>
      </c>
      <c r="D47" s="38">
        <v>40</v>
      </c>
      <c r="E47" s="27">
        <v>23</v>
      </c>
      <c r="F47" s="27">
        <v>4</v>
      </c>
      <c r="G47" s="27">
        <v>8</v>
      </c>
      <c r="H47" s="27"/>
      <c r="I47" s="27"/>
      <c r="J47" s="27">
        <v>4</v>
      </c>
      <c r="K47" s="27">
        <v>6</v>
      </c>
      <c r="L47" s="27">
        <v>3</v>
      </c>
      <c r="M47" s="27">
        <v>2</v>
      </c>
      <c r="N47" s="27">
        <f t="shared" si="4"/>
        <v>5</v>
      </c>
      <c r="O47" s="39">
        <v>1</v>
      </c>
      <c r="P47" s="39">
        <v>3</v>
      </c>
      <c r="Q47" s="39">
        <v>1</v>
      </c>
      <c r="R47" s="39">
        <v>4</v>
      </c>
      <c r="S47" s="39">
        <v>0</v>
      </c>
      <c r="T47" s="39">
        <f t="shared" si="5"/>
        <v>12</v>
      </c>
      <c r="U47" s="40">
        <f t="shared" si="6"/>
        <v>0.69565217391304346</v>
      </c>
      <c r="V47" s="22">
        <v>430</v>
      </c>
      <c r="W47" s="22" t="s">
        <v>79</v>
      </c>
      <c r="X47" s="22" t="s">
        <v>80</v>
      </c>
      <c r="Y47" s="61">
        <v>2952</v>
      </c>
      <c r="Z47" s="41"/>
      <c r="AA47" s="1" t="s">
        <v>81</v>
      </c>
      <c r="AB47" s="28" t="s">
        <v>107</v>
      </c>
    </row>
    <row r="48" spans="1:28" x14ac:dyDescent="0.3">
      <c r="A48" s="43" t="s">
        <v>46</v>
      </c>
      <c r="B48" s="43" t="s">
        <v>57</v>
      </c>
      <c r="C48" s="44" t="s">
        <v>40</v>
      </c>
      <c r="D48" s="43"/>
      <c r="E48" s="44">
        <f t="shared" ref="E48:T48" si="7">SUM(E35:E47)</f>
        <v>240</v>
      </c>
      <c r="F48" s="44">
        <f t="shared" si="7"/>
        <v>39</v>
      </c>
      <c r="G48" s="44">
        <f t="shared" si="7"/>
        <v>91</v>
      </c>
      <c r="H48" s="44">
        <f t="shared" si="7"/>
        <v>0</v>
      </c>
      <c r="I48" s="44">
        <f t="shared" si="7"/>
        <v>1</v>
      </c>
      <c r="J48" s="44">
        <f t="shared" si="7"/>
        <v>27</v>
      </c>
      <c r="K48" s="44">
        <f t="shared" si="7"/>
        <v>33</v>
      </c>
      <c r="L48" s="44">
        <f t="shared" si="7"/>
        <v>21</v>
      </c>
      <c r="M48" s="44">
        <f t="shared" si="7"/>
        <v>23</v>
      </c>
      <c r="N48" s="44">
        <f t="shared" si="7"/>
        <v>44</v>
      </c>
      <c r="O48" s="44">
        <f t="shared" si="7"/>
        <v>16</v>
      </c>
      <c r="P48" s="44">
        <f t="shared" si="7"/>
        <v>24</v>
      </c>
      <c r="Q48" s="44">
        <f t="shared" si="7"/>
        <v>14</v>
      </c>
      <c r="R48" s="44">
        <f t="shared" si="7"/>
        <v>19</v>
      </c>
      <c r="S48" s="44">
        <f t="shared" si="7"/>
        <v>1</v>
      </c>
      <c r="T48" s="44">
        <f t="shared" si="7"/>
        <v>105</v>
      </c>
      <c r="U48" s="45">
        <f>((T48+Q48+N48-R48)+(O48*2))/E48</f>
        <v>0.73333333333333328</v>
      </c>
      <c r="V48" s="46">
        <v>430</v>
      </c>
      <c r="W48" s="46" t="s">
        <v>79</v>
      </c>
      <c r="X48" s="46" t="s">
        <v>80</v>
      </c>
      <c r="Y48" s="62">
        <v>2952</v>
      </c>
      <c r="Z48" s="47"/>
      <c r="AA48" s="43" t="s">
        <v>81</v>
      </c>
      <c r="AB48" s="66" t="s">
        <v>107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0.42857142857142855</v>
      </c>
      <c r="H49" s="27"/>
      <c r="I49" s="1"/>
      <c r="J49" s="48" t="s">
        <v>42</v>
      </c>
      <c r="K49" s="50">
        <f>J48/K48</f>
        <v>0.81818181818181823</v>
      </c>
      <c r="L49" s="1"/>
      <c r="M49" s="39" t="s">
        <v>43</v>
      </c>
      <c r="N49" s="51">
        <v>5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B51" s="67"/>
    </row>
    <row r="52" spans="1:28" x14ac:dyDescent="0.3">
      <c r="AB52" s="67"/>
    </row>
    <row r="53" spans="1:28" x14ac:dyDescent="0.3">
      <c r="AB53" s="67"/>
    </row>
    <row r="54" spans="1:28" x14ac:dyDescent="0.3">
      <c r="AB54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04F24-8379-4D44-8A6F-DBE2F6071793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430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287</v>
      </c>
      <c r="K4" s="16" t="s">
        <v>45</v>
      </c>
      <c r="L4" s="17"/>
      <c r="M4" s="18"/>
      <c r="N4" s="19">
        <v>28</v>
      </c>
      <c r="O4" s="19">
        <v>22</v>
      </c>
      <c r="P4" s="19">
        <v>19</v>
      </c>
      <c r="Q4" s="19">
        <v>26</v>
      </c>
      <c r="R4" s="20"/>
      <c r="S4" s="21">
        <f>SUM(N4:R4)</f>
        <v>95</v>
      </c>
      <c r="T4" s="22">
        <v>433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288</v>
      </c>
      <c r="K5" s="16" t="s">
        <v>70</v>
      </c>
      <c r="L5" s="17"/>
      <c r="M5" s="18"/>
      <c r="N5" s="19">
        <v>19</v>
      </c>
      <c r="O5" s="19">
        <v>31</v>
      </c>
      <c r="P5" s="19">
        <v>14</v>
      </c>
      <c r="Q5" s="19">
        <v>22</v>
      </c>
      <c r="R5" s="20"/>
      <c r="S5" s="21">
        <f>SUM(N5:R5)</f>
        <v>86</v>
      </c>
      <c r="T5" s="22">
        <v>433</v>
      </c>
      <c r="U5" s="1"/>
      <c r="V5" s="1"/>
      <c r="W5" s="1"/>
    </row>
    <row r="6" spans="1:28" x14ac:dyDescent="0.3">
      <c r="C6" s="23">
        <v>1356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433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22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12</v>
      </c>
      <c r="E13" s="78"/>
      <c r="F13" s="27">
        <v>14</v>
      </c>
      <c r="G13" s="27">
        <v>21</v>
      </c>
      <c r="H13" s="27"/>
      <c r="I13" s="27"/>
      <c r="J13" s="27">
        <v>9</v>
      </c>
      <c r="K13" s="27">
        <v>10</v>
      </c>
      <c r="L13" s="78"/>
      <c r="M13" s="78"/>
      <c r="N13" s="27">
        <f>SUM(L13:M13)</f>
        <v>0</v>
      </c>
      <c r="O13" s="78"/>
      <c r="P13" s="79"/>
      <c r="Q13" s="48">
        <v>7</v>
      </c>
      <c r="R13" s="78"/>
      <c r="S13" s="78"/>
      <c r="T13" s="27">
        <f t="shared" ref="T13:T21" si="0">+(F13*2)+J13</f>
        <v>37</v>
      </c>
      <c r="U13" s="40" t="str">
        <f>IFERROR(((T13+Q13+N13-R13)+(O13*2))/E13,"")</f>
        <v/>
      </c>
      <c r="V13" s="22">
        <v>433</v>
      </c>
      <c r="W13" s="22" t="s">
        <v>79</v>
      </c>
      <c r="X13" s="22" t="s">
        <v>80</v>
      </c>
      <c r="Y13" s="61">
        <v>1356</v>
      </c>
      <c r="Z13" s="41" t="s">
        <v>361</v>
      </c>
      <c r="AA13" s="1" t="s">
        <v>96</v>
      </c>
      <c r="AB13" s="28" t="s">
        <v>289</v>
      </c>
    </row>
    <row r="14" spans="1:28" x14ac:dyDescent="0.3">
      <c r="A14" s="1" t="s">
        <v>69</v>
      </c>
      <c r="B14" s="1" t="s">
        <v>46</v>
      </c>
      <c r="C14" s="27" t="s">
        <v>48</v>
      </c>
      <c r="D14" s="38">
        <v>34</v>
      </c>
      <c r="E14" s="78"/>
      <c r="F14" s="27">
        <v>7</v>
      </c>
      <c r="G14" s="27">
        <v>8</v>
      </c>
      <c r="H14" s="27"/>
      <c r="I14" s="27"/>
      <c r="J14" s="27">
        <v>1</v>
      </c>
      <c r="K14" s="27">
        <v>1</v>
      </c>
      <c r="L14" s="78"/>
      <c r="M14" s="78"/>
      <c r="N14" s="27">
        <f t="shared" ref="N14:N18" si="1">SUM(L14:M14)</f>
        <v>0</v>
      </c>
      <c r="O14" s="79"/>
      <c r="P14" s="79"/>
      <c r="Q14" s="79"/>
      <c r="R14" s="79"/>
      <c r="S14" s="79"/>
      <c r="T14" s="27">
        <f t="shared" si="0"/>
        <v>15</v>
      </c>
      <c r="U14" s="40" t="str">
        <f t="shared" ref="U14:U21" si="2">IFERROR(((T14+Q14+N14-R14)+(O14*2))/E14,"")</f>
        <v/>
      </c>
      <c r="V14" s="22">
        <v>433</v>
      </c>
      <c r="W14" s="22" t="s">
        <v>79</v>
      </c>
      <c r="X14" s="22" t="s">
        <v>80</v>
      </c>
      <c r="Y14" s="61">
        <v>1356</v>
      </c>
      <c r="Z14" s="41" t="s">
        <v>361</v>
      </c>
      <c r="AA14" s="1" t="s">
        <v>96</v>
      </c>
      <c r="AB14" s="28" t="s">
        <v>289</v>
      </c>
    </row>
    <row r="15" spans="1:28" x14ac:dyDescent="0.3">
      <c r="A15" s="1" t="s">
        <v>69</v>
      </c>
      <c r="B15" s="1" t="s">
        <v>46</v>
      </c>
      <c r="C15" s="27" t="s">
        <v>117</v>
      </c>
      <c r="D15" s="38">
        <v>42</v>
      </c>
      <c r="E15" s="78"/>
      <c r="F15" s="27">
        <v>0</v>
      </c>
      <c r="G15" s="78"/>
      <c r="H15" s="27"/>
      <c r="I15" s="27"/>
      <c r="J15" s="27">
        <v>0</v>
      </c>
      <c r="K15" s="27">
        <v>0</v>
      </c>
      <c r="L15" s="78"/>
      <c r="M15" s="78"/>
      <c r="N15" s="27">
        <f t="shared" si="1"/>
        <v>0</v>
      </c>
      <c r="O15" s="79"/>
      <c r="P15" s="79"/>
      <c r="Q15" s="79"/>
      <c r="R15" s="79"/>
      <c r="S15" s="79"/>
      <c r="T15" s="27">
        <f t="shared" si="0"/>
        <v>0</v>
      </c>
      <c r="U15" s="40" t="str">
        <f t="shared" si="2"/>
        <v/>
      </c>
      <c r="V15" s="22">
        <v>433</v>
      </c>
      <c r="W15" s="22" t="s">
        <v>79</v>
      </c>
      <c r="X15" s="22" t="s">
        <v>80</v>
      </c>
      <c r="Y15" s="61">
        <v>1356</v>
      </c>
      <c r="Z15" s="41" t="s">
        <v>361</v>
      </c>
      <c r="AA15" s="1" t="s">
        <v>96</v>
      </c>
      <c r="AB15" s="28" t="s">
        <v>289</v>
      </c>
    </row>
    <row r="16" spans="1:28" x14ac:dyDescent="0.3">
      <c r="A16" s="1" t="s">
        <v>69</v>
      </c>
      <c r="B16" s="1" t="s">
        <v>46</v>
      </c>
      <c r="C16" s="27" t="s">
        <v>118</v>
      </c>
      <c r="D16" s="38">
        <v>40</v>
      </c>
      <c r="E16" s="78"/>
      <c r="F16" s="27">
        <v>4</v>
      </c>
      <c r="G16" s="78"/>
      <c r="H16" s="27"/>
      <c r="I16" s="27"/>
      <c r="J16" s="27">
        <v>3</v>
      </c>
      <c r="K16" s="27">
        <v>4</v>
      </c>
      <c r="L16" s="78"/>
      <c r="M16" s="78"/>
      <c r="N16" s="27">
        <f t="shared" si="1"/>
        <v>0</v>
      </c>
      <c r="O16" s="79"/>
      <c r="P16" s="79"/>
      <c r="Q16" s="79"/>
      <c r="R16" s="79"/>
      <c r="S16" s="79"/>
      <c r="T16" s="27">
        <f t="shared" si="0"/>
        <v>11</v>
      </c>
      <c r="U16" s="40" t="str">
        <f t="shared" si="2"/>
        <v/>
      </c>
      <c r="V16" s="22">
        <v>433</v>
      </c>
      <c r="W16" s="22" t="s">
        <v>79</v>
      </c>
      <c r="X16" s="22" t="s">
        <v>80</v>
      </c>
      <c r="Y16" s="61">
        <v>1356</v>
      </c>
      <c r="Z16" s="41" t="s">
        <v>361</v>
      </c>
      <c r="AA16" s="1" t="s">
        <v>96</v>
      </c>
      <c r="AB16" s="28" t="s">
        <v>289</v>
      </c>
    </row>
    <row r="17" spans="1:28" x14ac:dyDescent="0.3">
      <c r="A17" s="1" t="s">
        <v>69</v>
      </c>
      <c r="B17" s="1" t="s">
        <v>46</v>
      </c>
      <c r="C17" s="27" t="s">
        <v>49</v>
      </c>
      <c r="D17" s="38">
        <v>44</v>
      </c>
      <c r="E17" s="78"/>
      <c r="F17" s="27">
        <v>5</v>
      </c>
      <c r="G17" s="78"/>
      <c r="H17" s="27"/>
      <c r="I17" s="27"/>
      <c r="J17" s="27">
        <v>2</v>
      </c>
      <c r="K17" s="27">
        <v>2</v>
      </c>
      <c r="L17" s="78"/>
      <c r="M17" s="78"/>
      <c r="N17" s="27">
        <f t="shared" si="1"/>
        <v>0</v>
      </c>
      <c r="O17" s="48">
        <v>11</v>
      </c>
      <c r="P17" s="79"/>
      <c r="Q17" s="79"/>
      <c r="R17" s="79"/>
      <c r="S17" s="79"/>
      <c r="T17" s="27">
        <f t="shared" si="0"/>
        <v>12</v>
      </c>
      <c r="U17" s="40" t="str">
        <f t="shared" si="2"/>
        <v/>
      </c>
      <c r="V17" s="22">
        <v>433</v>
      </c>
      <c r="W17" s="22" t="s">
        <v>79</v>
      </c>
      <c r="X17" s="22" t="s">
        <v>80</v>
      </c>
      <c r="Y17" s="61">
        <v>1356</v>
      </c>
      <c r="Z17" s="41" t="s">
        <v>361</v>
      </c>
      <c r="AA17" s="1" t="s">
        <v>96</v>
      </c>
      <c r="AB17" s="28" t="s">
        <v>289</v>
      </c>
    </row>
    <row r="18" spans="1:28" x14ac:dyDescent="0.3">
      <c r="A18" s="1" t="s">
        <v>69</v>
      </c>
      <c r="B18" s="1" t="s">
        <v>46</v>
      </c>
      <c r="C18" s="27" t="s">
        <v>50</v>
      </c>
      <c r="D18" s="38">
        <v>24</v>
      </c>
      <c r="E18" s="78"/>
      <c r="F18" s="27">
        <v>6</v>
      </c>
      <c r="G18" s="78"/>
      <c r="H18" s="27"/>
      <c r="I18" s="27"/>
      <c r="J18" s="27">
        <v>0</v>
      </c>
      <c r="K18" s="27">
        <v>0</v>
      </c>
      <c r="L18" s="78"/>
      <c r="M18" s="48">
        <v>10</v>
      </c>
      <c r="N18" s="27">
        <f t="shared" si="1"/>
        <v>10</v>
      </c>
      <c r="O18" s="79"/>
      <c r="P18" s="79"/>
      <c r="Q18" s="79"/>
      <c r="R18" s="79"/>
      <c r="S18" s="79"/>
      <c r="T18" s="27">
        <f t="shared" si="0"/>
        <v>12</v>
      </c>
      <c r="U18" s="40" t="str">
        <f t="shared" si="2"/>
        <v/>
      </c>
      <c r="V18" s="22">
        <v>433</v>
      </c>
      <c r="W18" s="22" t="s">
        <v>79</v>
      </c>
      <c r="X18" s="22" t="s">
        <v>80</v>
      </c>
      <c r="Y18" s="61">
        <v>1356</v>
      </c>
      <c r="Z18" s="41" t="s">
        <v>361</v>
      </c>
      <c r="AA18" s="1" t="s">
        <v>96</v>
      </c>
      <c r="AB18" s="28" t="s">
        <v>289</v>
      </c>
    </row>
    <row r="19" spans="1:28" x14ac:dyDescent="0.3">
      <c r="A19" s="1" t="s">
        <v>69</v>
      </c>
      <c r="B19" s="1" t="s">
        <v>46</v>
      </c>
      <c r="C19" s="27" t="s">
        <v>51</v>
      </c>
      <c r="D19" s="38">
        <v>23</v>
      </c>
      <c r="E19" s="78"/>
      <c r="F19" s="27">
        <v>0</v>
      </c>
      <c r="G19" s="78"/>
      <c r="H19" s="27"/>
      <c r="I19" s="27"/>
      <c r="J19" s="27">
        <v>0</v>
      </c>
      <c r="K19" s="27">
        <v>2</v>
      </c>
      <c r="L19" s="78"/>
      <c r="M19" s="78"/>
      <c r="N19" s="27">
        <f>SUM(L19:M19)</f>
        <v>0</v>
      </c>
      <c r="O19" s="79"/>
      <c r="P19" s="79"/>
      <c r="Q19" s="79"/>
      <c r="R19" s="79"/>
      <c r="S19" s="79"/>
      <c r="T19" s="27">
        <f t="shared" si="0"/>
        <v>0</v>
      </c>
      <c r="U19" s="40" t="str">
        <f t="shared" si="2"/>
        <v/>
      </c>
      <c r="V19" s="22">
        <v>433</v>
      </c>
      <c r="W19" s="22" t="s">
        <v>79</v>
      </c>
      <c r="X19" s="22" t="s">
        <v>80</v>
      </c>
      <c r="Y19" s="61">
        <v>1356</v>
      </c>
      <c r="Z19" s="41" t="s">
        <v>361</v>
      </c>
      <c r="AA19" s="1" t="s">
        <v>96</v>
      </c>
      <c r="AB19" s="28" t="s">
        <v>289</v>
      </c>
    </row>
    <row r="20" spans="1:28" x14ac:dyDescent="0.3">
      <c r="A20" s="1" t="s">
        <v>69</v>
      </c>
      <c r="B20" s="1" t="s">
        <v>46</v>
      </c>
      <c r="C20" s="27" t="s">
        <v>53</v>
      </c>
      <c r="D20" s="38">
        <v>10</v>
      </c>
      <c r="E20" s="78"/>
      <c r="F20" s="27">
        <v>3</v>
      </c>
      <c r="G20" s="78"/>
      <c r="H20" s="27"/>
      <c r="I20" s="27"/>
      <c r="J20" s="27">
        <v>2</v>
      </c>
      <c r="K20" s="27">
        <v>2</v>
      </c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27">
        <f t="shared" si="0"/>
        <v>8</v>
      </c>
      <c r="U20" s="40" t="str">
        <f t="shared" si="2"/>
        <v/>
      </c>
      <c r="V20" s="22">
        <v>433</v>
      </c>
      <c r="W20" s="22" t="s">
        <v>79</v>
      </c>
      <c r="X20" s="22" t="s">
        <v>80</v>
      </c>
      <c r="Y20" s="61">
        <v>1356</v>
      </c>
      <c r="Z20" s="41" t="s">
        <v>361</v>
      </c>
      <c r="AA20" s="1" t="s">
        <v>96</v>
      </c>
      <c r="AB20" s="28" t="s">
        <v>289</v>
      </c>
    </row>
    <row r="21" spans="1:28" x14ac:dyDescent="0.3">
      <c r="A21" s="1" t="s">
        <v>69</v>
      </c>
      <c r="B21" s="1" t="s">
        <v>46</v>
      </c>
      <c r="C21" s="27" t="s">
        <v>54</v>
      </c>
      <c r="D21" s="38">
        <v>32</v>
      </c>
      <c r="E21" s="78"/>
      <c r="F21" s="27">
        <v>0</v>
      </c>
      <c r="G21" s="78"/>
      <c r="H21" s="27"/>
      <c r="I21" s="27"/>
      <c r="J21" s="27">
        <v>0</v>
      </c>
      <c r="K21" s="27">
        <v>0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27">
        <f t="shared" si="0"/>
        <v>0</v>
      </c>
      <c r="U21" s="40" t="str">
        <f t="shared" si="2"/>
        <v/>
      </c>
      <c r="V21" s="22">
        <v>433</v>
      </c>
      <c r="W21" s="22" t="s">
        <v>79</v>
      </c>
      <c r="X21" s="22" t="s">
        <v>80</v>
      </c>
      <c r="Y21" s="61">
        <v>1356</v>
      </c>
      <c r="Z21" s="41" t="s">
        <v>361</v>
      </c>
      <c r="AA21" s="1" t="s">
        <v>96</v>
      </c>
      <c r="AB21" s="28" t="s">
        <v>289</v>
      </c>
    </row>
    <row r="22" spans="1:28" x14ac:dyDescent="0.3">
      <c r="A22" s="1" t="s">
        <v>69</v>
      </c>
      <c r="B22" s="1" t="s">
        <v>46</v>
      </c>
      <c r="C22" s="55" t="s">
        <v>39</v>
      </c>
      <c r="D22" s="1"/>
      <c r="E22" s="55">
        <v>240</v>
      </c>
      <c r="F22" s="42"/>
      <c r="G22" s="55">
        <v>38</v>
      </c>
      <c r="H22" s="42"/>
      <c r="I22" s="42"/>
      <c r="J22" s="42"/>
      <c r="K22" s="42"/>
      <c r="L22" s="42"/>
      <c r="M22" s="42"/>
      <c r="N22" s="27"/>
      <c r="O22" s="42"/>
      <c r="P22" s="55">
        <v>21</v>
      </c>
      <c r="Q22" s="42"/>
      <c r="R22" s="42"/>
      <c r="S22" s="42"/>
      <c r="T22" s="27"/>
      <c r="U22" s="40" t="str">
        <f t="shared" ref="U22" si="3">_xlfn.IFNA("",((T22+Q22+N22-R22)+(O22*2))/E22)</f>
        <v/>
      </c>
      <c r="V22" s="22">
        <v>433</v>
      </c>
      <c r="W22" s="22" t="s">
        <v>79</v>
      </c>
      <c r="X22" s="22" t="s">
        <v>80</v>
      </c>
      <c r="Y22" s="61">
        <v>1356</v>
      </c>
      <c r="Z22" s="41" t="s">
        <v>361</v>
      </c>
      <c r="AA22" s="1" t="s">
        <v>96</v>
      </c>
      <c r="AB22" s="28" t="s">
        <v>289</v>
      </c>
    </row>
    <row r="23" spans="1:28" x14ac:dyDescent="0.3">
      <c r="A23" s="43" t="s">
        <v>69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39</v>
      </c>
      <c r="G23" s="44">
        <f t="shared" si="4"/>
        <v>67</v>
      </c>
      <c r="H23" s="44">
        <f t="shared" si="4"/>
        <v>0</v>
      </c>
      <c r="I23" s="44">
        <f t="shared" si="4"/>
        <v>0</v>
      </c>
      <c r="J23" s="44">
        <f t="shared" si="4"/>
        <v>17</v>
      </c>
      <c r="K23" s="44">
        <f t="shared" si="4"/>
        <v>21</v>
      </c>
      <c r="L23" s="44">
        <f t="shared" si="4"/>
        <v>0</v>
      </c>
      <c r="M23" s="44">
        <f t="shared" si="4"/>
        <v>10</v>
      </c>
      <c r="N23" s="44">
        <f t="shared" si="4"/>
        <v>10</v>
      </c>
      <c r="O23" s="44">
        <f t="shared" si="4"/>
        <v>11</v>
      </c>
      <c r="P23" s="44">
        <f t="shared" si="4"/>
        <v>21</v>
      </c>
      <c r="Q23" s="44">
        <f t="shared" si="4"/>
        <v>7</v>
      </c>
      <c r="R23" s="44">
        <f t="shared" si="4"/>
        <v>0</v>
      </c>
      <c r="S23" s="44">
        <f t="shared" si="4"/>
        <v>0</v>
      </c>
      <c r="T23" s="44">
        <f t="shared" si="4"/>
        <v>95</v>
      </c>
      <c r="U23" s="45">
        <f>((T23+Q23+N23-R23)+(O23*2))/E23</f>
        <v>0.55833333333333335</v>
      </c>
      <c r="V23" s="46">
        <v>433</v>
      </c>
      <c r="W23" s="46" t="s">
        <v>79</v>
      </c>
      <c r="X23" s="46" t="s">
        <v>80</v>
      </c>
      <c r="Y23" s="62">
        <v>1356</v>
      </c>
      <c r="Z23" s="47"/>
      <c r="AA23" s="43" t="s">
        <v>96</v>
      </c>
      <c r="AB23" s="73" t="s">
        <v>289</v>
      </c>
    </row>
    <row r="24" spans="1:28" x14ac:dyDescent="0.3">
      <c r="A24" s="1"/>
      <c r="B24" s="1"/>
      <c r="C24" s="1"/>
      <c r="D24" s="1"/>
      <c r="F24" s="48" t="s">
        <v>41</v>
      </c>
      <c r="G24" s="50">
        <f>F23/G23</f>
        <v>0.58208955223880599</v>
      </c>
      <c r="H24" s="27"/>
      <c r="I24" s="1"/>
      <c r="J24" s="48" t="s">
        <v>42</v>
      </c>
      <c r="K24" s="50">
        <f>J23/K23</f>
        <v>0.80952380952380953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G25" s="56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351</v>
      </c>
      <c r="D35" s="38">
        <v>24</v>
      </c>
      <c r="E35" s="78"/>
      <c r="F35" s="27">
        <v>2</v>
      </c>
      <c r="G35" s="78"/>
      <c r="H35" s="27"/>
      <c r="I35" s="27"/>
      <c r="J35" s="27">
        <v>0</v>
      </c>
      <c r="K35" s="27">
        <v>0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(H35*3)+((F35-H35)*2)+J35</f>
        <v>4</v>
      </c>
      <c r="U35" s="40" t="str">
        <f>IFERROR(((T35+Q35+N35-R35)+(O35*2))/E35,"")</f>
        <v/>
      </c>
      <c r="V35" s="22">
        <v>433</v>
      </c>
      <c r="W35" s="22" t="s">
        <v>94</v>
      </c>
      <c r="X35" s="22" t="s">
        <v>95</v>
      </c>
      <c r="Y35" s="61">
        <v>1356</v>
      </c>
      <c r="Z35" s="41"/>
      <c r="AA35" s="1" t="s">
        <v>249</v>
      </c>
      <c r="AB35" s="28" t="s">
        <v>290</v>
      </c>
    </row>
    <row r="36" spans="1:28" x14ac:dyDescent="0.3">
      <c r="A36" s="1" t="s">
        <v>46</v>
      </c>
      <c r="B36" s="1" t="s">
        <v>69</v>
      </c>
      <c r="C36" s="27" t="s">
        <v>145</v>
      </c>
      <c r="D36" s="38">
        <v>22</v>
      </c>
      <c r="E36" s="78"/>
      <c r="F36" s="27">
        <v>3</v>
      </c>
      <c r="G36" s="78"/>
      <c r="H36" s="27"/>
      <c r="I36" s="27"/>
      <c r="J36" s="27">
        <v>0</v>
      </c>
      <c r="K36" s="27">
        <v>0</v>
      </c>
      <c r="L36" s="78"/>
      <c r="M36" s="78"/>
      <c r="N36" s="27">
        <f t="shared" ref="N36:N41" si="5">SUM(L36:M36)</f>
        <v>0</v>
      </c>
      <c r="O36" s="79"/>
      <c r="P36" s="79"/>
      <c r="Q36" s="79"/>
      <c r="R36" s="79"/>
      <c r="S36" s="79"/>
      <c r="T36" s="39">
        <v>6</v>
      </c>
      <c r="U36" s="40" t="str">
        <f t="shared" ref="U36:U45" si="6">IFERROR(((T36+Q36+N36-R36)+(O36*2))/E36,"")</f>
        <v/>
      </c>
      <c r="V36" s="22">
        <v>433</v>
      </c>
      <c r="W36" s="22" t="s">
        <v>94</v>
      </c>
      <c r="X36" s="22" t="s">
        <v>95</v>
      </c>
      <c r="Y36" s="61">
        <v>1356</v>
      </c>
      <c r="Z36" s="41"/>
      <c r="AA36" s="1" t="s">
        <v>249</v>
      </c>
      <c r="AB36" s="28" t="s">
        <v>290</v>
      </c>
    </row>
    <row r="37" spans="1:28" x14ac:dyDescent="0.3">
      <c r="A37" s="1" t="s">
        <v>46</v>
      </c>
      <c r="B37" s="1" t="s">
        <v>69</v>
      </c>
      <c r="C37" s="27" t="s">
        <v>352</v>
      </c>
      <c r="D37" s="38">
        <v>21</v>
      </c>
      <c r="E37" s="78"/>
      <c r="F37" s="27">
        <v>0</v>
      </c>
      <c r="G37" s="78"/>
      <c r="H37" s="27"/>
      <c r="I37" s="27"/>
      <c r="J37" s="27">
        <v>0</v>
      </c>
      <c r="K37" s="27">
        <v>0</v>
      </c>
      <c r="L37" s="78"/>
      <c r="M37" s="78"/>
      <c r="N37" s="27">
        <f t="shared" si="5"/>
        <v>0</v>
      </c>
      <c r="O37" s="79"/>
      <c r="P37" s="79"/>
      <c r="Q37" s="79"/>
      <c r="R37" s="79"/>
      <c r="S37" s="79"/>
      <c r="T37" s="39">
        <f t="shared" ref="T37:T40" si="7">(H37*3)+((F37-H37)*2)+J37</f>
        <v>0</v>
      </c>
      <c r="U37" s="40" t="str">
        <f t="shared" si="6"/>
        <v/>
      </c>
      <c r="V37" s="22">
        <v>433</v>
      </c>
      <c r="W37" s="22" t="s">
        <v>94</v>
      </c>
      <c r="X37" s="22" t="s">
        <v>95</v>
      </c>
      <c r="Y37" s="61">
        <v>1356</v>
      </c>
      <c r="Z37" s="41"/>
      <c r="AA37" s="1" t="s">
        <v>249</v>
      </c>
      <c r="AB37" s="28" t="s">
        <v>290</v>
      </c>
    </row>
    <row r="38" spans="1:28" x14ac:dyDescent="0.3">
      <c r="A38" s="1" t="s">
        <v>46</v>
      </c>
      <c r="B38" s="1" t="s">
        <v>69</v>
      </c>
      <c r="C38" s="27" t="s">
        <v>353</v>
      </c>
      <c r="D38" s="38">
        <v>15</v>
      </c>
      <c r="E38" s="78"/>
      <c r="F38" s="27">
        <v>0</v>
      </c>
      <c r="G38" s="78"/>
      <c r="H38" s="27"/>
      <c r="I38" s="27"/>
      <c r="J38" s="27">
        <v>0</v>
      </c>
      <c r="K38" s="27">
        <v>0</v>
      </c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39">
        <f t="shared" si="7"/>
        <v>0</v>
      </c>
      <c r="U38" s="40" t="str">
        <f t="shared" si="6"/>
        <v/>
      </c>
      <c r="V38" s="22">
        <v>433</v>
      </c>
      <c r="W38" s="22" t="s">
        <v>94</v>
      </c>
      <c r="X38" s="22" t="s">
        <v>95</v>
      </c>
      <c r="Y38" s="61">
        <v>1356</v>
      </c>
      <c r="Z38" s="41"/>
      <c r="AA38" s="1" t="s">
        <v>249</v>
      </c>
      <c r="AB38" s="28" t="s">
        <v>290</v>
      </c>
    </row>
    <row r="39" spans="1:28" x14ac:dyDescent="0.3">
      <c r="A39" s="1" t="s">
        <v>46</v>
      </c>
      <c r="B39" s="1" t="s">
        <v>69</v>
      </c>
      <c r="C39" s="27" t="s">
        <v>354</v>
      </c>
      <c r="D39" s="38">
        <v>10</v>
      </c>
      <c r="E39" s="78" t="s">
        <v>388</v>
      </c>
      <c r="F39" s="27"/>
      <c r="G39" s="78"/>
      <c r="H39" s="27"/>
      <c r="I39" s="27"/>
      <c r="J39" s="27"/>
      <c r="K39" s="27"/>
      <c r="L39" s="78"/>
      <c r="M39" s="78"/>
      <c r="N39" s="27"/>
      <c r="O39" s="79"/>
      <c r="P39" s="79"/>
      <c r="Q39" s="79"/>
      <c r="R39" s="79"/>
      <c r="S39" s="79"/>
      <c r="T39" s="39"/>
      <c r="U39" s="40" t="str">
        <f t="shared" si="6"/>
        <v/>
      </c>
      <c r="V39" s="22">
        <v>433</v>
      </c>
      <c r="W39" s="22" t="s">
        <v>94</v>
      </c>
      <c r="X39" s="22" t="s">
        <v>95</v>
      </c>
      <c r="Y39" s="61">
        <v>1356</v>
      </c>
      <c r="Z39" s="41"/>
      <c r="AA39" s="1" t="s">
        <v>249</v>
      </c>
      <c r="AB39" s="28" t="s">
        <v>290</v>
      </c>
    </row>
    <row r="40" spans="1:28" x14ac:dyDescent="0.3">
      <c r="A40" s="1" t="s">
        <v>46</v>
      </c>
      <c r="B40" s="1" t="s">
        <v>69</v>
      </c>
      <c r="C40" s="27" t="s">
        <v>355</v>
      </c>
      <c r="D40" s="38">
        <v>14</v>
      </c>
      <c r="E40" s="78"/>
      <c r="F40" s="27">
        <v>6</v>
      </c>
      <c r="G40" s="78"/>
      <c r="H40" s="27"/>
      <c r="I40" s="27"/>
      <c r="J40" s="27">
        <v>2</v>
      </c>
      <c r="K40" s="27">
        <v>2</v>
      </c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39">
        <f t="shared" si="7"/>
        <v>14</v>
      </c>
      <c r="U40" s="40" t="str">
        <f t="shared" si="6"/>
        <v/>
      </c>
      <c r="V40" s="22">
        <v>433</v>
      </c>
      <c r="W40" s="22" t="s">
        <v>94</v>
      </c>
      <c r="X40" s="22" t="s">
        <v>95</v>
      </c>
      <c r="Y40" s="61">
        <v>1356</v>
      </c>
      <c r="Z40" s="41"/>
      <c r="AA40" s="1" t="s">
        <v>249</v>
      </c>
      <c r="AB40" s="28" t="s">
        <v>290</v>
      </c>
    </row>
    <row r="41" spans="1:28" x14ac:dyDescent="0.3">
      <c r="A41" s="1" t="s">
        <v>46</v>
      </c>
      <c r="B41" s="1" t="s">
        <v>69</v>
      </c>
      <c r="C41" s="27" t="s">
        <v>146</v>
      </c>
      <c r="D41" s="38">
        <v>44</v>
      </c>
      <c r="E41" s="78"/>
      <c r="F41" s="27">
        <v>4</v>
      </c>
      <c r="G41" s="78"/>
      <c r="H41" s="27"/>
      <c r="I41" s="27"/>
      <c r="J41" s="27">
        <v>4</v>
      </c>
      <c r="K41" s="27">
        <v>4</v>
      </c>
      <c r="L41" s="78"/>
      <c r="M41" s="27">
        <v>12</v>
      </c>
      <c r="N41" s="27">
        <f t="shared" si="5"/>
        <v>12</v>
      </c>
      <c r="O41" s="79"/>
      <c r="P41" s="79"/>
      <c r="Q41" s="79"/>
      <c r="R41" s="79"/>
      <c r="S41" s="79"/>
      <c r="T41" s="39">
        <v>12</v>
      </c>
      <c r="U41" s="40" t="str">
        <f t="shared" si="6"/>
        <v/>
      </c>
      <c r="V41" s="22">
        <v>433</v>
      </c>
      <c r="W41" s="22" t="s">
        <v>94</v>
      </c>
      <c r="X41" s="22" t="s">
        <v>95</v>
      </c>
      <c r="Y41" s="61">
        <v>1356</v>
      </c>
      <c r="Z41" s="41"/>
      <c r="AA41" s="1" t="s">
        <v>249</v>
      </c>
      <c r="AB41" s="28" t="s">
        <v>290</v>
      </c>
    </row>
    <row r="42" spans="1:28" x14ac:dyDescent="0.3">
      <c r="A42" s="1" t="s">
        <v>46</v>
      </c>
      <c r="B42" s="1" t="s">
        <v>69</v>
      </c>
      <c r="C42" s="27" t="s">
        <v>474</v>
      </c>
      <c r="D42" s="38">
        <v>12</v>
      </c>
      <c r="E42" s="78"/>
      <c r="F42" s="27">
        <v>0</v>
      </c>
      <c r="G42" s="78"/>
      <c r="H42" s="27"/>
      <c r="I42" s="27"/>
      <c r="J42" s="27">
        <v>0</v>
      </c>
      <c r="K42" s="27">
        <v>0</v>
      </c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0</v>
      </c>
      <c r="U42" s="40" t="str">
        <f t="shared" si="6"/>
        <v/>
      </c>
      <c r="V42" s="22">
        <v>433</v>
      </c>
      <c r="W42" s="22" t="s">
        <v>94</v>
      </c>
      <c r="X42" s="22" t="s">
        <v>95</v>
      </c>
      <c r="Y42" s="61">
        <v>1356</v>
      </c>
      <c r="Z42" s="41"/>
      <c r="AA42" s="1" t="s">
        <v>249</v>
      </c>
      <c r="AB42" s="28" t="s">
        <v>290</v>
      </c>
    </row>
    <row r="43" spans="1:28" x14ac:dyDescent="0.3">
      <c r="A43" s="1" t="s">
        <v>46</v>
      </c>
      <c r="B43" s="1" t="s">
        <v>69</v>
      </c>
      <c r="C43" s="27" t="s">
        <v>356</v>
      </c>
      <c r="D43" s="38">
        <v>25</v>
      </c>
      <c r="E43" s="78"/>
      <c r="F43" s="27">
        <v>2</v>
      </c>
      <c r="G43" s="78"/>
      <c r="H43" s="27"/>
      <c r="I43" s="27"/>
      <c r="J43" s="27">
        <v>0</v>
      </c>
      <c r="K43" s="27">
        <v>0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4</v>
      </c>
      <c r="U43" s="40" t="str">
        <f t="shared" si="6"/>
        <v/>
      </c>
      <c r="V43" s="22">
        <v>433</v>
      </c>
      <c r="W43" s="22" t="s">
        <v>94</v>
      </c>
      <c r="X43" s="22" t="s">
        <v>95</v>
      </c>
      <c r="Y43" s="61">
        <v>1356</v>
      </c>
      <c r="Z43" s="41"/>
      <c r="AA43" s="1" t="s">
        <v>249</v>
      </c>
      <c r="AB43" s="28" t="s">
        <v>290</v>
      </c>
    </row>
    <row r="44" spans="1:28" x14ac:dyDescent="0.3">
      <c r="A44" s="1" t="s">
        <v>46</v>
      </c>
      <c r="B44" s="1" t="s">
        <v>69</v>
      </c>
      <c r="C44" s="27" t="s">
        <v>358</v>
      </c>
      <c r="D44" s="38">
        <v>42</v>
      </c>
      <c r="E44" s="78"/>
      <c r="F44" s="27">
        <v>12</v>
      </c>
      <c r="G44" s="78"/>
      <c r="H44" s="27"/>
      <c r="I44" s="27"/>
      <c r="J44" s="27">
        <v>6</v>
      </c>
      <c r="K44" s="27">
        <v>7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39">
        <f>(H44*3)+((F44-H44)*2)+J44</f>
        <v>30</v>
      </c>
      <c r="U44" s="40" t="str">
        <f t="shared" si="6"/>
        <v/>
      </c>
      <c r="V44" s="22">
        <v>433</v>
      </c>
      <c r="W44" s="22" t="s">
        <v>94</v>
      </c>
      <c r="X44" s="22" t="s">
        <v>95</v>
      </c>
      <c r="Y44" s="61">
        <v>1356</v>
      </c>
      <c r="Z44" s="41"/>
      <c r="AA44" s="1" t="s">
        <v>249</v>
      </c>
      <c r="AB44" s="28" t="s">
        <v>290</v>
      </c>
    </row>
    <row r="45" spans="1:28" x14ac:dyDescent="0.3">
      <c r="A45" s="1" t="s">
        <v>46</v>
      </c>
      <c r="B45" s="1" t="s">
        <v>69</v>
      </c>
      <c r="C45" s="27" t="s">
        <v>360</v>
      </c>
      <c r="D45" s="38">
        <v>20</v>
      </c>
      <c r="E45" s="78"/>
      <c r="F45" s="27">
        <v>7</v>
      </c>
      <c r="G45" s="78"/>
      <c r="H45" s="27"/>
      <c r="I45" s="27"/>
      <c r="J45" s="27">
        <v>2</v>
      </c>
      <c r="K45" s="27">
        <v>6</v>
      </c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39">
        <f>(H45*3)+((F45-H45)*2)+J45</f>
        <v>16</v>
      </c>
      <c r="U45" s="40" t="str">
        <f t="shared" si="6"/>
        <v/>
      </c>
      <c r="V45" s="22">
        <v>433</v>
      </c>
      <c r="W45" s="22" t="s">
        <v>94</v>
      </c>
      <c r="X45" s="22" t="s">
        <v>95</v>
      </c>
      <c r="Y45" s="61">
        <v>1356</v>
      </c>
      <c r="Z45" s="41"/>
      <c r="AA45" s="1" t="s">
        <v>249</v>
      </c>
      <c r="AB45" s="28" t="s">
        <v>290</v>
      </c>
    </row>
    <row r="46" spans="1:28" x14ac:dyDescent="0.3">
      <c r="A46" s="1" t="s">
        <v>46</v>
      </c>
      <c r="B46" s="1" t="s">
        <v>69</v>
      </c>
      <c r="C46" s="55" t="s">
        <v>39</v>
      </c>
      <c r="D46" s="1"/>
      <c r="E46" s="55">
        <v>240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55">
        <v>21</v>
      </c>
      <c r="Q46" s="42"/>
      <c r="R46" s="42"/>
      <c r="S46" s="42"/>
      <c r="T46" s="42"/>
      <c r="U46" s="40" t="str">
        <f t="shared" ref="U46" si="8">_xlfn.IFNA("",((T46+Q46+N46-R46)+(O46*2))/E46)</f>
        <v/>
      </c>
      <c r="V46" s="22">
        <v>433</v>
      </c>
      <c r="W46" s="22" t="s">
        <v>94</v>
      </c>
      <c r="X46" s="22" t="s">
        <v>95</v>
      </c>
      <c r="Y46" s="61">
        <v>1356</v>
      </c>
      <c r="Z46" s="41"/>
      <c r="AA46" s="1" t="s">
        <v>249</v>
      </c>
      <c r="AB46" s="28" t="s">
        <v>290</v>
      </c>
    </row>
    <row r="47" spans="1:28" x14ac:dyDescent="0.3">
      <c r="A47" s="43" t="s">
        <v>46</v>
      </c>
      <c r="B47" s="43" t="s">
        <v>69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36</v>
      </c>
      <c r="G47" s="44">
        <f t="shared" si="9"/>
        <v>0</v>
      </c>
      <c r="H47" s="44">
        <f t="shared" si="9"/>
        <v>0</v>
      </c>
      <c r="I47" s="44">
        <f t="shared" si="9"/>
        <v>0</v>
      </c>
      <c r="J47" s="44">
        <f t="shared" si="9"/>
        <v>14</v>
      </c>
      <c r="K47" s="44">
        <f t="shared" si="9"/>
        <v>19</v>
      </c>
      <c r="L47" s="44">
        <f t="shared" si="9"/>
        <v>0</v>
      </c>
      <c r="M47" s="44">
        <f t="shared" si="9"/>
        <v>12</v>
      </c>
      <c r="N47" s="44">
        <f t="shared" si="9"/>
        <v>12</v>
      </c>
      <c r="O47" s="44">
        <f t="shared" si="9"/>
        <v>0</v>
      </c>
      <c r="P47" s="44">
        <f t="shared" si="9"/>
        <v>21</v>
      </c>
      <c r="Q47" s="44">
        <f t="shared" si="9"/>
        <v>0</v>
      </c>
      <c r="R47" s="44">
        <f t="shared" si="9"/>
        <v>0</v>
      </c>
      <c r="S47" s="44">
        <f t="shared" si="9"/>
        <v>0</v>
      </c>
      <c r="T47" s="44">
        <f t="shared" si="9"/>
        <v>86</v>
      </c>
      <c r="U47" s="45">
        <f>((T47+Q47+N47-R47)+(O47*2))/E47</f>
        <v>0.40833333333333333</v>
      </c>
      <c r="V47" s="46">
        <v>433</v>
      </c>
      <c r="W47" s="46" t="s">
        <v>94</v>
      </c>
      <c r="X47" s="46" t="s">
        <v>95</v>
      </c>
      <c r="Y47" s="62">
        <v>1356</v>
      </c>
      <c r="Z47" s="47"/>
      <c r="AA47" s="43" t="s">
        <v>249</v>
      </c>
      <c r="AB47" s="73" t="s">
        <v>290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7"/>
      <c r="I48" s="1"/>
      <c r="J48" s="48" t="s">
        <v>42</v>
      </c>
      <c r="K48" s="50">
        <f>J47/K47</f>
        <v>0.73684210526315785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308F-8E99-4144-AD66-6ABDE0F2E246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389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 t="s">
        <v>457</v>
      </c>
    </row>
    <row r="3" spans="1:28" x14ac:dyDescent="0.3">
      <c r="B3" s="1"/>
      <c r="C3" s="6">
        <v>29632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112</v>
      </c>
      <c r="D4" s="7" t="s">
        <v>5</v>
      </c>
      <c r="E4" s="8"/>
      <c r="F4" s="5"/>
      <c r="G4" s="1"/>
      <c r="J4" s="15" t="s">
        <v>291</v>
      </c>
      <c r="K4" s="16" t="s">
        <v>45</v>
      </c>
      <c r="L4" s="17"/>
      <c r="M4" s="18"/>
      <c r="N4" s="19">
        <v>27</v>
      </c>
      <c r="O4" s="19">
        <v>25</v>
      </c>
      <c r="P4" s="19">
        <v>19</v>
      </c>
      <c r="Q4" s="19">
        <v>23</v>
      </c>
      <c r="R4" s="20"/>
      <c r="S4" s="21">
        <f>SUM(N4:R4)</f>
        <v>94</v>
      </c>
      <c r="T4" s="22">
        <v>444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292</v>
      </c>
      <c r="K5" s="16" t="s">
        <v>66</v>
      </c>
      <c r="L5" s="17"/>
      <c r="M5" s="18"/>
      <c r="N5" s="19">
        <v>26</v>
      </c>
      <c r="O5" s="19">
        <v>15</v>
      </c>
      <c r="P5" s="19">
        <v>26</v>
      </c>
      <c r="Q5" s="19">
        <v>25</v>
      </c>
      <c r="R5" s="20"/>
      <c r="S5" s="21">
        <f>SUM(N5:R5)</f>
        <v>92</v>
      </c>
      <c r="T5" s="22">
        <v>444</v>
      </c>
      <c r="U5" s="1"/>
      <c r="V5" s="1"/>
      <c r="W5" s="1"/>
    </row>
    <row r="6" spans="1:28" x14ac:dyDescent="0.3">
      <c r="C6" s="58">
        <v>2237</v>
      </c>
      <c r="D6" s="7" t="s">
        <v>7</v>
      </c>
      <c r="F6" s="1"/>
      <c r="G6" t="s">
        <v>460</v>
      </c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444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12</v>
      </c>
      <c r="E13" s="39">
        <v>18</v>
      </c>
      <c r="F13" s="79"/>
      <c r="G13" s="79"/>
      <c r="H13" s="39"/>
      <c r="I13" s="39"/>
      <c r="J13" s="79"/>
      <c r="K13" s="79"/>
      <c r="L13" s="79"/>
      <c r="M13" s="79"/>
      <c r="N13" s="39">
        <f>SUM(L13:M13)</f>
        <v>0</v>
      </c>
      <c r="O13" s="79"/>
      <c r="P13" s="79"/>
      <c r="Q13" s="79"/>
      <c r="R13" s="79"/>
      <c r="S13" s="79"/>
      <c r="T13" s="27">
        <v>13</v>
      </c>
      <c r="U13" s="40">
        <f>IFERROR(((T13+Q13+N13-R13)+(O13*2))/E13,"")</f>
        <v>0.72222222222222221</v>
      </c>
      <c r="V13" s="22">
        <v>444</v>
      </c>
      <c r="W13" s="22" t="s">
        <v>79</v>
      </c>
      <c r="X13" s="22" t="s">
        <v>80</v>
      </c>
      <c r="Y13" s="61">
        <v>2237</v>
      </c>
      <c r="Z13" s="41" t="s">
        <v>390</v>
      </c>
      <c r="AA13" s="1" t="s">
        <v>96</v>
      </c>
      <c r="AB13" s="28" t="s">
        <v>293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34</v>
      </c>
      <c r="E14" s="79"/>
      <c r="F14" s="79"/>
      <c r="G14" s="79"/>
      <c r="H14" s="39"/>
      <c r="I14" s="39"/>
      <c r="J14" s="79"/>
      <c r="K14" s="79"/>
      <c r="L14" s="79"/>
      <c r="M14" s="79"/>
      <c r="N14" s="39">
        <f t="shared" ref="N14:N15" si="0">SUM(L14:M14)</f>
        <v>0</v>
      </c>
      <c r="O14" s="79"/>
      <c r="P14" s="79"/>
      <c r="Q14" s="79"/>
      <c r="R14" s="79"/>
      <c r="S14" s="79"/>
      <c r="T14" s="27">
        <v>7</v>
      </c>
      <c r="U14" s="40" t="str">
        <f t="shared" ref="U14:U21" si="1">IFERROR(((T14+Q14+N14-R14)+(O14*2))/E14,"")</f>
        <v/>
      </c>
      <c r="V14" s="22">
        <v>444</v>
      </c>
      <c r="W14" s="22" t="s">
        <v>79</v>
      </c>
      <c r="X14" s="22" t="s">
        <v>80</v>
      </c>
      <c r="Y14" s="61">
        <v>2237</v>
      </c>
      <c r="Z14" s="41"/>
      <c r="AA14" s="1" t="s">
        <v>96</v>
      </c>
      <c r="AB14" s="28" t="s">
        <v>293</v>
      </c>
    </row>
    <row r="15" spans="1:28" x14ac:dyDescent="0.3">
      <c r="A15" s="1" t="s">
        <v>65</v>
      </c>
      <c r="B15" s="1" t="s">
        <v>46</v>
      </c>
      <c r="C15" s="27" t="s">
        <v>117</v>
      </c>
      <c r="D15" s="38">
        <v>42</v>
      </c>
      <c r="E15" s="79"/>
      <c r="F15" s="79"/>
      <c r="G15" s="79"/>
      <c r="H15" s="39"/>
      <c r="I15" s="39"/>
      <c r="J15" s="79"/>
      <c r="K15" s="79"/>
      <c r="L15" s="79"/>
      <c r="M15" s="79"/>
      <c r="N15" s="39">
        <f t="shared" si="0"/>
        <v>0</v>
      </c>
      <c r="O15" s="79"/>
      <c r="P15" s="79"/>
      <c r="Q15" s="79"/>
      <c r="R15" s="79"/>
      <c r="S15" s="79"/>
      <c r="T15" s="27">
        <v>13</v>
      </c>
      <c r="U15" s="40" t="str">
        <f t="shared" si="1"/>
        <v/>
      </c>
      <c r="V15" s="22">
        <v>444</v>
      </c>
      <c r="W15" s="22" t="s">
        <v>79</v>
      </c>
      <c r="X15" s="22" t="s">
        <v>80</v>
      </c>
      <c r="Y15" s="61">
        <v>2237</v>
      </c>
      <c r="Z15" s="41"/>
      <c r="AA15" s="1" t="s">
        <v>96</v>
      </c>
      <c r="AB15" s="28" t="s">
        <v>293</v>
      </c>
    </row>
    <row r="16" spans="1:28" x14ac:dyDescent="0.3">
      <c r="A16" s="1" t="s">
        <v>65</v>
      </c>
      <c r="B16" s="1" t="s">
        <v>46</v>
      </c>
      <c r="C16" s="27" t="s">
        <v>118</v>
      </c>
      <c r="D16" s="38">
        <v>40</v>
      </c>
      <c r="E16" s="79"/>
      <c r="F16" s="79"/>
      <c r="G16" s="79"/>
      <c r="H16" s="39"/>
      <c r="I16" s="39"/>
      <c r="J16" s="79"/>
      <c r="K16" s="79"/>
      <c r="L16" s="79"/>
      <c r="M16" s="39">
        <v>10</v>
      </c>
      <c r="N16" s="39">
        <f t="shared" ref="N16:N20" si="2">SUM(L16:M16)</f>
        <v>10</v>
      </c>
      <c r="O16" s="79"/>
      <c r="P16" s="79"/>
      <c r="Q16" s="79"/>
      <c r="R16" s="79"/>
      <c r="S16" s="79"/>
      <c r="T16" s="27">
        <v>14</v>
      </c>
      <c r="U16" s="40" t="str">
        <f t="shared" si="1"/>
        <v/>
      </c>
      <c r="V16" s="22">
        <v>444</v>
      </c>
      <c r="W16" s="22" t="s">
        <v>79</v>
      </c>
      <c r="X16" s="22" t="s">
        <v>80</v>
      </c>
      <c r="Y16" s="61">
        <v>2237</v>
      </c>
      <c r="Z16" s="41"/>
      <c r="AA16" s="1" t="s">
        <v>96</v>
      </c>
      <c r="AB16" s="28" t="s">
        <v>293</v>
      </c>
    </row>
    <row r="17" spans="1:28" x14ac:dyDescent="0.3">
      <c r="A17" s="1" t="s">
        <v>65</v>
      </c>
      <c r="B17" s="1" t="s">
        <v>46</v>
      </c>
      <c r="C17" s="27" t="s">
        <v>49</v>
      </c>
      <c r="D17" s="38">
        <v>44</v>
      </c>
      <c r="E17" s="79"/>
      <c r="F17" s="79"/>
      <c r="G17" s="79"/>
      <c r="H17" s="39"/>
      <c r="I17" s="39"/>
      <c r="J17" s="79"/>
      <c r="K17" s="79"/>
      <c r="L17" s="79"/>
      <c r="M17" s="79"/>
      <c r="N17" s="39">
        <f t="shared" si="2"/>
        <v>0</v>
      </c>
      <c r="O17" s="39">
        <v>9</v>
      </c>
      <c r="P17" s="79"/>
      <c r="Q17" s="79"/>
      <c r="R17" s="79"/>
      <c r="S17" s="79"/>
      <c r="T17" s="27">
        <v>19</v>
      </c>
      <c r="U17" s="40" t="str">
        <f t="shared" si="1"/>
        <v/>
      </c>
      <c r="V17" s="22">
        <v>444</v>
      </c>
      <c r="W17" s="22" t="s">
        <v>79</v>
      </c>
      <c r="X17" s="22" t="s">
        <v>80</v>
      </c>
      <c r="Y17" s="61">
        <v>2237</v>
      </c>
      <c r="Z17" s="41"/>
      <c r="AA17" s="1" t="s">
        <v>96</v>
      </c>
      <c r="AB17" s="28" t="s">
        <v>293</v>
      </c>
    </row>
    <row r="18" spans="1:28" x14ac:dyDescent="0.3">
      <c r="A18" s="1" t="s">
        <v>65</v>
      </c>
      <c r="B18" s="1" t="s">
        <v>46</v>
      </c>
      <c r="C18" s="27" t="s">
        <v>50</v>
      </c>
      <c r="D18" s="38">
        <v>24</v>
      </c>
      <c r="E18" s="79"/>
      <c r="F18" s="79"/>
      <c r="G18" s="79"/>
      <c r="H18" s="39"/>
      <c r="I18" s="39"/>
      <c r="J18" s="79"/>
      <c r="K18" s="79"/>
      <c r="L18" s="79"/>
      <c r="M18" s="79"/>
      <c r="N18" s="39">
        <f t="shared" si="2"/>
        <v>0</v>
      </c>
      <c r="O18" s="79"/>
      <c r="P18" s="79"/>
      <c r="Q18" s="79"/>
      <c r="R18" s="79"/>
      <c r="S18" s="79"/>
      <c r="T18" s="27">
        <v>7</v>
      </c>
      <c r="U18" s="40" t="str">
        <f t="shared" si="1"/>
        <v/>
      </c>
      <c r="V18" s="22">
        <v>444</v>
      </c>
      <c r="W18" s="22" t="s">
        <v>79</v>
      </c>
      <c r="X18" s="22" t="s">
        <v>80</v>
      </c>
      <c r="Y18" s="61">
        <v>2237</v>
      </c>
      <c r="Z18" s="41"/>
      <c r="AA18" s="1" t="s">
        <v>96</v>
      </c>
      <c r="AB18" s="28" t="s">
        <v>293</v>
      </c>
    </row>
    <row r="19" spans="1:28" x14ac:dyDescent="0.3">
      <c r="A19" s="1" t="s">
        <v>65</v>
      </c>
      <c r="B19" s="1" t="s">
        <v>46</v>
      </c>
      <c r="C19" s="27" t="s">
        <v>51</v>
      </c>
      <c r="D19" s="38">
        <v>23</v>
      </c>
      <c r="E19" s="79"/>
      <c r="F19" s="39">
        <v>6</v>
      </c>
      <c r="G19" s="39">
        <v>9</v>
      </c>
      <c r="H19" s="39"/>
      <c r="I19" s="39"/>
      <c r="J19" s="39">
        <v>1</v>
      </c>
      <c r="K19" s="79"/>
      <c r="L19" s="79"/>
      <c r="M19" s="79"/>
      <c r="N19" s="39">
        <f t="shared" si="2"/>
        <v>0</v>
      </c>
      <c r="O19" s="79"/>
      <c r="P19" s="79"/>
      <c r="Q19" s="79"/>
      <c r="R19" s="79"/>
      <c r="S19" s="79"/>
      <c r="T19" s="27">
        <f t="shared" ref="T19:T21" si="3">+(F19*2)+J19</f>
        <v>13</v>
      </c>
      <c r="U19" s="40" t="str">
        <f t="shared" si="1"/>
        <v/>
      </c>
      <c r="V19" s="22">
        <v>444</v>
      </c>
      <c r="W19" s="22" t="s">
        <v>79</v>
      </c>
      <c r="X19" s="22" t="s">
        <v>80</v>
      </c>
      <c r="Y19" s="61">
        <v>2237</v>
      </c>
      <c r="Z19" s="41"/>
      <c r="AA19" s="1" t="s">
        <v>96</v>
      </c>
      <c r="AB19" s="28" t="s">
        <v>293</v>
      </c>
    </row>
    <row r="20" spans="1:28" x14ac:dyDescent="0.3">
      <c r="A20" s="1" t="s">
        <v>65</v>
      </c>
      <c r="B20" s="1" t="s">
        <v>46</v>
      </c>
      <c r="C20" s="27" t="s">
        <v>53</v>
      </c>
      <c r="D20" s="38">
        <v>10</v>
      </c>
      <c r="E20" s="79"/>
      <c r="F20" s="79"/>
      <c r="G20" s="79"/>
      <c r="H20" s="39"/>
      <c r="I20" s="39"/>
      <c r="J20" s="79"/>
      <c r="K20" s="79"/>
      <c r="L20" s="79"/>
      <c r="M20" s="79"/>
      <c r="N20" s="39">
        <f t="shared" si="2"/>
        <v>0</v>
      </c>
      <c r="O20" s="39">
        <v>14</v>
      </c>
      <c r="P20" s="79"/>
      <c r="Q20" s="39">
        <v>1</v>
      </c>
      <c r="R20" s="80" t="s">
        <v>461</v>
      </c>
      <c r="S20" s="79"/>
      <c r="T20" s="27">
        <v>8</v>
      </c>
      <c r="U20" s="40" t="str">
        <f t="shared" si="1"/>
        <v/>
      </c>
      <c r="V20" s="22">
        <v>444</v>
      </c>
      <c r="W20" s="22" t="s">
        <v>79</v>
      </c>
      <c r="X20" s="22" t="s">
        <v>80</v>
      </c>
      <c r="Y20" s="61">
        <v>2237</v>
      </c>
      <c r="Z20" s="41"/>
      <c r="AA20" s="1" t="s">
        <v>96</v>
      </c>
      <c r="AB20" s="28" t="s">
        <v>293</v>
      </c>
    </row>
    <row r="21" spans="1:28" x14ac:dyDescent="0.3">
      <c r="A21" s="1" t="s">
        <v>65</v>
      </c>
      <c r="B21" s="1" t="s">
        <v>46</v>
      </c>
      <c r="C21" s="27" t="s">
        <v>54</v>
      </c>
      <c r="D21" s="38">
        <v>32</v>
      </c>
      <c r="E21" s="80" t="s">
        <v>436</v>
      </c>
      <c r="F21" s="79"/>
      <c r="G21" s="79"/>
      <c r="H21" s="39"/>
      <c r="I21" s="39"/>
      <c r="J21" s="79"/>
      <c r="K21" s="79"/>
      <c r="L21" s="79"/>
      <c r="M21" s="79"/>
      <c r="N21" s="39">
        <f>SUM(L21:M21)</f>
        <v>0</v>
      </c>
      <c r="O21" s="79"/>
      <c r="P21" s="79"/>
      <c r="Q21" s="79"/>
      <c r="R21" s="79"/>
      <c r="S21" s="79"/>
      <c r="T21" s="27">
        <f t="shared" si="3"/>
        <v>0</v>
      </c>
      <c r="U21" s="40" t="str">
        <f t="shared" si="1"/>
        <v/>
      </c>
      <c r="V21" s="22">
        <v>444</v>
      </c>
      <c r="W21" s="22" t="s">
        <v>79</v>
      </c>
      <c r="X21" s="22" t="s">
        <v>80</v>
      </c>
      <c r="Y21" s="61">
        <v>2237</v>
      </c>
      <c r="Z21" s="41"/>
      <c r="AA21" s="1" t="s">
        <v>96</v>
      </c>
      <c r="AB21" s="28" t="s">
        <v>293</v>
      </c>
    </row>
    <row r="22" spans="1:28" x14ac:dyDescent="0.3">
      <c r="A22" s="1" t="s">
        <v>65</v>
      </c>
      <c r="B22" s="1" t="s">
        <v>46</v>
      </c>
      <c r="C22" s="55" t="s">
        <v>39</v>
      </c>
      <c r="D22" s="1"/>
      <c r="E22" s="55">
        <v>222</v>
      </c>
      <c r="F22" s="42"/>
      <c r="G22" s="42"/>
      <c r="H22" s="42"/>
      <c r="I22" s="42"/>
      <c r="J22" s="42"/>
      <c r="K22" s="42"/>
      <c r="L22" s="42"/>
      <c r="M22" s="42"/>
      <c r="N22" s="27"/>
      <c r="O22" s="42"/>
      <c r="P22" s="42"/>
      <c r="Q22" s="42"/>
      <c r="R22" s="42"/>
      <c r="S22" s="42"/>
      <c r="T22" s="27"/>
      <c r="U22" s="40" t="str">
        <f t="shared" ref="U22" si="4">_xlfn.IFNA("",((T22+Q22+N22-R22)+(O22*2))/E22)</f>
        <v/>
      </c>
      <c r="V22" s="22">
        <v>444</v>
      </c>
      <c r="W22" s="22" t="s">
        <v>79</v>
      </c>
      <c r="X22" s="22" t="s">
        <v>80</v>
      </c>
      <c r="Y22" s="61">
        <v>2237</v>
      </c>
      <c r="Z22" s="41"/>
      <c r="AA22" s="1" t="s">
        <v>96</v>
      </c>
      <c r="AB22" s="28" t="s">
        <v>293</v>
      </c>
    </row>
    <row r="23" spans="1:28" x14ac:dyDescent="0.3">
      <c r="A23" s="43" t="s">
        <v>65</v>
      </c>
      <c r="B23" s="43" t="s">
        <v>46</v>
      </c>
      <c r="C23" s="44" t="s">
        <v>40</v>
      </c>
      <c r="D23" s="43"/>
      <c r="E23" s="44">
        <f t="shared" ref="E23:T23" si="5">SUM(E13:E22)</f>
        <v>240</v>
      </c>
      <c r="F23" s="44">
        <f t="shared" si="5"/>
        <v>6</v>
      </c>
      <c r="G23" s="44">
        <f t="shared" si="5"/>
        <v>9</v>
      </c>
      <c r="H23" s="44">
        <f t="shared" si="5"/>
        <v>0</v>
      </c>
      <c r="I23" s="44">
        <f t="shared" si="5"/>
        <v>0</v>
      </c>
      <c r="J23" s="44">
        <f t="shared" si="5"/>
        <v>1</v>
      </c>
      <c r="K23" s="44">
        <f t="shared" si="5"/>
        <v>0</v>
      </c>
      <c r="L23" s="44">
        <f t="shared" si="5"/>
        <v>0</v>
      </c>
      <c r="M23" s="44">
        <f t="shared" si="5"/>
        <v>10</v>
      </c>
      <c r="N23" s="44">
        <f t="shared" si="5"/>
        <v>10</v>
      </c>
      <c r="O23" s="44">
        <f t="shared" si="5"/>
        <v>23</v>
      </c>
      <c r="P23" s="44">
        <f t="shared" si="5"/>
        <v>0</v>
      </c>
      <c r="Q23" s="44">
        <f t="shared" si="5"/>
        <v>1</v>
      </c>
      <c r="R23" s="44">
        <f t="shared" si="5"/>
        <v>0</v>
      </c>
      <c r="S23" s="44">
        <f t="shared" si="5"/>
        <v>0</v>
      </c>
      <c r="T23" s="44">
        <f t="shared" si="5"/>
        <v>94</v>
      </c>
      <c r="U23" s="45">
        <f>((T23+Q23+N23-R23)+(O23*2))/E23</f>
        <v>0.62916666666666665</v>
      </c>
      <c r="V23" s="46">
        <v>444</v>
      </c>
      <c r="W23" s="46" t="s">
        <v>79</v>
      </c>
      <c r="X23" s="46" t="s">
        <v>80</v>
      </c>
      <c r="Y23" s="62">
        <v>2237</v>
      </c>
      <c r="Z23" s="47"/>
      <c r="AA23" s="43" t="s">
        <v>96</v>
      </c>
      <c r="AB23" s="66" t="s">
        <v>293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0.66666666666666663</v>
      </c>
      <c r="H24" s="27"/>
      <c r="I24" s="1"/>
      <c r="J24" s="48" t="s">
        <v>42</v>
      </c>
      <c r="K24" s="50" t="e">
        <f>J23/K23</f>
        <v>#DIV/0!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22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328</v>
      </c>
      <c r="D35" s="38">
        <v>34</v>
      </c>
      <c r="E35" s="78"/>
      <c r="F35" s="78"/>
      <c r="G35" s="78"/>
      <c r="H35" s="27"/>
      <c r="I35" s="27"/>
      <c r="J35" s="78"/>
      <c r="K35" s="78"/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v>8</v>
      </c>
      <c r="U35" s="40" t="str">
        <f>IFERROR(((T35+Q35+N35-R35)+(O35*2))/E35,"")</f>
        <v/>
      </c>
      <c r="V35" s="22">
        <v>444</v>
      </c>
      <c r="W35" s="22" t="s">
        <v>94</v>
      </c>
      <c r="X35" s="22" t="s">
        <v>95</v>
      </c>
      <c r="Y35" s="61">
        <v>2237</v>
      </c>
      <c r="Z35" s="41"/>
      <c r="AA35" s="1" t="s">
        <v>236</v>
      </c>
      <c r="AB35" s="28" t="s">
        <v>294</v>
      </c>
    </row>
    <row r="36" spans="1:28" x14ac:dyDescent="0.3">
      <c r="A36" s="1" t="s">
        <v>46</v>
      </c>
      <c r="B36" s="1" t="s">
        <v>65</v>
      </c>
      <c r="C36" s="27" t="s">
        <v>329</v>
      </c>
      <c r="D36" s="38">
        <v>10</v>
      </c>
      <c r="E36" s="78"/>
      <c r="F36" s="78"/>
      <c r="G36" s="78"/>
      <c r="H36" s="27"/>
      <c r="I36" s="27"/>
      <c r="J36" s="78"/>
      <c r="K36" s="78"/>
      <c r="L36" s="78"/>
      <c r="M36" s="78"/>
      <c r="N36" s="27">
        <f t="shared" ref="N36:N40" si="6">SUM(L36:M36)</f>
        <v>0</v>
      </c>
      <c r="O36" s="79"/>
      <c r="P36" s="79"/>
      <c r="Q36" s="79"/>
      <c r="R36" s="79"/>
      <c r="S36" s="79"/>
      <c r="T36" s="39">
        <v>14</v>
      </c>
      <c r="U36" s="40" t="str">
        <f t="shared" ref="U36:U46" si="7">IFERROR(((T36+Q36+N36-R36)+(O36*2))/E36,"")</f>
        <v/>
      </c>
      <c r="V36" s="22">
        <v>444</v>
      </c>
      <c r="W36" s="22" t="s">
        <v>94</v>
      </c>
      <c r="X36" s="22" t="s">
        <v>95</v>
      </c>
      <c r="Y36" s="61">
        <v>2237</v>
      </c>
      <c r="Z36" s="41"/>
      <c r="AA36" s="1" t="s">
        <v>236</v>
      </c>
      <c r="AB36" s="28" t="s">
        <v>294</v>
      </c>
    </row>
    <row r="37" spans="1:28" x14ac:dyDescent="0.3">
      <c r="A37" s="1" t="s">
        <v>46</v>
      </c>
      <c r="B37" s="1" t="s">
        <v>65</v>
      </c>
      <c r="C37" s="27" t="s">
        <v>330</v>
      </c>
      <c r="D37" s="38">
        <v>32</v>
      </c>
      <c r="E37" s="78"/>
      <c r="F37" s="78"/>
      <c r="G37" s="78"/>
      <c r="H37" s="27"/>
      <c r="I37" s="27"/>
      <c r="J37" s="78"/>
      <c r="K37" s="78"/>
      <c r="L37" s="78"/>
      <c r="M37" s="78"/>
      <c r="N37" s="27">
        <f t="shared" si="6"/>
        <v>0</v>
      </c>
      <c r="O37" s="79"/>
      <c r="P37" s="79"/>
      <c r="Q37" s="79"/>
      <c r="R37" s="79"/>
      <c r="S37" s="79"/>
      <c r="T37" s="39">
        <v>16</v>
      </c>
      <c r="U37" s="40" t="str">
        <f t="shared" si="7"/>
        <v/>
      </c>
      <c r="V37" s="22">
        <v>444</v>
      </c>
      <c r="W37" s="22" t="s">
        <v>94</v>
      </c>
      <c r="X37" s="22" t="s">
        <v>95</v>
      </c>
      <c r="Y37" s="61">
        <v>2237</v>
      </c>
      <c r="Z37" s="41"/>
      <c r="AA37" s="1" t="s">
        <v>236</v>
      </c>
      <c r="AB37" s="28" t="s">
        <v>294</v>
      </c>
    </row>
    <row r="38" spans="1:28" x14ac:dyDescent="0.3">
      <c r="A38" s="1" t="s">
        <v>46</v>
      </c>
      <c r="B38" s="1" t="s">
        <v>65</v>
      </c>
      <c r="C38" s="27" t="s">
        <v>331</v>
      </c>
      <c r="D38" s="38">
        <v>14</v>
      </c>
      <c r="E38" s="78" t="s">
        <v>467</v>
      </c>
      <c r="F38" s="78"/>
      <c r="G38" s="78"/>
      <c r="H38" s="27"/>
      <c r="I38" s="27"/>
      <c r="J38" s="78"/>
      <c r="K38" s="78"/>
      <c r="L38" s="78"/>
      <c r="M38" s="78"/>
      <c r="N38" s="27">
        <f t="shared" si="6"/>
        <v>0</v>
      </c>
      <c r="O38" s="79"/>
      <c r="P38" s="79"/>
      <c r="Q38" s="79"/>
      <c r="R38" s="79"/>
      <c r="S38" s="79"/>
      <c r="T38" s="39">
        <f t="shared" ref="T38:T39" si="8">(H38*3)+((F38-H38)*2)+J38</f>
        <v>0</v>
      </c>
      <c r="U38" s="40" t="str">
        <f t="shared" si="7"/>
        <v/>
      </c>
      <c r="V38" s="22">
        <v>444</v>
      </c>
      <c r="W38" s="22" t="s">
        <v>94</v>
      </c>
      <c r="X38" s="22" t="s">
        <v>95</v>
      </c>
      <c r="Y38" s="61">
        <v>2237</v>
      </c>
      <c r="Z38" s="41"/>
      <c r="AA38" s="1" t="s">
        <v>236</v>
      </c>
      <c r="AB38" s="28" t="s">
        <v>294</v>
      </c>
    </row>
    <row r="39" spans="1:28" x14ac:dyDescent="0.3">
      <c r="A39" s="1" t="s">
        <v>46</v>
      </c>
      <c r="B39" s="1" t="s">
        <v>65</v>
      </c>
      <c r="C39" s="27" t="s">
        <v>332</v>
      </c>
      <c r="D39" s="38">
        <v>30</v>
      </c>
      <c r="E39" s="78" t="s">
        <v>467</v>
      </c>
      <c r="F39" s="78"/>
      <c r="G39" s="78"/>
      <c r="H39" s="27"/>
      <c r="I39" s="27"/>
      <c r="J39" s="78"/>
      <c r="K39" s="78"/>
      <c r="L39" s="78"/>
      <c r="M39" s="78"/>
      <c r="N39" s="27">
        <f t="shared" si="6"/>
        <v>0</v>
      </c>
      <c r="O39" s="79"/>
      <c r="P39" s="79"/>
      <c r="Q39" s="79"/>
      <c r="R39" s="79"/>
      <c r="S39" s="79"/>
      <c r="T39" s="39">
        <f t="shared" si="8"/>
        <v>0</v>
      </c>
      <c r="U39" s="40" t="str">
        <f t="shared" si="7"/>
        <v/>
      </c>
      <c r="V39" s="22">
        <v>444</v>
      </c>
      <c r="W39" s="22" t="s">
        <v>94</v>
      </c>
      <c r="X39" s="22" t="s">
        <v>95</v>
      </c>
      <c r="Y39" s="61">
        <v>2237</v>
      </c>
      <c r="Z39" s="41"/>
      <c r="AA39" s="1" t="s">
        <v>236</v>
      </c>
      <c r="AB39" s="28" t="s">
        <v>294</v>
      </c>
    </row>
    <row r="40" spans="1:28" x14ac:dyDescent="0.3">
      <c r="A40" s="1" t="s">
        <v>46</v>
      </c>
      <c r="B40" s="1" t="s">
        <v>65</v>
      </c>
      <c r="C40" s="27" t="s">
        <v>334</v>
      </c>
      <c r="D40" s="38">
        <v>50</v>
      </c>
      <c r="E40" s="78"/>
      <c r="F40" s="78"/>
      <c r="G40" s="78"/>
      <c r="H40" s="27"/>
      <c r="I40" s="27"/>
      <c r="J40" s="78"/>
      <c r="K40" s="78"/>
      <c r="L40" s="78"/>
      <c r="M40" s="78"/>
      <c r="N40" s="27">
        <f t="shared" si="6"/>
        <v>0</v>
      </c>
      <c r="O40" s="79"/>
      <c r="P40" s="79"/>
      <c r="Q40" s="79"/>
      <c r="R40" s="79"/>
      <c r="S40" s="79"/>
      <c r="T40" s="39">
        <v>7</v>
      </c>
      <c r="U40" s="40" t="str">
        <f t="shared" si="7"/>
        <v/>
      </c>
      <c r="V40" s="22">
        <v>444</v>
      </c>
      <c r="W40" s="22" t="s">
        <v>94</v>
      </c>
      <c r="X40" s="22" t="s">
        <v>95</v>
      </c>
      <c r="Y40" s="61">
        <v>2237</v>
      </c>
      <c r="Z40" s="41"/>
      <c r="AA40" s="1" t="s">
        <v>236</v>
      </c>
      <c r="AB40" s="28" t="s">
        <v>294</v>
      </c>
    </row>
    <row r="41" spans="1:28" x14ac:dyDescent="0.3">
      <c r="A41" s="1" t="s">
        <v>46</v>
      </c>
      <c r="B41" s="1" t="s">
        <v>65</v>
      </c>
      <c r="C41" s="27" t="s">
        <v>335</v>
      </c>
      <c r="D41" s="38">
        <v>20</v>
      </c>
      <c r="E41" s="78" t="s">
        <v>467</v>
      </c>
      <c r="F41" s="78"/>
      <c r="G41" s="78"/>
      <c r="H41" s="27"/>
      <c r="I41" s="27"/>
      <c r="J41" s="78"/>
      <c r="K41" s="78"/>
      <c r="L41" s="78"/>
      <c r="M41" s="78"/>
      <c r="N41" s="27">
        <f>SUM(L41:M41)</f>
        <v>0</v>
      </c>
      <c r="O41" s="79"/>
      <c r="P41" s="79"/>
      <c r="Q41" s="79"/>
      <c r="R41" s="79"/>
      <c r="S41" s="79"/>
      <c r="T41" s="39">
        <f>(H41*3)+((F41-H41)*2)+J41</f>
        <v>0</v>
      </c>
      <c r="U41" s="40" t="str">
        <f t="shared" si="7"/>
        <v/>
      </c>
      <c r="V41" s="22">
        <v>444</v>
      </c>
      <c r="W41" s="22" t="s">
        <v>94</v>
      </c>
      <c r="X41" s="22" t="s">
        <v>95</v>
      </c>
      <c r="Y41" s="61">
        <v>2237</v>
      </c>
      <c r="Z41" s="41"/>
      <c r="AA41" s="1" t="s">
        <v>236</v>
      </c>
      <c r="AB41" s="28" t="s">
        <v>294</v>
      </c>
    </row>
    <row r="42" spans="1:28" x14ac:dyDescent="0.3">
      <c r="A42" s="1" t="s">
        <v>46</v>
      </c>
      <c r="B42" s="1" t="s">
        <v>65</v>
      </c>
      <c r="C42" s="27" t="s">
        <v>149</v>
      </c>
      <c r="D42" s="81"/>
      <c r="E42" s="78" t="s">
        <v>467</v>
      </c>
      <c r="F42" s="78"/>
      <c r="G42" s="78"/>
      <c r="H42" s="27"/>
      <c r="I42" s="27"/>
      <c r="J42" s="78"/>
      <c r="K42" s="78"/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0</v>
      </c>
      <c r="U42" s="40" t="str">
        <f t="shared" si="7"/>
        <v/>
      </c>
      <c r="V42" s="22">
        <v>444</v>
      </c>
      <c r="W42" s="22" t="s">
        <v>94</v>
      </c>
      <c r="X42" s="22" t="s">
        <v>95</v>
      </c>
      <c r="Y42" s="61">
        <v>2237</v>
      </c>
      <c r="Z42" s="41"/>
      <c r="AA42" s="1" t="s">
        <v>236</v>
      </c>
      <c r="AB42" s="28" t="s">
        <v>294</v>
      </c>
    </row>
    <row r="43" spans="1:28" x14ac:dyDescent="0.3">
      <c r="A43" s="1" t="s">
        <v>46</v>
      </c>
      <c r="B43" s="1" t="s">
        <v>65</v>
      </c>
      <c r="C43" s="27" t="s">
        <v>336</v>
      </c>
      <c r="D43" s="38">
        <v>24</v>
      </c>
      <c r="E43" s="78"/>
      <c r="F43" s="78"/>
      <c r="G43" s="78"/>
      <c r="H43" s="27"/>
      <c r="I43" s="27"/>
      <c r="J43" s="81"/>
      <c r="K43" s="78"/>
      <c r="L43" s="78"/>
      <c r="M43" s="81"/>
      <c r="N43" s="27">
        <f>SUM(L43:M43)</f>
        <v>0</v>
      </c>
      <c r="O43" s="79"/>
      <c r="P43" s="79"/>
      <c r="Q43" s="79"/>
      <c r="R43" s="79"/>
      <c r="S43" s="79"/>
      <c r="T43" s="39">
        <v>6</v>
      </c>
      <c r="U43" s="40" t="str">
        <f t="shared" si="7"/>
        <v/>
      </c>
      <c r="V43" s="22">
        <v>444</v>
      </c>
      <c r="W43" s="22" t="s">
        <v>94</v>
      </c>
      <c r="X43" s="22" t="s">
        <v>95</v>
      </c>
      <c r="Y43" s="61">
        <v>2237</v>
      </c>
      <c r="Z43" s="41"/>
      <c r="AA43" s="1" t="s">
        <v>236</v>
      </c>
      <c r="AB43" s="28" t="s">
        <v>294</v>
      </c>
    </row>
    <row r="44" spans="1:28" x14ac:dyDescent="0.3">
      <c r="A44" s="1" t="s">
        <v>46</v>
      </c>
      <c r="B44" s="1" t="s">
        <v>65</v>
      </c>
      <c r="C44" s="27" t="s">
        <v>337</v>
      </c>
      <c r="D44" s="38">
        <v>40</v>
      </c>
      <c r="E44" s="78"/>
      <c r="F44" s="78"/>
      <c r="G44" s="78"/>
      <c r="H44" s="27"/>
      <c r="I44" s="27"/>
      <c r="J44" s="79"/>
      <c r="K44" s="79"/>
      <c r="L44" s="79"/>
      <c r="M44" s="39">
        <v>15</v>
      </c>
      <c r="N44" s="27">
        <f>SUM(L44:M44)</f>
        <v>15</v>
      </c>
      <c r="O44" s="79"/>
      <c r="P44" s="79"/>
      <c r="Q44" s="79"/>
      <c r="R44" s="79"/>
      <c r="S44" s="79"/>
      <c r="T44" s="39">
        <v>36</v>
      </c>
      <c r="U44" s="40" t="str">
        <f t="shared" si="7"/>
        <v/>
      </c>
      <c r="V44" s="22">
        <v>444</v>
      </c>
      <c r="W44" s="22" t="s">
        <v>94</v>
      </c>
      <c r="X44" s="22" t="s">
        <v>95</v>
      </c>
      <c r="Y44" s="61">
        <v>2237</v>
      </c>
      <c r="Z44" s="41"/>
      <c r="AA44" s="1" t="s">
        <v>236</v>
      </c>
      <c r="AB44" s="28" t="s">
        <v>294</v>
      </c>
    </row>
    <row r="45" spans="1:28" x14ac:dyDescent="0.3">
      <c r="A45" s="1" t="s">
        <v>46</v>
      </c>
      <c r="B45" s="1" t="s">
        <v>65</v>
      </c>
      <c r="C45" s="27" t="s">
        <v>338</v>
      </c>
      <c r="D45" s="38">
        <v>22</v>
      </c>
      <c r="E45" s="78"/>
      <c r="F45" s="78"/>
      <c r="G45" s="78"/>
      <c r="H45" s="27"/>
      <c r="I45" s="27"/>
      <c r="J45" s="78"/>
      <c r="K45" s="78"/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39">
        <v>4</v>
      </c>
      <c r="U45" s="40" t="str">
        <f t="shared" si="7"/>
        <v/>
      </c>
      <c r="V45" s="22">
        <v>444</v>
      </c>
      <c r="W45" s="22" t="s">
        <v>94</v>
      </c>
      <c r="X45" s="22" t="s">
        <v>95</v>
      </c>
      <c r="Y45" s="61">
        <v>2237</v>
      </c>
      <c r="Z45" s="41"/>
      <c r="AA45" s="1" t="s">
        <v>236</v>
      </c>
      <c r="AB45" s="28" t="s">
        <v>294</v>
      </c>
    </row>
    <row r="46" spans="1:28" x14ac:dyDescent="0.3">
      <c r="A46" s="1" t="s">
        <v>46</v>
      </c>
      <c r="B46" s="1" t="s">
        <v>65</v>
      </c>
      <c r="C46" s="27" t="s">
        <v>339</v>
      </c>
      <c r="D46" s="38">
        <v>42</v>
      </c>
      <c r="E46" s="82"/>
      <c r="F46" s="82"/>
      <c r="G46" s="82"/>
      <c r="H46" s="42"/>
      <c r="I46" s="42"/>
      <c r="J46" s="82"/>
      <c r="K46" s="82"/>
      <c r="L46" s="82"/>
      <c r="M46" s="82"/>
      <c r="N46" s="27">
        <f t="shared" ref="N46" si="9">SUM(L46:M46)</f>
        <v>0</v>
      </c>
      <c r="O46" s="79"/>
      <c r="P46" s="79"/>
      <c r="Q46" s="79"/>
      <c r="R46" s="79"/>
      <c r="S46" s="79"/>
      <c r="T46" s="39">
        <v>1</v>
      </c>
      <c r="U46" s="40" t="str">
        <f t="shared" si="7"/>
        <v/>
      </c>
      <c r="V46" s="22">
        <v>444</v>
      </c>
      <c r="W46" s="22" t="s">
        <v>94</v>
      </c>
      <c r="X46" s="22" t="s">
        <v>95</v>
      </c>
      <c r="Y46" s="61">
        <v>2237</v>
      </c>
      <c r="Z46" s="41"/>
      <c r="AA46" s="1" t="s">
        <v>236</v>
      </c>
      <c r="AB46" s="28" t="s">
        <v>294</v>
      </c>
    </row>
    <row r="47" spans="1:28" x14ac:dyDescent="0.3">
      <c r="A47" s="1" t="s">
        <v>46</v>
      </c>
      <c r="B47" s="75" t="s">
        <v>65</v>
      </c>
      <c r="C47" s="55" t="s">
        <v>39</v>
      </c>
      <c r="D47" s="38"/>
      <c r="E47" s="55">
        <v>240</v>
      </c>
      <c r="F47" s="42"/>
      <c r="G47" s="42"/>
      <c r="H47" s="42"/>
      <c r="I47" s="42"/>
      <c r="J47" s="55"/>
      <c r="K47" s="42"/>
      <c r="L47" s="42"/>
      <c r="M47" s="42"/>
      <c r="N47" s="27"/>
      <c r="O47" s="39"/>
      <c r="P47" s="39"/>
      <c r="Q47" s="39"/>
      <c r="R47" s="39"/>
      <c r="S47" s="39"/>
      <c r="T47" s="39"/>
      <c r="U47" s="40"/>
      <c r="V47" s="22">
        <v>444</v>
      </c>
      <c r="W47" s="22" t="s">
        <v>94</v>
      </c>
      <c r="X47" s="22" t="s">
        <v>95</v>
      </c>
      <c r="Y47" s="61">
        <v>2237</v>
      </c>
      <c r="Z47" s="41"/>
      <c r="AA47" s="1" t="s">
        <v>236</v>
      </c>
      <c r="AB47" s="28" t="s">
        <v>294</v>
      </c>
    </row>
    <row r="48" spans="1:28" x14ac:dyDescent="0.3">
      <c r="A48" s="43" t="s">
        <v>46</v>
      </c>
      <c r="B48" s="43" t="s">
        <v>65</v>
      </c>
      <c r="C48" s="44" t="s">
        <v>40</v>
      </c>
      <c r="D48" s="43"/>
      <c r="E48" s="44">
        <f>SUM(E35:E47)</f>
        <v>240</v>
      </c>
      <c r="F48" s="44">
        <f t="shared" ref="F48:S48" si="10">SUM(F35:F47)</f>
        <v>0</v>
      </c>
      <c r="G48" s="44">
        <f t="shared" si="10"/>
        <v>0</v>
      </c>
      <c r="H48" s="44">
        <f t="shared" si="10"/>
        <v>0</v>
      </c>
      <c r="I48" s="44">
        <f t="shared" si="10"/>
        <v>0</v>
      </c>
      <c r="J48" s="44">
        <f t="shared" si="10"/>
        <v>0</v>
      </c>
      <c r="K48" s="44">
        <f t="shared" si="10"/>
        <v>0</v>
      </c>
      <c r="L48" s="44">
        <f t="shared" si="10"/>
        <v>0</v>
      </c>
      <c r="M48" s="44">
        <f t="shared" si="10"/>
        <v>15</v>
      </c>
      <c r="N48" s="44">
        <f t="shared" si="10"/>
        <v>15</v>
      </c>
      <c r="O48" s="44">
        <f t="shared" si="10"/>
        <v>0</v>
      </c>
      <c r="P48" s="44">
        <f t="shared" si="10"/>
        <v>0</v>
      </c>
      <c r="Q48" s="44">
        <f t="shared" si="10"/>
        <v>0</v>
      </c>
      <c r="R48" s="44">
        <f t="shared" si="10"/>
        <v>0</v>
      </c>
      <c r="S48" s="44">
        <f t="shared" si="10"/>
        <v>0</v>
      </c>
      <c r="T48" s="44">
        <f t="shared" ref="T48" si="11">SUM(T35:T46)</f>
        <v>92</v>
      </c>
      <c r="U48" s="45">
        <f>((T48+Q48+N48-R48)+(O48*2))/E48</f>
        <v>0.44583333333333336</v>
      </c>
      <c r="V48" s="46">
        <v>444</v>
      </c>
      <c r="W48" s="46" t="s">
        <v>94</v>
      </c>
      <c r="X48" s="46" t="s">
        <v>95</v>
      </c>
      <c r="Y48" s="62">
        <v>2237</v>
      </c>
      <c r="Z48" s="47"/>
      <c r="AA48" s="43" t="s">
        <v>236</v>
      </c>
      <c r="AB48" s="73" t="s">
        <v>294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 t="e">
        <f>J48/K48</f>
        <v>#DIV/0!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1A51C-3CC4-4B35-98D6-132BA1A07623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391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29633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295</v>
      </c>
      <c r="K4" s="16" t="s">
        <v>45</v>
      </c>
      <c r="L4" s="17"/>
      <c r="M4" s="18"/>
      <c r="N4" s="19">
        <v>30</v>
      </c>
      <c r="O4" s="19">
        <v>10</v>
      </c>
      <c r="P4" s="19">
        <v>27</v>
      </c>
      <c r="Q4" s="19">
        <v>19</v>
      </c>
      <c r="R4" s="20"/>
      <c r="S4" s="21">
        <f>SUM(N4:R4)</f>
        <v>86</v>
      </c>
      <c r="T4" s="22">
        <v>447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296</v>
      </c>
      <c r="K5" s="16" t="s">
        <v>66</v>
      </c>
      <c r="L5" s="17"/>
      <c r="M5" s="18"/>
      <c r="N5" s="19">
        <v>22</v>
      </c>
      <c r="O5" s="19">
        <v>26</v>
      </c>
      <c r="P5" s="19">
        <v>17</v>
      </c>
      <c r="Q5" s="19">
        <v>26</v>
      </c>
      <c r="R5" s="20"/>
      <c r="S5" s="21">
        <f>SUM(N5:R5)</f>
        <v>91</v>
      </c>
      <c r="T5" s="22">
        <v>447</v>
      </c>
      <c r="U5" s="1"/>
      <c r="V5" s="1"/>
      <c r="W5" s="1"/>
    </row>
    <row r="6" spans="1:28" x14ac:dyDescent="0.3">
      <c r="C6" s="58">
        <v>1037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447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24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12</v>
      </c>
      <c r="E13" s="27">
        <v>35</v>
      </c>
      <c r="F13" s="27">
        <v>11</v>
      </c>
      <c r="G13" s="27">
        <v>22</v>
      </c>
      <c r="H13" s="27"/>
      <c r="I13" s="27"/>
      <c r="J13" s="27">
        <v>3</v>
      </c>
      <c r="K13" s="27">
        <v>3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+(F13*2)+J13</f>
        <v>25</v>
      </c>
      <c r="U13" s="40">
        <f>IFERROR(((T13+Q13+N13-R13)+(O13*2))/E13,"")</f>
        <v>0.7142857142857143</v>
      </c>
      <c r="V13" s="22">
        <v>447</v>
      </c>
      <c r="W13" s="22" t="s">
        <v>79</v>
      </c>
      <c r="X13" s="22" t="s">
        <v>95</v>
      </c>
      <c r="Y13" s="61">
        <v>1037</v>
      </c>
      <c r="Z13" s="41"/>
      <c r="AA13" s="1" t="s">
        <v>96</v>
      </c>
      <c r="AB13" s="28" t="s">
        <v>297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34</v>
      </c>
      <c r="E14" s="78"/>
      <c r="F14" s="27">
        <v>4</v>
      </c>
      <c r="G14" s="78"/>
      <c r="H14" s="27"/>
      <c r="I14" s="27"/>
      <c r="J14" s="27">
        <v>4</v>
      </c>
      <c r="K14" s="78"/>
      <c r="L14" s="78"/>
      <c r="M14" s="78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1" si="1">+(F14*2)+J14</f>
        <v>12</v>
      </c>
      <c r="U14" s="40" t="str">
        <f t="shared" ref="U14:U21" si="2">IFERROR(((T14+Q14+N14-R14)+(O14*2))/E14,"")</f>
        <v/>
      </c>
      <c r="V14" s="22">
        <v>447</v>
      </c>
      <c r="W14" s="22" t="s">
        <v>79</v>
      </c>
      <c r="X14" s="22" t="s">
        <v>95</v>
      </c>
      <c r="Y14" s="61">
        <v>1037</v>
      </c>
      <c r="Z14" s="41"/>
      <c r="AA14" s="1" t="s">
        <v>96</v>
      </c>
      <c r="AB14" s="28" t="s">
        <v>297</v>
      </c>
    </row>
    <row r="15" spans="1:28" x14ac:dyDescent="0.3">
      <c r="A15" s="1" t="s">
        <v>65</v>
      </c>
      <c r="B15" s="1" t="s">
        <v>46</v>
      </c>
      <c r="C15" s="27" t="s">
        <v>117</v>
      </c>
      <c r="D15" s="38">
        <v>42</v>
      </c>
      <c r="E15" s="78"/>
      <c r="F15" s="27">
        <v>3</v>
      </c>
      <c r="G15" s="78"/>
      <c r="H15" s="27"/>
      <c r="I15" s="27"/>
      <c r="J15" s="27">
        <v>1</v>
      </c>
      <c r="K15" s="78"/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7</v>
      </c>
      <c r="U15" s="40" t="str">
        <f t="shared" si="2"/>
        <v/>
      </c>
      <c r="V15" s="22">
        <v>447</v>
      </c>
      <c r="W15" s="22" t="s">
        <v>79</v>
      </c>
      <c r="X15" s="22" t="s">
        <v>95</v>
      </c>
      <c r="Y15" s="61">
        <v>1037</v>
      </c>
      <c r="Z15" s="41"/>
      <c r="AA15" s="1" t="s">
        <v>96</v>
      </c>
      <c r="AB15" s="28" t="s">
        <v>297</v>
      </c>
    </row>
    <row r="16" spans="1:28" x14ac:dyDescent="0.3">
      <c r="A16" s="1" t="s">
        <v>65</v>
      </c>
      <c r="B16" s="1" t="s">
        <v>46</v>
      </c>
      <c r="C16" s="27" t="s">
        <v>118</v>
      </c>
      <c r="D16" s="38">
        <v>40</v>
      </c>
      <c r="E16" s="78"/>
      <c r="F16" s="27">
        <v>4</v>
      </c>
      <c r="G16" s="78"/>
      <c r="H16" s="27"/>
      <c r="I16" s="27"/>
      <c r="J16" s="27">
        <v>6</v>
      </c>
      <c r="K16" s="78"/>
      <c r="L16" s="78"/>
      <c r="M16" s="27">
        <v>11</v>
      </c>
      <c r="N16" s="27">
        <f t="shared" si="0"/>
        <v>11</v>
      </c>
      <c r="O16" s="79"/>
      <c r="P16" s="79"/>
      <c r="Q16" s="79"/>
      <c r="R16" s="79"/>
      <c r="S16" s="79"/>
      <c r="T16" s="27">
        <f t="shared" si="1"/>
        <v>14</v>
      </c>
      <c r="U16" s="40" t="str">
        <f t="shared" si="2"/>
        <v/>
      </c>
      <c r="V16" s="22">
        <v>447</v>
      </c>
      <c r="W16" s="22" t="s">
        <v>79</v>
      </c>
      <c r="X16" s="22" t="s">
        <v>95</v>
      </c>
      <c r="Y16" s="61">
        <v>1037</v>
      </c>
      <c r="Z16" s="41"/>
      <c r="AA16" s="1" t="s">
        <v>96</v>
      </c>
      <c r="AB16" s="28" t="s">
        <v>297</v>
      </c>
    </row>
    <row r="17" spans="1:28" x14ac:dyDescent="0.3">
      <c r="A17" s="1" t="s">
        <v>65</v>
      </c>
      <c r="B17" s="1" t="s">
        <v>46</v>
      </c>
      <c r="C17" s="27" t="s">
        <v>49</v>
      </c>
      <c r="D17" s="38">
        <v>44</v>
      </c>
      <c r="E17" s="78"/>
      <c r="F17" s="27">
        <v>8</v>
      </c>
      <c r="G17" s="78"/>
      <c r="H17" s="27"/>
      <c r="I17" s="27"/>
      <c r="J17" s="27">
        <v>4</v>
      </c>
      <c r="K17" s="78"/>
      <c r="L17" s="78"/>
      <c r="M17" s="78"/>
      <c r="N17" s="27">
        <f t="shared" si="0"/>
        <v>0</v>
      </c>
      <c r="O17" s="39">
        <v>8</v>
      </c>
      <c r="P17" s="79"/>
      <c r="Q17" s="79"/>
      <c r="R17" s="79"/>
      <c r="S17" s="79"/>
      <c r="T17" s="27">
        <f t="shared" si="1"/>
        <v>20</v>
      </c>
      <c r="U17" s="40" t="str">
        <f t="shared" si="2"/>
        <v/>
      </c>
      <c r="V17" s="22">
        <v>447</v>
      </c>
      <c r="W17" s="22" t="s">
        <v>79</v>
      </c>
      <c r="X17" s="22" t="s">
        <v>95</v>
      </c>
      <c r="Y17" s="61">
        <v>1037</v>
      </c>
      <c r="Z17" s="41"/>
      <c r="AA17" s="1" t="s">
        <v>96</v>
      </c>
      <c r="AB17" s="28" t="s">
        <v>297</v>
      </c>
    </row>
    <row r="18" spans="1:28" x14ac:dyDescent="0.3">
      <c r="A18" s="1" t="s">
        <v>65</v>
      </c>
      <c r="B18" s="1" t="s">
        <v>46</v>
      </c>
      <c r="C18" s="27" t="s">
        <v>50</v>
      </c>
      <c r="D18" s="38">
        <v>24</v>
      </c>
      <c r="E18" s="78"/>
      <c r="F18" s="27">
        <v>2</v>
      </c>
      <c r="G18" s="78"/>
      <c r="H18" s="27"/>
      <c r="I18" s="27"/>
      <c r="J18" s="27">
        <v>0</v>
      </c>
      <c r="K18" s="78"/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4</v>
      </c>
      <c r="U18" s="40" t="str">
        <f t="shared" si="2"/>
        <v/>
      </c>
      <c r="V18" s="22">
        <v>447</v>
      </c>
      <c r="W18" s="22" t="s">
        <v>79</v>
      </c>
      <c r="X18" s="22" t="s">
        <v>95</v>
      </c>
      <c r="Y18" s="61">
        <v>1037</v>
      </c>
      <c r="Z18" s="41"/>
      <c r="AA18" s="1" t="s">
        <v>96</v>
      </c>
      <c r="AB18" s="28" t="s">
        <v>297</v>
      </c>
    </row>
    <row r="19" spans="1:28" x14ac:dyDescent="0.3">
      <c r="A19" s="1" t="s">
        <v>65</v>
      </c>
      <c r="B19" s="1" t="s">
        <v>46</v>
      </c>
      <c r="C19" s="27" t="s">
        <v>51</v>
      </c>
      <c r="D19" s="38">
        <v>23</v>
      </c>
      <c r="E19" s="78"/>
      <c r="F19" s="27">
        <v>0</v>
      </c>
      <c r="G19" s="78"/>
      <c r="H19" s="27"/>
      <c r="I19" s="27"/>
      <c r="J19" s="27">
        <v>0</v>
      </c>
      <c r="K19" s="78"/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0</v>
      </c>
      <c r="U19" s="40" t="str">
        <f t="shared" si="2"/>
        <v/>
      </c>
      <c r="V19" s="22">
        <v>447</v>
      </c>
      <c r="W19" s="22" t="s">
        <v>79</v>
      </c>
      <c r="X19" s="22" t="s">
        <v>95</v>
      </c>
      <c r="Y19" s="61">
        <v>1037</v>
      </c>
      <c r="Z19" s="41"/>
      <c r="AA19" s="1" t="s">
        <v>96</v>
      </c>
      <c r="AB19" s="28" t="s">
        <v>297</v>
      </c>
    </row>
    <row r="20" spans="1:28" x14ac:dyDescent="0.3">
      <c r="A20" s="1" t="s">
        <v>65</v>
      </c>
      <c r="B20" s="1" t="s">
        <v>46</v>
      </c>
      <c r="C20" s="27" t="s">
        <v>53</v>
      </c>
      <c r="D20" s="38">
        <v>10</v>
      </c>
      <c r="E20" s="78"/>
      <c r="F20" s="27">
        <v>2</v>
      </c>
      <c r="G20" s="78"/>
      <c r="H20" s="27"/>
      <c r="I20" s="27"/>
      <c r="J20" s="27">
        <v>0</v>
      </c>
      <c r="K20" s="78"/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4</v>
      </c>
      <c r="U20" s="40" t="str">
        <f t="shared" si="2"/>
        <v/>
      </c>
      <c r="V20" s="22">
        <v>447</v>
      </c>
      <c r="W20" s="22" t="s">
        <v>79</v>
      </c>
      <c r="X20" s="22" t="s">
        <v>95</v>
      </c>
      <c r="Y20" s="61">
        <v>1037</v>
      </c>
      <c r="Z20" s="41"/>
      <c r="AA20" s="1" t="s">
        <v>96</v>
      </c>
      <c r="AB20" s="28" t="s">
        <v>297</v>
      </c>
    </row>
    <row r="21" spans="1:28" x14ac:dyDescent="0.3">
      <c r="A21" s="1" t="s">
        <v>65</v>
      </c>
      <c r="B21" s="1" t="s">
        <v>46</v>
      </c>
      <c r="C21" s="27" t="s">
        <v>54</v>
      </c>
      <c r="D21" s="38">
        <v>32</v>
      </c>
      <c r="E21" s="78"/>
      <c r="F21" s="27">
        <v>0</v>
      </c>
      <c r="G21" s="78"/>
      <c r="H21" s="27"/>
      <c r="I21" s="27"/>
      <c r="J21" s="27">
        <v>0</v>
      </c>
      <c r="K21" s="78"/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0</v>
      </c>
      <c r="U21" s="40" t="str">
        <f t="shared" si="2"/>
        <v/>
      </c>
      <c r="V21" s="22">
        <v>447</v>
      </c>
      <c r="W21" s="22" t="s">
        <v>79</v>
      </c>
      <c r="X21" s="22" t="s">
        <v>95</v>
      </c>
      <c r="Y21" s="61">
        <v>1037</v>
      </c>
      <c r="Z21" s="41"/>
      <c r="AA21" s="1" t="s">
        <v>96</v>
      </c>
      <c r="AB21" s="28" t="s">
        <v>297</v>
      </c>
    </row>
    <row r="22" spans="1:28" x14ac:dyDescent="0.3">
      <c r="A22" s="1" t="s">
        <v>65</v>
      </c>
      <c r="B22" s="1" t="s">
        <v>46</v>
      </c>
      <c r="C22" s="55" t="s">
        <v>39</v>
      </c>
      <c r="D22" s="1"/>
      <c r="E22" s="55">
        <v>205</v>
      </c>
      <c r="F22" s="42"/>
      <c r="G22" s="42"/>
      <c r="H22" s="42"/>
      <c r="I22" s="42"/>
      <c r="J22" s="42"/>
      <c r="K22" s="42"/>
      <c r="L22" s="42"/>
      <c r="M22" s="42"/>
      <c r="N22" s="27"/>
      <c r="O22" s="42"/>
      <c r="P22" s="42"/>
      <c r="Q22" s="42"/>
      <c r="R22" s="42"/>
      <c r="S22" s="42"/>
      <c r="T22" s="27"/>
      <c r="U22" s="40" t="str">
        <f t="shared" ref="U22" si="3">_xlfn.IFNA("",((T22+Q22+N22-R22)+(O22*2))/E22)</f>
        <v/>
      </c>
      <c r="V22" s="22">
        <v>447</v>
      </c>
      <c r="W22" s="22" t="s">
        <v>79</v>
      </c>
      <c r="X22" s="22" t="s">
        <v>95</v>
      </c>
      <c r="Y22" s="61">
        <v>1037</v>
      </c>
      <c r="Z22" s="41"/>
      <c r="AA22" s="1" t="s">
        <v>96</v>
      </c>
      <c r="AB22" s="28" t="s">
        <v>297</v>
      </c>
    </row>
    <row r="23" spans="1:28" x14ac:dyDescent="0.3">
      <c r="A23" s="43" t="s">
        <v>65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34</v>
      </c>
      <c r="G23" s="44">
        <f t="shared" si="4"/>
        <v>22</v>
      </c>
      <c r="H23" s="44">
        <f t="shared" si="4"/>
        <v>0</v>
      </c>
      <c r="I23" s="44">
        <f t="shared" si="4"/>
        <v>0</v>
      </c>
      <c r="J23" s="44">
        <f t="shared" si="4"/>
        <v>18</v>
      </c>
      <c r="K23" s="44">
        <f t="shared" si="4"/>
        <v>3</v>
      </c>
      <c r="L23" s="44">
        <f t="shared" si="4"/>
        <v>0</v>
      </c>
      <c r="M23" s="44">
        <f t="shared" si="4"/>
        <v>11</v>
      </c>
      <c r="N23" s="44">
        <f t="shared" si="4"/>
        <v>11</v>
      </c>
      <c r="O23" s="44">
        <f t="shared" si="4"/>
        <v>8</v>
      </c>
      <c r="P23" s="44">
        <f t="shared" si="4"/>
        <v>0</v>
      </c>
      <c r="Q23" s="44">
        <f t="shared" si="4"/>
        <v>0</v>
      </c>
      <c r="R23" s="44">
        <f t="shared" si="4"/>
        <v>0</v>
      </c>
      <c r="S23" s="44">
        <f t="shared" si="4"/>
        <v>0</v>
      </c>
      <c r="T23" s="44">
        <f t="shared" si="4"/>
        <v>86</v>
      </c>
      <c r="U23" s="45">
        <f>((T23+Q23+N23-R23)+(O23*2))/E23</f>
        <v>0.47083333333333333</v>
      </c>
      <c r="V23" s="46">
        <v>447</v>
      </c>
      <c r="W23" s="46" t="s">
        <v>79</v>
      </c>
      <c r="X23" s="46" t="s">
        <v>95</v>
      </c>
      <c r="Y23" s="62">
        <v>1037</v>
      </c>
      <c r="Z23" s="74" t="s">
        <v>392</v>
      </c>
      <c r="AA23" s="43" t="s">
        <v>96</v>
      </c>
      <c r="AB23" s="73" t="s">
        <v>393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1.5454545454545454</v>
      </c>
      <c r="H24" s="27"/>
      <c r="I24" s="1"/>
      <c r="J24" s="48" t="s">
        <v>42</v>
      </c>
      <c r="K24" s="50">
        <f>J23/K23</f>
        <v>6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B26" s="1"/>
      <c r="C26" s="1" t="s">
        <v>394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28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23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328</v>
      </c>
      <c r="D35" s="38">
        <v>34</v>
      </c>
      <c r="E35" s="78"/>
      <c r="F35" s="27">
        <v>4</v>
      </c>
      <c r="G35" s="78"/>
      <c r="H35" s="27"/>
      <c r="I35" s="27"/>
      <c r="J35" s="27">
        <v>0</v>
      </c>
      <c r="K35" s="78"/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(H35*3)+((F35-H35)*2)+J35</f>
        <v>8</v>
      </c>
      <c r="U35" s="40" t="str">
        <f>IFERROR(((T35+Q35+N35-R35)+(O35*2))/E35,"")</f>
        <v/>
      </c>
      <c r="V35" s="22">
        <v>447</v>
      </c>
      <c r="W35" s="22" t="s">
        <v>94</v>
      </c>
      <c r="X35" s="22" t="s">
        <v>80</v>
      </c>
      <c r="Y35" s="61">
        <v>1037</v>
      </c>
      <c r="Z35" s="41"/>
      <c r="AA35" s="1" t="s">
        <v>236</v>
      </c>
      <c r="AB35" s="28" t="s">
        <v>298</v>
      </c>
    </row>
    <row r="36" spans="1:28" x14ac:dyDescent="0.3">
      <c r="A36" s="1" t="s">
        <v>46</v>
      </c>
      <c r="B36" s="1" t="s">
        <v>65</v>
      </c>
      <c r="C36" s="27" t="s">
        <v>329</v>
      </c>
      <c r="D36" s="38">
        <v>10</v>
      </c>
      <c r="E36" s="78"/>
      <c r="F36" s="27">
        <v>8</v>
      </c>
      <c r="G36" s="78"/>
      <c r="H36" s="27"/>
      <c r="I36" s="27"/>
      <c r="J36" s="27">
        <v>6</v>
      </c>
      <c r="K36" s="78"/>
      <c r="L36" s="78"/>
      <c r="M36" s="78"/>
      <c r="N36" s="27">
        <f t="shared" ref="N36:N40" si="5">SUM(L36:M36)</f>
        <v>0</v>
      </c>
      <c r="O36" s="79"/>
      <c r="P36" s="79"/>
      <c r="Q36" s="79"/>
      <c r="R36" s="79"/>
      <c r="S36" s="79"/>
      <c r="T36" s="39">
        <f t="shared" ref="T36:T40" si="6">(H36*3)+((F36-H36)*2)+J36</f>
        <v>22</v>
      </c>
      <c r="U36" s="40" t="str">
        <f t="shared" ref="U36:U45" si="7">IFERROR(((T36+Q36+N36-R36)+(O36*2))/E36,"")</f>
        <v/>
      </c>
      <c r="V36" s="22">
        <v>447</v>
      </c>
      <c r="W36" s="22" t="s">
        <v>94</v>
      </c>
      <c r="X36" s="22" t="s">
        <v>80</v>
      </c>
      <c r="Y36" s="61">
        <v>1037</v>
      </c>
      <c r="Z36" s="41"/>
      <c r="AA36" s="1" t="s">
        <v>236</v>
      </c>
      <c r="AB36" s="28" t="s">
        <v>298</v>
      </c>
    </row>
    <row r="37" spans="1:28" x14ac:dyDescent="0.3">
      <c r="A37" s="1" t="s">
        <v>46</v>
      </c>
      <c r="B37" s="1" t="s">
        <v>65</v>
      </c>
      <c r="C37" s="27" t="s">
        <v>330</v>
      </c>
      <c r="D37" s="38">
        <v>32</v>
      </c>
      <c r="E37" s="78"/>
      <c r="F37" s="27">
        <v>0</v>
      </c>
      <c r="G37" s="78"/>
      <c r="H37" s="27"/>
      <c r="I37" s="27"/>
      <c r="J37" s="27">
        <v>0</v>
      </c>
      <c r="K37" s="78"/>
      <c r="L37" s="78"/>
      <c r="M37" s="78"/>
      <c r="N37" s="27">
        <f t="shared" si="5"/>
        <v>0</v>
      </c>
      <c r="O37" s="79"/>
      <c r="P37" s="79"/>
      <c r="Q37" s="79"/>
      <c r="R37" s="79"/>
      <c r="S37" s="79"/>
      <c r="T37" s="39">
        <f t="shared" si="6"/>
        <v>0</v>
      </c>
      <c r="U37" s="40" t="str">
        <f t="shared" si="7"/>
        <v/>
      </c>
      <c r="V37" s="22">
        <v>447</v>
      </c>
      <c r="W37" s="22" t="s">
        <v>94</v>
      </c>
      <c r="X37" s="22" t="s">
        <v>80</v>
      </c>
      <c r="Y37" s="61">
        <v>1037</v>
      </c>
      <c r="Z37" s="41"/>
      <c r="AA37" s="1" t="s">
        <v>236</v>
      </c>
      <c r="AB37" s="28" t="s">
        <v>298</v>
      </c>
    </row>
    <row r="38" spans="1:28" x14ac:dyDescent="0.3">
      <c r="A38" s="1" t="s">
        <v>46</v>
      </c>
      <c r="B38" s="1" t="s">
        <v>65</v>
      </c>
      <c r="C38" s="27" t="s">
        <v>331</v>
      </c>
      <c r="D38" s="38">
        <v>14</v>
      </c>
      <c r="E38" s="78" t="s">
        <v>388</v>
      </c>
      <c r="F38" s="27"/>
      <c r="G38" s="78"/>
      <c r="H38" s="27"/>
      <c r="I38" s="27"/>
      <c r="J38" s="27"/>
      <c r="K38" s="78"/>
      <c r="L38" s="78"/>
      <c r="M38" s="78"/>
      <c r="N38" s="27"/>
      <c r="O38" s="79"/>
      <c r="P38" s="79"/>
      <c r="Q38" s="79"/>
      <c r="R38" s="79"/>
      <c r="S38" s="79"/>
      <c r="T38" s="39"/>
      <c r="U38" s="40" t="str">
        <f t="shared" si="7"/>
        <v/>
      </c>
      <c r="V38" s="22">
        <v>447</v>
      </c>
      <c r="W38" s="22" t="s">
        <v>94</v>
      </c>
      <c r="X38" s="22" t="s">
        <v>80</v>
      </c>
      <c r="Y38" s="61">
        <v>1037</v>
      </c>
      <c r="Z38" s="41"/>
      <c r="AA38" s="1" t="s">
        <v>236</v>
      </c>
      <c r="AB38" s="28" t="s">
        <v>298</v>
      </c>
    </row>
    <row r="39" spans="1:28" x14ac:dyDescent="0.3">
      <c r="A39" s="1" t="s">
        <v>46</v>
      </c>
      <c r="B39" s="1" t="s">
        <v>65</v>
      </c>
      <c r="C39" s="27" t="s">
        <v>332</v>
      </c>
      <c r="D39" s="38">
        <v>30</v>
      </c>
      <c r="E39" s="78" t="s">
        <v>388</v>
      </c>
      <c r="F39" s="27"/>
      <c r="G39" s="78"/>
      <c r="H39" s="27"/>
      <c r="I39" s="27"/>
      <c r="J39" s="27"/>
      <c r="K39" s="78"/>
      <c r="L39" s="78"/>
      <c r="M39" s="78"/>
      <c r="N39" s="27"/>
      <c r="O39" s="79"/>
      <c r="P39" s="79"/>
      <c r="Q39" s="79"/>
      <c r="R39" s="79"/>
      <c r="S39" s="79"/>
      <c r="T39" s="39"/>
      <c r="U39" s="40" t="str">
        <f t="shared" si="7"/>
        <v/>
      </c>
      <c r="V39" s="22">
        <v>447</v>
      </c>
      <c r="W39" s="22" t="s">
        <v>94</v>
      </c>
      <c r="X39" s="22" t="s">
        <v>80</v>
      </c>
      <c r="Y39" s="61">
        <v>1037</v>
      </c>
      <c r="Z39" s="41"/>
      <c r="AA39" s="1" t="s">
        <v>236</v>
      </c>
      <c r="AB39" s="28" t="s">
        <v>298</v>
      </c>
    </row>
    <row r="40" spans="1:28" x14ac:dyDescent="0.3">
      <c r="A40" s="1" t="s">
        <v>46</v>
      </c>
      <c r="B40" s="1" t="s">
        <v>65</v>
      </c>
      <c r="C40" s="27" t="s">
        <v>334</v>
      </c>
      <c r="D40" s="38">
        <v>50</v>
      </c>
      <c r="E40" s="78"/>
      <c r="F40" s="27">
        <v>4</v>
      </c>
      <c r="G40" s="78"/>
      <c r="H40" s="27"/>
      <c r="I40" s="27"/>
      <c r="J40" s="27">
        <v>5</v>
      </c>
      <c r="K40" s="78"/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39">
        <f t="shared" si="6"/>
        <v>13</v>
      </c>
      <c r="U40" s="40" t="str">
        <f t="shared" si="7"/>
        <v/>
      </c>
      <c r="V40" s="22">
        <v>447</v>
      </c>
      <c r="W40" s="22" t="s">
        <v>94</v>
      </c>
      <c r="X40" s="22" t="s">
        <v>80</v>
      </c>
      <c r="Y40" s="61">
        <v>1037</v>
      </c>
      <c r="Z40" s="41"/>
      <c r="AA40" s="1" t="s">
        <v>236</v>
      </c>
      <c r="AB40" s="28" t="s">
        <v>298</v>
      </c>
    </row>
    <row r="41" spans="1:28" x14ac:dyDescent="0.3">
      <c r="A41" s="1" t="s">
        <v>46</v>
      </c>
      <c r="B41" s="1" t="s">
        <v>65</v>
      </c>
      <c r="C41" s="27" t="s">
        <v>335</v>
      </c>
      <c r="D41" s="38">
        <v>20</v>
      </c>
      <c r="E41" s="78" t="s">
        <v>388</v>
      </c>
      <c r="F41" s="27"/>
      <c r="G41" s="78"/>
      <c r="H41" s="27"/>
      <c r="I41" s="27"/>
      <c r="J41" s="27"/>
      <c r="K41" s="78"/>
      <c r="L41" s="78"/>
      <c r="M41" s="78"/>
      <c r="N41" s="27"/>
      <c r="O41" s="79"/>
      <c r="P41" s="79"/>
      <c r="Q41" s="79"/>
      <c r="R41" s="79"/>
      <c r="S41" s="79"/>
      <c r="T41" s="39"/>
      <c r="U41" s="40" t="str">
        <f t="shared" si="7"/>
        <v/>
      </c>
      <c r="V41" s="22">
        <v>447</v>
      </c>
      <c r="W41" s="22" t="s">
        <v>94</v>
      </c>
      <c r="X41" s="22" t="s">
        <v>80</v>
      </c>
      <c r="Y41" s="61">
        <v>1037</v>
      </c>
      <c r="Z41" s="41"/>
      <c r="AA41" s="1" t="s">
        <v>236</v>
      </c>
      <c r="AB41" s="28" t="s">
        <v>298</v>
      </c>
    </row>
    <row r="42" spans="1:28" x14ac:dyDescent="0.3">
      <c r="A42" s="1" t="s">
        <v>46</v>
      </c>
      <c r="B42" s="1" t="s">
        <v>65</v>
      </c>
      <c r="C42" s="27" t="s">
        <v>149</v>
      </c>
      <c r="D42" s="81"/>
      <c r="E42" s="78"/>
      <c r="F42" s="27">
        <v>0</v>
      </c>
      <c r="G42" s="78"/>
      <c r="H42" s="27"/>
      <c r="I42" s="27"/>
      <c r="J42" s="27">
        <v>0</v>
      </c>
      <c r="K42" s="78"/>
      <c r="L42" s="78"/>
      <c r="M42" s="78"/>
      <c r="N42" s="27">
        <f t="shared" ref="N42:N45" si="8">SUM(L42:M42)</f>
        <v>0</v>
      </c>
      <c r="O42" s="79"/>
      <c r="P42" s="79"/>
      <c r="Q42" s="79"/>
      <c r="R42" s="79"/>
      <c r="S42" s="79"/>
      <c r="T42" s="39">
        <f t="shared" ref="T42:T45" si="9">(H42*3)+((F42-H42)*2)+J42</f>
        <v>0</v>
      </c>
      <c r="U42" s="40" t="str">
        <f t="shared" si="7"/>
        <v/>
      </c>
      <c r="V42" s="22">
        <v>447</v>
      </c>
      <c r="W42" s="22" t="s">
        <v>94</v>
      </c>
      <c r="X42" s="22" t="s">
        <v>80</v>
      </c>
      <c r="Y42" s="61">
        <v>1037</v>
      </c>
      <c r="Z42" s="41"/>
      <c r="AA42" s="1" t="s">
        <v>236</v>
      </c>
      <c r="AB42" s="28" t="s">
        <v>298</v>
      </c>
    </row>
    <row r="43" spans="1:28" x14ac:dyDescent="0.3">
      <c r="A43" s="1" t="s">
        <v>46</v>
      </c>
      <c r="B43" s="1" t="s">
        <v>65</v>
      </c>
      <c r="C43" s="27" t="s">
        <v>336</v>
      </c>
      <c r="D43" s="38">
        <v>24</v>
      </c>
      <c r="E43" s="78"/>
      <c r="F43" s="27">
        <v>5</v>
      </c>
      <c r="G43" s="78"/>
      <c r="H43" s="27"/>
      <c r="I43" s="27"/>
      <c r="J43" s="27">
        <v>1</v>
      </c>
      <c r="K43" s="78"/>
      <c r="L43" s="78"/>
      <c r="M43" s="78"/>
      <c r="N43" s="27">
        <f t="shared" si="8"/>
        <v>0</v>
      </c>
      <c r="O43" s="79"/>
      <c r="P43" s="79"/>
      <c r="Q43" s="79"/>
      <c r="R43" s="79"/>
      <c r="S43" s="79"/>
      <c r="T43" s="39">
        <f t="shared" si="9"/>
        <v>11</v>
      </c>
      <c r="U43" s="40" t="str">
        <f t="shared" si="7"/>
        <v/>
      </c>
      <c r="V43" s="22">
        <v>447</v>
      </c>
      <c r="W43" s="22" t="s">
        <v>94</v>
      </c>
      <c r="X43" s="22" t="s">
        <v>80</v>
      </c>
      <c r="Y43" s="61">
        <v>1037</v>
      </c>
      <c r="Z43" s="41"/>
      <c r="AA43" s="1" t="s">
        <v>236</v>
      </c>
      <c r="AB43" s="28" t="s">
        <v>298</v>
      </c>
    </row>
    <row r="44" spans="1:28" x14ac:dyDescent="0.3">
      <c r="A44" s="1" t="s">
        <v>46</v>
      </c>
      <c r="B44" s="1" t="s">
        <v>65</v>
      </c>
      <c r="C44" s="27" t="s">
        <v>337</v>
      </c>
      <c r="D44" s="38">
        <v>40</v>
      </c>
      <c r="E44" s="78"/>
      <c r="F44" s="27">
        <v>15</v>
      </c>
      <c r="G44" s="27">
        <v>19</v>
      </c>
      <c r="H44" s="27"/>
      <c r="I44" s="27"/>
      <c r="J44" s="27">
        <v>2</v>
      </c>
      <c r="K44" s="78"/>
      <c r="L44" s="78"/>
      <c r="M44" s="27">
        <v>14</v>
      </c>
      <c r="N44" s="27">
        <f t="shared" si="8"/>
        <v>14</v>
      </c>
      <c r="O44" s="39">
        <v>6</v>
      </c>
      <c r="P44" s="79"/>
      <c r="Q44" s="79"/>
      <c r="R44" s="79"/>
      <c r="S44" s="79"/>
      <c r="T44" s="39">
        <f t="shared" si="9"/>
        <v>32</v>
      </c>
      <c r="U44" s="40" t="str">
        <f t="shared" si="7"/>
        <v/>
      </c>
      <c r="V44" s="22">
        <v>447</v>
      </c>
      <c r="W44" s="22" t="s">
        <v>94</v>
      </c>
      <c r="X44" s="22" t="s">
        <v>80</v>
      </c>
      <c r="Y44" s="61">
        <v>1037</v>
      </c>
      <c r="Z44" s="41"/>
      <c r="AA44" s="1" t="s">
        <v>236</v>
      </c>
      <c r="AB44" s="28" t="s">
        <v>298</v>
      </c>
    </row>
    <row r="45" spans="1:28" x14ac:dyDescent="0.3">
      <c r="A45" s="1" t="s">
        <v>46</v>
      </c>
      <c r="B45" s="1" t="s">
        <v>65</v>
      </c>
      <c r="C45" s="27" t="s">
        <v>338</v>
      </c>
      <c r="D45" s="38">
        <v>22</v>
      </c>
      <c r="E45" s="78"/>
      <c r="F45" s="27">
        <v>2</v>
      </c>
      <c r="G45" s="78"/>
      <c r="H45" s="27"/>
      <c r="I45" s="27"/>
      <c r="J45" s="27">
        <v>1</v>
      </c>
      <c r="K45" s="78"/>
      <c r="L45" s="78"/>
      <c r="M45" s="78"/>
      <c r="N45" s="27">
        <f t="shared" si="8"/>
        <v>0</v>
      </c>
      <c r="O45" s="79"/>
      <c r="P45" s="79"/>
      <c r="Q45" s="79"/>
      <c r="R45" s="79"/>
      <c r="S45" s="79"/>
      <c r="T45" s="39">
        <f t="shared" si="9"/>
        <v>5</v>
      </c>
      <c r="U45" s="40" t="str">
        <f t="shared" si="7"/>
        <v/>
      </c>
      <c r="V45" s="22">
        <v>447</v>
      </c>
      <c r="W45" s="22" t="s">
        <v>94</v>
      </c>
      <c r="X45" s="22" t="s">
        <v>80</v>
      </c>
      <c r="Y45" s="61">
        <v>1037</v>
      </c>
      <c r="Z45" s="41"/>
      <c r="AA45" s="1" t="s">
        <v>236</v>
      </c>
      <c r="AB45" s="28" t="s">
        <v>298</v>
      </c>
    </row>
    <row r="46" spans="1:28" x14ac:dyDescent="0.3">
      <c r="A46" s="1" t="s">
        <v>46</v>
      </c>
      <c r="B46" s="1" t="s">
        <v>65</v>
      </c>
      <c r="C46" s="27" t="s">
        <v>339</v>
      </c>
      <c r="D46" s="38">
        <v>42</v>
      </c>
      <c r="E46" s="80" t="s">
        <v>388</v>
      </c>
      <c r="F46" s="42"/>
      <c r="G46" s="82"/>
      <c r="H46" s="42"/>
      <c r="I46" s="42"/>
      <c r="J46" s="42"/>
      <c r="K46" s="82"/>
      <c r="L46" s="82"/>
      <c r="M46" s="82"/>
      <c r="N46" s="27"/>
      <c r="O46" s="79"/>
      <c r="P46" s="79"/>
      <c r="Q46" s="79"/>
      <c r="R46" s="79"/>
      <c r="S46" s="79"/>
      <c r="T46" s="39"/>
      <c r="U46" s="40" t="str">
        <f t="shared" ref="U46" si="10">_xlfn.IFNA("",((T46+Q46+N46-R46)+(O46*2))/E46)</f>
        <v/>
      </c>
      <c r="V46" s="22">
        <v>447</v>
      </c>
      <c r="W46" s="22" t="s">
        <v>94</v>
      </c>
      <c r="X46" s="22" t="s">
        <v>80</v>
      </c>
      <c r="Y46" s="61">
        <v>1037</v>
      </c>
      <c r="Z46" s="41"/>
      <c r="AA46" s="1" t="s">
        <v>236</v>
      </c>
      <c r="AB46" s="28" t="s">
        <v>298</v>
      </c>
    </row>
    <row r="47" spans="1:28" x14ac:dyDescent="0.3">
      <c r="A47" s="1" t="s">
        <v>46</v>
      </c>
      <c r="B47" s="1" t="s">
        <v>65</v>
      </c>
      <c r="C47" s="55" t="s">
        <v>39</v>
      </c>
      <c r="D47" s="38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0"/>
      <c r="V47" s="22">
        <v>447</v>
      </c>
      <c r="W47" s="22" t="s">
        <v>94</v>
      </c>
      <c r="X47" s="22" t="s">
        <v>80</v>
      </c>
      <c r="Y47" s="61">
        <v>1037</v>
      </c>
      <c r="Z47" s="41"/>
      <c r="AA47" s="1"/>
      <c r="AB47" s="28"/>
    </row>
    <row r="48" spans="1:28" x14ac:dyDescent="0.3">
      <c r="A48" s="43" t="s">
        <v>46</v>
      </c>
      <c r="B48" s="43" t="s">
        <v>65</v>
      </c>
      <c r="C48" s="44" t="s">
        <v>40</v>
      </c>
      <c r="D48" s="43"/>
      <c r="E48" s="44">
        <f t="shared" ref="E48:T48" si="11">SUM(E35:E46)</f>
        <v>0</v>
      </c>
      <c r="F48" s="44">
        <f t="shared" si="11"/>
        <v>38</v>
      </c>
      <c r="G48" s="44">
        <f t="shared" si="11"/>
        <v>19</v>
      </c>
      <c r="H48" s="44">
        <f t="shared" si="11"/>
        <v>0</v>
      </c>
      <c r="I48" s="44">
        <f t="shared" si="11"/>
        <v>0</v>
      </c>
      <c r="J48" s="44">
        <f t="shared" si="11"/>
        <v>15</v>
      </c>
      <c r="K48" s="44">
        <f t="shared" si="11"/>
        <v>0</v>
      </c>
      <c r="L48" s="44">
        <f t="shared" si="11"/>
        <v>0</v>
      </c>
      <c r="M48" s="44">
        <f t="shared" si="11"/>
        <v>14</v>
      </c>
      <c r="N48" s="44">
        <f t="shared" si="11"/>
        <v>14</v>
      </c>
      <c r="O48" s="44">
        <f t="shared" si="11"/>
        <v>6</v>
      </c>
      <c r="P48" s="44">
        <f t="shared" si="11"/>
        <v>0</v>
      </c>
      <c r="Q48" s="44">
        <f t="shared" si="11"/>
        <v>0</v>
      </c>
      <c r="R48" s="44">
        <f t="shared" si="11"/>
        <v>0</v>
      </c>
      <c r="S48" s="44">
        <f t="shared" si="11"/>
        <v>0</v>
      </c>
      <c r="T48" s="44">
        <f t="shared" si="11"/>
        <v>91</v>
      </c>
      <c r="U48" s="45" t="e">
        <f>((T48+Q48+N48-R48)+(O48*2))/E48</f>
        <v>#DIV/0!</v>
      </c>
      <c r="V48" s="46">
        <v>447</v>
      </c>
      <c r="W48" s="46" t="s">
        <v>94</v>
      </c>
      <c r="X48" s="46" t="s">
        <v>80</v>
      </c>
      <c r="Y48" s="62">
        <v>1037</v>
      </c>
      <c r="Z48" s="74" t="s">
        <v>395</v>
      </c>
      <c r="AA48" s="43" t="s">
        <v>236</v>
      </c>
      <c r="AB48" s="66" t="s">
        <v>298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2</v>
      </c>
      <c r="H49" s="27"/>
      <c r="I49" s="1"/>
      <c r="J49" s="48" t="s">
        <v>42</v>
      </c>
      <c r="K49" s="50" t="e">
        <f>J48/K48</f>
        <v>#DIV/0!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 t="s">
        <v>396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  <row r="52" spans="1:28" x14ac:dyDescent="0.3">
      <c r="AB52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F49F-98B1-40BF-B7B6-6EA42AFF0CC9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462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6" t="s">
        <v>465</v>
      </c>
    </row>
    <row r="3" spans="1:28" x14ac:dyDescent="0.3">
      <c r="B3" s="1"/>
      <c r="C3" s="6">
        <v>29640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299</v>
      </c>
      <c r="K4" s="16" t="s">
        <v>45</v>
      </c>
      <c r="L4" s="17"/>
      <c r="M4" s="18"/>
      <c r="N4" s="19">
        <v>20</v>
      </c>
      <c r="O4" s="19">
        <v>19</v>
      </c>
      <c r="P4" s="19">
        <v>16</v>
      </c>
      <c r="Q4" s="19">
        <v>40</v>
      </c>
      <c r="R4" s="20"/>
      <c r="S4" s="21">
        <f>SUM(N4:R4)</f>
        <v>95</v>
      </c>
      <c r="T4" s="22">
        <v>453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300</v>
      </c>
      <c r="K5" s="16" t="s">
        <v>70</v>
      </c>
      <c r="L5" s="17"/>
      <c r="M5" s="18"/>
      <c r="N5" s="19">
        <v>25</v>
      </c>
      <c r="O5" s="19">
        <v>25</v>
      </c>
      <c r="P5" s="19">
        <v>29</v>
      </c>
      <c r="Q5" s="19">
        <v>28</v>
      </c>
      <c r="R5" s="20"/>
      <c r="S5" s="21">
        <f>SUM(N5:R5)</f>
        <v>107</v>
      </c>
      <c r="T5" s="22">
        <v>453</v>
      </c>
      <c r="U5" s="1"/>
      <c r="V5" s="1"/>
      <c r="W5" s="1"/>
    </row>
    <row r="6" spans="1:28" x14ac:dyDescent="0.3">
      <c r="C6" s="58">
        <v>853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453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12</v>
      </c>
      <c r="E13" s="78"/>
      <c r="F13" s="27">
        <v>6</v>
      </c>
      <c r="G13" s="27">
        <v>21</v>
      </c>
      <c r="H13" s="27"/>
      <c r="I13" s="27"/>
      <c r="J13" s="27">
        <v>6</v>
      </c>
      <c r="K13" s="27">
        <v>7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+(F13*2)+J13</f>
        <v>18</v>
      </c>
      <c r="U13" s="40" t="str">
        <f>IFERROR(((T13+Q13+N13-R13)+(O13*2))/E13,"")</f>
        <v/>
      </c>
      <c r="V13" s="22">
        <v>453</v>
      </c>
      <c r="W13" s="22" t="s">
        <v>79</v>
      </c>
      <c r="X13" s="22" t="s">
        <v>95</v>
      </c>
      <c r="Y13" s="61">
        <v>853</v>
      </c>
      <c r="Z13" s="41"/>
      <c r="AA13" s="1" t="s">
        <v>96</v>
      </c>
      <c r="AB13" s="28" t="s">
        <v>301</v>
      </c>
    </row>
    <row r="14" spans="1:28" x14ac:dyDescent="0.3">
      <c r="A14" s="1" t="s">
        <v>69</v>
      </c>
      <c r="B14" s="1" t="s">
        <v>46</v>
      </c>
      <c r="C14" s="27" t="s">
        <v>48</v>
      </c>
      <c r="D14" s="38">
        <v>34</v>
      </c>
      <c r="E14" s="78"/>
      <c r="F14" s="27">
        <v>4</v>
      </c>
      <c r="G14" s="78"/>
      <c r="H14" s="27"/>
      <c r="I14" s="27"/>
      <c r="J14" s="27">
        <v>4</v>
      </c>
      <c r="K14" s="27">
        <v>4</v>
      </c>
      <c r="L14" s="78"/>
      <c r="M14" s="78"/>
      <c r="N14" s="27">
        <f t="shared" ref="N14:N19" si="0">SUM(L14:M14)</f>
        <v>0</v>
      </c>
      <c r="O14" s="79"/>
      <c r="P14" s="55">
        <v>6</v>
      </c>
      <c r="Q14" s="79"/>
      <c r="R14" s="79"/>
      <c r="S14" s="79"/>
      <c r="T14" s="27">
        <f t="shared" ref="T14:T22" si="1">+(F14*2)+J14</f>
        <v>12</v>
      </c>
      <c r="U14" s="40" t="str">
        <f t="shared" ref="U14:U22" si="2">IFERROR(((T14+Q14+N14-R14)+(O14*2))/E14,"")</f>
        <v/>
      </c>
      <c r="V14" s="22">
        <v>453</v>
      </c>
      <c r="W14" s="22" t="s">
        <v>79</v>
      </c>
      <c r="X14" s="22" t="s">
        <v>95</v>
      </c>
      <c r="Y14" s="61">
        <v>853</v>
      </c>
      <c r="Z14" s="41"/>
      <c r="AA14" s="1" t="s">
        <v>96</v>
      </c>
      <c r="AB14" s="28" t="s">
        <v>301</v>
      </c>
    </row>
    <row r="15" spans="1:28" x14ac:dyDescent="0.3">
      <c r="A15" s="1" t="s">
        <v>69</v>
      </c>
      <c r="B15" s="1" t="s">
        <v>46</v>
      </c>
      <c r="C15" s="27" t="s">
        <v>132</v>
      </c>
      <c r="D15" s="38">
        <v>55</v>
      </c>
      <c r="E15" s="78"/>
      <c r="F15" s="27">
        <v>0</v>
      </c>
      <c r="G15" s="78"/>
      <c r="H15" s="27"/>
      <c r="I15" s="27"/>
      <c r="J15" s="27">
        <v>0</v>
      </c>
      <c r="K15" s="27">
        <v>0</v>
      </c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0</v>
      </c>
      <c r="U15" s="40" t="str">
        <f t="shared" si="2"/>
        <v/>
      </c>
      <c r="V15" s="22">
        <v>453</v>
      </c>
      <c r="W15" s="22" t="s">
        <v>79</v>
      </c>
      <c r="X15" s="22" t="s">
        <v>95</v>
      </c>
      <c r="Y15" s="61">
        <v>853</v>
      </c>
      <c r="Z15" s="41"/>
      <c r="AA15" s="1" t="s">
        <v>96</v>
      </c>
      <c r="AB15" s="28" t="s">
        <v>301</v>
      </c>
    </row>
    <row r="16" spans="1:28" x14ac:dyDescent="0.3">
      <c r="A16" s="1" t="s">
        <v>69</v>
      </c>
      <c r="B16" s="1" t="s">
        <v>46</v>
      </c>
      <c r="C16" s="27" t="s">
        <v>117</v>
      </c>
      <c r="D16" s="38">
        <v>42</v>
      </c>
      <c r="E16" s="78"/>
      <c r="F16" s="27">
        <v>2</v>
      </c>
      <c r="G16" s="78"/>
      <c r="H16" s="27"/>
      <c r="I16" s="27"/>
      <c r="J16" s="27">
        <v>0</v>
      </c>
      <c r="K16" s="27">
        <v>0</v>
      </c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4</v>
      </c>
      <c r="U16" s="40" t="str">
        <f t="shared" si="2"/>
        <v/>
      </c>
      <c r="V16" s="22">
        <v>453</v>
      </c>
      <c r="W16" s="22" t="s">
        <v>79</v>
      </c>
      <c r="X16" s="22" t="s">
        <v>95</v>
      </c>
      <c r="Y16" s="61">
        <v>853</v>
      </c>
      <c r="Z16" s="41"/>
      <c r="AA16" s="1" t="s">
        <v>96</v>
      </c>
      <c r="AB16" s="28" t="s">
        <v>301</v>
      </c>
    </row>
    <row r="17" spans="1:28" x14ac:dyDescent="0.3">
      <c r="A17" s="1" t="s">
        <v>69</v>
      </c>
      <c r="B17" s="1" t="s">
        <v>46</v>
      </c>
      <c r="C17" s="27" t="s">
        <v>385</v>
      </c>
      <c r="D17" s="38">
        <v>40</v>
      </c>
      <c r="E17" s="78"/>
      <c r="F17" s="27">
        <v>5</v>
      </c>
      <c r="G17" s="78"/>
      <c r="H17" s="27"/>
      <c r="I17" s="27"/>
      <c r="J17" s="27">
        <v>4</v>
      </c>
      <c r="K17" s="27">
        <v>4</v>
      </c>
      <c r="L17" s="78"/>
      <c r="M17" s="27">
        <v>13</v>
      </c>
      <c r="N17" s="27">
        <f t="shared" si="0"/>
        <v>13</v>
      </c>
      <c r="O17" s="79"/>
      <c r="P17" s="79"/>
      <c r="Q17" s="79"/>
      <c r="R17" s="79"/>
      <c r="S17" s="79"/>
      <c r="T17" s="27">
        <f t="shared" si="1"/>
        <v>14</v>
      </c>
      <c r="U17" s="40" t="str">
        <f t="shared" si="2"/>
        <v/>
      </c>
      <c r="V17" s="22">
        <v>453</v>
      </c>
      <c r="W17" s="22" t="s">
        <v>79</v>
      </c>
      <c r="X17" s="22" t="s">
        <v>95</v>
      </c>
      <c r="Y17" s="61">
        <v>853</v>
      </c>
      <c r="Z17" s="41"/>
      <c r="AA17" s="1" t="s">
        <v>96</v>
      </c>
      <c r="AB17" s="28" t="s">
        <v>301</v>
      </c>
    </row>
    <row r="18" spans="1:28" x14ac:dyDescent="0.3">
      <c r="A18" s="1" t="s">
        <v>69</v>
      </c>
      <c r="B18" s="1" t="s">
        <v>46</v>
      </c>
      <c r="C18" s="27" t="s">
        <v>49</v>
      </c>
      <c r="D18" s="38">
        <v>44</v>
      </c>
      <c r="E18" s="78"/>
      <c r="F18" s="27">
        <v>9</v>
      </c>
      <c r="G18" s="78"/>
      <c r="H18" s="27">
        <v>1</v>
      </c>
      <c r="I18" s="27">
        <v>1</v>
      </c>
      <c r="J18" s="27">
        <v>4</v>
      </c>
      <c r="K18" s="27">
        <v>4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>(H18*3)+((F18)*2)+J18</f>
        <v>25</v>
      </c>
      <c r="U18" s="40" t="str">
        <f t="shared" si="2"/>
        <v/>
      </c>
      <c r="V18" s="22">
        <v>453</v>
      </c>
      <c r="W18" s="22" t="s">
        <v>79</v>
      </c>
      <c r="X18" s="22" t="s">
        <v>95</v>
      </c>
      <c r="Y18" s="61">
        <v>853</v>
      </c>
      <c r="Z18" s="41" t="s">
        <v>386</v>
      </c>
      <c r="AA18" s="1" t="s">
        <v>96</v>
      </c>
      <c r="AB18" s="28" t="s">
        <v>301</v>
      </c>
    </row>
    <row r="19" spans="1:28" x14ac:dyDescent="0.3">
      <c r="A19" s="1" t="s">
        <v>69</v>
      </c>
      <c r="B19" s="1" t="s">
        <v>46</v>
      </c>
      <c r="C19" s="27" t="s">
        <v>50</v>
      </c>
      <c r="D19" s="38">
        <v>24</v>
      </c>
      <c r="E19" s="78"/>
      <c r="F19" s="27">
        <v>1</v>
      </c>
      <c r="G19" s="78"/>
      <c r="H19" s="27"/>
      <c r="I19" s="27"/>
      <c r="J19" s="27">
        <v>0</v>
      </c>
      <c r="K19" s="27">
        <v>0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2</v>
      </c>
      <c r="U19" s="40" t="str">
        <f t="shared" si="2"/>
        <v/>
      </c>
      <c r="V19" s="22">
        <v>453</v>
      </c>
      <c r="W19" s="22" t="s">
        <v>79</v>
      </c>
      <c r="X19" s="22" t="s">
        <v>95</v>
      </c>
      <c r="Y19" s="61">
        <v>853</v>
      </c>
      <c r="Z19" s="41"/>
      <c r="AA19" s="1" t="s">
        <v>96</v>
      </c>
      <c r="AB19" s="28" t="s">
        <v>301</v>
      </c>
    </row>
    <row r="20" spans="1:28" x14ac:dyDescent="0.3">
      <c r="A20" s="1" t="s">
        <v>69</v>
      </c>
      <c r="B20" s="1" t="s">
        <v>46</v>
      </c>
      <c r="C20" s="27" t="s">
        <v>51</v>
      </c>
      <c r="D20" s="38">
        <v>23</v>
      </c>
      <c r="E20" s="78"/>
      <c r="F20" s="27">
        <v>1</v>
      </c>
      <c r="G20" s="78"/>
      <c r="H20" s="27"/>
      <c r="I20" s="27"/>
      <c r="J20" s="27">
        <v>0</v>
      </c>
      <c r="K20" s="27">
        <v>0</v>
      </c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2</v>
      </c>
      <c r="U20" s="40" t="str">
        <f t="shared" si="2"/>
        <v/>
      </c>
      <c r="V20" s="22">
        <v>453</v>
      </c>
      <c r="W20" s="22" t="s">
        <v>79</v>
      </c>
      <c r="X20" s="22" t="s">
        <v>95</v>
      </c>
      <c r="Y20" s="61">
        <v>853</v>
      </c>
      <c r="Z20" s="41"/>
      <c r="AA20" s="1" t="s">
        <v>96</v>
      </c>
      <c r="AB20" s="28" t="s">
        <v>301</v>
      </c>
    </row>
    <row r="21" spans="1:28" x14ac:dyDescent="0.3">
      <c r="A21" s="1" t="s">
        <v>69</v>
      </c>
      <c r="B21" s="1" t="s">
        <v>46</v>
      </c>
      <c r="C21" s="27" t="s">
        <v>53</v>
      </c>
      <c r="D21" s="38">
        <v>10</v>
      </c>
      <c r="E21" s="78"/>
      <c r="F21" s="27">
        <v>7</v>
      </c>
      <c r="G21" s="78"/>
      <c r="H21" s="27"/>
      <c r="I21" s="27"/>
      <c r="J21" s="27">
        <v>4</v>
      </c>
      <c r="K21" s="27">
        <v>4</v>
      </c>
      <c r="L21" s="78"/>
      <c r="M21" s="78"/>
      <c r="N21" s="27">
        <f>SUM(L21:M21)</f>
        <v>0</v>
      </c>
      <c r="O21" s="39">
        <v>8</v>
      </c>
      <c r="P21" s="79"/>
      <c r="Q21" s="79"/>
      <c r="R21" s="79"/>
      <c r="S21" s="79"/>
      <c r="T21" s="27">
        <f t="shared" si="1"/>
        <v>18</v>
      </c>
      <c r="U21" s="40" t="str">
        <f t="shared" si="2"/>
        <v/>
      </c>
      <c r="V21" s="22">
        <v>453</v>
      </c>
      <c r="W21" s="22" t="s">
        <v>79</v>
      </c>
      <c r="X21" s="22" t="s">
        <v>95</v>
      </c>
      <c r="Y21" s="61">
        <v>853</v>
      </c>
      <c r="Z21" s="41"/>
      <c r="AA21" s="1" t="s">
        <v>96</v>
      </c>
      <c r="AB21" s="28" t="s">
        <v>301</v>
      </c>
    </row>
    <row r="22" spans="1:28" x14ac:dyDescent="0.3">
      <c r="A22" s="1" t="s">
        <v>69</v>
      </c>
      <c r="B22" s="1" t="s">
        <v>46</v>
      </c>
      <c r="C22" s="27" t="s">
        <v>54</v>
      </c>
      <c r="D22" s="38">
        <v>32</v>
      </c>
      <c r="E22" s="78"/>
      <c r="F22" s="27">
        <v>0</v>
      </c>
      <c r="G22" s="78"/>
      <c r="H22" s="27"/>
      <c r="I22" s="27"/>
      <c r="J22" s="27">
        <v>0</v>
      </c>
      <c r="K22" s="27">
        <v>0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0</v>
      </c>
      <c r="U22" s="40" t="str">
        <f t="shared" si="2"/>
        <v/>
      </c>
      <c r="V22" s="22">
        <v>453</v>
      </c>
      <c r="W22" s="22" t="s">
        <v>79</v>
      </c>
      <c r="X22" s="22" t="s">
        <v>95</v>
      </c>
      <c r="Y22" s="61">
        <v>853</v>
      </c>
      <c r="Z22" s="41"/>
      <c r="AA22" s="1" t="s">
        <v>96</v>
      </c>
      <c r="AB22" s="28" t="s">
        <v>301</v>
      </c>
    </row>
    <row r="23" spans="1:28" x14ac:dyDescent="0.3">
      <c r="A23" s="1" t="s">
        <v>69</v>
      </c>
      <c r="B23" s="1" t="s">
        <v>46</v>
      </c>
      <c r="C23" s="55" t="s">
        <v>39</v>
      </c>
      <c r="D23" s="1"/>
      <c r="E23" s="55">
        <v>240</v>
      </c>
      <c r="F23" s="55"/>
      <c r="G23" s="55">
        <v>69</v>
      </c>
      <c r="H23" s="55"/>
      <c r="I23" s="55"/>
      <c r="J23" s="55"/>
      <c r="K23" s="55"/>
      <c r="L23" s="55"/>
      <c r="M23" s="55">
        <v>36</v>
      </c>
      <c r="N23" s="5"/>
      <c r="O23" s="55"/>
      <c r="P23" s="55">
        <v>19</v>
      </c>
      <c r="Q23" s="42"/>
      <c r="R23" s="42"/>
      <c r="S23" s="42"/>
      <c r="T23" s="27"/>
      <c r="U23" s="40" t="str">
        <f t="shared" ref="U23" si="3">_xlfn.IFNA("",((T23+Q23+N23-R23)+(O23*2))/E23)</f>
        <v/>
      </c>
      <c r="V23" s="22">
        <v>453</v>
      </c>
      <c r="W23" s="22" t="s">
        <v>79</v>
      </c>
      <c r="X23" s="22" t="s">
        <v>95</v>
      </c>
      <c r="Y23" s="61">
        <v>853</v>
      </c>
      <c r="Z23" s="41"/>
      <c r="AA23" s="1" t="s">
        <v>96</v>
      </c>
      <c r="AB23" s="28" t="s">
        <v>301</v>
      </c>
    </row>
    <row r="24" spans="1:28" x14ac:dyDescent="0.3">
      <c r="A24" s="43" t="s">
        <v>69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35</v>
      </c>
      <c r="G24" s="44">
        <f t="shared" si="4"/>
        <v>90</v>
      </c>
      <c r="H24" s="44">
        <f t="shared" si="4"/>
        <v>1</v>
      </c>
      <c r="I24" s="44">
        <f t="shared" si="4"/>
        <v>1</v>
      </c>
      <c r="J24" s="44">
        <f t="shared" si="4"/>
        <v>22</v>
      </c>
      <c r="K24" s="44">
        <f t="shared" si="4"/>
        <v>23</v>
      </c>
      <c r="L24" s="44">
        <f t="shared" si="4"/>
        <v>0</v>
      </c>
      <c r="M24" s="44">
        <f t="shared" si="4"/>
        <v>49</v>
      </c>
      <c r="N24" s="44">
        <f t="shared" si="4"/>
        <v>13</v>
      </c>
      <c r="O24" s="44">
        <f t="shared" si="4"/>
        <v>8</v>
      </c>
      <c r="P24" s="44">
        <f t="shared" si="4"/>
        <v>25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95</v>
      </c>
      <c r="U24" s="45">
        <f>((T24+Q24+N24-R24)+(O24*2))/E24</f>
        <v>0.51666666666666672</v>
      </c>
      <c r="V24" s="46">
        <v>453</v>
      </c>
      <c r="W24" s="46" t="s">
        <v>79</v>
      </c>
      <c r="X24" s="46" t="s">
        <v>95</v>
      </c>
      <c r="Y24" s="62">
        <v>853</v>
      </c>
      <c r="Z24" s="47"/>
      <c r="AA24" s="43" t="s">
        <v>96</v>
      </c>
      <c r="AB24" s="66" t="s">
        <v>301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0.3888888888888889</v>
      </c>
      <c r="H25" s="27"/>
      <c r="I25" s="1"/>
      <c r="J25" s="48" t="s">
        <v>42</v>
      </c>
      <c r="K25" s="50">
        <f>J24/K24</f>
        <v>0.95652173913043481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22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351</v>
      </c>
      <c r="D35" s="38">
        <v>24</v>
      </c>
      <c r="E35" s="78"/>
      <c r="F35" s="27">
        <v>3</v>
      </c>
      <c r="G35" s="78"/>
      <c r="H35" s="27"/>
      <c r="I35" s="27"/>
      <c r="J35" s="27">
        <v>0</v>
      </c>
      <c r="K35" s="27">
        <v>0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(H35*3)+((F35-H35)*2)+J35</f>
        <v>6</v>
      </c>
      <c r="U35" s="40" t="str">
        <f>IFERROR(((T35+Q35+N35-R35)+(O35*2))/E35,"")</f>
        <v/>
      </c>
      <c r="V35" s="22">
        <v>453</v>
      </c>
      <c r="W35" s="22" t="s">
        <v>94</v>
      </c>
      <c r="X35" s="22" t="s">
        <v>80</v>
      </c>
      <c r="Y35" s="61">
        <v>853</v>
      </c>
      <c r="Z35" s="41"/>
      <c r="AA35" s="1" t="s">
        <v>249</v>
      </c>
      <c r="AB35" s="28" t="s">
        <v>302</v>
      </c>
    </row>
    <row r="36" spans="1:28" x14ac:dyDescent="0.3">
      <c r="A36" s="1" t="s">
        <v>46</v>
      </c>
      <c r="B36" s="1" t="s">
        <v>69</v>
      </c>
      <c r="C36" s="27" t="s">
        <v>145</v>
      </c>
      <c r="D36" s="38">
        <v>22</v>
      </c>
      <c r="E36" s="78"/>
      <c r="F36" s="27">
        <v>2</v>
      </c>
      <c r="G36" s="78"/>
      <c r="H36" s="27"/>
      <c r="I36" s="27"/>
      <c r="J36" s="27">
        <v>4</v>
      </c>
      <c r="K36" s="27">
        <v>4</v>
      </c>
      <c r="L36" s="78"/>
      <c r="M36" s="78"/>
      <c r="N36" s="27">
        <f t="shared" ref="N36:N41" si="5">SUM(L36:M36)</f>
        <v>0</v>
      </c>
      <c r="O36" s="79"/>
      <c r="P36" s="79"/>
      <c r="Q36" s="79"/>
      <c r="R36" s="79"/>
      <c r="S36" s="79"/>
      <c r="T36" s="39">
        <f t="shared" ref="T36:T41" si="6">(H36*3)+((F36-H36)*2)+J36</f>
        <v>8</v>
      </c>
      <c r="U36" s="40" t="str">
        <f t="shared" ref="U36:U46" si="7">IFERROR(((T36+Q36+N36-R36)+(O36*2))/E36,"")</f>
        <v/>
      </c>
      <c r="V36" s="22">
        <v>453</v>
      </c>
      <c r="W36" s="22" t="s">
        <v>94</v>
      </c>
      <c r="X36" s="22" t="s">
        <v>80</v>
      </c>
      <c r="Y36" s="61">
        <v>853</v>
      </c>
      <c r="Z36" s="41"/>
      <c r="AA36" s="1" t="s">
        <v>249</v>
      </c>
      <c r="AB36" s="28" t="s">
        <v>302</v>
      </c>
    </row>
    <row r="37" spans="1:28" x14ac:dyDescent="0.3">
      <c r="A37" s="1" t="s">
        <v>46</v>
      </c>
      <c r="B37" s="1" t="s">
        <v>69</v>
      </c>
      <c r="C37" s="27" t="s">
        <v>352</v>
      </c>
      <c r="D37" s="38">
        <v>21</v>
      </c>
      <c r="E37" s="78"/>
      <c r="F37" s="27">
        <v>3</v>
      </c>
      <c r="G37" s="78"/>
      <c r="H37" s="27"/>
      <c r="I37" s="27"/>
      <c r="J37" s="27">
        <v>2</v>
      </c>
      <c r="K37" s="27">
        <v>2</v>
      </c>
      <c r="L37" s="78"/>
      <c r="M37" s="78"/>
      <c r="N37" s="27">
        <f t="shared" si="5"/>
        <v>0</v>
      </c>
      <c r="O37" s="79"/>
      <c r="P37" s="79"/>
      <c r="Q37" s="79"/>
      <c r="R37" s="79"/>
      <c r="S37" s="79"/>
      <c r="T37" s="39">
        <f t="shared" si="6"/>
        <v>8</v>
      </c>
      <c r="U37" s="40" t="str">
        <f t="shared" si="7"/>
        <v/>
      </c>
      <c r="V37" s="22">
        <v>453</v>
      </c>
      <c r="W37" s="22" t="s">
        <v>94</v>
      </c>
      <c r="X37" s="22" t="s">
        <v>80</v>
      </c>
      <c r="Y37" s="61">
        <v>853</v>
      </c>
      <c r="Z37" s="41"/>
      <c r="AA37" s="1" t="s">
        <v>249</v>
      </c>
      <c r="AB37" s="28" t="s">
        <v>302</v>
      </c>
    </row>
    <row r="38" spans="1:28" x14ac:dyDescent="0.3">
      <c r="A38" s="1" t="s">
        <v>46</v>
      </c>
      <c r="B38" s="1" t="s">
        <v>69</v>
      </c>
      <c r="C38" s="27" t="s">
        <v>353</v>
      </c>
      <c r="D38" s="38">
        <v>15</v>
      </c>
      <c r="E38" s="78"/>
      <c r="F38" s="27">
        <v>0</v>
      </c>
      <c r="G38" s="78"/>
      <c r="H38" s="27"/>
      <c r="I38" s="27"/>
      <c r="J38" s="27">
        <v>0</v>
      </c>
      <c r="K38" s="27">
        <v>0</v>
      </c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39">
        <f t="shared" si="6"/>
        <v>0</v>
      </c>
      <c r="U38" s="40" t="str">
        <f t="shared" si="7"/>
        <v/>
      </c>
      <c r="V38" s="22">
        <v>453</v>
      </c>
      <c r="W38" s="22" t="s">
        <v>94</v>
      </c>
      <c r="X38" s="22" t="s">
        <v>80</v>
      </c>
      <c r="Y38" s="61">
        <v>853</v>
      </c>
      <c r="Z38" s="41"/>
      <c r="AA38" s="1" t="s">
        <v>249</v>
      </c>
      <c r="AB38" s="28" t="s">
        <v>302</v>
      </c>
    </row>
    <row r="39" spans="1:28" x14ac:dyDescent="0.3">
      <c r="A39" s="1" t="s">
        <v>46</v>
      </c>
      <c r="B39" s="1" t="s">
        <v>69</v>
      </c>
      <c r="C39" s="27" t="s">
        <v>354</v>
      </c>
      <c r="D39" s="38">
        <v>10</v>
      </c>
      <c r="E39" s="78" t="s">
        <v>388</v>
      </c>
      <c r="F39" s="27"/>
      <c r="G39" s="78"/>
      <c r="H39" s="27"/>
      <c r="I39" s="27"/>
      <c r="J39" s="27"/>
      <c r="K39" s="27"/>
      <c r="L39" s="78"/>
      <c r="M39" s="78"/>
      <c r="N39" s="27"/>
      <c r="O39" s="79"/>
      <c r="P39" s="79"/>
      <c r="Q39" s="79"/>
      <c r="R39" s="79"/>
      <c r="S39" s="79"/>
      <c r="T39" s="39"/>
      <c r="U39" s="40" t="str">
        <f t="shared" si="7"/>
        <v/>
      </c>
      <c r="V39" s="22">
        <v>453</v>
      </c>
      <c r="W39" s="22" t="s">
        <v>94</v>
      </c>
      <c r="X39" s="22" t="s">
        <v>80</v>
      </c>
      <c r="Y39" s="61">
        <v>853</v>
      </c>
      <c r="Z39" s="41"/>
      <c r="AA39" s="1" t="s">
        <v>249</v>
      </c>
      <c r="AB39" s="28" t="s">
        <v>302</v>
      </c>
    </row>
    <row r="40" spans="1:28" x14ac:dyDescent="0.3">
      <c r="A40" s="1" t="s">
        <v>46</v>
      </c>
      <c r="B40" s="1" t="s">
        <v>69</v>
      </c>
      <c r="C40" s="27" t="s">
        <v>355</v>
      </c>
      <c r="D40" s="38">
        <v>14</v>
      </c>
      <c r="E40" s="78"/>
      <c r="F40" s="27">
        <v>2</v>
      </c>
      <c r="G40" s="78"/>
      <c r="H40" s="27"/>
      <c r="I40" s="27"/>
      <c r="J40" s="27">
        <v>0</v>
      </c>
      <c r="K40" s="27">
        <v>0</v>
      </c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39">
        <f t="shared" si="6"/>
        <v>4</v>
      </c>
      <c r="U40" s="40" t="str">
        <f t="shared" si="7"/>
        <v/>
      </c>
      <c r="V40" s="22">
        <v>453</v>
      </c>
      <c r="W40" s="22" t="s">
        <v>94</v>
      </c>
      <c r="X40" s="22" t="s">
        <v>80</v>
      </c>
      <c r="Y40" s="61">
        <v>853</v>
      </c>
      <c r="Z40" s="41"/>
      <c r="AA40" s="1" t="s">
        <v>249</v>
      </c>
      <c r="AB40" s="28" t="s">
        <v>302</v>
      </c>
    </row>
    <row r="41" spans="1:28" x14ac:dyDescent="0.3">
      <c r="A41" s="1" t="s">
        <v>46</v>
      </c>
      <c r="B41" s="1" t="s">
        <v>69</v>
      </c>
      <c r="C41" s="27" t="s">
        <v>146</v>
      </c>
      <c r="D41" s="38">
        <v>44</v>
      </c>
      <c r="E41" s="78"/>
      <c r="F41" s="27">
        <v>5</v>
      </c>
      <c r="G41" s="78"/>
      <c r="H41" s="27"/>
      <c r="I41" s="27"/>
      <c r="J41" s="27">
        <v>4</v>
      </c>
      <c r="K41" s="27">
        <v>5</v>
      </c>
      <c r="L41" s="78"/>
      <c r="M41" s="27">
        <v>16</v>
      </c>
      <c r="N41" s="27">
        <f t="shared" si="5"/>
        <v>16</v>
      </c>
      <c r="O41" s="79"/>
      <c r="P41" s="79"/>
      <c r="Q41" s="79"/>
      <c r="R41" s="79"/>
      <c r="S41" s="79"/>
      <c r="T41" s="39">
        <f t="shared" si="6"/>
        <v>14</v>
      </c>
      <c r="U41" s="40" t="str">
        <f t="shared" si="7"/>
        <v/>
      </c>
      <c r="V41" s="22">
        <v>453</v>
      </c>
      <c r="W41" s="22" t="s">
        <v>94</v>
      </c>
      <c r="X41" s="22" t="s">
        <v>80</v>
      </c>
      <c r="Y41" s="61">
        <v>853</v>
      </c>
      <c r="Z41" s="41"/>
      <c r="AA41" s="1" t="s">
        <v>249</v>
      </c>
      <c r="AB41" s="28" t="s">
        <v>302</v>
      </c>
    </row>
    <row r="42" spans="1:28" x14ac:dyDescent="0.3">
      <c r="A42" s="1" t="s">
        <v>46</v>
      </c>
      <c r="B42" s="1" t="s">
        <v>69</v>
      </c>
      <c r="C42" s="27" t="s">
        <v>387</v>
      </c>
      <c r="D42" s="38">
        <v>26</v>
      </c>
      <c r="E42" s="78" t="s">
        <v>388</v>
      </c>
      <c r="F42" s="27"/>
      <c r="G42" s="78"/>
      <c r="H42" s="27"/>
      <c r="I42" s="27"/>
      <c r="J42" s="27"/>
      <c r="K42" s="27"/>
      <c r="L42" s="78"/>
      <c r="M42" s="78"/>
      <c r="N42" s="27"/>
      <c r="O42" s="79"/>
      <c r="P42" s="79"/>
      <c r="Q42" s="79"/>
      <c r="R42" s="79"/>
      <c r="S42" s="79"/>
      <c r="T42" s="39"/>
      <c r="U42" s="40" t="str">
        <f t="shared" si="7"/>
        <v/>
      </c>
      <c r="V42" s="22">
        <v>453</v>
      </c>
      <c r="W42" s="22" t="s">
        <v>94</v>
      </c>
      <c r="X42" s="22" t="s">
        <v>80</v>
      </c>
      <c r="Y42" s="61">
        <v>853</v>
      </c>
      <c r="Z42" s="41"/>
      <c r="AA42" s="1" t="s">
        <v>249</v>
      </c>
      <c r="AB42" s="28" t="s">
        <v>302</v>
      </c>
    </row>
    <row r="43" spans="1:28" x14ac:dyDescent="0.3">
      <c r="A43" s="1" t="s">
        <v>46</v>
      </c>
      <c r="B43" s="1" t="s">
        <v>69</v>
      </c>
      <c r="C43" s="27" t="s">
        <v>474</v>
      </c>
      <c r="D43" s="38">
        <v>12</v>
      </c>
      <c r="E43" s="78"/>
      <c r="F43" s="27">
        <v>0</v>
      </c>
      <c r="G43" s="78"/>
      <c r="H43" s="27"/>
      <c r="I43" s="27"/>
      <c r="J43" s="27">
        <v>2</v>
      </c>
      <c r="K43" s="27">
        <v>2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2</v>
      </c>
      <c r="U43" s="40" t="str">
        <f t="shared" si="7"/>
        <v/>
      </c>
      <c r="V43" s="22">
        <v>453</v>
      </c>
      <c r="W43" s="22" t="s">
        <v>94</v>
      </c>
      <c r="X43" s="22" t="s">
        <v>80</v>
      </c>
      <c r="Y43" s="61">
        <v>853</v>
      </c>
      <c r="Z43" s="41"/>
      <c r="AA43" s="1" t="s">
        <v>249</v>
      </c>
      <c r="AB43" s="28" t="s">
        <v>302</v>
      </c>
    </row>
    <row r="44" spans="1:28" x14ac:dyDescent="0.3">
      <c r="A44" s="1" t="s">
        <v>46</v>
      </c>
      <c r="B44" s="1" t="s">
        <v>69</v>
      </c>
      <c r="C44" s="27" t="s">
        <v>356</v>
      </c>
      <c r="D44" s="38">
        <v>25</v>
      </c>
      <c r="E44" s="78"/>
      <c r="F44" s="27">
        <v>9</v>
      </c>
      <c r="G44" s="78"/>
      <c r="H44" s="27"/>
      <c r="I44" s="27"/>
      <c r="J44" s="27">
        <v>2</v>
      </c>
      <c r="K44" s="27">
        <v>3</v>
      </c>
      <c r="L44" s="78"/>
      <c r="M44" s="27">
        <v>13</v>
      </c>
      <c r="N44" s="27">
        <f>SUM(L44:M44)</f>
        <v>13</v>
      </c>
      <c r="O44" s="79"/>
      <c r="P44" s="79"/>
      <c r="Q44" s="79"/>
      <c r="R44" s="79"/>
      <c r="S44" s="79"/>
      <c r="T44" s="39">
        <f>(H44*3)+((F44-H44)*2)+J44</f>
        <v>20</v>
      </c>
      <c r="U44" s="40" t="str">
        <f t="shared" si="7"/>
        <v/>
      </c>
      <c r="V44" s="22">
        <v>453</v>
      </c>
      <c r="W44" s="22" t="s">
        <v>94</v>
      </c>
      <c r="X44" s="22" t="s">
        <v>80</v>
      </c>
      <c r="Y44" s="61">
        <v>853</v>
      </c>
      <c r="Z44" s="41"/>
      <c r="AA44" s="1" t="s">
        <v>249</v>
      </c>
      <c r="AB44" s="28" t="s">
        <v>302</v>
      </c>
    </row>
    <row r="45" spans="1:28" x14ac:dyDescent="0.3">
      <c r="A45" s="1" t="s">
        <v>46</v>
      </c>
      <c r="B45" s="1" t="s">
        <v>69</v>
      </c>
      <c r="C45" s="27" t="s">
        <v>358</v>
      </c>
      <c r="D45" s="38">
        <v>42</v>
      </c>
      <c r="E45" s="78"/>
      <c r="F45" s="27">
        <v>11</v>
      </c>
      <c r="G45" s="27">
        <v>21</v>
      </c>
      <c r="H45" s="27"/>
      <c r="I45" s="27"/>
      <c r="J45" s="27">
        <v>18</v>
      </c>
      <c r="K45" s="27">
        <v>22</v>
      </c>
      <c r="L45" s="78"/>
      <c r="M45" s="27">
        <v>14</v>
      </c>
      <c r="N45" s="27">
        <f>SUM(L45:M45)</f>
        <v>14</v>
      </c>
      <c r="O45" s="79"/>
      <c r="P45" s="79"/>
      <c r="Q45" s="79"/>
      <c r="R45" s="79"/>
      <c r="S45" s="79"/>
      <c r="T45" s="39">
        <f>(H45*3)+((F45-H45)*2)+J45</f>
        <v>40</v>
      </c>
      <c r="U45" s="40" t="str">
        <f t="shared" si="7"/>
        <v/>
      </c>
      <c r="V45" s="22">
        <v>453</v>
      </c>
      <c r="W45" s="22" t="s">
        <v>94</v>
      </c>
      <c r="X45" s="22" t="s">
        <v>80</v>
      </c>
      <c r="Y45" s="61">
        <v>853</v>
      </c>
      <c r="Z45" s="41"/>
      <c r="AA45" s="1" t="s">
        <v>249</v>
      </c>
      <c r="AB45" s="28" t="s">
        <v>302</v>
      </c>
    </row>
    <row r="46" spans="1:28" x14ac:dyDescent="0.3">
      <c r="A46" s="1" t="s">
        <v>46</v>
      </c>
      <c r="B46" s="1" t="s">
        <v>69</v>
      </c>
      <c r="C46" s="27" t="s">
        <v>360</v>
      </c>
      <c r="D46" s="38">
        <v>20</v>
      </c>
      <c r="E46" s="78"/>
      <c r="F46" s="27">
        <v>1</v>
      </c>
      <c r="G46" s="78"/>
      <c r="H46" s="27">
        <v>1</v>
      </c>
      <c r="I46" s="27">
        <v>1</v>
      </c>
      <c r="J46" s="27">
        <v>2</v>
      </c>
      <c r="K46" s="27">
        <v>2</v>
      </c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39">
        <f>(H46*3)+((F46-H46)*2)+J46</f>
        <v>5</v>
      </c>
      <c r="U46" s="40" t="str">
        <f t="shared" si="7"/>
        <v/>
      </c>
      <c r="V46" s="22">
        <v>453</v>
      </c>
      <c r="W46" s="22" t="s">
        <v>94</v>
      </c>
      <c r="X46" s="22" t="s">
        <v>80</v>
      </c>
      <c r="Y46" s="61">
        <v>853</v>
      </c>
      <c r="Z46" s="41"/>
      <c r="AA46" s="1" t="s">
        <v>249</v>
      </c>
      <c r="AB46" s="28" t="s">
        <v>302</v>
      </c>
    </row>
    <row r="47" spans="1:28" x14ac:dyDescent="0.3">
      <c r="A47" s="1" t="s">
        <v>46</v>
      </c>
      <c r="B47" s="1" t="s">
        <v>69</v>
      </c>
      <c r="C47" s="55" t="s">
        <v>39</v>
      </c>
      <c r="D47" s="1"/>
      <c r="E47" s="55">
        <v>240</v>
      </c>
      <c r="F47" s="55"/>
      <c r="G47" s="55"/>
      <c r="H47" s="55"/>
      <c r="I47" s="55"/>
      <c r="J47" s="55"/>
      <c r="K47" s="55"/>
      <c r="L47" s="55"/>
      <c r="M47" s="55">
        <v>12</v>
      </c>
      <c r="N47" s="55"/>
      <c r="O47" s="55"/>
      <c r="P47" s="55">
        <v>21</v>
      </c>
      <c r="Q47" s="42"/>
      <c r="R47" s="42"/>
      <c r="S47" s="42"/>
      <c r="T47" s="42"/>
      <c r="U47" s="40" t="str">
        <f t="shared" ref="U47" si="8">_xlfn.IFNA("",((T47+Q47+N47-R47)+(O47*2))/E47)</f>
        <v/>
      </c>
      <c r="V47" s="22">
        <v>453</v>
      </c>
      <c r="W47" s="22" t="s">
        <v>94</v>
      </c>
      <c r="X47" s="22" t="s">
        <v>80</v>
      </c>
      <c r="Y47" s="61">
        <v>853</v>
      </c>
      <c r="Z47" s="41"/>
      <c r="AA47" s="1" t="s">
        <v>249</v>
      </c>
      <c r="AB47" s="28" t="s">
        <v>302</v>
      </c>
    </row>
    <row r="48" spans="1:28" x14ac:dyDescent="0.3">
      <c r="A48" s="43" t="s">
        <v>46</v>
      </c>
      <c r="B48" s="43" t="s">
        <v>69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36</v>
      </c>
      <c r="G48" s="44">
        <f t="shared" si="9"/>
        <v>21</v>
      </c>
      <c r="H48" s="44">
        <f t="shared" si="9"/>
        <v>1</v>
      </c>
      <c r="I48" s="44">
        <f t="shared" si="9"/>
        <v>1</v>
      </c>
      <c r="J48" s="44">
        <f t="shared" si="9"/>
        <v>34</v>
      </c>
      <c r="K48" s="44">
        <f t="shared" si="9"/>
        <v>40</v>
      </c>
      <c r="L48" s="44">
        <f t="shared" si="9"/>
        <v>0</v>
      </c>
      <c r="M48" s="44">
        <f t="shared" si="9"/>
        <v>55</v>
      </c>
      <c r="N48" s="44">
        <f t="shared" si="9"/>
        <v>43</v>
      </c>
      <c r="O48" s="44">
        <f t="shared" si="9"/>
        <v>0</v>
      </c>
      <c r="P48" s="44">
        <f t="shared" si="9"/>
        <v>21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107</v>
      </c>
      <c r="U48" s="45">
        <f>((T48+Q48+N48-R48)+(O48*2))/E48</f>
        <v>0.625</v>
      </c>
      <c r="V48" s="46">
        <v>453</v>
      </c>
      <c r="W48" s="46" t="s">
        <v>94</v>
      </c>
      <c r="X48" s="46" t="s">
        <v>80</v>
      </c>
      <c r="Y48" s="62">
        <v>853</v>
      </c>
      <c r="Z48" s="47"/>
      <c r="AA48" s="43" t="s">
        <v>249</v>
      </c>
      <c r="AB48" s="66" t="s">
        <v>302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1.7142857142857142</v>
      </c>
      <c r="H49" s="27"/>
      <c r="I49" s="1"/>
      <c r="J49" s="48" t="s">
        <v>42</v>
      </c>
      <c r="K49" s="50">
        <f>J48/K48</f>
        <v>0.85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98E4-62A6-4127-998B-C8D3BEE71B9E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303</v>
      </c>
      <c r="K4" s="16" t="s">
        <v>45</v>
      </c>
      <c r="L4" s="17"/>
      <c r="M4" s="18"/>
      <c r="N4" s="19">
        <v>17</v>
      </c>
      <c r="O4" s="19">
        <v>18</v>
      </c>
      <c r="P4" s="19">
        <v>19</v>
      </c>
      <c r="Q4" s="19">
        <v>24</v>
      </c>
      <c r="R4" s="20"/>
      <c r="S4" s="21">
        <f>SUM(N4:R4)</f>
        <v>78</v>
      </c>
      <c r="T4" s="22">
        <v>456</v>
      </c>
    </row>
    <row r="5" spans="1:28" x14ac:dyDescent="0.3">
      <c r="B5" s="1"/>
      <c r="C5" s="6" t="s">
        <v>227</v>
      </c>
      <c r="D5" s="7" t="s">
        <v>6</v>
      </c>
      <c r="E5" s="1"/>
      <c r="F5" s="1"/>
      <c r="G5" s="1"/>
      <c r="J5" s="15" t="s">
        <v>304</v>
      </c>
      <c r="K5" s="16" t="s">
        <v>64</v>
      </c>
      <c r="L5" s="17"/>
      <c r="M5" s="18"/>
      <c r="N5" s="19">
        <v>16</v>
      </c>
      <c r="O5" s="19">
        <v>26</v>
      </c>
      <c r="P5" s="19">
        <v>21</v>
      </c>
      <c r="Q5" s="19">
        <v>27</v>
      </c>
      <c r="R5" s="20"/>
      <c r="S5" s="21">
        <f>SUM(N5:R5)</f>
        <v>90</v>
      </c>
      <c r="T5" s="22">
        <v>456</v>
      </c>
      <c r="U5" s="1"/>
      <c r="V5" s="1"/>
      <c r="W5" s="1"/>
    </row>
    <row r="6" spans="1:28" x14ac:dyDescent="0.3">
      <c r="C6" s="58">
        <v>1019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456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26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12</v>
      </c>
      <c r="E13" s="78"/>
      <c r="F13" s="78"/>
      <c r="G13" s="78"/>
      <c r="H13" s="27"/>
      <c r="I13" s="27"/>
      <c r="J13" s="78"/>
      <c r="K13" s="78"/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v>20</v>
      </c>
      <c r="U13" s="40" t="str">
        <f>IFERROR(((T13+Q13+N13-R13)+(O13*2))/E13,"")</f>
        <v/>
      </c>
      <c r="V13" s="22">
        <v>456</v>
      </c>
      <c r="W13" s="22" t="s">
        <v>94</v>
      </c>
      <c r="X13" s="22" t="s">
        <v>95</v>
      </c>
      <c r="Y13" s="61">
        <v>1019</v>
      </c>
      <c r="Z13" s="41"/>
      <c r="AA13" s="1" t="s">
        <v>96</v>
      </c>
      <c r="AB13" s="28" t="s">
        <v>305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34</v>
      </c>
      <c r="E14" s="78"/>
      <c r="F14" s="78"/>
      <c r="G14" s="78"/>
      <c r="H14" s="27"/>
      <c r="I14" s="27"/>
      <c r="J14" s="78"/>
      <c r="K14" s="78"/>
      <c r="L14" s="78"/>
      <c r="M14" s="78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8</v>
      </c>
      <c r="U14" s="40" t="str">
        <f t="shared" ref="U14:U22" si="1">IFERROR(((T14+Q14+N14-R14)+(O14*2))/E14,"")</f>
        <v/>
      </c>
      <c r="V14" s="22">
        <v>456</v>
      </c>
      <c r="W14" s="22" t="s">
        <v>94</v>
      </c>
      <c r="X14" s="22" t="s">
        <v>95</v>
      </c>
      <c r="Y14" s="61">
        <v>1019</v>
      </c>
      <c r="Z14" s="41"/>
      <c r="AA14" s="1" t="s">
        <v>96</v>
      </c>
      <c r="AB14" s="28" t="s">
        <v>305</v>
      </c>
    </row>
    <row r="15" spans="1:28" x14ac:dyDescent="0.3">
      <c r="A15" s="1" t="s">
        <v>63</v>
      </c>
      <c r="B15" s="1" t="s">
        <v>46</v>
      </c>
      <c r="C15" s="27" t="s">
        <v>132</v>
      </c>
      <c r="D15" s="38">
        <v>55</v>
      </c>
      <c r="E15" s="78"/>
      <c r="F15" s="78"/>
      <c r="G15" s="78"/>
      <c r="H15" s="27"/>
      <c r="I15" s="27"/>
      <c r="J15" s="78"/>
      <c r="K15" s="78"/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39">
        <f t="shared" ref="T15:T16" si="2">(H15*3)+((F15-H15)*2)+J15</f>
        <v>0</v>
      </c>
      <c r="U15" s="40" t="str">
        <f t="shared" si="1"/>
        <v/>
      </c>
      <c r="V15" s="22">
        <v>456</v>
      </c>
      <c r="W15" s="22" t="s">
        <v>94</v>
      </c>
      <c r="X15" s="22" t="s">
        <v>95</v>
      </c>
      <c r="Y15" s="61">
        <v>1019</v>
      </c>
      <c r="Z15" s="41"/>
      <c r="AA15" s="1" t="s">
        <v>96</v>
      </c>
      <c r="AB15" s="28" t="s">
        <v>305</v>
      </c>
    </row>
    <row r="16" spans="1:28" x14ac:dyDescent="0.3">
      <c r="A16" s="1" t="s">
        <v>63</v>
      </c>
      <c r="B16" s="1" t="s">
        <v>46</v>
      </c>
      <c r="C16" s="27" t="s">
        <v>117</v>
      </c>
      <c r="D16" s="38">
        <v>42</v>
      </c>
      <c r="E16" s="78"/>
      <c r="F16" s="78"/>
      <c r="G16" s="78"/>
      <c r="H16" s="27"/>
      <c r="I16" s="27"/>
      <c r="J16" s="78"/>
      <c r="K16" s="78"/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39">
        <f t="shared" si="2"/>
        <v>0</v>
      </c>
      <c r="U16" s="40" t="str">
        <f t="shared" si="1"/>
        <v/>
      </c>
      <c r="V16" s="22">
        <v>456</v>
      </c>
      <c r="W16" s="22" t="s">
        <v>94</v>
      </c>
      <c r="X16" s="22" t="s">
        <v>95</v>
      </c>
      <c r="Y16" s="61">
        <v>1019</v>
      </c>
      <c r="Z16" s="41"/>
      <c r="AA16" s="1" t="s">
        <v>96</v>
      </c>
      <c r="AB16" s="28" t="s">
        <v>305</v>
      </c>
    </row>
    <row r="17" spans="1:28" x14ac:dyDescent="0.3">
      <c r="A17" s="1" t="s">
        <v>63</v>
      </c>
      <c r="B17" s="1" t="s">
        <v>46</v>
      </c>
      <c r="C17" s="27" t="s">
        <v>385</v>
      </c>
      <c r="D17" s="38">
        <v>40</v>
      </c>
      <c r="E17" s="78"/>
      <c r="F17" s="78"/>
      <c r="G17" s="78"/>
      <c r="H17" s="27"/>
      <c r="I17" s="27"/>
      <c r="J17" s="78"/>
      <c r="K17" s="78"/>
      <c r="L17" s="78"/>
      <c r="M17" s="27">
        <v>10</v>
      </c>
      <c r="N17" s="27">
        <f t="shared" si="0"/>
        <v>10</v>
      </c>
      <c r="O17" s="79"/>
      <c r="P17" s="79"/>
      <c r="Q17" s="79"/>
      <c r="R17" s="79"/>
      <c r="S17" s="79"/>
      <c r="T17" s="39">
        <v>8</v>
      </c>
      <c r="U17" s="40" t="str">
        <f t="shared" si="1"/>
        <v/>
      </c>
      <c r="V17" s="22">
        <v>456</v>
      </c>
      <c r="W17" s="22" t="s">
        <v>94</v>
      </c>
      <c r="X17" s="22" t="s">
        <v>95</v>
      </c>
      <c r="Y17" s="61">
        <v>1019</v>
      </c>
      <c r="Z17" s="41"/>
      <c r="AA17" s="1" t="s">
        <v>96</v>
      </c>
      <c r="AB17" s="28" t="s">
        <v>305</v>
      </c>
    </row>
    <row r="18" spans="1:28" x14ac:dyDescent="0.3">
      <c r="A18" s="1" t="s">
        <v>63</v>
      </c>
      <c r="B18" s="1" t="s">
        <v>46</v>
      </c>
      <c r="C18" s="27" t="s">
        <v>49</v>
      </c>
      <c r="D18" s="38">
        <v>44</v>
      </c>
      <c r="E18" s="78"/>
      <c r="F18" s="78"/>
      <c r="G18" s="78"/>
      <c r="H18" s="27"/>
      <c r="I18" s="27"/>
      <c r="J18" s="78"/>
      <c r="K18" s="78"/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v>16</v>
      </c>
      <c r="U18" s="40" t="str">
        <f t="shared" si="1"/>
        <v/>
      </c>
      <c r="V18" s="22">
        <v>456</v>
      </c>
      <c r="W18" s="22" t="s">
        <v>94</v>
      </c>
      <c r="X18" s="22" t="s">
        <v>95</v>
      </c>
      <c r="Y18" s="61">
        <v>1019</v>
      </c>
      <c r="Z18" s="41"/>
      <c r="AA18" s="1" t="s">
        <v>96</v>
      </c>
      <c r="AB18" s="28" t="s">
        <v>305</v>
      </c>
    </row>
    <row r="19" spans="1:28" x14ac:dyDescent="0.3">
      <c r="A19" s="1" t="s">
        <v>63</v>
      </c>
      <c r="B19" s="1" t="s">
        <v>46</v>
      </c>
      <c r="C19" s="27" t="s">
        <v>50</v>
      </c>
      <c r="D19" s="38">
        <v>24</v>
      </c>
      <c r="E19" s="78"/>
      <c r="F19" s="78"/>
      <c r="G19" s="78"/>
      <c r="H19" s="27"/>
      <c r="I19" s="27"/>
      <c r="J19" s="78"/>
      <c r="K19" s="78"/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39">
        <v>10</v>
      </c>
      <c r="U19" s="40" t="str">
        <f t="shared" si="1"/>
        <v/>
      </c>
      <c r="V19" s="22">
        <v>456</v>
      </c>
      <c r="W19" s="22" t="s">
        <v>94</v>
      </c>
      <c r="X19" s="22" t="s">
        <v>95</v>
      </c>
      <c r="Y19" s="61">
        <v>1019</v>
      </c>
      <c r="Z19" s="41"/>
      <c r="AA19" s="1" t="s">
        <v>96</v>
      </c>
      <c r="AB19" s="28" t="s">
        <v>305</v>
      </c>
    </row>
    <row r="20" spans="1:28" x14ac:dyDescent="0.3">
      <c r="A20" s="1" t="s">
        <v>63</v>
      </c>
      <c r="B20" s="1" t="s">
        <v>46</v>
      </c>
      <c r="C20" s="27" t="s">
        <v>51</v>
      </c>
      <c r="D20" s="38">
        <v>23</v>
      </c>
      <c r="E20" s="78"/>
      <c r="F20" s="78"/>
      <c r="G20" s="78"/>
      <c r="H20" s="27"/>
      <c r="I20" s="27"/>
      <c r="J20" s="78"/>
      <c r="K20" s="78"/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39">
        <v>4</v>
      </c>
      <c r="U20" s="40" t="str">
        <f t="shared" si="1"/>
        <v/>
      </c>
      <c r="V20" s="22">
        <v>456</v>
      </c>
      <c r="W20" s="22" t="s">
        <v>94</v>
      </c>
      <c r="X20" s="22" t="s">
        <v>95</v>
      </c>
      <c r="Y20" s="61">
        <v>1019</v>
      </c>
      <c r="Z20" s="41"/>
      <c r="AA20" s="1" t="s">
        <v>96</v>
      </c>
      <c r="AB20" s="28" t="s">
        <v>305</v>
      </c>
    </row>
    <row r="21" spans="1:28" x14ac:dyDescent="0.3">
      <c r="A21" s="1" t="s">
        <v>63</v>
      </c>
      <c r="B21" s="1" t="s">
        <v>46</v>
      </c>
      <c r="C21" s="27" t="s">
        <v>53</v>
      </c>
      <c r="D21" s="38">
        <v>10</v>
      </c>
      <c r="E21" s="78"/>
      <c r="F21" s="78"/>
      <c r="G21" s="78"/>
      <c r="H21" s="27"/>
      <c r="I21" s="27"/>
      <c r="J21" s="78"/>
      <c r="K21" s="78"/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v>12</v>
      </c>
      <c r="U21" s="40" t="str">
        <f t="shared" si="1"/>
        <v/>
      </c>
      <c r="V21" s="22">
        <v>456</v>
      </c>
      <c r="W21" s="22" t="s">
        <v>94</v>
      </c>
      <c r="X21" s="22" t="s">
        <v>95</v>
      </c>
      <c r="Y21" s="61">
        <v>1019</v>
      </c>
      <c r="Z21" s="41"/>
      <c r="AA21" s="1" t="s">
        <v>96</v>
      </c>
      <c r="AB21" s="28" t="s">
        <v>305</v>
      </c>
    </row>
    <row r="22" spans="1:28" x14ac:dyDescent="0.3">
      <c r="A22" s="1" t="s">
        <v>63</v>
      </c>
      <c r="B22" s="1" t="s">
        <v>46</v>
      </c>
      <c r="C22" s="27" t="s">
        <v>54</v>
      </c>
      <c r="D22" s="38">
        <v>32</v>
      </c>
      <c r="E22" s="78"/>
      <c r="F22" s="78"/>
      <c r="G22" s="78"/>
      <c r="H22" s="27"/>
      <c r="I22" s="27"/>
      <c r="J22" s="78"/>
      <c r="K22" s="78"/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0</v>
      </c>
      <c r="U22" s="40" t="str">
        <f t="shared" si="1"/>
        <v/>
      </c>
      <c r="V22" s="22">
        <v>456</v>
      </c>
      <c r="W22" s="22" t="s">
        <v>94</v>
      </c>
      <c r="X22" s="22" t="s">
        <v>95</v>
      </c>
      <c r="Y22" s="61">
        <v>1019</v>
      </c>
      <c r="Z22" s="41"/>
      <c r="AA22" s="1" t="s">
        <v>96</v>
      </c>
      <c r="AB22" s="28" t="s">
        <v>305</v>
      </c>
    </row>
    <row r="23" spans="1:28" x14ac:dyDescent="0.3">
      <c r="A23" s="1" t="s">
        <v>63</v>
      </c>
      <c r="B23" s="1" t="s">
        <v>46</v>
      </c>
      <c r="C23" s="55" t="s">
        <v>39</v>
      </c>
      <c r="D23" s="1"/>
      <c r="E23" s="55">
        <v>240</v>
      </c>
      <c r="F23" s="55">
        <v>25</v>
      </c>
      <c r="G23" s="55"/>
      <c r="H23" s="55"/>
      <c r="I23" s="55"/>
      <c r="J23" s="55">
        <v>28</v>
      </c>
      <c r="K23" s="55">
        <v>34</v>
      </c>
      <c r="L23" s="55"/>
      <c r="M23" s="55"/>
      <c r="N23" s="55"/>
      <c r="O23" s="55"/>
      <c r="P23" s="55">
        <v>27</v>
      </c>
      <c r="Q23" s="55"/>
      <c r="R23" s="42"/>
      <c r="S23" s="42"/>
      <c r="T23" s="42"/>
      <c r="U23" s="40" t="str">
        <f t="shared" ref="U23" si="3">_xlfn.IFNA("",((T23+Q23+N23-R23)+(O23*2))/E23)</f>
        <v/>
      </c>
      <c r="V23" s="22">
        <v>456</v>
      </c>
      <c r="W23" s="22" t="s">
        <v>94</v>
      </c>
      <c r="X23" s="22" t="s">
        <v>95</v>
      </c>
      <c r="Y23" s="61">
        <v>1019</v>
      </c>
      <c r="Z23" s="41"/>
      <c r="AA23" s="1" t="s">
        <v>96</v>
      </c>
      <c r="AB23" s="28" t="s">
        <v>305</v>
      </c>
    </row>
    <row r="24" spans="1:28" x14ac:dyDescent="0.3">
      <c r="A24" s="43" t="s">
        <v>63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25</v>
      </c>
      <c r="G24" s="44">
        <f t="shared" si="4"/>
        <v>0</v>
      </c>
      <c r="H24" s="44">
        <f t="shared" si="4"/>
        <v>0</v>
      </c>
      <c r="I24" s="44">
        <f t="shared" si="4"/>
        <v>0</v>
      </c>
      <c r="J24" s="44">
        <f t="shared" si="4"/>
        <v>28</v>
      </c>
      <c r="K24" s="44">
        <f t="shared" si="4"/>
        <v>34</v>
      </c>
      <c r="L24" s="44">
        <f t="shared" si="4"/>
        <v>0</v>
      </c>
      <c r="M24" s="44">
        <f t="shared" si="4"/>
        <v>10</v>
      </c>
      <c r="N24" s="44">
        <f t="shared" si="4"/>
        <v>10</v>
      </c>
      <c r="O24" s="44">
        <f t="shared" si="4"/>
        <v>0</v>
      </c>
      <c r="P24" s="44">
        <f t="shared" si="4"/>
        <v>27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78</v>
      </c>
      <c r="U24" s="45">
        <f>((T24+Q24+N24-R24)+(O24*2))/E24</f>
        <v>0.36666666666666664</v>
      </c>
      <c r="V24" s="46">
        <v>456</v>
      </c>
      <c r="W24" s="46" t="s">
        <v>94</v>
      </c>
      <c r="X24" s="46" t="s">
        <v>95</v>
      </c>
      <c r="Y24" s="62">
        <v>1019</v>
      </c>
      <c r="Z24" s="47"/>
      <c r="AA24" s="43" t="s">
        <v>96</v>
      </c>
      <c r="AB24" s="66" t="s">
        <v>305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>
        <f>J24/K24</f>
        <v>0.82352941176470584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78</v>
      </c>
      <c r="D35" s="38">
        <v>52</v>
      </c>
      <c r="E35" s="78"/>
      <c r="F35" s="78"/>
      <c r="G35" s="78"/>
      <c r="H35" s="27"/>
      <c r="I35" s="27"/>
      <c r="J35" s="78"/>
      <c r="K35" s="78"/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v>4</v>
      </c>
      <c r="U35" s="40" t="str">
        <f>IFERROR(((T35+Q35+N35-R35)+(O35*2))/E35,"")</f>
        <v/>
      </c>
      <c r="V35" s="22">
        <v>456</v>
      </c>
      <c r="W35" s="22" t="s">
        <v>79</v>
      </c>
      <c r="X35" s="22" t="s">
        <v>80</v>
      </c>
      <c r="Y35" s="61">
        <v>1019</v>
      </c>
      <c r="Z35" s="41"/>
      <c r="AA35" s="1" t="s">
        <v>231</v>
      </c>
      <c r="AB35" s="28" t="s">
        <v>306</v>
      </c>
    </row>
    <row r="36" spans="1:28" x14ac:dyDescent="0.3">
      <c r="A36" s="1" t="s">
        <v>46</v>
      </c>
      <c r="B36" s="1" t="s">
        <v>63</v>
      </c>
      <c r="C36" s="27" t="s">
        <v>340</v>
      </c>
      <c r="D36" s="38">
        <v>20</v>
      </c>
      <c r="E36" s="78"/>
      <c r="F36" s="78"/>
      <c r="G36" s="78"/>
      <c r="H36" s="27"/>
      <c r="I36" s="27"/>
      <c r="J36" s="78"/>
      <c r="K36" s="78"/>
      <c r="L36" s="78"/>
      <c r="M36" s="78"/>
      <c r="N36" s="27">
        <f t="shared" ref="N36:N41" si="5">SUM(L36:M36)</f>
        <v>0</v>
      </c>
      <c r="O36" s="79"/>
      <c r="P36" s="79"/>
      <c r="Q36" s="79"/>
      <c r="R36" s="79"/>
      <c r="S36" s="79"/>
      <c r="T36" s="27">
        <v>11</v>
      </c>
      <c r="U36" s="40" t="str">
        <f t="shared" ref="U36:U46" si="6">IFERROR(((T36+Q36+N36-R36)+(O36*2))/E36,"")</f>
        <v/>
      </c>
      <c r="V36" s="22">
        <v>456</v>
      </c>
      <c r="W36" s="22" t="s">
        <v>79</v>
      </c>
      <c r="X36" s="22" t="s">
        <v>80</v>
      </c>
      <c r="Y36" s="61">
        <v>1019</v>
      </c>
      <c r="Z36" s="41"/>
      <c r="AA36" s="1" t="s">
        <v>231</v>
      </c>
      <c r="AB36" s="28" t="s">
        <v>306</v>
      </c>
    </row>
    <row r="37" spans="1:28" x14ac:dyDescent="0.3">
      <c r="A37" s="1" t="s">
        <v>46</v>
      </c>
      <c r="B37" s="1" t="s">
        <v>63</v>
      </c>
      <c r="C37" s="27" t="s">
        <v>341</v>
      </c>
      <c r="D37" s="38">
        <v>7</v>
      </c>
      <c r="E37" s="78" t="s">
        <v>388</v>
      </c>
      <c r="F37" s="78"/>
      <c r="G37" s="78"/>
      <c r="H37" s="27"/>
      <c r="I37" s="27"/>
      <c r="J37" s="78"/>
      <c r="K37" s="78"/>
      <c r="L37" s="78"/>
      <c r="M37" s="78"/>
      <c r="N37" s="27"/>
      <c r="O37" s="79"/>
      <c r="P37" s="79"/>
      <c r="Q37" s="79"/>
      <c r="R37" s="79"/>
      <c r="S37" s="79"/>
      <c r="T37" s="27"/>
      <c r="U37" s="40" t="str">
        <f t="shared" si="6"/>
        <v/>
      </c>
      <c r="V37" s="22">
        <v>456</v>
      </c>
      <c r="W37" s="22" t="s">
        <v>79</v>
      </c>
      <c r="X37" s="22" t="s">
        <v>80</v>
      </c>
      <c r="Y37" s="61">
        <v>1019</v>
      </c>
      <c r="Z37" s="41"/>
      <c r="AA37" s="1" t="s">
        <v>231</v>
      </c>
      <c r="AB37" s="28" t="s">
        <v>306</v>
      </c>
    </row>
    <row r="38" spans="1:28" x14ac:dyDescent="0.3">
      <c r="A38" s="1" t="s">
        <v>46</v>
      </c>
      <c r="B38" s="1" t="s">
        <v>63</v>
      </c>
      <c r="C38" s="27" t="s">
        <v>411</v>
      </c>
      <c r="D38" s="38">
        <v>22</v>
      </c>
      <c r="E38" s="78"/>
      <c r="F38" s="78"/>
      <c r="G38" s="78"/>
      <c r="H38" s="27"/>
      <c r="I38" s="27"/>
      <c r="J38" s="78"/>
      <c r="K38" s="78"/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27">
        <v>1</v>
      </c>
      <c r="U38" s="40" t="str">
        <f t="shared" si="6"/>
        <v/>
      </c>
      <c r="V38" s="22">
        <v>456</v>
      </c>
      <c r="W38" s="22" t="s">
        <v>79</v>
      </c>
      <c r="X38" s="22" t="s">
        <v>80</v>
      </c>
      <c r="Y38" s="61">
        <v>1019</v>
      </c>
      <c r="Z38" s="41"/>
      <c r="AA38" s="1" t="s">
        <v>231</v>
      </c>
      <c r="AB38" s="28" t="s">
        <v>306</v>
      </c>
    </row>
    <row r="39" spans="1:28" x14ac:dyDescent="0.3">
      <c r="A39" s="1" t="s">
        <v>46</v>
      </c>
      <c r="B39" s="1" t="s">
        <v>63</v>
      </c>
      <c r="C39" s="27" t="s">
        <v>342</v>
      </c>
      <c r="D39" s="38">
        <v>50</v>
      </c>
      <c r="E39" s="78"/>
      <c r="F39" s="78"/>
      <c r="G39" s="78"/>
      <c r="H39" s="27"/>
      <c r="I39" s="27"/>
      <c r="J39" s="78"/>
      <c r="K39" s="78"/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27">
        <v>27</v>
      </c>
      <c r="U39" s="40" t="str">
        <f t="shared" si="6"/>
        <v/>
      </c>
      <c r="V39" s="22">
        <v>456</v>
      </c>
      <c r="W39" s="22" t="s">
        <v>79</v>
      </c>
      <c r="X39" s="22" t="s">
        <v>80</v>
      </c>
      <c r="Y39" s="61">
        <v>1019</v>
      </c>
      <c r="Z39" s="41"/>
      <c r="AA39" s="1" t="s">
        <v>231</v>
      </c>
      <c r="AB39" s="28" t="s">
        <v>306</v>
      </c>
    </row>
    <row r="40" spans="1:28" x14ac:dyDescent="0.3">
      <c r="A40" s="1" t="s">
        <v>46</v>
      </c>
      <c r="B40" s="1" t="s">
        <v>63</v>
      </c>
      <c r="C40" s="27" t="s">
        <v>343</v>
      </c>
      <c r="D40" s="38">
        <v>1</v>
      </c>
      <c r="E40" s="78"/>
      <c r="F40" s="78"/>
      <c r="G40" s="78"/>
      <c r="H40" s="27"/>
      <c r="I40" s="27"/>
      <c r="J40" s="78"/>
      <c r="K40" s="78"/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27">
        <v>6</v>
      </c>
      <c r="U40" s="40" t="str">
        <f t="shared" si="6"/>
        <v/>
      </c>
      <c r="V40" s="22">
        <v>456</v>
      </c>
      <c r="W40" s="22" t="s">
        <v>79</v>
      </c>
      <c r="X40" s="22" t="s">
        <v>80</v>
      </c>
      <c r="Y40" s="61">
        <v>1019</v>
      </c>
      <c r="Z40" s="41"/>
      <c r="AA40" s="1" t="s">
        <v>231</v>
      </c>
      <c r="AB40" s="28" t="s">
        <v>306</v>
      </c>
    </row>
    <row r="41" spans="1:28" x14ac:dyDescent="0.3">
      <c r="A41" s="1" t="s">
        <v>46</v>
      </c>
      <c r="B41" s="1" t="s">
        <v>63</v>
      </c>
      <c r="C41" s="27" t="s">
        <v>357</v>
      </c>
      <c r="D41" s="38">
        <v>55</v>
      </c>
      <c r="E41" s="78"/>
      <c r="F41" s="78"/>
      <c r="G41" s="78"/>
      <c r="H41" s="27"/>
      <c r="I41" s="27"/>
      <c r="J41" s="78"/>
      <c r="K41" s="78"/>
      <c r="L41" s="78"/>
      <c r="M41" s="78"/>
      <c r="N41" s="27">
        <f t="shared" si="5"/>
        <v>0</v>
      </c>
      <c r="O41" s="79"/>
      <c r="P41" s="79"/>
      <c r="Q41" s="79"/>
      <c r="R41" s="79"/>
      <c r="S41" s="79"/>
      <c r="T41" s="27">
        <v>6</v>
      </c>
      <c r="U41" s="40" t="str">
        <f t="shared" si="6"/>
        <v/>
      </c>
      <c r="V41" s="22">
        <v>456</v>
      </c>
      <c r="W41" s="22" t="s">
        <v>79</v>
      </c>
      <c r="X41" s="22" t="s">
        <v>80</v>
      </c>
      <c r="Y41" s="61">
        <v>1019</v>
      </c>
      <c r="Z41" s="41"/>
      <c r="AA41" s="1" t="s">
        <v>231</v>
      </c>
      <c r="AB41" s="28" t="s">
        <v>306</v>
      </c>
    </row>
    <row r="42" spans="1:28" x14ac:dyDescent="0.3">
      <c r="A42" s="1" t="s">
        <v>46</v>
      </c>
      <c r="B42" s="1" t="s">
        <v>63</v>
      </c>
      <c r="C42" s="27" t="s">
        <v>344</v>
      </c>
      <c r="D42" s="38">
        <v>34</v>
      </c>
      <c r="E42" s="78"/>
      <c r="F42" s="78"/>
      <c r="G42" s="78"/>
      <c r="H42" s="27"/>
      <c r="I42" s="27"/>
      <c r="J42" s="78"/>
      <c r="K42" s="78"/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27">
        <v>2</v>
      </c>
      <c r="U42" s="40" t="str">
        <f t="shared" si="6"/>
        <v/>
      </c>
      <c r="V42" s="22">
        <v>456</v>
      </c>
      <c r="W42" s="22" t="s">
        <v>79</v>
      </c>
      <c r="X42" s="22" t="s">
        <v>80</v>
      </c>
      <c r="Y42" s="61">
        <v>1019</v>
      </c>
      <c r="Z42" s="41"/>
      <c r="AA42" s="1" t="s">
        <v>231</v>
      </c>
      <c r="AB42" s="28" t="s">
        <v>306</v>
      </c>
    </row>
    <row r="43" spans="1:28" x14ac:dyDescent="0.3">
      <c r="A43" s="1" t="s">
        <v>46</v>
      </c>
      <c r="B43" s="1" t="s">
        <v>63</v>
      </c>
      <c r="C43" s="27" t="s">
        <v>345</v>
      </c>
      <c r="D43" s="38">
        <v>12</v>
      </c>
      <c r="E43" s="78"/>
      <c r="F43" s="78"/>
      <c r="G43" s="78"/>
      <c r="H43" s="27"/>
      <c r="I43" s="27"/>
      <c r="J43" s="78"/>
      <c r="K43" s="78"/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v>13</v>
      </c>
      <c r="U43" s="40" t="str">
        <f t="shared" si="6"/>
        <v/>
      </c>
      <c r="V43" s="22">
        <v>456</v>
      </c>
      <c r="W43" s="22" t="s">
        <v>79</v>
      </c>
      <c r="X43" s="22" t="s">
        <v>80</v>
      </c>
      <c r="Y43" s="61">
        <v>1019</v>
      </c>
      <c r="Z43" s="41"/>
      <c r="AA43" s="1" t="s">
        <v>231</v>
      </c>
      <c r="AB43" s="28" t="s">
        <v>306</v>
      </c>
    </row>
    <row r="44" spans="1:28" x14ac:dyDescent="0.3">
      <c r="A44" s="1" t="s">
        <v>46</v>
      </c>
      <c r="B44" s="1" t="s">
        <v>63</v>
      </c>
      <c r="C44" s="27" t="s">
        <v>347</v>
      </c>
      <c r="D44" s="38">
        <v>11</v>
      </c>
      <c r="E44" s="78" t="s">
        <v>467</v>
      </c>
      <c r="F44" s="78"/>
      <c r="G44" s="78"/>
      <c r="H44" s="27"/>
      <c r="I44" s="27"/>
      <c r="J44" s="78"/>
      <c r="K44" s="78"/>
      <c r="L44" s="78"/>
      <c r="M44" s="78"/>
      <c r="N44" s="27"/>
      <c r="O44" s="79"/>
      <c r="P44" s="79"/>
      <c r="Q44" s="79"/>
      <c r="R44" s="79"/>
      <c r="S44" s="79"/>
      <c r="T44" s="27"/>
      <c r="U44" s="40"/>
      <c r="V44" s="22">
        <v>456</v>
      </c>
      <c r="W44" s="22" t="s">
        <v>79</v>
      </c>
      <c r="X44" s="22" t="s">
        <v>80</v>
      </c>
      <c r="Y44" s="61">
        <v>1019</v>
      </c>
      <c r="Z44" s="41"/>
      <c r="AA44" s="1" t="s">
        <v>231</v>
      </c>
      <c r="AB44" s="28" t="s">
        <v>306</v>
      </c>
    </row>
    <row r="45" spans="1:28" x14ac:dyDescent="0.3">
      <c r="A45" s="1" t="s">
        <v>46</v>
      </c>
      <c r="B45" s="1" t="s">
        <v>63</v>
      </c>
      <c r="C45" s="27" t="s">
        <v>348</v>
      </c>
      <c r="D45" s="38">
        <v>44</v>
      </c>
      <c r="E45" s="78"/>
      <c r="F45" s="78"/>
      <c r="G45" s="78"/>
      <c r="H45" s="27"/>
      <c r="I45" s="27"/>
      <c r="J45" s="78"/>
      <c r="K45" s="78"/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27">
        <v>20</v>
      </c>
      <c r="U45" s="40" t="str">
        <f t="shared" si="6"/>
        <v/>
      </c>
      <c r="V45" s="22">
        <v>456</v>
      </c>
      <c r="W45" s="22" t="s">
        <v>79</v>
      </c>
      <c r="X45" s="22" t="s">
        <v>80</v>
      </c>
      <c r="Y45" s="61">
        <v>1019</v>
      </c>
      <c r="Z45" s="41"/>
      <c r="AA45" s="1" t="s">
        <v>231</v>
      </c>
      <c r="AB45" s="28" t="s">
        <v>306</v>
      </c>
    </row>
    <row r="46" spans="1:28" x14ac:dyDescent="0.3">
      <c r="A46" s="1" t="s">
        <v>46</v>
      </c>
      <c r="B46" s="1" t="s">
        <v>63</v>
      </c>
      <c r="C46" s="27" t="s">
        <v>349</v>
      </c>
      <c r="D46" s="38">
        <v>10</v>
      </c>
      <c r="E46" s="78" t="s">
        <v>388</v>
      </c>
      <c r="F46" s="78"/>
      <c r="G46" s="78"/>
      <c r="H46" s="27"/>
      <c r="I46" s="27"/>
      <c r="J46" s="78"/>
      <c r="K46" s="78"/>
      <c r="L46" s="78"/>
      <c r="M46" s="78"/>
      <c r="N46" s="27"/>
      <c r="O46" s="79"/>
      <c r="P46" s="79"/>
      <c r="Q46" s="79"/>
      <c r="R46" s="79"/>
      <c r="S46" s="79"/>
      <c r="T46" s="27"/>
      <c r="U46" s="40" t="str">
        <f t="shared" si="6"/>
        <v/>
      </c>
      <c r="V46" s="22">
        <v>456</v>
      </c>
      <c r="W46" s="22" t="s">
        <v>79</v>
      </c>
      <c r="X46" s="22" t="s">
        <v>80</v>
      </c>
      <c r="Y46" s="61">
        <v>1019</v>
      </c>
      <c r="Z46" s="41"/>
      <c r="AA46" s="1" t="s">
        <v>231</v>
      </c>
      <c r="AB46" s="28" t="s">
        <v>306</v>
      </c>
    </row>
    <row r="47" spans="1:28" x14ac:dyDescent="0.3">
      <c r="A47" s="1" t="s">
        <v>46</v>
      </c>
      <c r="B47" s="1" t="s">
        <v>63</v>
      </c>
      <c r="C47" s="55" t="s">
        <v>39</v>
      </c>
      <c r="D47" s="1"/>
      <c r="E47" s="55">
        <v>240</v>
      </c>
      <c r="F47" s="55">
        <v>32</v>
      </c>
      <c r="G47" s="55"/>
      <c r="H47" s="55"/>
      <c r="I47" s="55"/>
      <c r="J47" s="55">
        <v>26</v>
      </c>
      <c r="K47" s="55">
        <v>38</v>
      </c>
      <c r="L47" s="55"/>
      <c r="M47" s="55"/>
      <c r="N47" s="5"/>
      <c r="O47" s="55"/>
      <c r="P47" s="55">
        <v>29</v>
      </c>
      <c r="Q47" s="42"/>
      <c r="R47" s="42"/>
      <c r="S47" s="42"/>
      <c r="T47" s="27"/>
      <c r="U47" s="40" t="str">
        <f t="shared" ref="U47" si="7">_xlfn.IFNA("",((T47+Q47+N47-R47)+(O47*2))/E47)</f>
        <v/>
      </c>
      <c r="V47" s="22">
        <v>456</v>
      </c>
      <c r="W47" s="22" t="s">
        <v>79</v>
      </c>
      <c r="X47" s="22" t="s">
        <v>80</v>
      </c>
      <c r="Y47" s="61">
        <v>1019</v>
      </c>
      <c r="Z47" s="41"/>
      <c r="AA47" s="1" t="s">
        <v>231</v>
      </c>
      <c r="AB47" s="28" t="s">
        <v>306</v>
      </c>
    </row>
    <row r="48" spans="1:28" x14ac:dyDescent="0.3">
      <c r="A48" s="43" t="s">
        <v>46</v>
      </c>
      <c r="B48" s="43" t="s">
        <v>63</v>
      </c>
      <c r="C48" s="44" t="s">
        <v>40</v>
      </c>
      <c r="D48" s="43"/>
      <c r="E48" s="44">
        <f t="shared" ref="E48:T48" si="8">SUM(E35:E47)</f>
        <v>240</v>
      </c>
      <c r="F48" s="44">
        <f t="shared" si="8"/>
        <v>32</v>
      </c>
      <c r="G48" s="44">
        <f t="shared" si="8"/>
        <v>0</v>
      </c>
      <c r="H48" s="44">
        <f t="shared" si="8"/>
        <v>0</v>
      </c>
      <c r="I48" s="44">
        <f t="shared" si="8"/>
        <v>0</v>
      </c>
      <c r="J48" s="44">
        <f t="shared" si="8"/>
        <v>26</v>
      </c>
      <c r="K48" s="44">
        <f t="shared" si="8"/>
        <v>38</v>
      </c>
      <c r="L48" s="44">
        <f t="shared" si="8"/>
        <v>0</v>
      </c>
      <c r="M48" s="44">
        <f t="shared" si="8"/>
        <v>0</v>
      </c>
      <c r="N48" s="44">
        <f t="shared" si="8"/>
        <v>0</v>
      </c>
      <c r="O48" s="44">
        <f t="shared" si="8"/>
        <v>0</v>
      </c>
      <c r="P48" s="44">
        <f t="shared" si="8"/>
        <v>29</v>
      </c>
      <c r="Q48" s="44">
        <f t="shared" si="8"/>
        <v>0</v>
      </c>
      <c r="R48" s="44">
        <f t="shared" si="8"/>
        <v>0</v>
      </c>
      <c r="S48" s="44">
        <f t="shared" si="8"/>
        <v>0</v>
      </c>
      <c r="T48" s="44">
        <f t="shared" si="8"/>
        <v>90</v>
      </c>
      <c r="U48" s="45">
        <f>((T48+Q48+N48-R48)+(O48*2))/E48</f>
        <v>0.375</v>
      </c>
      <c r="V48" s="46">
        <v>456</v>
      </c>
      <c r="W48" s="46" t="s">
        <v>79</v>
      </c>
      <c r="X48" s="46" t="s">
        <v>80</v>
      </c>
      <c r="Y48" s="62">
        <v>1019</v>
      </c>
      <c r="Z48" s="47"/>
      <c r="AA48" s="43" t="s">
        <v>231</v>
      </c>
      <c r="AB48" s="66" t="s">
        <v>306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>
        <f>J48/K48</f>
        <v>0.68421052631578949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B51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8167-4A58-4408-88BF-E4A117B4BF56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121</v>
      </c>
      <c r="K4" s="16" t="str">
        <f>+C11</f>
        <v>New Jersey Gems</v>
      </c>
      <c r="L4" s="17"/>
      <c r="M4" s="18"/>
      <c r="N4" s="19">
        <v>27</v>
      </c>
      <c r="O4" s="19">
        <v>27</v>
      </c>
      <c r="P4" s="19">
        <v>26</v>
      </c>
      <c r="Q4" s="19">
        <v>25</v>
      </c>
      <c r="R4" s="20"/>
      <c r="S4" s="21">
        <f>SUM(N4:R4)</f>
        <v>105</v>
      </c>
      <c r="T4" s="22">
        <v>463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122</v>
      </c>
      <c r="K5" s="16" t="str">
        <f>+C33</f>
        <v>Dallas Diamonds</v>
      </c>
      <c r="L5" s="17"/>
      <c r="M5" s="18"/>
      <c r="N5" s="19">
        <v>26</v>
      </c>
      <c r="O5" s="19">
        <v>34</v>
      </c>
      <c r="P5" s="19">
        <v>22</v>
      </c>
      <c r="Q5" s="19">
        <v>25</v>
      </c>
      <c r="R5" s="20"/>
      <c r="S5" s="21">
        <f>SUM(N5:R5)</f>
        <v>107</v>
      </c>
      <c r="T5" s="22">
        <v>463</v>
      </c>
      <c r="U5" s="1"/>
      <c r="V5" s="1"/>
      <c r="W5" s="1"/>
    </row>
    <row r="6" spans="1:28" x14ac:dyDescent="0.3">
      <c r="C6" s="23">
        <v>709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100</v>
      </c>
      <c r="D7" s="7" t="s">
        <v>8</v>
      </c>
      <c r="G7" s="1"/>
      <c r="S7" s="1"/>
      <c r="T7" s="25" t="s">
        <v>9</v>
      </c>
      <c r="U7" s="1"/>
      <c r="V7" s="26">
        <v>463</v>
      </c>
      <c r="W7" s="1"/>
    </row>
    <row r="8" spans="1:28" x14ac:dyDescent="0.3">
      <c r="B8" s="1"/>
      <c r="C8" s="24" t="s">
        <v>120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9.5833333333333326E-2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27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7" t="s">
        <v>47</v>
      </c>
      <c r="D13" s="38">
        <v>12</v>
      </c>
      <c r="E13" s="27">
        <v>41</v>
      </c>
      <c r="F13" s="27">
        <v>15</v>
      </c>
      <c r="G13" s="27">
        <v>28</v>
      </c>
      <c r="H13" s="27"/>
      <c r="I13" s="27"/>
      <c r="J13" s="27">
        <v>10</v>
      </c>
      <c r="K13" s="27">
        <v>13</v>
      </c>
      <c r="L13" s="27">
        <v>3</v>
      </c>
      <c r="M13" s="27">
        <v>3</v>
      </c>
      <c r="N13" s="27">
        <f>SUM(L13:M13)</f>
        <v>6</v>
      </c>
      <c r="O13" s="27">
        <v>4</v>
      </c>
      <c r="P13" s="39">
        <v>4</v>
      </c>
      <c r="Q13" s="27">
        <v>3</v>
      </c>
      <c r="R13" s="27">
        <v>5</v>
      </c>
      <c r="S13" s="27">
        <v>0</v>
      </c>
      <c r="T13" s="27">
        <f>+(F13*2)+J13</f>
        <v>40</v>
      </c>
      <c r="U13" s="40">
        <f>IFERROR(((T13+Q13+N13-R13)+(O13*2))/E13,"")</f>
        <v>1.2682926829268293</v>
      </c>
      <c r="V13" s="22">
        <v>463</v>
      </c>
      <c r="W13" s="22" t="s">
        <v>79</v>
      </c>
      <c r="X13" s="22" t="s">
        <v>95</v>
      </c>
      <c r="Y13" s="61">
        <v>709</v>
      </c>
      <c r="Z13" s="41"/>
      <c r="AA13" s="1" t="s">
        <v>96</v>
      </c>
      <c r="AB13" s="28" t="s">
        <v>123</v>
      </c>
    </row>
    <row r="14" spans="1:28" x14ac:dyDescent="0.3">
      <c r="A14" s="1" t="s">
        <v>57</v>
      </c>
      <c r="B14" s="1" t="s">
        <v>46</v>
      </c>
      <c r="C14" s="27" t="s">
        <v>48</v>
      </c>
      <c r="D14" s="38">
        <v>34</v>
      </c>
      <c r="E14" s="27">
        <v>39</v>
      </c>
      <c r="F14" s="27">
        <v>5</v>
      </c>
      <c r="G14" s="27">
        <v>6</v>
      </c>
      <c r="H14" s="27"/>
      <c r="I14" s="27"/>
      <c r="J14" s="27">
        <v>3</v>
      </c>
      <c r="K14" s="27">
        <v>5</v>
      </c>
      <c r="L14" s="27">
        <v>3</v>
      </c>
      <c r="M14" s="27">
        <v>3</v>
      </c>
      <c r="N14" s="27">
        <f t="shared" ref="N14:N19" si="0">SUM(L14:M14)</f>
        <v>6</v>
      </c>
      <c r="O14" s="39">
        <v>3</v>
      </c>
      <c r="P14" s="39">
        <v>5</v>
      </c>
      <c r="Q14" s="39">
        <v>1</v>
      </c>
      <c r="R14" s="39">
        <v>3</v>
      </c>
      <c r="S14" s="39">
        <v>0</v>
      </c>
      <c r="T14" s="27">
        <f t="shared" ref="T14:T22" si="1">+(F14*2)+J14</f>
        <v>13</v>
      </c>
      <c r="U14" s="40">
        <f t="shared" ref="U14:U22" si="2">IFERROR(((T14+Q14+N14-R14)+(O14*2))/E14,"")</f>
        <v>0.58974358974358976</v>
      </c>
      <c r="V14" s="22">
        <v>463</v>
      </c>
      <c r="W14" s="22" t="s">
        <v>79</v>
      </c>
      <c r="X14" s="22" t="s">
        <v>95</v>
      </c>
      <c r="Y14" s="61">
        <v>709</v>
      </c>
      <c r="Z14" s="41"/>
      <c r="AA14" s="1" t="s">
        <v>96</v>
      </c>
      <c r="AB14" s="28" t="s">
        <v>123</v>
      </c>
    </row>
    <row r="15" spans="1:28" x14ac:dyDescent="0.3">
      <c r="A15" s="1" t="s">
        <v>57</v>
      </c>
      <c r="B15" s="1" t="s">
        <v>46</v>
      </c>
      <c r="C15" s="27" t="s">
        <v>132</v>
      </c>
      <c r="D15" s="38">
        <v>55</v>
      </c>
      <c r="E15" s="27" t="s">
        <v>467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27"/>
      <c r="U15" s="40"/>
      <c r="V15" s="22">
        <v>463</v>
      </c>
      <c r="W15" s="22" t="s">
        <v>79</v>
      </c>
      <c r="X15" s="22" t="s">
        <v>95</v>
      </c>
      <c r="Y15" s="61">
        <v>709</v>
      </c>
      <c r="Z15" s="41"/>
      <c r="AA15" s="1" t="s">
        <v>96</v>
      </c>
      <c r="AB15" s="28" t="s">
        <v>123</v>
      </c>
    </row>
    <row r="16" spans="1:28" x14ac:dyDescent="0.3">
      <c r="A16" s="1" t="s">
        <v>57</v>
      </c>
      <c r="B16" s="1" t="s">
        <v>46</v>
      </c>
      <c r="C16" s="27" t="s">
        <v>117</v>
      </c>
      <c r="D16" s="38">
        <v>42</v>
      </c>
      <c r="E16" s="27">
        <v>4</v>
      </c>
      <c r="F16" s="27">
        <v>0</v>
      </c>
      <c r="G16" s="27">
        <v>1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2</v>
      </c>
      <c r="Q16" s="39">
        <v>0</v>
      </c>
      <c r="R16" s="39">
        <v>0</v>
      </c>
      <c r="S16" s="39">
        <v>0</v>
      </c>
      <c r="T16" s="27">
        <f t="shared" si="1"/>
        <v>0</v>
      </c>
      <c r="U16" s="40">
        <f t="shared" si="2"/>
        <v>0</v>
      </c>
      <c r="V16" s="22">
        <v>463</v>
      </c>
      <c r="W16" s="22" t="s">
        <v>79</v>
      </c>
      <c r="X16" s="22" t="s">
        <v>95</v>
      </c>
      <c r="Y16" s="61">
        <v>709</v>
      </c>
      <c r="Z16" s="41"/>
      <c r="AA16" s="1" t="s">
        <v>96</v>
      </c>
      <c r="AB16" s="28" t="s">
        <v>123</v>
      </c>
    </row>
    <row r="17" spans="1:28" x14ac:dyDescent="0.3">
      <c r="A17" s="1" t="s">
        <v>57</v>
      </c>
      <c r="B17" s="1" t="s">
        <v>46</v>
      </c>
      <c r="C17" s="27" t="s">
        <v>118</v>
      </c>
      <c r="D17" s="38">
        <v>40</v>
      </c>
      <c r="E17" s="27">
        <v>19</v>
      </c>
      <c r="F17" s="27">
        <v>1</v>
      </c>
      <c r="G17" s="27">
        <v>3</v>
      </c>
      <c r="H17" s="27"/>
      <c r="I17" s="27"/>
      <c r="J17" s="27">
        <v>2</v>
      </c>
      <c r="K17" s="27">
        <v>4</v>
      </c>
      <c r="L17" s="27">
        <v>0</v>
      </c>
      <c r="M17" s="27">
        <v>4</v>
      </c>
      <c r="N17" s="27">
        <f t="shared" si="0"/>
        <v>4</v>
      </c>
      <c r="O17" s="39">
        <v>0</v>
      </c>
      <c r="P17" s="39">
        <v>3</v>
      </c>
      <c r="Q17" s="39">
        <v>1</v>
      </c>
      <c r="R17" s="39">
        <v>0</v>
      </c>
      <c r="S17" s="39">
        <v>2</v>
      </c>
      <c r="T17" s="27">
        <f t="shared" si="1"/>
        <v>4</v>
      </c>
      <c r="U17" s="40">
        <f t="shared" si="2"/>
        <v>0.47368421052631576</v>
      </c>
      <c r="V17" s="22">
        <v>463</v>
      </c>
      <c r="W17" s="22" t="s">
        <v>79</v>
      </c>
      <c r="X17" s="22" t="s">
        <v>95</v>
      </c>
      <c r="Y17" s="61">
        <v>709</v>
      </c>
      <c r="Z17" s="41"/>
      <c r="AA17" s="1" t="s">
        <v>96</v>
      </c>
      <c r="AB17" s="28" t="s">
        <v>123</v>
      </c>
    </row>
    <row r="18" spans="1:28" x14ac:dyDescent="0.3">
      <c r="A18" s="1" t="s">
        <v>57</v>
      </c>
      <c r="B18" s="1" t="s">
        <v>46</v>
      </c>
      <c r="C18" s="27" t="s">
        <v>49</v>
      </c>
      <c r="D18" s="38">
        <v>44</v>
      </c>
      <c r="E18" s="27">
        <v>46</v>
      </c>
      <c r="F18" s="27">
        <v>12</v>
      </c>
      <c r="G18" s="27">
        <v>18</v>
      </c>
      <c r="H18" s="27"/>
      <c r="I18" s="27"/>
      <c r="J18" s="27">
        <v>0</v>
      </c>
      <c r="K18" s="27">
        <v>0</v>
      </c>
      <c r="L18" s="27">
        <v>0</v>
      </c>
      <c r="M18" s="27">
        <v>1</v>
      </c>
      <c r="N18" s="27">
        <f t="shared" si="0"/>
        <v>1</v>
      </c>
      <c r="O18" s="39">
        <v>10</v>
      </c>
      <c r="P18" s="39">
        <v>4</v>
      </c>
      <c r="Q18" s="39">
        <v>2</v>
      </c>
      <c r="R18" s="39">
        <v>3</v>
      </c>
      <c r="S18" s="39">
        <v>0</v>
      </c>
      <c r="T18" s="27">
        <f t="shared" si="1"/>
        <v>24</v>
      </c>
      <c r="U18" s="40">
        <f t="shared" si="2"/>
        <v>0.95652173913043481</v>
      </c>
      <c r="V18" s="22">
        <v>463</v>
      </c>
      <c r="W18" s="22" t="s">
        <v>79</v>
      </c>
      <c r="X18" s="22" t="s">
        <v>95</v>
      </c>
      <c r="Y18" s="61">
        <v>709</v>
      </c>
      <c r="Z18" s="41"/>
      <c r="AA18" s="1" t="s">
        <v>96</v>
      </c>
      <c r="AB18" s="28" t="s">
        <v>123</v>
      </c>
    </row>
    <row r="19" spans="1:28" x14ac:dyDescent="0.3">
      <c r="A19" s="1" t="s">
        <v>57</v>
      </c>
      <c r="B19" s="1" t="s">
        <v>46</v>
      </c>
      <c r="C19" s="27" t="s">
        <v>50</v>
      </c>
      <c r="D19" s="38">
        <v>24</v>
      </c>
      <c r="E19" s="27">
        <v>36</v>
      </c>
      <c r="F19" s="27">
        <v>6</v>
      </c>
      <c r="G19" s="27">
        <v>8</v>
      </c>
      <c r="H19" s="27"/>
      <c r="I19" s="27"/>
      <c r="J19" s="27">
        <v>0</v>
      </c>
      <c r="K19" s="27">
        <v>0</v>
      </c>
      <c r="L19" s="27">
        <v>3</v>
      </c>
      <c r="M19" s="27">
        <v>8</v>
      </c>
      <c r="N19" s="27">
        <f t="shared" si="0"/>
        <v>11</v>
      </c>
      <c r="O19" s="39">
        <v>1</v>
      </c>
      <c r="P19" s="39">
        <v>2</v>
      </c>
      <c r="Q19" s="39">
        <v>2</v>
      </c>
      <c r="R19" s="39">
        <v>3</v>
      </c>
      <c r="S19" s="39">
        <v>0</v>
      </c>
      <c r="T19" s="27">
        <f t="shared" si="1"/>
        <v>12</v>
      </c>
      <c r="U19" s="40">
        <f t="shared" si="2"/>
        <v>0.66666666666666663</v>
      </c>
      <c r="V19" s="22">
        <v>463</v>
      </c>
      <c r="W19" s="22" t="s">
        <v>79</v>
      </c>
      <c r="X19" s="22" t="s">
        <v>95</v>
      </c>
      <c r="Y19" s="61">
        <v>709</v>
      </c>
      <c r="Z19" s="41"/>
      <c r="AA19" s="1" t="s">
        <v>96</v>
      </c>
      <c r="AB19" s="28" t="s">
        <v>123</v>
      </c>
    </row>
    <row r="20" spans="1:28" x14ac:dyDescent="0.3">
      <c r="A20" s="1" t="s">
        <v>57</v>
      </c>
      <c r="B20" s="1" t="s">
        <v>46</v>
      </c>
      <c r="C20" s="27" t="s">
        <v>51</v>
      </c>
      <c r="D20" s="38">
        <v>23</v>
      </c>
      <c r="E20" s="27">
        <v>10</v>
      </c>
      <c r="F20" s="27">
        <v>2</v>
      </c>
      <c r="G20" s="27">
        <v>4</v>
      </c>
      <c r="H20" s="27"/>
      <c r="I20" s="27"/>
      <c r="J20" s="27">
        <v>0</v>
      </c>
      <c r="K20" s="27">
        <v>0</v>
      </c>
      <c r="L20" s="27">
        <v>1</v>
      </c>
      <c r="M20" s="27">
        <v>1</v>
      </c>
      <c r="N20" s="27">
        <f>SUM(L20:M20)</f>
        <v>2</v>
      </c>
      <c r="O20" s="39">
        <v>1</v>
      </c>
      <c r="P20" s="39">
        <v>1</v>
      </c>
      <c r="Q20" s="39">
        <v>0</v>
      </c>
      <c r="R20" s="39">
        <v>0</v>
      </c>
      <c r="S20" s="39">
        <v>0</v>
      </c>
      <c r="T20" s="27">
        <f t="shared" si="1"/>
        <v>4</v>
      </c>
      <c r="U20" s="40">
        <f t="shared" si="2"/>
        <v>0.8</v>
      </c>
      <c r="V20" s="22">
        <v>463</v>
      </c>
      <c r="W20" s="22" t="s">
        <v>79</v>
      </c>
      <c r="X20" s="22" t="s">
        <v>95</v>
      </c>
      <c r="Y20" s="61">
        <v>709</v>
      </c>
      <c r="Z20" s="41"/>
      <c r="AA20" s="1" t="s">
        <v>96</v>
      </c>
      <c r="AB20" s="28" t="s">
        <v>123</v>
      </c>
    </row>
    <row r="21" spans="1:28" x14ac:dyDescent="0.3">
      <c r="A21" s="1" t="s">
        <v>57</v>
      </c>
      <c r="B21" s="1" t="s">
        <v>46</v>
      </c>
      <c r="C21" s="27" t="s">
        <v>53</v>
      </c>
      <c r="D21" s="38">
        <v>10</v>
      </c>
      <c r="E21" s="27">
        <v>41</v>
      </c>
      <c r="F21" s="27">
        <v>4</v>
      </c>
      <c r="G21" s="27">
        <v>9</v>
      </c>
      <c r="H21" s="27"/>
      <c r="I21" s="27"/>
      <c r="J21" s="27">
        <v>0</v>
      </c>
      <c r="K21" s="27">
        <v>0</v>
      </c>
      <c r="L21" s="27">
        <v>2</v>
      </c>
      <c r="M21" s="27">
        <v>2</v>
      </c>
      <c r="N21" s="27">
        <f>SUM(L21:M21)</f>
        <v>4</v>
      </c>
      <c r="O21" s="39">
        <v>16</v>
      </c>
      <c r="P21" s="39">
        <v>4</v>
      </c>
      <c r="Q21" s="39">
        <v>4</v>
      </c>
      <c r="R21" s="39">
        <v>6</v>
      </c>
      <c r="S21" s="39">
        <v>1</v>
      </c>
      <c r="T21" s="27">
        <f t="shared" si="1"/>
        <v>8</v>
      </c>
      <c r="U21" s="40">
        <f t="shared" si="2"/>
        <v>1.024390243902439</v>
      </c>
      <c r="V21" s="22">
        <v>463</v>
      </c>
      <c r="W21" s="22" t="s">
        <v>79</v>
      </c>
      <c r="X21" s="22" t="s">
        <v>95</v>
      </c>
      <c r="Y21" s="61">
        <v>709</v>
      </c>
      <c r="Z21" s="41"/>
      <c r="AA21" s="1" t="s">
        <v>96</v>
      </c>
      <c r="AB21" s="28" t="s">
        <v>123</v>
      </c>
    </row>
    <row r="22" spans="1:28" x14ac:dyDescent="0.3">
      <c r="A22" s="1" t="s">
        <v>57</v>
      </c>
      <c r="B22" s="1" t="s">
        <v>46</v>
      </c>
      <c r="C22" s="27" t="s">
        <v>54</v>
      </c>
      <c r="D22" s="38">
        <v>32</v>
      </c>
      <c r="E22" s="27">
        <v>4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27">
        <v>0</v>
      </c>
      <c r="M22" s="27">
        <v>2</v>
      </c>
      <c r="N22" s="27">
        <f>SUM(L22:M22)</f>
        <v>2</v>
      </c>
      <c r="O22" s="39">
        <v>1</v>
      </c>
      <c r="P22" s="39">
        <v>1</v>
      </c>
      <c r="Q22" s="39">
        <v>0</v>
      </c>
      <c r="R22" s="39">
        <v>0</v>
      </c>
      <c r="S22" s="39">
        <v>0</v>
      </c>
      <c r="T22" s="27">
        <f t="shared" si="1"/>
        <v>0</v>
      </c>
      <c r="U22" s="40">
        <f t="shared" si="2"/>
        <v>1</v>
      </c>
      <c r="V22" s="22">
        <v>463</v>
      </c>
      <c r="W22" s="22" t="s">
        <v>79</v>
      </c>
      <c r="X22" s="22" t="s">
        <v>95</v>
      </c>
      <c r="Y22" s="61">
        <v>709</v>
      </c>
      <c r="Z22" s="41"/>
      <c r="AA22" s="1" t="s">
        <v>96</v>
      </c>
      <c r="AB22" s="28" t="s">
        <v>123</v>
      </c>
    </row>
    <row r="23" spans="1:28" x14ac:dyDescent="0.3">
      <c r="A23" s="43" t="s">
        <v>57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45</v>
      </c>
      <c r="G23" s="44">
        <f t="shared" si="3"/>
        <v>77</v>
      </c>
      <c r="H23" s="44">
        <f t="shared" si="3"/>
        <v>0</v>
      </c>
      <c r="I23" s="44">
        <f t="shared" si="3"/>
        <v>0</v>
      </c>
      <c r="J23" s="44">
        <f t="shared" si="3"/>
        <v>15</v>
      </c>
      <c r="K23" s="44">
        <f t="shared" si="3"/>
        <v>22</v>
      </c>
      <c r="L23" s="44">
        <f t="shared" si="3"/>
        <v>12</v>
      </c>
      <c r="M23" s="44">
        <f t="shared" si="3"/>
        <v>24</v>
      </c>
      <c r="N23" s="44">
        <f t="shared" si="3"/>
        <v>36</v>
      </c>
      <c r="O23" s="44">
        <f t="shared" si="3"/>
        <v>36</v>
      </c>
      <c r="P23" s="44">
        <f t="shared" si="3"/>
        <v>26</v>
      </c>
      <c r="Q23" s="44">
        <f t="shared" si="3"/>
        <v>13</v>
      </c>
      <c r="R23" s="44">
        <f t="shared" si="3"/>
        <v>20</v>
      </c>
      <c r="S23" s="44">
        <f t="shared" si="3"/>
        <v>3</v>
      </c>
      <c r="T23" s="44">
        <f t="shared" si="3"/>
        <v>105</v>
      </c>
      <c r="U23" s="45">
        <f>((T23+Q23+N23-R23)+(O23*2))/E23</f>
        <v>0.85833333333333328</v>
      </c>
      <c r="V23" s="46">
        <v>463</v>
      </c>
      <c r="W23" s="46" t="s">
        <v>79</v>
      </c>
      <c r="X23" s="46" t="s">
        <v>95</v>
      </c>
      <c r="Y23" s="62">
        <v>709</v>
      </c>
      <c r="Z23" s="47"/>
      <c r="AA23" s="43" t="s">
        <v>96</v>
      </c>
      <c r="AB23" s="66" t="s">
        <v>123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0.58441558441558439</v>
      </c>
      <c r="H24" s="27"/>
      <c r="I24" s="1"/>
      <c r="J24" s="48" t="s">
        <v>42</v>
      </c>
      <c r="K24" s="50">
        <f>J23/K23</f>
        <v>0.68181818181818177</v>
      </c>
      <c r="L24" s="1"/>
      <c r="M24" s="39" t="s">
        <v>43</v>
      </c>
      <c r="N24" s="51">
        <v>15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26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7" t="s">
        <v>83</v>
      </c>
      <c r="D35" s="38">
        <v>11</v>
      </c>
      <c r="E35" s="27">
        <v>11</v>
      </c>
      <c r="F35" s="27">
        <v>5</v>
      </c>
      <c r="G35" s="27">
        <v>7</v>
      </c>
      <c r="H35" s="27"/>
      <c r="I35" s="27"/>
      <c r="J35" s="27">
        <v>0</v>
      </c>
      <c r="K35" s="27">
        <v>0</v>
      </c>
      <c r="L35" s="27">
        <v>0</v>
      </c>
      <c r="M35" s="27">
        <v>1</v>
      </c>
      <c r="N35" s="27">
        <f>SUM(L35:M35)</f>
        <v>1</v>
      </c>
      <c r="O35" s="27">
        <v>1</v>
      </c>
      <c r="P35" s="39">
        <v>0</v>
      </c>
      <c r="Q35" s="27">
        <v>1</v>
      </c>
      <c r="R35" s="27">
        <v>0</v>
      </c>
      <c r="S35" s="27">
        <v>0</v>
      </c>
      <c r="T35" s="27">
        <f>(H35*3)+((F35-H35)*2)+J35</f>
        <v>10</v>
      </c>
      <c r="U35" s="40">
        <f>IFERROR(((T35+Q35+N35-R35)+(O35*2))/E35,"")</f>
        <v>1.2727272727272727</v>
      </c>
      <c r="V35" s="22">
        <v>463</v>
      </c>
      <c r="W35" s="22" t="s">
        <v>94</v>
      </c>
      <c r="X35" s="22" t="s">
        <v>80</v>
      </c>
      <c r="Y35" s="61">
        <v>709</v>
      </c>
      <c r="Z35" s="41"/>
      <c r="AA35" s="1" t="s">
        <v>81</v>
      </c>
      <c r="AB35" s="28" t="s">
        <v>124</v>
      </c>
    </row>
    <row r="36" spans="1:28" x14ac:dyDescent="0.3">
      <c r="A36" s="1" t="s">
        <v>46</v>
      </c>
      <c r="B36" s="1" t="s">
        <v>57</v>
      </c>
      <c r="C36" s="27" t="s">
        <v>84</v>
      </c>
      <c r="D36" s="38">
        <v>22</v>
      </c>
      <c r="E36" s="27">
        <v>9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27">
        <v>2</v>
      </c>
      <c r="M36" s="27">
        <v>2</v>
      </c>
      <c r="N36" s="27">
        <f t="shared" ref="N36:N42" si="4">SUM(L36:M36)</f>
        <v>4</v>
      </c>
      <c r="O36" s="39">
        <v>2</v>
      </c>
      <c r="P36" s="39">
        <v>1</v>
      </c>
      <c r="Q36" s="39">
        <v>0</v>
      </c>
      <c r="R36" s="39">
        <v>0</v>
      </c>
      <c r="S36" s="39">
        <v>0</v>
      </c>
      <c r="T36" s="39">
        <f t="shared" ref="T36:T42" si="5">(H36*3)+((F36-H36)*2)+J36</f>
        <v>0</v>
      </c>
      <c r="U36" s="40">
        <f t="shared" ref="U36:U45" si="6">IFERROR(((T36+Q36+N36-R36)+(O36*2))/E36,"")</f>
        <v>0.88888888888888884</v>
      </c>
      <c r="V36" s="22">
        <v>463</v>
      </c>
      <c r="W36" s="22" t="s">
        <v>94</v>
      </c>
      <c r="X36" s="22" t="s">
        <v>80</v>
      </c>
      <c r="Y36" s="61">
        <v>709</v>
      </c>
      <c r="Z36" s="41"/>
      <c r="AA36" s="1" t="s">
        <v>81</v>
      </c>
      <c r="AB36" s="28" t="s">
        <v>124</v>
      </c>
    </row>
    <row r="37" spans="1:28" x14ac:dyDescent="0.3">
      <c r="A37" s="1" t="s">
        <v>46</v>
      </c>
      <c r="B37" s="1" t="s">
        <v>57</v>
      </c>
      <c r="C37" s="27" t="s">
        <v>110</v>
      </c>
      <c r="D37" s="38">
        <v>14</v>
      </c>
      <c r="E37" s="27">
        <v>20</v>
      </c>
      <c r="F37" s="27">
        <v>7</v>
      </c>
      <c r="G37" s="27">
        <v>11</v>
      </c>
      <c r="H37" s="27"/>
      <c r="I37" s="27"/>
      <c r="J37" s="27">
        <v>1</v>
      </c>
      <c r="K37" s="27">
        <v>2</v>
      </c>
      <c r="L37" s="27">
        <v>4</v>
      </c>
      <c r="M37" s="27">
        <v>1</v>
      </c>
      <c r="N37" s="27">
        <f t="shared" si="4"/>
        <v>5</v>
      </c>
      <c r="O37" s="39">
        <v>1</v>
      </c>
      <c r="P37" s="39">
        <v>5</v>
      </c>
      <c r="Q37" s="39">
        <v>0</v>
      </c>
      <c r="R37" s="39">
        <v>1</v>
      </c>
      <c r="S37" s="39">
        <v>0</v>
      </c>
      <c r="T37" s="39">
        <f t="shared" si="5"/>
        <v>15</v>
      </c>
      <c r="U37" s="40">
        <f t="shared" si="6"/>
        <v>1.05</v>
      </c>
      <c r="V37" s="22">
        <v>463</v>
      </c>
      <c r="W37" s="22" t="s">
        <v>94</v>
      </c>
      <c r="X37" s="22" t="s">
        <v>80</v>
      </c>
      <c r="Y37" s="61">
        <v>709</v>
      </c>
      <c r="Z37" s="41"/>
      <c r="AA37" s="1" t="s">
        <v>81</v>
      </c>
      <c r="AB37" s="28" t="s">
        <v>124</v>
      </c>
    </row>
    <row r="38" spans="1:28" x14ac:dyDescent="0.3">
      <c r="A38" s="1" t="s">
        <v>46</v>
      </c>
      <c r="B38" s="1" t="s">
        <v>57</v>
      </c>
      <c r="C38" s="27" t="s">
        <v>111</v>
      </c>
      <c r="D38" s="38">
        <v>32</v>
      </c>
      <c r="E38" s="27" t="s">
        <v>467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/>
      <c r="V38" s="22">
        <v>463</v>
      </c>
      <c r="W38" s="22" t="s">
        <v>94</v>
      </c>
      <c r="X38" s="22" t="s">
        <v>80</v>
      </c>
      <c r="Y38" s="61">
        <v>709</v>
      </c>
      <c r="Z38" s="41"/>
      <c r="AA38" s="1" t="s">
        <v>81</v>
      </c>
      <c r="AB38" s="28" t="s">
        <v>124</v>
      </c>
    </row>
    <row r="39" spans="1:28" x14ac:dyDescent="0.3">
      <c r="A39" s="1" t="s">
        <v>46</v>
      </c>
      <c r="B39" s="1" t="s">
        <v>57</v>
      </c>
      <c r="C39" s="27" t="s">
        <v>87</v>
      </c>
      <c r="D39" s="38">
        <v>42</v>
      </c>
      <c r="E39" s="27">
        <v>21</v>
      </c>
      <c r="F39" s="27">
        <v>7</v>
      </c>
      <c r="G39" s="27">
        <v>10</v>
      </c>
      <c r="H39" s="27"/>
      <c r="I39" s="27"/>
      <c r="J39" s="27">
        <v>0</v>
      </c>
      <c r="K39" s="27">
        <v>1</v>
      </c>
      <c r="L39" s="27">
        <v>0</v>
      </c>
      <c r="M39" s="27">
        <v>1</v>
      </c>
      <c r="N39" s="27">
        <f t="shared" si="4"/>
        <v>1</v>
      </c>
      <c r="O39" s="39">
        <v>0</v>
      </c>
      <c r="P39" s="39">
        <v>2</v>
      </c>
      <c r="Q39" s="39">
        <v>0</v>
      </c>
      <c r="R39" s="39">
        <v>1</v>
      </c>
      <c r="S39" s="39">
        <v>0</v>
      </c>
      <c r="T39" s="39">
        <f t="shared" si="5"/>
        <v>14</v>
      </c>
      <c r="U39" s="40">
        <f t="shared" si="6"/>
        <v>0.66666666666666663</v>
      </c>
      <c r="V39" s="22">
        <v>463</v>
      </c>
      <c r="W39" s="22" t="s">
        <v>94</v>
      </c>
      <c r="X39" s="22" t="s">
        <v>80</v>
      </c>
      <c r="Y39" s="61">
        <v>709</v>
      </c>
      <c r="Z39" s="41"/>
      <c r="AA39" s="1" t="s">
        <v>81</v>
      </c>
      <c r="AB39" s="28" t="s">
        <v>124</v>
      </c>
    </row>
    <row r="40" spans="1:28" x14ac:dyDescent="0.3">
      <c r="A40" s="1" t="s">
        <v>46</v>
      </c>
      <c r="B40" s="1" t="s">
        <v>57</v>
      </c>
      <c r="C40" s="27" t="s">
        <v>88</v>
      </c>
      <c r="D40" s="38">
        <v>15</v>
      </c>
      <c r="E40" s="27">
        <v>32</v>
      </c>
      <c r="F40" s="27">
        <v>5</v>
      </c>
      <c r="G40" s="27">
        <v>10</v>
      </c>
      <c r="H40" s="27"/>
      <c r="I40" s="27"/>
      <c r="J40" s="27">
        <v>3</v>
      </c>
      <c r="K40" s="27">
        <v>5</v>
      </c>
      <c r="L40" s="27">
        <v>3</v>
      </c>
      <c r="M40" s="27">
        <v>3</v>
      </c>
      <c r="N40" s="27">
        <f t="shared" si="4"/>
        <v>6</v>
      </c>
      <c r="O40" s="39">
        <v>2</v>
      </c>
      <c r="P40" s="39">
        <v>3</v>
      </c>
      <c r="Q40" s="39">
        <v>6</v>
      </c>
      <c r="R40" s="39">
        <v>3</v>
      </c>
      <c r="S40" s="39">
        <v>0</v>
      </c>
      <c r="T40" s="39">
        <f t="shared" si="5"/>
        <v>13</v>
      </c>
      <c r="U40" s="40">
        <f t="shared" si="6"/>
        <v>0.8125</v>
      </c>
      <c r="V40" s="22">
        <v>463</v>
      </c>
      <c r="W40" s="22" t="s">
        <v>94</v>
      </c>
      <c r="X40" s="22" t="s">
        <v>80</v>
      </c>
      <c r="Y40" s="61">
        <v>709</v>
      </c>
      <c r="Z40" s="41"/>
      <c r="AA40" s="1" t="s">
        <v>81</v>
      </c>
      <c r="AB40" s="28" t="s">
        <v>124</v>
      </c>
    </row>
    <row r="41" spans="1:28" x14ac:dyDescent="0.3">
      <c r="A41" s="1" t="s">
        <v>46</v>
      </c>
      <c r="B41" s="1" t="s">
        <v>57</v>
      </c>
      <c r="C41" s="27" t="s">
        <v>89</v>
      </c>
      <c r="D41" s="38">
        <v>10</v>
      </c>
      <c r="E41" s="27">
        <v>43</v>
      </c>
      <c r="F41" s="27">
        <v>10</v>
      </c>
      <c r="G41" s="27">
        <v>24</v>
      </c>
      <c r="H41" s="27"/>
      <c r="I41" s="27"/>
      <c r="J41" s="27">
        <v>4</v>
      </c>
      <c r="K41" s="27">
        <v>6</v>
      </c>
      <c r="L41" s="27">
        <v>3</v>
      </c>
      <c r="M41" s="27">
        <v>4</v>
      </c>
      <c r="N41" s="27">
        <f t="shared" si="4"/>
        <v>7</v>
      </c>
      <c r="O41" s="39">
        <v>9</v>
      </c>
      <c r="P41" s="39">
        <v>1</v>
      </c>
      <c r="Q41" s="39">
        <v>3</v>
      </c>
      <c r="R41" s="39">
        <v>5</v>
      </c>
      <c r="S41" s="39">
        <v>0</v>
      </c>
      <c r="T41" s="39">
        <f t="shared" si="5"/>
        <v>24</v>
      </c>
      <c r="U41" s="40">
        <f t="shared" si="6"/>
        <v>1.0930232558139534</v>
      </c>
      <c r="V41" s="22">
        <v>463</v>
      </c>
      <c r="W41" s="22" t="s">
        <v>94</v>
      </c>
      <c r="X41" s="22" t="s">
        <v>80</v>
      </c>
      <c r="Y41" s="61">
        <v>709</v>
      </c>
      <c r="Z41" s="41"/>
      <c r="AA41" s="1" t="s">
        <v>81</v>
      </c>
      <c r="AB41" s="28" t="s">
        <v>124</v>
      </c>
    </row>
    <row r="42" spans="1:28" x14ac:dyDescent="0.3">
      <c r="A42" s="1" t="s">
        <v>46</v>
      </c>
      <c r="B42" s="1" t="s">
        <v>57</v>
      </c>
      <c r="C42" s="27" t="s">
        <v>90</v>
      </c>
      <c r="D42" s="38">
        <v>33</v>
      </c>
      <c r="E42" s="27">
        <v>2</v>
      </c>
      <c r="F42" s="27">
        <v>0</v>
      </c>
      <c r="G42" s="27">
        <v>0</v>
      </c>
      <c r="H42" s="27"/>
      <c r="I42" s="27"/>
      <c r="J42" s="27">
        <v>1</v>
      </c>
      <c r="K42" s="27">
        <v>2</v>
      </c>
      <c r="L42" s="27">
        <v>1</v>
      </c>
      <c r="M42" s="27">
        <v>0</v>
      </c>
      <c r="N42" s="27">
        <f t="shared" si="4"/>
        <v>1</v>
      </c>
      <c r="O42" s="39">
        <v>0</v>
      </c>
      <c r="P42" s="39">
        <v>1</v>
      </c>
      <c r="Q42" s="39">
        <v>0</v>
      </c>
      <c r="R42" s="39">
        <v>0</v>
      </c>
      <c r="S42" s="39">
        <v>0</v>
      </c>
      <c r="T42" s="39">
        <f t="shared" si="5"/>
        <v>1</v>
      </c>
      <c r="U42" s="40">
        <f t="shared" si="6"/>
        <v>1</v>
      </c>
      <c r="V42" s="22">
        <v>463</v>
      </c>
      <c r="W42" s="22" t="s">
        <v>94</v>
      </c>
      <c r="X42" s="22" t="s">
        <v>80</v>
      </c>
      <c r="Y42" s="61">
        <v>709</v>
      </c>
      <c r="Z42" s="41"/>
      <c r="AA42" s="1" t="s">
        <v>81</v>
      </c>
      <c r="AB42" s="28" t="s">
        <v>124</v>
      </c>
    </row>
    <row r="43" spans="1:28" x14ac:dyDescent="0.3">
      <c r="A43" s="1" t="s">
        <v>46</v>
      </c>
      <c r="B43" s="1" t="s">
        <v>57</v>
      </c>
      <c r="C43" s="27" t="s">
        <v>91</v>
      </c>
      <c r="D43" s="38">
        <v>24</v>
      </c>
      <c r="E43" s="27">
        <v>29</v>
      </c>
      <c r="F43" s="27">
        <v>4</v>
      </c>
      <c r="G43" s="27">
        <v>8</v>
      </c>
      <c r="H43" s="27"/>
      <c r="I43" s="27"/>
      <c r="J43" s="27">
        <v>1</v>
      </c>
      <c r="K43" s="27">
        <v>2</v>
      </c>
      <c r="L43" s="27">
        <v>2</v>
      </c>
      <c r="M43" s="27">
        <v>0</v>
      </c>
      <c r="N43" s="27">
        <f>SUM(L43:M43)</f>
        <v>2</v>
      </c>
      <c r="O43" s="39">
        <v>1</v>
      </c>
      <c r="P43" s="39">
        <v>3</v>
      </c>
      <c r="Q43" s="39">
        <v>0</v>
      </c>
      <c r="R43" s="39">
        <v>0</v>
      </c>
      <c r="S43" s="39">
        <v>0</v>
      </c>
      <c r="T43" s="39">
        <f>(H43*3)+((F43-H43)*2)+J43</f>
        <v>9</v>
      </c>
      <c r="U43" s="40">
        <f t="shared" si="6"/>
        <v>0.44827586206896552</v>
      </c>
      <c r="V43" s="22">
        <v>463</v>
      </c>
      <c r="W43" s="22" t="s">
        <v>94</v>
      </c>
      <c r="X43" s="22" t="s">
        <v>80</v>
      </c>
      <c r="Y43" s="61">
        <v>709</v>
      </c>
      <c r="Z43" s="41"/>
      <c r="AA43" s="1" t="s">
        <v>81</v>
      </c>
      <c r="AB43" s="28" t="s">
        <v>124</v>
      </c>
    </row>
    <row r="44" spans="1:28" x14ac:dyDescent="0.3">
      <c r="A44" s="1" t="s">
        <v>46</v>
      </c>
      <c r="B44" s="1" t="s">
        <v>57</v>
      </c>
      <c r="C44" s="27" t="s">
        <v>92</v>
      </c>
      <c r="D44" s="38">
        <v>35</v>
      </c>
      <c r="E44" s="27">
        <v>38</v>
      </c>
      <c r="F44" s="27">
        <v>3</v>
      </c>
      <c r="G44" s="27">
        <v>7</v>
      </c>
      <c r="H44" s="27"/>
      <c r="I44" s="27"/>
      <c r="J44" s="27">
        <v>1</v>
      </c>
      <c r="K44" s="27">
        <v>2</v>
      </c>
      <c r="L44" s="27">
        <v>2</v>
      </c>
      <c r="M44" s="27">
        <v>0</v>
      </c>
      <c r="N44" s="27">
        <f>SUM(L44:M44)</f>
        <v>2</v>
      </c>
      <c r="O44" s="39">
        <v>2</v>
      </c>
      <c r="P44" s="39">
        <v>2</v>
      </c>
      <c r="Q44" s="39">
        <v>1</v>
      </c>
      <c r="R44" s="39">
        <v>0</v>
      </c>
      <c r="S44" s="39">
        <v>3</v>
      </c>
      <c r="T44" s="39">
        <f>(H44*3)+((F44-H44)*2)+J44</f>
        <v>7</v>
      </c>
      <c r="U44" s="40">
        <f t="shared" si="6"/>
        <v>0.36842105263157893</v>
      </c>
      <c r="V44" s="22">
        <v>463</v>
      </c>
      <c r="W44" s="22" t="s">
        <v>94</v>
      </c>
      <c r="X44" s="22" t="s">
        <v>80</v>
      </c>
      <c r="Y44" s="61">
        <v>709</v>
      </c>
      <c r="Z44" s="41"/>
      <c r="AA44" s="1" t="s">
        <v>81</v>
      </c>
      <c r="AB44" s="28" t="s">
        <v>124</v>
      </c>
    </row>
    <row r="45" spans="1:28" x14ac:dyDescent="0.3">
      <c r="A45" s="1" t="s">
        <v>46</v>
      </c>
      <c r="B45" s="1" t="s">
        <v>57</v>
      </c>
      <c r="C45" s="27" t="s">
        <v>93</v>
      </c>
      <c r="D45" s="38">
        <v>40</v>
      </c>
      <c r="E45" s="27">
        <v>35</v>
      </c>
      <c r="F45" s="27">
        <v>4</v>
      </c>
      <c r="G45" s="27">
        <v>11</v>
      </c>
      <c r="H45" s="27"/>
      <c r="I45" s="27"/>
      <c r="J45" s="27">
        <v>6</v>
      </c>
      <c r="K45" s="27">
        <v>6</v>
      </c>
      <c r="L45" s="27">
        <v>4</v>
      </c>
      <c r="M45" s="27">
        <v>1</v>
      </c>
      <c r="N45" s="27">
        <f>SUM(L45:M45)</f>
        <v>5</v>
      </c>
      <c r="O45" s="39">
        <v>0</v>
      </c>
      <c r="P45" s="39">
        <v>3</v>
      </c>
      <c r="Q45" s="39">
        <v>1</v>
      </c>
      <c r="R45" s="39">
        <v>4</v>
      </c>
      <c r="S45" s="39">
        <v>0</v>
      </c>
      <c r="T45" s="39">
        <f>(H45*3)+((F45-H45)*2)+J45</f>
        <v>14</v>
      </c>
      <c r="U45" s="40">
        <f t="shared" si="6"/>
        <v>0.45714285714285713</v>
      </c>
      <c r="V45" s="22">
        <v>463</v>
      </c>
      <c r="W45" s="22" t="s">
        <v>94</v>
      </c>
      <c r="X45" s="22" t="s">
        <v>80</v>
      </c>
      <c r="Y45" s="61">
        <v>709</v>
      </c>
      <c r="Z45" s="41"/>
      <c r="AA45" s="1" t="s">
        <v>81</v>
      </c>
      <c r="AB45" s="28" t="s">
        <v>124</v>
      </c>
    </row>
    <row r="46" spans="1:28" x14ac:dyDescent="0.3">
      <c r="A46" s="43" t="s">
        <v>46</v>
      </c>
      <c r="B46" s="43" t="s">
        <v>57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45</v>
      </c>
      <c r="G46" s="44">
        <f t="shared" si="7"/>
        <v>89</v>
      </c>
      <c r="H46" s="44">
        <f t="shared" si="7"/>
        <v>0</v>
      </c>
      <c r="I46" s="44">
        <f t="shared" si="7"/>
        <v>0</v>
      </c>
      <c r="J46" s="44">
        <f t="shared" si="7"/>
        <v>17</v>
      </c>
      <c r="K46" s="44">
        <f t="shared" si="7"/>
        <v>26</v>
      </c>
      <c r="L46" s="44">
        <f t="shared" si="7"/>
        <v>21</v>
      </c>
      <c r="M46" s="44">
        <f t="shared" si="7"/>
        <v>13</v>
      </c>
      <c r="N46" s="44">
        <f t="shared" si="7"/>
        <v>34</v>
      </c>
      <c r="O46" s="44">
        <f t="shared" si="7"/>
        <v>18</v>
      </c>
      <c r="P46" s="44">
        <f t="shared" si="7"/>
        <v>21</v>
      </c>
      <c r="Q46" s="44">
        <f t="shared" si="7"/>
        <v>12</v>
      </c>
      <c r="R46" s="44">
        <f t="shared" si="7"/>
        <v>14</v>
      </c>
      <c r="S46" s="44">
        <f t="shared" si="7"/>
        <v>3</v>
      </c>
      <c r="T46" s="44">
        <f t="shared" si="7"/>
        <v>107</v>
      </c>
      <c r="U46" s="45">
        <f>((T46+Q46+N46-R46)+(O46*2))/E46</f>
        <v>0.72916666666666663</v>
      </c>
      <c r="V46" s="46">
        <v>463</v>
      </c>
      <c r="W46" s="46" t="s">
        <v>94</v>
      </c>
      <c r="X46" s="46" t="s">
        <v>80</v>
      </c>
      <c r="Y46" s="62">
        <v>709</v>
      </c>
      <c r="Z46" s="47"/>
      <c r="AA46" s="43" t="s">
        <v>81</v>
      </c>
      <c r="AB46" s="66" t="s">
        <v>124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0.5056179775280899</v>
      </c>
      <c r="H47" s="27"/>
      <c r="I47" s="1"/>
      <c r="J47" s="48" t="s">
        <v>42</v>
      </c>
      <c r="K47" s="50">
        <f>J46/K46</f>
        <v>0.65384615384615385</v>
      </c>
      <c r="L47" s="1"/>
      <c r="M47" s="39" t="s">
        <v>43</v>
      </c>
      <c r="N47" s="51">
        <v>8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8:28" x14ac:dyDescent="0.3">
      <c r="AB49" s="67"/>
    </row>
    <row r="50" spans="28:28" x14ac:dyDescent="0.3">
      <c r="AB50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11E4-3FDF-42E6-918E-EC7799085BED}">
  <sheetPr>
    <tabColor rgb="FF92D050"/>
    <pageSetUpPr fitToPage="1"/>
  </sheetPr>
  <dimension ref="A1:AB50"/>
  <sheetViews>
    <sheetView workbookViewId="0">
      <selection activeCell="F6" sqref="F6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7.109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129</v>
      </c>
      <c r="K4" s="16" t="str">
        <f>+C11</f>
        <v>New Jersey Gems</v>
      </c>
      <c r="L4" s="17"/>
      <c r="M4" s="18"/>
      <c r="N4" s="19">
        <v>31</v>
      </c>
      <c r="O4" s="19">
        <v>14</v>
      </c>
      <c r="P4" s="19">
        <v>24</v>
      </c>
      <c r="Q4" s="19">
        <v>34</v>
      </c>
      <c r="R4" s="20"/>
      <c r="S4" s="21">
        <f>SUM(N4:R4)</f>
        <v>103</v>
      </c>
      <c r="T4" s="22">
        <v>464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128</v>
      </c>
      <c r="K5" s="16" t="str">
        <f>+C33</f>
        <v>Dallas Diamonds</v>
      </c>
      <c r="L5" s="17"/>
      <c r="M5" s="18"/>
      <c r="N5" s="19">
        <v>23</v>
      </c>
      <c r="O5" s="19">
        <v>25</v>
      </c>
      <c r="P5" s="19">
        <v>24</v>
      </c>
      <c r="Q5" s="19">
        <v>23</v>
      </c>
      <c r="R5" s="20"/>
      <c r="S5" s="21">
        <f>SUM(N5:R5)</f>
        <v>95</v>
      </c>
      <c r="T5" s="22">
        <v>464</v>
      </c>
      <c r="U5" s="1"/>
      <c r="V5" s="1"/>
      <c r="W5" s="1"/>
    </row>
    <row r="6" spans="1:28" x14ac:dyDescent="0.3">
      <c r="C6" s="23">
        <v>1261</v>
      </c>
      <c r="D6" s="7" t="s">
        <v>7</v>
      </c>
      <c r="F6" s="1" t="s">
        <v>397</v>
      </c>
      <c r="T6" s="1"/>
      <c r="U6" s="1"/>
      <c r="V6" s="1"/>
      <c r="W6" s="1"/>
    </row>
    <row r="7" spans="1:28" x14ac:dyDescent="0.3">
      <c r="B7" s="1"/>
      <c r="C7" s="24" t="s">
        <v>126</v>
      </c>
      <c r="D7" s="7" t="s">
        <v>8</v>
      </c>
      <c r="G7" s="1"/>
      <c r="S7" s="1"/>
      <c r="T7" s="25" t="s">
        <v>9</v>
      </c>
      <c r="U7" s="1"/>
      <c r="V7" s="26">
        <v>464</v>
      </c>
      <c r="W7" s="1"/>
    </row>
    <row r="8" spans="1:28" x14ac:dyDescent="0.3">
      <c r="B8" s="1"/>
      <c r="C8" s="24" t="s">
        <v>127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28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7" t="s">
        <v>47</v>
      </c>
      <c r="D13" s="38">
        <v>12</v>
      </c>
      <c r="E13" s="27">
        <v>41</v>
      </c>
      <c r="F13" s="27">
        <v>9</v>
      </c>
      <c r="G13" s="27">
        <v>18</v>
      </c>
      <c r="H13" s="27"/>
      <c r="I13" s="27"/>
      <c r="J13" s="27">
        <v>11</v>
      </c>
      <c r="K13" s="27">
        <v>12</v>
      </c>
      <c r="L13" s="27">
        <v>3</v>
      </c>
      <c r="M13" s="27">
        <v>5</v>
      </c>
      <c r="N13" s="27">
        <f>SUM(L13:M13)</f>
        <v>8</v>
      </c>
      <c r="O13" s="27">
        <v>3</v>
      </c>
      <c r="P13" s="39">
        <v>1</v>
      </c>
      <c r="Q13" s="27">
        <v>2</v>
      </c>
      <c r="R13" s="27">
        <v>2</v>
      </c>
      <c r="S13" s="27">
        <v>0</v>
      </c>
      <c r="T13" s="27">
        <f>+(F13*2)+J13</f>
        <v>29</v>
      </c>
      <c r="U13" s="40">
        <f>IFERROR(((T13+Q13+N13-R13)+(O13*2))/E13,"")</f>
        <v>1.0487804878048781</v>
      </c>
      <c r="V13" s="22">
        <v>464</v>
      </c>
      <c r="W13" s="22" t="s">
        <v>79</v>
      </c>
      <c r="X13" s="22" t="s">
        <v>80</v>
      </c>
      <c r="Y13" s="61">
        <v>1261</v>
      </c>
      <c r="Z13" s="41"/>
      <c r="AA13" s="1" t="s">
        <v>96</v>
      </c>
      <c r="AB13" s="28" t="s">
        <v>131</v>
      </c>
    </row>
    <row r="14" spans="1:28" x14ac:dyDescent="0.3">
      <c r="A14" s="1" t="s">
        <v>57</v>
      </c>
      <c r="B14" s="1" t="s">
        <v>46</v>
      </c>
      <c r="C14" s="27" t="s">
        <v>48</v>
      </c>
      <c r="D14" s="38">
        <v>34</v>
      </c>
      <c r="E14" s="27">
        <v>43</v>
      </c>
      <c r="F14" s="27">
        <v>9</v>
      </c>
      <c r="G14" s="27">
        <v>13</v>
      </c>
      <c r="H14" s="27"/>
      <c r="I14" s="27"/>
      <c r="J14" s="27">
        <v>3</v>
      </c>
      <c r="K14" s="27">
        <v>5</v>
      </c>
      <c r="L14" s="27">
        <v>2</v>
      </c>
      <c r="M14" s="27">
        <v>4</v>
      </c>
      <c r="N14" s="27">
        <f t="shared" ref="N14:N20" si="0">SUM(L14:M14)</f>
        <v>6</v>
      </c>
      <c r="O14" s="39">
        <v>1</v>
      </c>
      <c r="P14" s="39">
        <v>5</v>
      </c>
      <c r="Q14" s="39">
        <v>2</v>
      </c>
      <c r="R14" s="39">
        <v>3</v>
      </c>
      <c r="S14" s="39">
        <v>1</v>
      </c>
      <c r="T14" s="27">
        <f t="shared" ref="T14:T22" si="1">+(F14*2)+J14</f>
        <v>21</v>
      </c>
      <c r="U14" s="40">
        <f t="shared" ref="U14:U22" si="2">IFERROR(((T14+Q14+N14-R14)+(O14*2))/E14,"")</f>
        <v>0.65116279069767447</v>
      </c>
      <c r="V14" s="22">
        <v>464</v>
      </c>
      <c r="W14" s="22" t="s">
        <v>79</v>
      </c>
      <c r="X14" s="22" t="s">
        <v>80</v>
      </c>
      <c r="Y14" s="61">
        <v>1261</v>
      </c>
      <c r="Z14" s="41"/>
      <c r="AA14" s="1" t="s">
        <v>96</v>
      </c>
      <c r="AB14" s="28" t="s">
        <v>131</v>
      </c>
    </row>
    <row r="15" spans="1:28" x14ac:dyDescent="0.3">
      <c r="A15" s="1" t="s">
        <v>57</v>
      </c>
      <c r="B15" s="1" t="s">
        <v>46</v>
      </c>
      <c r="C15" s="27" t="s">
        <v>132</v>
      </c>
      <c r="D15" s="38">
        <v>55</v>
      </c>
      <c r="E15" s="27">
        <v>4</v>
      </c>
      <c r="F15" s="27">
        <v>1</v>
      </c>
      <c r="G15" s="27">
        <v>2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27">
        <f t="shared" si="1"/>
        <v>2</v>
      </c>
      <c r="U15" s="40">
        <f t="shared" si="2"/>
        <v>0.5</v>
      </c>
      <c r="V15" s="22">
        <v>464</v>
      </c>
      <c r="W15" s="22" t="s">
        <v>79</v>
      </c>
      <c r="X15" s="22" t="s">
        <v>80</v>
      </c>
      <c r="Y15" s="61">
        <v>1261</v>
      </c>
      <c r="Z15" s="41"/>
      <c r="AA15" s="1" t="s">
        <v>96</v>
      </c>
      <c r="AB15" s="28" t="s">
        <v>131</v>
      </c>
    </row>
    <row r="16" spans="1:28" x14ac:dyDescent="0.3">
      <c r="A16" s="1" t="s">
        <v>57</v>
      </c>
      <c r="B16" s="1" t="s">
        <v>46</v>
      </c>
      <c r="C16" s="27" t="s">
        <v>117</v>
      </c>
      <c r="D16" s="38">
        <v>42</v>
      </c>
      <c r="E16" s="27" t="s">
        <v>469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464</v>
      </c>
      <c r="W16" s="22" t="s">
        <v>79</v>
      </c>
      <c r="X16" s="22" t="s">
        <v>80</v>
      </c>
      <c r="Y16" s="61">
        <v>1261</v>
      </c>
      <c r="Z16" s="41"/>
      <c r="AA16" s="1" t="s">
        <v>96</v>
      </c>
      <c r="AB16" s="28" t="s">
        <v>131</v>
      </c>
    </row>
    <row r="17" spans="1:28" x14ac:dyDescent="0.3">
      <c r="A17" s="1" t="s">
        <v>57</v>
      </c>
      <c r="B17" s="1" t="s">
        <v>46</v>
      </c>
      <c r="C17" s="27" t="s">
        <v>118</v>
      </c>
      <c r="D17" s="38">
        <v>40</v>
      </c>
      <c r="E17" s="27">
        <v>34</v>
      </c>
      <c r="F17" s="27">
        <v>10</v>
      </c>
      <c r="G17" s="27">
        <v>16</v>
      </c>
      <c r="H17" s="27"/>
      <c r="I17" s="27"/>
      <c r="J17" s="27">
        <v>6</v>
      </c>
      <c r="K17" s="27">
        <v>6</v>
      </c>
      <c r="L17" s="27">
        <v>3</v>
      </c>
      <c r="M17" s="27">
        <v>4</v>
      </c>
      <c r="N17" s="27">
        <f t="shared" si="0"/>
        <v>7</v>
      </c>
      <c r="O17" s="39">
        <v>2</v>
      </c>
      <c r="P17" s="39">
        <v>4</v>
      </c>
      <c r="Q17" s="39">
        <v>2</v>
      </c>
      <c r="R17" s="39">
        <v>1</v>
      </c>
      <c r="S17" s="39">
        <v>2</v>
      </c>
      <c r="T17" s="27">
        <f t="shared" si="1"/>
        <v>26</v>
      </c>
      <c r="U17" s="40">
        <f t="shared" si="2"/>
        <v>1.1176470588235294</v>
      </c>
      <c r="V17" s="22">
        <v>464</v>
      </c>
      <c r="W17" s="22" t="s">
        <v>79</v>
      </c>
      <c r="X17" s="22" t="s">
        <v>80</v>
      </c>
      <c r="Y17" s="61">
        <v>1261</v>
      </c>
      <c r="Z17" s="41"/>
      <c r="AA17" s="1" t="s">
        <v>96</v>
      </c>
      <c r="AB17" s="28" t="s">
        <v>131</v>
      </c>
    </row>
    <row r="18" spans="1:28" x14ac:dyDescent="0.3">
      <c r="A18" s="1" t="s">
        <v>57</v>
      </c>
      <c r="B18" s="1" t="s">
        <v>46</v>
      </c>
      <c r="C18" s="27" t="s">
        <v>49</v>
      </c>
      <c r="D18" s="38">
        <v>44</v>
      </c>
      <c r="E18" s="27">
        <v>42</v>
      </c>
      <c r="F18" s="27">
        <v>7</v>
      </c>
      <c r="G18" s="27">
        <v>10</v>
      </c>
      <c r="H18" s="27"/>
      <c r="I18" s="27"/>
      <c r="J18" s="27">
        <v>0</v>
      </c>
      <c r="K18" s="27">
        <v>0</v>
      </c>
      <c r="L18" s="27">
        <v>0</v>
      </c>
      <c r="M18" s="27">
        <v>4</v>
      </c>
      <c r="N18" s="27">
        <f t="shared" si="0"/>
        <v>4</v>
      </c>
      <c r="O18" s="39">
        <v>10</v>
      </c>
      <c r="P18" s="39">
        <v>2</v>
      </c>
      <c r="Q18" s="39">
        <v>2</v>
      </c>
      <c r="R18" s="39">
        <v>7</v>
      </c>
      <c r="S18" s="39">
        <v>0</v>
      </c>
      <c r="T18" s="27">
        <f t="shared" si="1"/>
        <v>14</v>
      </c>
      <c r="U18" s="40">
        <f t="shared" si="2"/>
        <v>0.7857142857142857</v>
      </c>
      <c r="V18" s="22">
        <v>464</v>
      </c>
      <c r="W18" s="22" t="s">
        <v>79</v>
      </c>
      <c r="X18" s="22" t="s">
        <v>80</v>
      </c>
      <c r="Y18" s="61">
        <v>1261</v>
      </c>
      <c r="Z18" s="41"/>
      <c r="AA18" s="1" t="s">
        <v>96</v>
      </c>
      <c r="AB18" s="28" t="s">
        <v>131</v>
      </c>
    </row>
    <row r="19" spans="1:28" x14ac:dyDescent="0.3">
      <c r="A19" s="1" t="s">
        <v>57</v>
      </c>
      <c r="B19" s="1" t="s">
        <v>46</v>
      </c>
      <c r="C19" s="27" t="s">
        <v>50</v>
      </c>
      <c r="D19" s="38">
        <v>24</v>
      </c>
      <c r="E19" s="27">
        <v>10</v>
      </c>
      <c r="F19" s="27">
        <v>0</v>
      </c>
      <c r="G19" s="27">
        <v>1</v>
      </c>
      <c r="H19" s="27"/>
      <c r="I19" s="27"/>
      <c r="J19" s="27">
        <v>2</v>
      </c>
      <c r="K19" s="27">
        <v>3</v>
      </c>
      <c r="L19" s="27">
        <v>0</v>
      </c>
      <c r="M19" s="27">
        <v>1</v>
      </c>
      <c r="N19" s="27">
        <f t="shared" si="0"/>
        <v>1</v>
      </c>
      <c r="O19" s="39">
        <v>1</v>
      </c>
      <c r="P19" s="39">
        <v>2</v>
      </c>
      <c r="Q19" s="39">
        <v>0</v>
      </c>
      <c r="R19" s="39">
        <v>3</v>
      </c>
      <c r="S19" s="39">
        <v>0</v>
      </c>
      <c r="T19" s="27">
        <f t="shared" si="1"/>
        <v>2</v>
      </c>
      <c r="U19" s="40">
        <f t="shared" si="2"/>
        <v>0.2</v>
      </c>
      <c r="V19" s="22">
        <v>464</v>
      </c>
      <c r="W19" s="22" t="s">
        <v>79</v>
      </c>
      <c r="X19" s="22" t="s">
        <v>80</v>
      </c>
      <c r="Y19" s="61">
        <v>1261</v>
      </c>
      <c r="Z19" s="41"/>
      <c r="AA19" s="1" t="s">
        <v>96</v>
      </c>
      <c r="AB19" s="28" t="s">
        <v>131</v>
      </c>
    </row>
    <row r="20" spans="1:28" x14ac:dyDescent="0.3">
      <c r="A20" s="1" t="s">
        <v>57</v>
      </c>
      <c r="B20" s="1" t="s">
        <v>46</v>
      </c>
      <c r="C20" s="27" t="s">
        <v>51</v>
      </c>
      <c r="D20" s="38">
        <v>23</v>
      </c>
      <c r="E20" s="27">
        <v>12</v>
      </c>
      <c r="F20" s="27">
        <v>1</v>
      </c>
      <c r="G20" s="27">
        <v>5</v>
      </c>
      <c r="H20" s="27"/>
      <c r="I20" s="27"/>
      <c r="J20" s="27">
        <v>0</v>
      </c>
      <c r="K20" s="27">
        <v>0</v>
      </c>
      <c r="L20" s="27">
        <v>0</v>
      </c>
      <c r="M20" s="27">
        <v>3</v>
      </c>
      <c r="N20" s="27">
        <f t="shared" si="0"/>
        <v>3</v>
      </c>
      <c r="O20" s="39">
        <v>1</v>
      </c>
      <c r="P20" s="39">
        <v>0</v>
      </c>
      <c r="Q20" s="39">
        <v>0</v>
      </c>
      <c r="R20" s="39">
        <v>2</v>
      </c>
      <c r="S20" s="39">
        <v>0</v>
      </c>
      <c r="T20" s="27">
        <f t="shared" si="1"/>
        <v>2</v>
      </c>
      <c r="U20" s="40">
        <f t="shared" si="2"/>
        <v>0.41666666666666669</v>
      </c>
      <c r="V20" s="22">
        <v>464</v>
      </c>
      <c r="W20" s="22" t="s">
        <v>79</v>
      </c>
      <c r="X20" s="22" t="s">
        <v>80</v>
      </c>
      <c r="Y20" s="61">
        <v>1261</v>
      </c>
      <c r="Z20" s="41"/>
      <c r="AA20" s="1" t="s">
        <v>96</v>
      </c>
      <c r="AB20" s="28" t="s">
        <v>131</v>
      </c>
    </row>
    <row r="21" spans="1:28" x14ac:dyDescent="0.3">
      <c r="A21" s="1" t="s">
        <v>57</v>
      </c>
      <c r="B21" s="1" t="s">
        <v>46</v>
      </c>
      <c r="C21" s="27" t="s">
        <v>53</v>
      </c>
      <c r="D21" s="38">
        <v>10</v>
      </c>
      <c r="E21" s="27">
        <v>44</v>
      </c>
      <c r="F21" s="27">
        <v>2</v>
      </c>
      <c r="G21" s="27">
        <v>6</v>
      </c>
      <c r="H21" s="27"/>
      <c r="I21" s="27"/>
      <c r="J21" s="27">
        <v>1</v>
      </c>
      <c r="K21" s="27">
        <v>2</v>
      </c>
      <c r="L21" s="27">
        <v>2</v>
      </c>
      <c r="M21" s="27">
        <v>5</v>
      </c>
      <c r="N21" s="27">
        <f>SUM(L21:M21)</f>
        <v>7</v>
      </c>
      <c r="O21" s="39">
        <v>6</v>
      </c>
      <c r="P21" s="39">
        <v>4</v>
      </c>
      <c r="Q21" s="39">
        <v>5</v>
      </c>
      <c r="R21" s="39">
        <v>3</v>
      </c>
      <c r="S21" s="39">
        <v>2</v>
      </c>
      <c r="T21" s="27">
        <f t="shared" si="1"/>
        <v>5</v>
      </c>
      <c r="U21" s="40">
        <f t="shared" si="2"/>
        <v>0.59090909090909094</v>
      </c>
      <c r="V21" s="22">
        <v>464</v>
      </c>
      <c r="W21" s="22" t="s">
        <v>79</v>
      </c>
      <c r="X21" s="22" t="s">
        <v>80</v>
      </c>
      <c r="Y21" s="61">
        <v>1261</v>
      </c>
      <c r="Z21" s="41"/>
      <c r="AA21" s="1" t="s">
        <v>96</v>
      </c>
      <c r="AB21" s="28" t="s">
        <v>131</v>
      </c>
    </row>
    <row r="22" spans="1:28" x14ac:dyDescent="0.3">
      <c r="A22" s="1" t="s">
        <v>57</v>
      </c>
      <c r="B22" s="1" t="s">
        <v>46</v>
      </c>
      <c r="C22" s="27" t="s">
        <v>54</v>
      </c>
      <c r="D22" s="38">
        <v>32</v>
      </c>
      <c r="E22" s="27">
        <v>10</v>
      </c>
      <c r="F22" s="27">
        <v>1</v>
      </c>
      <c r="G22" s="27">
        <v>2</v>
      </c>
      <c r="H22" s="27"/>
      <c r="I22" s="27"/>
      <c r="J22" s="27">
        <v>0</v>
      </c>
      <c r="K22" s="27">
        <v>0</v>
      </c>
      <c r="L22" s="27">
        <v>0</v>
      </c>
      <c r="M22" s="27">
        <v>1</v>
      </c>
      <c r="N22" s="27">
        <f>SUM(L22:M22)</f>
        <v>1</v>
      </c>
      <c r="O22" s="39">
        <v>2</v>
      </c>
      <c r="P22" s="39">
        <v>0</v>
      </c>
      <c r="Q22" s="39">
        <v>0</v>
      </c>
      <c r="R22" s="39">
        <v>1</v>
      </c>
      <c r="S22" s="39">
        <v>0</v>
      </c>
      <c r="T22" s="27">
        <f t="shared" si="1"/>
        <v>2</v>
      </c>
      <c r="U22" s="40">
        <f t="shared" si="2"/>
        <v>0.6</v>
      </c>
      <c r="V22" s="22">
        <v>464</v>
      </c>
      <c r="W22" s="22" t="s">
        <v>79</v>
      </c>
      <c r="X22" s="22" t="s">
        <v>80</v>
      </c>
      <c r="Y22" s="61">
        <v>1261</v>
      </c>
      <c r="Z22" s="41"/>
      <c r="AA22" s="1" t="s">
        <v>96</v>
      </c>
      <c r="AB22" s="28" t="s">
        <v>131</v>
      </c>
    </row>
    <row r="23" spans="1:28" x14ac:dyDescent="0.3">
      <c r="A23" s="43" t="s">
        <v>57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40</v>
      </c>
      <c r="G23" s="44">
        <f t="shared" si="3"/>
        <v>73</v>
      </c>
      <c r="H23" s="44">
        <f t="shared" si="3"/>
        <v>0</v>
      </c>
      <c r="I23" s="44">
        <f t="shared" si="3"/>
        <v>0</v>
      </c>
      <c r="J23" s="44">
        <f t="shared" si="3"/>
        <v>23</v>
      </c>
      <c r="K23" s="44">
        <f t="shared" si="3"/>
        <v>28</v>
      </c>
      <c r="L23" s="44">
        <f t="shared" si="3"/>
        <v>10</v>
      </c>
      <c r="M23" s="44">
        <f t="shared" si="3"/>
        <v>27</v>
      </c>
      <c r="N23" s="44">
        <f t="shared" si="3"/>
        <v>37</v>
      </c>
      <c r="O23" s="44">
        <f t="shared" si="3"/>
        <v>26</v>
      </c>
      <c r="P23" s="44">
        <f t="shared" si="3"/>
        <v>18</v>
      </c>
      <c r="Q23" s="44">
        <f t="shared" si="3"/>
        <v>13</v>
      </c>
      <c r="R23" s="44">
        <f t="shared" si="3"/>
        <v>22</v>
      </c>
      <c r="S23" s="44">
        <f t="shared" si="3"/>
        <v>5</v>
      </c>
      <c r="T23" s="44">
        <f t="shared" si="3"/>
        <v>103</v>
      </c>
      <c r="U23" s="45">
        <f>((T23+Q23+N23-R23)+(O23*2))/E23</f>
        <v>0.76249999999999996</v>
      </c>
      <c r="V23" s="46">
        <v>464</v>
      </c>
      <c r="W23" s="46" t="s">
        <v>79</v>
      </c>
      <c r="X23" s="46" t="s">
        <v>80</v>
      </c>
      <c r="Y23" s="62">
        <v>1261</v>
      </c>
      <c r="Z23" s="47"/>
      <c r="AA23" s="43" t="s">
        <v>96</v>
      </c>
      <c r="AB23" s="66" t="s">
        <v>131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0.54794520547945202</v>
      </c>
      <c r="H24" s="27"/>
      <c r="I24" s="1"/>
      <c r="J24" s="48" t="s">
        <v>42</v>
      </c>
      <c r="K24" s="50">
        <f>J23/K23</f>
        <v>0.8214285714285714</v>
      </c>
      <c r="L24" s="1"/>
      <c r="M24" s="39" t="s">
        <v>43</v>
      </c>
      <c r="N24" s="51">
        <v>12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 t="s">
        <v>133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27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7" t="s">
        <v>83</v>
      </c>
      <c r="D35" s="38">
        <v>11</v>
      </c>
      <c r="E35" s="27">
        <v>17</v>
      </c>
      <c r="F35" s="27">
        <v>1</v>
      </c>
      <c r="G35" s="27">
        <v>7</v>
      </c>
      <c r="H35" s="27"/>
      <c r="I35" s="27"/>
      <c r="J35" s="27">
        <v>2</v>
      </c>
      <c r="K35" s="27">
        <v>2</v>
      </c>
      <c r="L35" s="27">
        <v>1</v>
      </c>
      <c r="M35" s="27">
        <v>3</v>
      </c>
      <c r="N35" s="27">
        <f>SUM(L35:M35)</f>
        <v>4</v>
      </c>
      <c r="O35" s="27">
        <v>1</v>
      </c>
      <c r="P35" s="39">
        <v>4</v>
      </c>
      <c r="Q35" s="27">
        <v>1</v>
      </c>
      <c r="R35" s="27">
        <v>0</v>
      </c>
      <c r="S35" s="27">
        <v>0</v>
      </c>
      <c r="T35" s="27">
        <f>(H35*3)+((F35-H35)*2)+J35</f>
        <v>4</v>
      </c>
      <c r="U35" s="40">
        <f>IFERROR(((T35+Q35+N35-R35)+(O35*2))/E35,"")</f>
        <v>0.6470588235294118</v>
      </c>
      <c r="V35" s="22">
        <v>464</v>
      </c>
      <c r="W35" s="22" t="s">
        <v>94</v>
      </c>
      <c r="X35" s="22" t="s">
        <v>95</v>
      </c>
      <c r="Y35" s="61">
        <v>1261</v>
      </c>
      <c r="Z35" s="41"/>
      <c r="AA35" s="1" t="s">
        <v>81</v>
      </c>
      <c r="AB35" s="28" t="s">
        <v>130</v>
      </c>
    </row>
    <row r="36" spans="1:28" x14ac:dyDescent="0.3">
      <c r="A36" s="1" t="s">
        <v>46</v>
      </c>
      <c r="B36" s="1" t="s">
        <v>57</v>
      </c>
      <c r="C36" s="27" t="s">
        <v>84</v>
      </c>
      <c r="D36" s="38">
        <v>22</v>
      </c>
      <c r="E36" s="27">
        <v>7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ref="N36:N42" si="4">SUM(L36:M36)</f>
        <v>1</v>
      </c>
      <c r="O36" s="39">
        <v>0</v>
      </c>
      <c r="P36" s="39">
        <v>1</v>
      </c>
      <c r="Q36" s="39">
        <v>0</v>
      </c>
      <c r="R36" s="39">
        <v>1</v>
      </c>
      <c r="S36" s="39">
        <v>0</v>
      </c>
      <c r="T36" s="39">
        <f t="shared" ref="T36:T42" si="5">(H36*3)+((F36-H36)*2)+J36</f>
        <v>0</v>
      </c>
      <c r="U36" s="40">
        <f t="shared" ref="U36:U45" si="6">IFERROR(((T36+Q36+N36-R36)+(O36*2))/E36,"")</f>
        <v>0</v>
      </c>
      <c r="V36" s="22">
        <v>464</v>
      </c>
      <c r="W36" s="22" t="s">
        <v>94</v>
      </c>
      <c r="X36" s="22" t="s">
        <v>95</v>
      </c>
      <c r="Y36" s="61">
        <v>1261</v>
      </c>
      <c r="Z36" s="41"/>
      <c r="AA36" s="1" t="s">
        <v>81</v>
      </c>
      <c r="AB36" s="28" t="s">
        <v>130</v>
      </c>
    </row>
    <row r="37" spans="1:28" x14ac:dyDescent="0.3">
      <c r="A37" s="1" t="s">
        <v>46</v>
      </c>
      <c r="B37" s="1" t="s">
        <v>57</v>
      </c>
      <c r="C37" s="27" t="s">
        <v>110</v>
      </c>
      <c r="D37" s="38">
        <v>14</v>
      </c>
      <c r="E37" s="27">
        <v>29</v>
      </c>
      <c r="F37" s="27">
        <v>3</v>
      </c>
      <c r="G37" s="27">
        <v>9</v>
      </c>
      <c r="H37" s="27"/>
      <c r="I37" s="27"/>
      <c r="J37" s="27">
        <v>6</v>
      </c>
      <c r="K37" s="27">
        <v>6</v>
      </c>
      <c r="L37" s="27">
        <v>1</v>
      </c>
      <c r="M37" s="27">
        <v>1</v>
      </c>
      <c r="N37" s="27">
        <f t="shared" si="4"/>
        <v>2</v>
      </c>
      <c r="O37" s="39">
        <v>0</v>
      </c>
      <c r="P37" s="39">
        <v>3</v>
      </c>
      <c r="Q37" s="39">
        <v>3</v>
      </c>
      <c r="R37" s="39">
        <v>0</v>
      </c>
      <c r="S37" s="39">
        <v>0</v>
      </c>
      <c r="T37" s="39">
        <f t="shared" si="5"/>
        <v>12</v>
      </c>
      <c r="U37" s="40">
        <f t="shared" si="6"/>
        <v>0.58620689655172409</v>
      </c>
      <c r="V37" s="22">
        <v>464</v>
      </c>
      <c r="W37" s="22" t="s">
        <v>94</v>
      </c>
      <c r="X37" s="22" t="s">
        <v>95</v>
      </c>
      <c r="Y37" s="61">
        <v>1261</v>
      </c>
      <c r="Z37" s="41"/>
      <c r="AA37" s="1" t="s">
        <v>81</v>
      </c>
      <c r="AB37" s="28" t="s">
        <v>130</v>
      </c>
    </row>
    <row r="38" spans="1:28" x14ac:dyDescent="0.3">
      <c r="A38" s="1" t="s">
        <v>46</v>
      </c>
      <c r="B38" s="1" t="s">
        <v>57</v>
      </c>
      <c r="C38" s="27" t="s">
        <v>111</v>
      </c>
      <c r="D38" s="38">
        <v>32</v>
      </c>
      <c r="E38" s="27" t="s">
        <v>476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/>
      <c r="V38" s="22">
        <v>464</v>
      </c>
      <c r="W38" s="22" t="s">
        <v>94</v>
      </c>
      <c r="X38" s="22" t="s">
        <v>95</v>
      </c>
      <c r="Y38" s="61">
        <v>1261</v>
      </c>
      <c r="Z38" s="41"/>
      <c r="AA38" s="1" t="s">
        <v>81</v>
      </c>
      <c r="AB38" s="28" t="s">
        <v>130</v>
      </c>
    </row>
    <row r="39" spans="1:28" x14ac:dyDescent="0.3">
      <c r="A39" s="1" t="s">
        <v>46</v>
      </c>
      <c r="B39" s="1" t="s">
        <v>57</v>
      </c>
      <c r="C39" s="27" t="s">
        <v>87</v>
      </c>
      <c r="D39" s="38">
        <v>42</v>
      </c>
      <c r="E39" s="27">
        <v>18</v>
      </c>
      <c r="F39" s="27">
        <v>0</v>
      </c>
      <c r="G39" s="27">
        <v>2</v>
      </c>
      <c r="H39" s="27"/>
      <c r="I39" s="27"/>
      <c r="J39" s="27">
        <v>1</v>
      </c>
      <c r="K39" s="27">
        <v>2</v>
      </c>
      <c r="L39" s="27">
        <v>0</v>
      </c>
      <c r="M39" s="27">
        <v>1</v>
      </c>
      <c r="N39" s="27">
        <f t="shared" si="4"/>
        <v>1</v>
      </c>
      <c r="O39" s="39">
        <v>0</v>
      </c>
      <c r="P39" s="39">
        <v>2</v>
      </c>
      <c r="Q39" s="39">
        <v>2</v>
      </c>
      <c r="R39" s="39">
        <v>1</v>
      </c>
      <c r="S39" s="39">
        <v>0</v>
      </c>
      <c r="T39" s="39">
        <f t="shared" si="5"/>
        <v>1</v>
      </c>
      <c r="U39" s="40">
        <f t="shared" si="6"/>
        <v>0.16666666666666666</v>
      </c>
      <c r="V39" s="22">
        <v>464</v>
      </c>
      <c r="W39" s="22" t="s">
        <v>94</v>
      </c>
      <c r="X39" s="22" t="s">
        <v>95</v>
      </c>
      <c r="Y39" s="61">
        <v>1261</v>
      </c>
      <c r="Z39" s="41"/>
      <c r="AA39" s="1" t="s">
        <v>81</v>
      </c>
      <c r="AB39" s="28" t="s">
        <v>130</v>
      </c>
    </row>
    <row r="40" spans="1:28" x14ac:dyDescent="0.3">
      <c r="A40" s="1" t="s">
        <v>46</v>
      </c>
      <c r="B40" s="1" t="s">
        <v>57</v>
      </c>
      <c r="C40" s="27" t="s">
        <v>88</v>
      </c>
      <c r="D40" s="38">
        <v>15</v>
      </c>
      <c r="E40" s="27">
        <v>38</v>
      </c>
      <c r="F40" s="27">
        <v>3</v>
      </c>
      <c r="G40" s="27">
        <v>10</v>
      </c>
      <c r="H40" s="27"/>
      <c r="I40" s="27"/>
      <c r="J40" s="27">
        <v>5</v>
      </c>
      <c r="K40" s="27">
        <v>5</v>
      </c>
      <c r="L40" s="27">
        <v>6</v>
      </c>
      <c r="M40" s="27">
        <v>1</v>
      </c>
      <c r="N40" s="27">
        <f t="shared" si="4"/>
        <v>7</v>
      </c>
      <c r="O40" s="39">
        <v>5</v>
      </c>
      <c r="P40" s="39">
        <v>0</v>
      </c>
      <c r="Q40" s="39">
        <v>0</v>
      </c>
      <c r="R40" s="39">
        <v>1</v>
      </c>
      <c r="S40" s="39">
        <v>0</v>
      </c>
      <c r="T40" s="39">
        <f t="shared" si="5"/>
        <v>11</v>
      </c>
      <c r="U40" s="40">
        <f t="shared" si="6"/>
        <v>0.71052631578947367</v>
      </c>
      <c r="V40" s="22">
        <v>464</v>
      </c>
      <c r="W40" s="22" t="s">
        <v>94</v>
      </c>
      <c r="X40" s="22" t="s">
        <v>95</v>
      </c>
      <c r="Y40" s="61">
        <v>1261</v>
      </c>
      <c r="Z40" s="41"/>
      <c r="AA40" s="1" t="s">
        <v>81</v>
      </c>
      <c r="AB40" s="28" t="s">
        <v>130</v>
      </c>
    </row>
    <row r="41" spans="1:28" x14ac:dyDescent="0.3">
      <c r="A41" s="1" t="s">
        <v>46</v>
      </c>
      <c r="B41" s="1" t="s">
        <v>57</v>
      </c>
      <c r="C41" s="27" t="s">
        <v>89</v>
      </c>
      <c r="D41" s="38">
        <v>10</v>
      </c>
      <c r="E41" s="27">
        <v>43</v>
      </c>
      <c r="F41" s="27">
        <v>18</v>
      </c>
      <c r="G41" s="27">
        <v>29</v>
      </c>
      <c r="H41" s="27">
        <v>0</v>
      </c>
      <c r="I41" s="27">
        <v>2</v>
      </c>
      <c r="J41" s="27">
        <v>0</v>
      </c>
      <c r="K41" s="27">
        <v>0</v>
      </c>
      <c r="L41" s="27">
        <v>1</v>
      </c>
      <c r="M41" s="27">
        <v>2</v>
      </c>
      <c r="N41" s="27">
        <f t="shared" si="4"/>
        <v>3</v>
      </c>
      <c r="O41" s="39">
        <v>2</v>
      </c>
      <c r="P41" s="39">
        <v>2</v>
      </c>
      <c r="Q41" s="39">
        <v>4</v>
      </c>
      <c r="R41" s="39">
        <v>2</v>
      </c>
      <c r="S41" s="39">
        <v>0</v>
      </c>
      <c r="T41" s="39">
        <f t="shared" si="5"/>
        <v>36</v>
      </c>
      <c r="U41" s="40">
        <f t="shared" si="6"/>
        <v>1.0465116279069768</v>
      </c>
      <c r="V41" s="22">
        <v>464</v>
      </c>
      <c r="W41" s="22" t="s">
        <v>94</v>
      </c>
      <c r="X41" s="22" t="s">
        <v>95</v>
      </c>
      <c r="Y41" s="61">
        <v>1261</v>
      </c>
      <c r="Z41" s="41"/>
      <c r="AA41" s="1" t="s">
        <v>81</v>
      </c>
      <c r="AB41" s="28" t="s">
        <v>130</v>
      </c>
    </row>
    <row r="42" spans="1:28" x14ac:dyDescent="0.3">
      <c r="A42" s="1" t="s">
        <v>46</v>
      </c>
      <c r="B42" s="1" t="s">
        <v>57</v>
      </c>
      <c r="C42" s="27" t="s">
        <v>90</v>
      </c>
      <c r="D42" s="38">
        <v>33</v>
      </c>
      <c r="E42" s="27">
        <v>25</v>
      </c>
      <c r="F42" s="27">
        <v>6</v>
      </c>
      <c r="G42" s="27">
        <v>8</v>
      </c>
      <c r="H42" s="27"/>
      <c r="I42" s="27"/>
      <c r="J42" s="27">
        <v>2</v>
      </c>
      <c r="K42" s="27">
        <v>2</v>
      </c>
      <c r="L42" s="27">
        <v>2</v>
      </c>
      <c r="M42" s="27">
        <v>1</v>
      </c>
      <c r="N42" s="27">
        <f t="shared" si="4"/>
        <v>3</v>
      </c>
      <c r="O42" s="39">
        <v>0</v>
      </c>
      <c r="P42" s="39">
        <v>2</v>
      </c>
      <c r="Q42" s="39">
        <v>3</v>
      </c>
      <c r="R42" s="39">
        <v>0</v>
      </c>
      <c r="S42" s="39">
        <v>1</v>
      </c>
      <c r="T42" s="39">
        <f t="shared" si="5"/>
        <v>14</v>
      </c>
      <c r="U42" s="40">
        <f t="shared" si="6"/>
        <v>0.8</v>
      </c>
      <c r="V42" s="22">
        <v>464</v>
      </c>
      <c r="W42" s="22" t="s">
        <v>94</v>
      </c>
      <c r="X42" s="22" t="s">
        <v>95</v>
      </c>
      <c r="Y42" s="61">
        <v>1261</v>
      </c>
      <c r="Z42" s="41"/>
      <c r="AA42" s="1" t="s">
        <v>81</v>
      </c>
      <c r="AB42" s="28" t="s">
        <v>130</v>
      </c>
    </row>
    <row r="43" spans="1:28" x14ac:dyDescent="0.3">
      <c r="A43" s="1" t="s">
        <v>46</v>
      </c>
      <c r="B43" s="1" t="s">
        <v>57</v>
      </c>
      <c r="C43" s="27" t="s">
        <v>91</v>
      </c>
      <c r="D43" s="38">
        <v>24</v>
      </c>
      <c r="E43" s="27">
        <v>22</v>
      </c>
      <c r="F43" s="27">
        <v>2</v>
      </c>
      <c r="G43" s="27">
        <v>9</v>
      </c>
      <c r="H43" s="27"/>
      <c r="I43" s="27"/>
      <c r="J43" s="27">
        <v>0</v>
      </c>
      <c r="K43" s="27">
        <v>0</v>
      </c>
      <c r="L43" s="27">
        <v>0</v>
      </c>
      <c r="M43" s="27">
        <v>3</v>
      </c>
      <c r="N43" s="27">
        <f>SUM(L43:M43)</f>
        <v>3</v>
      </c>
      <c r="O43" s="39">
        <v>0</v>
      </c>
      <c r="P43" s="39">
        <v>1</v>
      </c>
      <c r="Q43" s="39">
        <v>0</v>
      </c>
      <c r="R43" s="39">
        <v>2</v>
      </c>
      <c r="S43" s="39">
        <v>0</v>
      </c>
      <c r="T43" s="39">
        <f>(H43*3)+((F43-H43)*2)+J43</f>
        <v>4</v>
      </c>
      <c r="U43" s="40">
        <f t="shared" si="6"/>
        <v>0.22727272727272727</v>
      </c>
      <c r="V43" s="22">
        <v>464</v>
      </c>
      <c r="W43" s="22" t="s">
        <v>94</v>
      </c>
      <c r="X43" s="22" t="s">
        <v>95</v>
      </c>
      <c r="Y43" s="61">
        <v>1261</v>
      </c>
      <c r="Z43" s="41"/>
      <c r="AA43" s="1" t="s">
        <v>81</v>
      </c>
      <c r="AB43" s="28" t="s">
        <v>130</v>
      </c>
    </row>
    <row r="44" spans="1:28" x14ac:dyDescent="0.3">
      <c r="A44" s="1" t="s">
        <v>46</v>
      </c>
      <c r="B44" s="1" t="s">
        <v>57</v>
      </c>
      <c r="C44" s="27" t="s">
        <v>92</v>
      </c>
      <c r="D44" s="38">
        <v>35</v>
      </c>
      <c r="E44" s="27">
        <v>21</v>
      </c>
      <c r="F44" s="27">
        <v>3</v>
      </c>
      <c r="G44" s="27">
        <v>4</v>
      </c>
      <c r="H44" s="27"/>
      <c r="I44" s="27"/>
      <c r="J44" s="27">
        <v>1</v>
      </c>
      <c r="K44" s="27">
        <v>2</v>
      </c>
      <c r="L44" s="27">
        <v>0</v>
      </c>
      <c r="M44" s="27">
        <v>1</v>
      </c>
      <c r="N44" s="27">
        <f>SUM(L44:M44)</f>
        <v>1</v>
      </c>
      <c r="O44" s="39">
        <v>1</v>
      </c>
      <c r="P44" s="39">
        <v>5</v>
      </c>
      <c r="Q44" s="39">
        <v>1</v>
      </c>
      <c r="R44" s="39">
        <v>2</v>
      </c>
      <c r="S44" s="39">
        <v>0</v>
      </c>
      <c r="T44" s="39">
        <f>(H44*3)+((F44-H44)*2)+J44</f>
        <v>7</v>
      </c>
      <c r="U44" s="40">
        <f t="shared" si="6"/>
        <v>0.42857142857142855</v>
      </c>
      <c r="V44" s="22">
        <v>464</v>
      </c>
      <c r="W44" s="22" t="s">
        <v>94</v>
      </c>
      <c r="X44" s="22" t="s">
        <v>95</v>
      </c>
      <c r="Y44" s="61">
        <v>1261</v>
      </c>
      <c r="Z44" s="41"/>
      <c r="AA44" s="1" t="s">
        <v>81</v>
      </c>
      <c r="AB44" s="28" t="s">
        <v>130</v>
      </c>
    </row>
    <row r="45" spans="1:28" x14ac:dyDescent="0.3">
      <c r="A45" s="1" t="s">
        <v>46</v>
      </c>
      <c r="B45" s="1" t="s">
        <v>57</v>
      </c>
      <c r="C45" s="27" t="s">
        <v>93</v>
      </c>
      <c r="D45" s="38">
        <v>40</v>
      </c>
      <c r="E45" s="27">
        <v>20</v>
      </c>
      <c r="F45" s="27">
        <v>3</v>
      </c>
      <c r="G45" s="27">
        <v>7</v>
      </c>
      <c r="H45" s="27">
        <v>0</v>
      </c>
      <c r="I45" s="27">
        <v>1</v>
      </c>
      <c r="J45" s="27">
        <v>0</v>
      </c>
      <c r="K45" s="27">
        <v>0</v>
      </c>
      <c r="L45" s="27">
        <v>0</v>
      </c>
      <c r="M45" s="27">
        <v>2</v>
      </c>
      <c r="N45" s="27">
        <f>SUM(L45:M45)</f>
        <v>2</v>
      </c>
      <c r="O45" s="39">
        <v>0</v>
      </c>
      <c r="P45" s="39">
        <v>5</v>
      </c>
      <c r="Q45" s="39">
        <v>1</v>
      </c>
      <c r="R45" s="39">
        <v>0</v>
      </c>
      <c r="S45" s="39">
        <v>0</v>
      </c>
      <c r="T45" s="39">
        <f>(H45*3)+((F45-H45)*2)+J45</f>
        <v>6</v>
      </c>
      <c r="U45" s="40">
        <f t="shared" si="6"/>
        <v>0.45</v>
      </c>
      <c r="V45" s="22">
        <v>464</v>
      </c>
      <c r="W45" s="22" t="s">
        <v>94</v>
      </c>
      <c r="X45" s="22" t="s">
        <v>95</v>
      </c>
      <c r="Y45" s="61">
        <v>1261</v>
      </c>
      <c r="Z45" s="41"/>
      <c r="AA45" s="1" t="s">
        <v>81</v>
      </c>
      <c r="AB45" s="28" t="s">
        <v>130</v>
      </c>
    </row>
    <row r="46" spans="1:28" x14ac:dyDescent="0.3">
      <c r="A46" s="43" t="s">
        <v>46</v>
      </c>
      <c r="B46" s="43" t="s">
        <v>57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39</v>
      </c>
      <c r="G46" s="44">
        <f t="shared" si="7"/>
        <v>85</v>
      </c>
      <c r="H46" s="44">
        <f t="shared" si="7"/>
        <v>0</v>
      </c>
      <c r="I46" s="44">
        <f t="shared" si="7"/>
        <v>3</v>
      </c>
      <c r="J46" s="44">
        <f t="shared" si="7"/>
        <v>17</v>
      </c>
      <c r="K46" s="44">
        <f t="shared" si="7"/>
        <v>19</v>
      </c>
      <c r="L46" s="44">
        <f t="shared" si="7"/>
        <v>11</v>
      </c>
      <c r="M46" s="44">
        <f t="shared" si="7"/>
        <v>16</v>
      </c>
      <c r="N46" s="44">
        <f t="shared" si="7"/>
        <v>27</v>
      </c>
      <c r="O46" s="44">
        <f t="shared" si="7"/>
        <v>9</v>
      </c>
      <c r="P46" s="44">
        <f t="shared" si="7"/>
        <v>25</v>
      </c>
      <c r="Q46" s="44">
        <f t="shared" si="7"/>
        <v>15</v>
      </c>
      <c r="R46" s="44">
        <f t="shared" si="7"/>
        <v>9</v>
      </c>
      <c r="S46" s="44">
        <f t="shared" si="7"/>
        <v>1</v>
      </c>
      <c r="T46" s="44">
        <f t="shared" si="7"/>
        <v>95</v>
      </c>
      <c r="U46" s="45">
        <f>((T46+Q46+N46-R46)+(O46*2))/E46</f>
        <v>0.60833333333333328</v>
      </c>
      <c r="V46" s="46">
        <v>464</v>
      </c>
      <c r="W46" s="46" t="s">
        <v>94</v>
      </c>
      <c r="X46" s="46" t="s">
        <v>95</v>
      </c>
      <c r="Y46" s="62">
        <v>1261</v>
      </c>
      <c r="Z46" s="47"/>
      <c r="AA46" s="43" t="s">
        <v>81</v>
      </c>
      <c r="AB46" s="66" t="s">
        <v>130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0.45882352941176469</v>
      </c>
      <c r="H47" s="27"/>
      <c r="I47" s="1"/>
      <c r="J47" s="48" t="s">
        <v>42</v>
      </c>
      <c r="K47" s="50">
        <f>J46/K46</f>
        <v>0.89473684210526316</v>
      </c>
      <c r="L47" s="1"/>
      <c r="M47" s="39" t="s">
        <v>43</v>
      </c>
      <c r="N47" s="51">
        <v>10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8:28" x14ac:dyDescent="0.3">
      <c r="AB49" s="67"/>
    </row>
    <row r="50" spans="28:28" x14ac:dyDescent="0.3">
      <c r="AB50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8F10-784C-423F-9A19-B1CE525103DC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112</v>
      </c>
      <c r="D4" s="7" t="s">
        <v>5</v>
      </c>
      <c r="E4" s="8"/>
      <c r="F4" s="5"/>
      <c r="G4" s="1"/>
      <c r="J4" s="15" t="s">
        <v>174</v>
      </c>
      <c r="K4" s="16" t="str">
        <f>+C11</f>
        <v>New Jersey Gems</v>
      </c>
      <c r="L4" s="17"/>
      <c r="M4" s="18"/>
      <c r="N4" s="19">
        <v>26</v>
      </c>
      <c r="O4" s="19">
        <v>32</v>
      </c>
      <c r="P4" s="19">
        <v>31</v>
      </c>
      <c r="Q4" s="19">
        <v>40</v>
      </c>
      <c r="R4" s="20"/>
      <c r="S4" s="21">
        <f>SUM(N4:R4)</f>
        <v>129</v>
      </c>
      <c r="T4" s="22">
        <v>470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175</v>
      </c>
      <c r="K5" s="16" t="str">
        <f>+C33</f>
        <v>San Francisco Pioneers</v>
      </c>
      <c r="L5" s="17"/>
      <c r="M5" s="18"/>
      <c r="N5" s="19">
        <v>24</v>
      </c>
      <c r="O5" s="19">
        <v>31</v>
      </c>
      <c r="P5" s="19">
        <v>28</v>
      </c>
      <c r="Q5" s="19">
        <v>30</v>
      </c>
      <c r="R5" s="20"/>
      <c r="S5" s="21">
        <f>SUM(N5:R5)</f>
        <v>113</v>
      </c>
      <c r="T5" s="22">
        <v>470</v>
      </c>
      <c r="U5" s="1"/>
      <c r="V5" s="1"/>
      <c r="W5" s="1"/>
    </row>
    <row r="6" spans="1:28" x14ac:dyDescent="0.3">
      <c r="C6" s="23">
        <v>2617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127</v>
      </c>
      <c r="D7" s="7" t="s">
        <v>8</v>
      </c>
      <c r="G7" s="1"/>
      <c r="S7" s="1"/>
      <c r="T7" s="25" t="s">
        <v>9</v>
      </c>
      <c r="U7" s="1"/>
      <c r="V7" s="26">
        <v>470</v>
      </c>
      <c r="W7" s="1"/>
    </row>
    <row r="8" spans="1:28" x14ac:dyDescent="0.3">
      <c r="B8" s="1"/>
      <c r="C8" s="24" t="s">
        <v>173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29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12</v>
      </c>
      <c r="E13" s="27">
        <v>39</v>
      </c>
      <c r="F13" s="27">
        <v>11</v>
      </c>
      <c r="G13" s="27">
        <v>21</v>
      </c>
      <c r="H13" s="27"/>
      <c r="I13" s="27"/>
      <c r="J13" s="27">
        <v>12</v>
      </c>
      <c r="K13" s="27">
        <v>12</v>
      </c>
      <c r="L13" s="27">
        <v>3</v>
      </c>
      <c r="M13" s="27">
        <v>6</v>
      </c>
      <c r="N13" s="27">
        <f t="shared" ref="N13:N22" si="0">SUM(L13:M13)</f>
        <v>9</v>
      </c>
      <c r="O13" s="27">
        <v>2</v>
      </c>
      <c r="P13" s="39">
        <v>5</v>
      </c>
      <c r="Q13" s="27">
        <v>1</v>
      </c>
      <c r="R13" s="27">
        <v>1</v>
      </c>
      <c r="S13" s="27">
        <v>0</v>
      </c>
      <c r="T13" s="27">
        <f t="shared" ref="T13:T22" si="1">(H13*3)+((F13-H13)*2)+J13</f>
        <v>34</v>
      </c>
      <c r="U13" s="40">
        <f t="shared" ref="U13:U22" si="2">IFERROR(((T13+Q13+N13-R13)+(O13*2))/E13,"")</f>
        <v>1.2051282051282051</v>
      </c>
      <c r="V13" s="22">
        <v>470</v>
      </c>
      <c r="W13" s="22" t="s">
        <v>79</v>
      </c>
      <c r="X13" s="22" t="s">
        <v>80</v>
      </c>
      <c r="Y13" s="61">
        <v>2617</v>
      </c>
      <c r="Z13" s="41" t="s">
        <v>434</v>
      </c>
      <c r="AA13" s="1" t="s">
        <v>96</v>
      </c>
      <c r="AB13" s="28" t="s">
        <v>176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34</v>
      </c>
      <c r="E14" s="27">
        <v>24</v>
      </c>
      <c r="F14" s="27">
        <v>1</v>
      </c>
      <c r="G14" s="27">
        <v>2</v>
      </c>
      <c r="H14" s="27"/>
      <c r="I14" s="27"/>
      <c r="J14" s="27">
        <v>1</v>
      </c>
      <c r="K14" s="27">
        <v>4</v>
      </c>
      <c r="L14" s="27">
        <v>3</v>
      </c>
      <c r="M14" s="27">
        <v>5</v>
      </c>
      <c r="N14" s="27">
        <f t="shared" si="0"/>
        <v>8</v>
      </c>
      <c r="O14" s="39">
        <v>0</v>
      </c>
      <c r="P14" s="55">
        <v>6</v>
      </c>
      <c r="Q14" s="39">
        <v>1</v>
      </c>
      <c r="R14" s="39">
        <v>1</v>
      </c>
      <c r="S14" s="39">
        <v>0</v>
      </c>
      <c r="T14" s="39">
        <f t="shared" si="1"/>
        <v>3</v>
      </c>
      <c r="U14" s="40">
        <f t="shared" si="2"/>
        <v>0.45833333333333331</v>
      </c>
      <c r="V14" s="22">
        <v>470</v>
      </c>
      <c r="W14" s="22" t="s">
        <v>79</v>
      </c>
      <c r="X14" s="22" t="s">
        <v>80</v>
      </c>
      <c r="Y14" s="61">
        <v>2617</v>
      </c>
      <c r="Z14" s="41"/>
      <c r="AA14" s="1" t="s">
        <v>96</v>
      </c>
      <c r="AB14" s="28" t="s">
        <v>176</v>
      </c>
    </row>
    <row r="15" spans="1:28" x14ac:dyDescent="0.3">
      <c r="A15" s="1" t="s">
        <v>67</v>
      </c>
      <c r="B15" s="1" t="s">
        <v>46</v>
      </c>
      <c r="C15" s="27" t="s">
        <v>132</v>
      </c>
      <c r="D15" s="38">
        <v>55</v>
      </c>
      <c r="E15" s="27">
        <v>7</v>
      </c>
      <c r="F15" s="27">
        <v>0</v>
      </c>
      <c r="G15" s="27">
        <v>1</v>
      </c>
      <c r="H15" s="27"/>
      <c r="I15" s="27"/>
      <c r="J15" s="27">
        <v>1</v>
      </c>
      <c r="K15" s="27">
        <v>2</v>
      </c>
      <c r="L15" s="27">
        <v>1</v>
      </c>
      <c r="M15" s="27">
        <v>1</v>
      </c>
      <c r="N15" s="27">
        <f t="shared" si="0"/>
        <v>2</v>
      </c>
      <c r="O15" s="39">
        <v>0</v>
      </c>
      <c r="P15" s="39">
        <v>3</v>
      </c>
      <c r="Q15" s="39">
        <v>1</v>
      </c>
      <c r="R15" s="39">
        <v>0</v>
      </c>
      <c r="S15" s="39">
        <v>0</v>
      </c>
      <c r="T15" s="39">
        <f t="shared" si="1"/>
        <v>1</v>
      </c>
      <c r="U15" s="40">
        <f t="shared" si="2"/>
        <v>0.5714285714285714</v>
      </c>
      <c r="V15" s="22">
        <v>470</v>
      </c>
      <c r="W15" s="22" t="s">
        <v>79</v>
      </c>
      <c r="X15" s="22" t="s">
        <v>80</v>
      </c>
      <c r="Y15" s="61">
        <v>2617</v>
      </c>
      <c r="Z15" s="41"/>
      <c r="AA15" s="1" t="s">
        <v>96</v>
      </c>
      <c r="AB15" s="28" t="s">
        <v>176</v>
      </c>
    </row>
    <row r="16" spans="1:28" x14ac:dyDescent="0.3">
      <c r="A16" s="1" t="s">
        <v>67</v>
      </c>
      <c r="B16" s="1" t="s">
        <v>46</v>
      </c>
      <c r="C16" s="27" t="s">
        <v>117</v>
      </c>
      <c r="D16" s="38">
        <v>42</v>
      </c>
      <c r="E16" s="27" t="s">
        <v>470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 t="str">
        <f t="shared" si="2"/>
        <v/>
      </c>
      <c r="V16" s="22">
        <v>470</v>
      </c>
      <c r="W16" s="22" t="s">
        <v>79</v>
      </c>
      <c r="X16" s="22" t="s">
        <v>80</v>
      </c>
      <c r="Y16" s="61">
        <v>2617</v>
      </c>
      <c r="Z16" s="41"/>
      <c r="AA16" s="1" t="s">
        <v>96</v>
      </c>
      <c r="AB16" s="28" t="s">
        <v>176</v>
      </c>
    </row>
    <row r="17" spans="1:28" x14ac:dyDescent="0.3">
      <c r="A17" s="1" t="s">
        <v>67</v>
      </c>
      <c r="B17" s="1" t="s">
        <v>46</v>
      </c>
      <c r="C17" s="27" t="s">
        <v>118</v>
      </c>
      <c r="D17" s="38">
        <v>40</v>
      </c>
      <c r="E17" s="27">
        <v>38</v>
      </c>
      <c r="F17" s="27">
        <v>7</v>
      </c>
      <c r="G17" s="27">
        <v>16</v>
      </c>
      <c r="H17" s="27"/>
      <c r="I17" s="27"/>
      <c r="J17" s="27">
        <v>2</v>
      </c>
      <c r="K17" s="27">
        <v>4</v>
      </c>
      <c r="L17" s="27">
        <v>4</v>
      </c>
      <c r="M17" s="27">
        <v>8</v>
      </c>
      <c r="N17" s="27">
        <f t="shared" si="0"/>
        <v>12</v>
      </c>
      <c r="O17" s="39">
        <v>1</v>
      </c>
      <c r="P17" s="39">
        <v>3</v>
      </c>
      <c r="Q17" s="39">
        <v>0</v>
      </c>
      <c r="R17" s="39">
        <v>4</v>
      </c>
      <c r="S17" s="39">
        <v>1</v>
      </c>
      <c r="T17" s="39">
        <f t="shared" si="1"/>
        <v>16</v>
      </c>
      <c r="U17" s="40">
        <f t="shared" si="2"/>
        <v>0.68421052631578949</v>
      </c>
      <c r="V17" s="22">
        <v>470</v>
      </c>
      <c r="W17" s="22" t="s">
        <v>79</v>
      </c>
      <c r="X17" s="22" t="s">
        <v>80</v>
      </c>
      <c r="Y17" s="61">
        <v>2617</v>
      </c>
      <c r="Z17" s="41"/>
      <c r="AA17" s="1" t="s">
        <v>96</v>
      </c>
      <c r="AB17" s="28" t="s">
        <v>176</v>
      </c>
    </row>
    <row r="18" spans="1:28" x14ac:dyDescent="0.3">
      <c r="A18" s="1" t="s">
        <v>67</v>
      </c>
      <c r="B18" s="1" t="s">
        <v>46</v>
      </c>
      <c r="C18" s="27" t="s">
        <v>49</v>
      </c>
      <c r="D18" s="38">
        <v>44</v>
      </c>
      <c r="E18" s="27">
        <v>37</v>
      </c>
      <c r="F18" s="27">
        <v>7</v>
      </c>
      <c r="G18" s="27">
        <v>11</v>
      </c>
      <c r="H18" s="27">
        <v>1</v>
      </c>
      <c r="I18" s="27">
        <v>1</v>
      </c>
      <c r="J18" s="27">
        <v>16</v>
      </c>
      <c r="K18" s="27">
        <v>18</v>
      </c>
      <c r="L18" s="27">
        <v>1</v>
      </c>
      <c r="M18" s="27">
        <v>2</v>
      </c>
      <c r="N18" s="27">
        <f t="shared" si="0"/>
        <v>3</v>
      </c>
      <c r="O18" s="39">
        <v>7</v>
      </c>
      <c r="P18" s="55">
        <v>6</v>
      </c>
      <c r="Q18" s="39">
        <v>2</v>
      </c>
      <c r="R18" s="39">
        <v>5</v>
      </c>
      <c r="S18" s="39">
        <v>0</v>
      </c>
      <c r="T18" s="39">
        <f t="shared" si="1"/>
        <v>31</v>
      </c>
      <c r="U18" s="40">
        <f t="shared" si="2"/>
        <v>1.2162162162162162</v>
      </c>
      <c r="V18" s="22">
        <v>470</v>
      </c>
      <c r="W18" s="22" t="s">
        <v>79</v>
      </c>
      <c r="X18" s="22" t="s">
        <v>80</v>
      </c>
      <c r="Y18" s="61">
        <v>2617</v>
      </c>
      <c r="Z18" s="41"/>
      <c r="AA18" s="1" t="s">
        <v>96</v>
      </c>
      <c r="AB18" s="28" t="s">
        <v>176</v>
      </c>
    </row>
    <row r="19" spans="1:28" x14ac:dyDescent="0.3">
      <c r="A19" s="1" t="s">
        <v>67</v>
      </c>
      <c r="B19" s="1" t="s">
        <v>46</v>
      </c>
      <c r="C19" s="27" t="s">
        <v>50</v>
      </c>
      <c r="D19" s="38">
        <v>24</v>
      </c>
      <c r="E19" s="27">
        <v>27</v>
      </c>
      <c r="F19" s="27">
        <v>2</v>
      </c>
      <c r="G19" s="27">
        <v>8</v>
      </c>
      <c r="H19" s="27"/>
      <c r="I19" s="27"/>
      <c r="J19" s="27">
        <v>5</v>
      </c>
      <c r="K19" s="27">
        <v>7</v>
      </c>
      <c r="L19" s="27">
        <v>0</v>
      </c>
      <c r="M19" s="27">
        <v>4</v>
      </c>
      <c r="N19" s="27">
        <f t="shared" si="0"/>
        <v>4</v>
      </c>
      <c r="O19" s="39">
        <v>0</v>
      </c>
      <c r="P19" s="39">
        <v>2</v>
      </c>
      <c r="Q19" s="39">
        <v>1</v>
      </c>
      <c r="R19" s="39">
        <v>1</v>
      </c>
      <c r="S19" s="39">
        <v>0</v>
      </c>
      <c r="T19" s="39">
        <f t="shared" si="1"/>
        <v>9</v>
      </c>
      <c r="U19" s="40">
        <f t="shared" si="2"/>
        <v>0.48148148148148145</v>
      </c>
      <c r="V19" s="22">
        <v>470</v>
      </c>
      <c r="W19" s="22" t="s">
        <v>79</v>
      </c>
      <c r="X19" s="22" t="s">
        <v>80</v>
      </c>
      <c r="Y19" s="61">
        <v>2617</v>
      </c>
      <c r="Z19" s="41"/>
      <c r="AA19" s="1" t="s">
        <v>96</v>
      </c>
      <c r="AB19" s="28" t="s">
        <v>176</v>
      </c>
    </row>
    <row r="20" spans="1:28" x14ac:dyDescent="0.3">
      <c r="A20" s="1" t="s">
        <v>67</v>
      </c>
      <c r="B20" s="1" t="s">
        <v>46</v>
      </c>
      <c r="C20" s="27" t="s">
        <v>51</v>
      </c>
      <c r="D20" s="38">
        <v>23</v>
      </c>
      <c r="E20" s="27">
        <v>14</v>
      </c>
      <c r="F20" s="27">
        <v>3</v>
      </c>
      <c r="G20" s="27">
        <v>5</v>
      </c>
      <c r="H20" s="27"/>
      <c r="I20" s="27"/>
      <c r="J20" s="27">
        <v>4</v>
      </c>
      <c r="K20" s="27">
        <v>5</v>
      </c>
      <c r="L20" s="27">
        <v>1</v>
      </c>
      <c r="M20" s="27">
        <v>3</v>
      </c>
      <c r="N20" s="27">
        <f t="shared" si="0"/>
        <v>4</v>
      </c>
      <c r="O20" s="39">
        <v>0</v>
      </c>
      <c r="P20" s="39">
        <v>0</v>
      </c>
      <c r="Q20" s="39">
        <v>0</v>
      </c>
      <c r="R20" s="39">
        <v>1</v>
      </c>
      <c r="S20" s="39">
        <v>0</v>
      </c>
      <c r="T20" s="39">
        <f t="shared" si="1"/>
        <v>10</v>
      </c>
      <c r="U20" s="40">
        <f t="shared" si="2"/>
        <v>0.9285714285714286</v>
      </c>
      <c r="V20" s="22">
        <v>470</v>
      </c>
      <c r="W20" s="22" t="s">
        <v>79</v>
      </c>
      <c r="X20" s="22" t="s">
        <v>80</v>
      </c>
      <c r="Y20" s="61">
        <v>2617</v>
      </c>
      <c r="Z20" s="41"/>
      <c r="AA20" s="1" t="s">
        <v>96</v>
      </c>
      <c r="AB20" s="28" t="s">
        <v>176</v>
      </c>
    </row>
    <row r="21" spans="1:28" x14ac:dyDescent="0.3">
      <c r="A21" s="1" t="s">
        <v>67</v>
      </c>
      <c r="B21" s="1" t="s">
        <v>46</v>
      </c>
      <c r="C21" s="27" t="s">
        <v>53</v>
      </c>
      <c r="D21" s="38">
        <v>10</v>
      </c>
      <c r="E21" s="27">
        <v>43</v>
      </c>
      <c r="F21" s="27">
        <v>9</v>
      </c>
      <c r="G21" s="27">
        <v>12</v>
      </c>
      <c r="H21" s="27"/>
      <c r="I21" s="27"/>
      <c r="J21" s="27">
        <v>4</v>
      </c>
      <c r="K21" s="27">
        <v>6</v>
      </c>
      <c r="L21" s="27">
        <v>0</v>
      </c>
      <c r="M21" s="27">
        <v>4</v>
      </c>
      <c r="N21" s="27">
        <f t="shared" si="0"/>
        <v>4</v>
      </c>
      <c r="O21" s="39">
        <v>10</v>
      </c>
      <c r="P21" s="39">
        <v>2</v>
      </c>
      <c r="Q21" s="39">
        <v>9</v>
      </c>
      <c r="R21" s="39">
        <v>5</v>
      </c>
      <c r="S21" s="39">
        <v>0</v>
      </c>
      <c r="T21" s="39">
        <f t="shared" si="1"/>
        <v>22</v>
      </c>
      <c r="U21" s="40">
        <f t="shared" si="2"/>
        <v>1.1627906976744187</v>
      </c>
      <c r="V21" s="22">
        <v>470</v>
      </c>
      <c r="W21" s="22" t="s">
        <v>79</v>
      </c>
      <c r="X21" s="22" t="s">
        <v>80</v>
      </c>
      <c r="Y21" s="61">
        <v>2617</v>
      </c>
      <c r="Z21" s="41"/>
      <c r="AA21" s="1" t="s">
        <v>96</v>
      </c>
      <c r="AB21" s="28" t="s">
        <v>176</v>
      </c>
    </row>
    <row r="22" spans="1:28" x14ac:dyDescent="0.3">
      <c r="A22" s="1" t="s">
        <v>67</v>
      </c>
      <c r="B22" s="1" t="s">
        <v>46</v>
      </c>
      <c r="C22" s="27" t="s">
        <v>54</v>
      </c>
      <c r="D22" s="38">
        <v>32</v>
      </c>
      <c r="E22" s="27">
        <v>11</v>
      </c>
      <c r="F22" s="27">
        <v>1</v>
      </c>
      <c r="G22" s="27">
        <v>2</v>
      </c>
      <c r="H22" s="27"/>
      <c r="I22" s="27"/>
      <c r="J22" s="27">
        <v>1</v>
      </c>
      <c r="K22" s="27">
        <v>3</v>
      </c>
      <c r="L22" s="27">
        <v>1</v>
      </c>
      <c r="M22" s="27">
        <v>2</v>
      </c>
      <c r="N22" s="27">
        <f t="shared" si="0"/>
        <v>3</v>
      </c>
      <c r="O22" s="39">
        <v>0</v>
      </c>
      <c r="P22" s="39">
        <v>1</v>
      </c>
      <c r="Q22" s="39">
        <v>2</v>
      </c>
      <c r="R22" s="39">
        <v>2</v>
      </c>
      <c r="S22" s="39">
        <v>0</v>
      </c>
      <c r="T22" s="39">
        <f t="shared" si="1"/>
        <v>3</v>
      </c>
      <c r="U22" s="40">
        <f t="shared" si="2"/>
        <v>0.54545454545454541</v>
      </c>
      <c r="V22" s="22">
        <v>470</v>
      </c>
      <c r="W22" s="22" t="s">
        <v>79</v>
      </c>
      <c r="X22" s="22" t="s">
        <v>80</v>
      </c>
      <c r="Y22" s="61">
        <v>2617</v>
      </c>
      <c r="Z22" s="41"/>
      <c r="AA22" s="1" t="s">
        <v>96</v>
      </c>
      <c r="AB22" s="28" t="s">
        <v>176</v>
      </c>
    </row>
    <row r="23" spans="1:28" x14ac:dyDescent="0.3">
      <c r="A23" s="43" t="s">
        <v>67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41</v>
      </c>
      <c r="G23" s="44">
        <f t="shared" si="3"/>
        <v>78</v>
      </c>
      <c r="H23" s="44">
        <f t="shared" si="3"/>
        <v>1</v>
      </c>
      <c r="I23" s="44">
        <f t="shared" si="3"/>
        <v>1</v>
      </c>
      <c r="J23" s="44">
        <f t="shared" si="3"/>
        <v>46</v>
      </c>
      <c r="K23" s="44">
        <f t="shared" si="3"/>
        <v>61</v>
      </c>
      <c r="L23" s="44">
        <f t="shared" si="3"/>
        <v>14</v>
      </c>
      <c r="M23" s="44">
        <f t="shared" si="3"/>
        <v>35</v>
      </c>
      <c r="N23" s="44">
        <f t="shared" si="3"/>
        <v>49</v>
      </c>
      <c r="O23" s="44">
        <f t="shared" si="3"/>
        <v>20</v>
      </c>
      <c r="P23" s="44">
        <f t="shared" si="3"/>
        <v>28</v>
      </c>
      <c r="Q23" s="44">
        <f t="shared" si="3"/>
        <v>17</v>
      </c>
      <c r="R23" s="44">
        <f t="shared" si="3"/>
        <v>20</v>
      </c>
      <c r="S23" s="44">
        <f t="shared" si="3"/>
        <v>1</v>
      </c>
      <c r="T23" s="44">
        <f t="shared" si="3"/>
        <v>129</v>
      </c>
      <c r="U23" s="45">
        <f>((T23+Q23+N23-R23)+(O23*2))/E23</f>
        <v>0.89583333333333337</v>
      </c>
      <c r="V23" s="46">
        <v>470</v>
      </c>
      <c r="W23" s="46" t="s">
        <v>79</v>
      </c>
      <c r="X23" s="46" t="s">
        <v>80</v>
      </c>
      <c r="Y23" s="62">
        <v>2617</v>
      </c>
      <c r="Z23" s="47"/>
      <c r="AA23" s="43" t="s">
        <v>96</v>
      </c>
      <c r="AB23" s="66" t="s">
        <v>176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0.52564102564102566</v>
      </c>
      <c r="H24" s="27"/>
      <c r="I24" s="1"/>
      <c r="J24" s="48" t="s">
        <v>42</v>
      </c>
      <c r="K24" s="50">
        <f>J23/K23</f>
        <v>0.75409836065573765</v>
      </c>
      <c r="L24" s="1"/>
      <c r="M24" s="39" t="s">
        <v>43</v>
      </c>
      <c r="N24" s="51">
        <v>9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 t="s">
        <v>435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179</v>
      </c>
      <c r="D35" s="38">
        <v>44</v>
      </c>
      <c r="E35" s="27">
        <v>32</v>
      </c>
      <c r="F35" s="27">
        <v>16</v>
      </c>
      <c r="G35" s="27">
        <v>29</v>
      </c>
      <c r="H35" s="27"/>
      <c r="I35" s="27"/>
      <c r="J35" s="27">
        <v>6</v>
      </c>
      <c r="K35" s="27">
        <v>7</v>
      </c>
      <c r="L35" s="27">
        <v>2</v>
      </c>
      <c r="M35" s="27">
        <v>2</v>
      </c>
      <c r="N35" s="27">
        <f>SUM(L35:M35)</f>
        <v>4</v>
      </c>
      <c r="O35" s="27">
        <v>3</v>
      </c>
      <c r="P35" s="55">
        <v>6</v>
      </c>
      <c r="Q35" s="27">
        <v>4</v>
      </c>
      <c r="R35" s="27">
        <v>2</v>
      </c>
      <c r="S35" s="27">
        <v>0</v>
      </c>
      <c r="T35" s="27">
        <f>+(F35*2)+J35</f>
        <v>38</v>
      </c>
      <c r="U35" s="40">
        <f>IFERROR(((T35+Q35+N35-R35)+(O35*2))/E35,"")</f>
        <v>1.5625</v>
      </c>
      <c r="V35" s="22">
        <v>470</v>
      </c>
      <c r="W35" s="22" t="s">
        <v>94</v>
      </c>
      <c r="X35" s="22" t="s">
        <v>95</v>
      </c>
      <c r="Y35" s="61">
        <v>2617</v>
      </c>
      <c r="Z35" s="41"/>
      <c r="AA35" s="1" t="s">
        <v>177</v>
      </c>
      <c r="AB35" s="28" t="s">
        <v>178</v>
      </c>
    </row>
    <row r="36" spans="1:28" x14ac:dyDescent="0.3">
      <c r="A36" s="1" t="s">
        <v>46</v>
      </c>
      <c r="B36" s="1" t="s">
        <v>67</v>
      </c>
      <c r="C36" s="27" t="s">
        <v>143</v>
      </c>
      <c r="D36" s="38">
        <v>51</v>
      </c>
      <c r="E36" s="27">
        <v>5</v>
      </c>
      <c r="F36" s="27">
        <v>1</v>
      </c>
      <c r="G36" s="27">
        <v>1</v>
      </c>
      <c r="H36" s="27"/>
      <c r="I36" s="27"/>
      <c r="J36" s="27">
        <v>0</v>
      </c>
      <c r="K36" s="27">
        <v>1</v>
      </c>
      <c r="L36" s="27">
        <v>1</v>
      </c>
      <c r="M36" s="27">
        <v>1</v>
      </c>
      <c r="N36" s="27">
        <f t="shared" ref="N36:N42" si="4">SUM(L36:M36)</f>
        <v>2</v>
      </c>
      <c r="O36" s="39">
        <v>1</v>
      </c>
      <c r="P36" s="39">
        <v>2</v>
      </c>
      <c r="Q36" s="39">
        <v>1</v>
      </c>
      <c r="R36" s="39">
        <v>0</v>
      </c>
      <c r="S36" s="39">
        <v>0</v>
      </c>
      <c r="T36" s="27">
        <f t="shared" ref="T36:T45" si="5">+(F36*2)+J36</f>
        <v>2</v>
      </c>
      <c r="U36" s="40">
        <f t="shared" ref="U36:U45" si="6">IFERROR(((T36+Q36+N36-R36)+(O36*2))/E36,"")</f>
        <v>1.4</v>
      </c>
      <c r="V36" s="22">
        <v>470</v>
      </c>
      <c r="W36" s="22" t="s">
        <v>94</v>
      </c>
      <c r="X36" s="22" t="s">
        <v>95</v>
      </c>
      <c r="Y36" s="61">
        <v>2617</v>
      </c>
      <c r="Z36" s="41"/>
      <c r="AA36" s="1" t="s">
        <v>177</v>
      </c>
      <c r="AB36" s="28" t="s">
        <v>178</v>
      </c>
    </row>
    <row r="37" spans="1:28" x14ac:dyDescent="0.3">
      <c r="A37" s="1" t="s">
        <v>46</v>
      </c>
      <c r="B37" s="1" t="s">
        <v>67</v>
      </c>
      <c r="C37" s="27" t="s">
        <v>180</v>
      </c>
      <c r="D37" s="38">
        <v>50</v>
      </c>
      <c r="E37" s="27">
        <v>30</v>
      </c>
      <c r="F37" s="27">
        <v>2</v>
      </c>
      <c r="G37" s="27">
        <v>5</v>
      </c>
      <c r="H37" s="27"/>
      <c r="I37" s="27"/>
      <c r="J37" s="27">
        <v>0</v>
      </c>
      <c r="K37" s="27">
        <v>0</v>
      </c>
      <c r="L37" s="27">
        <v>0</v>
      </c>
      <c r="M37" s="27">
        <v>5</v>
      </c>
      <c r="N37" s="27">
        <f t="shared" si="4"/>
        <v>5</v>
      </c>
      <c r="O37" s="39">
        <v>0</v>
      </c>
      <c r="P37" s="39">
        <v>5</v>
      </c>
      <c r="Q37" s="39">
        <v>0</v>
      </c>
      <c r="R37" s="39">
        <v>2</v>
      </c>
      <c r="S37" s="39">
        <v>0</v>
      </c>
      <c r="T37" s="27">
        <f t="shared" si="5"/>
        <v>4</v>
      </c>
      <c r="U37" s="40">
        <f t="shared" si="6"/>
        <v>0.23333333333333334</v>
      </c>
      <c r="V37" s="22">
        <v>470</v>
      </c>
      <c r="W37" s="22" t="s">
        <v>94</v>
      </c>
      <c r="X37" s="22" t="s">
        <v>95</v>
      </c>
      <c r="Y37" s="61">
        <v>2617</v>
      </c>
      <c r="Z37" s="41"/>
      <c r="AA37" s="1" t="s">
        <v>177</v>
      </c>
      <c r="AB37" s="28" t="s">
        <v>178</v>
      </c>
    </row>
    <row r="38" spans="1:28" x14ac:dyDescent="0.3">
      <c r="A38" s="1" t="s">
        <v>46</v>
      </c>
      <c r="B38" s="1" t="s">
        <v>67</v>
      </c>
      <c r="C38" s="27" t="s">
        <v>473</v>
      </c>
      <c r="D38" s="38">
        <v>32</v>
      </c>
      <c r="E38" s="27" t="s">
        <v>388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470</v>
      </c>
      <c r="W38" s="22" t="s">
        <v>94</v>
      </c>
      <c r="X38" s="22" t="s">
        <v>95</v>
      </c>
      <c r="Y38" s="61">
        <v>2617</v>
      </c>
      <c r="Z38" s="41"/>
      <c r="AA38" s="1" t="s">
        <v>177</v>
      </c>
      <c r="AB38" s="28" t="s">
        <v>178</v>
      </c>
    </row>
    <row r="39" spans="1:28" x14ac:dyDescent="0.3">
      <c r="A39" s="1" t="s">
        <v>46</v>
      </c>
      <c r="B39" s="1" t="s">
        <v>67</v>
      </c>
      <c r="C39" s="27" t="s">
        <v>181</v>
      </c>
      <c r="D39" s="38">
        <v>43</v>
      </c>
      <c r="E39" s="27">
        <v>36</v>
      </c>
      <c r="F39" s="27">
        <v>11</v>
      </c>
      <c r="G39" s="27">
        <v>16</v>
      </c>
      <c r="H39" s="27"/>
      <c r="I39" s="27"/>
      <c r="J39" s="27">
        <v>7</v>
      </c>
      <c r="K39" s="27">
        <v>7</v>
      </c>
      <c r="L39" s="27">
        <v>2</v>
      </c>
      <c r="M39" s="27">
        <v>4</v>
      </c>
      <c r="N39" s="27">
        <f t="shared" si="4"/>
        <v>6</v>
      </c>
      <c r="O39" s="39">
        <v>3</v>
      </c>
      <c r="P39" s="39">
        <v>4</v>
      </c>
      <c r="Q39" s="39">
        <v>0</v>
      </c>
      <c r="R39" s="39">
        <v>3</v>
      </c>
      <c r="S39" s="39">
        <v>0</v>
      </c>
      <c r="T39" s="27">
        <f t="shared" si="5"/>
        <v>29</v>
      </c>
      <c r="U39" s="40">
        <f t="shared" si="6"/>
        <v>1.0555555555555556</v>
      </c>
      <c r="V39" s="22">
        <v>470</v>
      </c>
      <c r="W39" s="22" t="s">
        <v>94</v>
      </c>
      <c r="X39" s="22" t="s">
        <v>95</v>
      </c>
      <c r="Y39" s="61">
        <v>2617</v>
      </c>
      <c r="Z39" s="41"/>
      <c r="AA39" s="1" t="s">
        <v>177</v>
      </c>
      <c r="AB39" s="28" t="s">
        <v>178</v>
      </c>
    </row>
    <row r="40" spans="1:28" x14ac:dyDescent="0.3">
      <c r="A40" s="1" t="s">
        <v>46</v>
      </c>
      <c r="B40" s="1" t="s">
        <v>67</v>
      </c>
      <c r="C40" s="27" t="s">
        <v>182</v>
      </c>
      <c r="D40" s="38">
        <v>10</v>
      </c>
      <c r="E40" s="27">
        <v>23</v>
      </c>
      <c r="F40" s="27">
        <v>4</v>
      </c>
      <c r="G40" s="27">
        <v>10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1</v>
      </c>
      <c r="P40" s="39">
        <v>2</v>
      </c>
      <c r="Q40" s="39">
        <v>0</v>
      </c>
      <c r="R40" s="39">
        <v>2</v>
      </c>
      <c r="S40" s="39">
        <v>0</v>
      </c>
      <c r="T40" s="27">
        <f t="shared" si="5"/>
        <v>8</v>
      </c>
      <c r="U40" s="40">
        <f t="shared" si="6"/>
        <v>0.34782608695652173</v>
      </c>
      <c r="V40" s="22">
        <v>470</v>
      </c>
      <c r="W40" s="22" t="s">
        <v>94</v>
      </c>
      <c r="X40" s="22" t="s">
        <v>95</v>
      </c>
      <c r="Y40" s="61">
        <v>2617</v>
      </c>
      <c r="Z40" s="41"/>
      <c r="AA40" s="1" t="s">
        <v>177</v>
      </c>
      <c r="AB40" s="28" t="s">
        <v>178</v>
      </c>
    </row>
    <row r="41" spans="1:28" x14ac:dyDescent="0.3">
      <c r="A41" s="1" t="s">
        <v>46</v>
      </c>
      <c r="B41" s="1" t="s">
        <v>67</v>
      </c>
      <c r="C41" s="27" t="s">
        <v>183</v>
      </c>
      <c r="D41" s="38">
        <v>33</v>
      </c>
      <c r="E41" s="27">
        <v>23</v>
      </c>
      <c r="F41" s="27">
        <v>3</v>
      </c>
      <c r="G41" s="27">
        <v>5</v>
      </c>
      <c r="H41" s="27"/>
      <c r="I41" s="27"/>
      <c r="J41" s="27">
        <v>0</v>
      </c>
      <c r="K41" s="27">
        <v>0</v>
      </c>
      <c r="L41" s="27">
        <v>0</v>
      </c>
      <c r="M41" s="27">
        <v>3</v>
      </c>
      <c r="N41" s="27">
        <f t="shared" si="4"/>
        <v>3</v>
      </c>
      <c r="O41" s="39">
        <v>4</v>
      </c>
      <c r="P41" s="39">
        <v>3</v>
      </c>
      <c r="Q41" s="39">
        <v>0</v>
      </c>
      <c r="R41" s="39">
        <v>5</v>
      </c>
      <c r="S41" s="39">
        <v>0</v>
      </c>
      <c r="T41" s="27">
        <f t="shared" si="5"/>
        <v>6</v>
      </c>
      <c r="U41" s="40">
        <f t="shared" si="6"/>
        <v>0.52173913043478259</v>
      </c>
      <c r="V41" s="22">
        <v>470</v>
      </c>
      <c r="W41" s="22" t="s">
        <v>94</v>
      </c>
      <c r="X41" s="22" t="s">
        <v>95</v>
      </c>
      <c r="Y41" s="61">
        <v>2617</v>
      </c>
      <c r="Z41" s="41"/>
      <c r="AA41" s="1" t="s">
        <v>177</v>
      </c>
      <c r="AB41" s="28" t="s">
        <v>178</v>
      </c>
    </row>
    <row r="42" spans="1:28" x14ac:dyDescent="0.3">
      <c r="A42" s="1" t="s">
        <v>46</v>
      </c>
      <c r="B42" s="1" t="s">
        <v>67</v>
      </c>
      <c r="C42" s="27" t="s">
        <v>184</v>
      </c>
      <c r="D42" s="38">
        <v>40</v>
      </c>
      <c r="E42" s="27">
        <v>16</v>
      </c>
      <c r="F42" s="27">
        <v>0</v>
      </c>
      <c r="G42" s="27">
        <v>0</v>
      </c>
      <c r="H42" s="27"/>
      <c r="I42" s="27"/>
      <c r="J42" s="27">
        <v>1</v>
      </c>
      <c r="K42" s="27">
        <v>4</v>
      </c>
      <c r="L42" s="27">
        <v>0</v>
      </c>
      <c r="M42" s="27">
        <v>0</v>
      </c>
      <c r="N42" s="27">
        <f t="shared" si="4"/>
        <v>0</v>
      </c>
      <c r="O42" s="39">
        <v>0</v>
      </c>
      <c r="P42" s="55">
        <v>6</v>
      </c>
      <c r="Q42" s="39">
        <v>1</v>
      </c>
      <c r="R42" s="39">
        <v>1</v>
      </c>
      <c r="S42" s="39">
        <v>1</v>
      </c>
      <c r="T42" s="27">
        <f t="shared" si="5"/>
        <v>1</v>
      </c>
      <c r="U42" s="40">
        <f t="shared" si="6"/>
        <v>6.25E-2</v>
      </c>
      <c r="V42" s="22">
        <v>470</v>
      </c>
      <c r="W42" s="22" t="s">
        <v>94</v>
      </c>
      <c r="X42" s="22" t="s">
        <v>95</v>
      </c>
      <c r="Y42" s="61">
        <v>2617</v>
      </c>
      <c r="Z42" s="41"/>
      <c r="AA42" s="1" t="s">
        <v>177</v>
      </c>
      <c r="AB42" s="28" t="s">
        <v>178</v>
      </c>
    </row>
    <row r="43" spans="1:28" x14ac:dyDescent="0.3">
      <c r="A43" s="1" t="s">
        <v>46</v>
      </c>
      <c r="B43" s="1" t="s">
        <v>67</v>
      </c>
      <c r="C43" s="27" t="s">
        <v>149</v>
      </c>
      <c r="D43" s="38">
        <v>11</v>
      </c>
      <c r="E43" s="27">
        <v>19</v>
      </c>
      <c r="F43" s="27">
        <v>1</v>
      </c>
      <c r="G43" s="27">
        <v>1</v>
      </c>
      <c r="H43" s="27"/>
      <c r="I43" s="27"/>
      <c r="J43" s="27">
        <v>2</v>
      </c>
      <c r="K43" s="27">
        <v>2</v>
      </c>
      <c r="L43" s="27">
        <v>0</v>
      </c>
      <c r="M43" s="27">
        <v>0</v>
      </c>
      <c r="N43" s="27">
        <f>SUM(L43:M43)</f>
        <v>0</v>
      </c>
      <c r="O43" s="39">
        <v>0</v>
      </c>
      <c r="P43" s="39">
        <v>2</v>
      </c>
      <c r="Q43" s="39">
        <v>0</v>
      </c>
      <c r="R43" s="39">
        <v>2</v>
      </c>
      <c r="S43" s="39">
        <v>0</v>
      </c>
      <c r="T43" s="27">
        <f t="shared" si="5"/>
        <v>4</v>
      </c>
      <c r="U43" s="40">
        <f t="shared" si="6"/>
        <v>0.10526315789473684</v>
      </c>
      <c r="V43" s="22">
        <v>470</v>
      </c>
      <c r="W43" s="22" t="s">
        <v>94</v>
      </c>
      <c r="X43" s="22" t="s">
        <v>95</v>
      </c>
      <c r="Y43" s="61">
        <v>2617</v>
      </c>
      <c r="Z43" s="41"/>
      <c r="AA43" s="1" t="s">
        <v>177</v>
      </c>
      <c r="AB43" s="28" t="s">
        <v>178</v>
      </c>
    </row>
    <row r="44" spans="1:28" x14ac:dyDescent="0.3">
      <c r="A44" s="1" t="s">
        <v>46</v>
      </c>
      <c r="B44" s="1" t="s">
        <v>67</v>
      </c>
      <c r="C44" s="27" t="s">
        <v>185</v>
      </c>
      <c r="D44" s="38">
        <v>24</v>
      </c>
      <c r="E44" s="27">
        <v>17</v>
      </c>
      <c r="F44" s="27">
        <v>1</v>
      </c>
      <c r="G44" s="27">
        <v>7</v>
      </c>
      <c r="H44" s="27"/>
      <c r="I44" s="27"/>
      <c r="J44" s="27">
        <v>3</v>
      </c>
      <c r="K44" s="27">
        <v>4</v>
      </c>
      <c r="L44" s="27">
        <v>3</v>
      </c>
      <c r="M44" s="27">
        <v>3</v>
      </c>
      <c r="N44" s="27">
        <f>SUM(L44:M44)</f>
        <v>6</v>
      </c>
      <c r="O44" s="39">
        <v>0</v>
      </c>
      <c r="P44" s="39">
        <v>3</v>
      </c>
      <c r="Q44" s="39">
        <v>1</v>
      </c>
      <c r="R44" s="39">
        <v>0</v>
      </c>
      <c r="S44" s="39">
        <v>0</v>
      </c>
      <c r="T44" s="27">
        <f t="shared" si="5"/>
        <v>5</v>
      </c>
      <c r="U44" s="40">
        <f t="shared" si="6"/>
        <v>0.70588235294117652</v>
      </c>
      <c r="V44" s="22">
        <v>470</v>
      </c>
      <c r="W44" s="22" t="s">
        <v>94</v>
      </c>
      <c r="X44" s="22" t="s">
        <v>95</v>
      </c>
      <c r="Y44" s="61">
        <v>2617</v>
      </c>
      <c r="Z44" s="41"/>
      <c r="AA44" s="1" t="s">
        <v>177</v>
      </c>
      <c r="AB44" s="28" t="s">
        <v>178</v>
      </c>
    </row>
    <row r="45" spans="1:28" x14ac:dyDescent="0.3">
      <c r="A45" s="1" t="s">
        <v>46</v>
      </c>
      <c r="B45" s="1" t="s">
        <v>67</v>
      </c>
      <c r="C45" s="27" t="s">
        <v>186</v>
      </c>
      <c r="D45" s="38">
        <v>1</v>
      </c>
      <c r="E45" s="27">
        <v>39</v>
      </c>
      <c r="F45" s="27">
        <v>7</v>
      </c>
      <c r="G45" s="27">
        <v>13</v>
      </c>
      <c r="H45" s="27"/>
      <c r="I45" s="27"/>
      <c r="J45" s="27">
        <v>2</v>
      </c>
      <c r="K45" s="27">
        <v>4</v>
      </c>
      <c r="L45" s="27">
        <v>1</v>
      </c>
      <c r="M45" s="27">
        <v>2</v>
      </c>
      <c r="N45" s="27">
        <f>SUM(L45:M45)</f>
        <v>3</v>
      </c>
      <c r="O45" s="39">
        <v>3</v>
      </c>
      <c r="P45" s="39">
        <v>2</v>
      </c>
      <c r="Q45" s="39">
        <v>7</v>
      </c>
      <c r="R45" s="39">
        <v>4</v>
      </c>
      <c r="S45" s="39">
        <v>0</v>
      </c>
      <c r="T45" s="27">
        <f t="shared" si="5"/>
        <v>16</v>
      </c>
      <c r="U45" s="40">
        <f t="shared" si="6"/>
        <v>0.71794871794871795</v>
      </c>
      <c r="V45" s="22">
        <v>470</v>
      </c>
      <c r="W45" s="22" t="s">
        <v>94</v>
      </c>
      <c r="X45" s="22" t="s">
        <v>95</v>
      </c>
      <c r="Y45" s="61">
        <v>2617</v>
      </c>
      <c r="Z45" s="41"/>
      <c r="AA45" s="1" t="s">
        <v>177</v>
      </c>
      <c r="AB45" s="28" t="s">
        <v>178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46</v>
      </c>
      <c r="G46" s="44">
        <f t="shared" si="7"/>
        <v>87</v>
      </c>
      <c r="H46" s="44">
        <f t="shared" si="7"/>
        <v>0</v>
      </c>
      <c r="I46" s="44">
        <f t="shared" si="7"/>
        <v>0</v>
      </c>
      <c r="J46" s="44">
        <f t="shared" si="7"/>
        <v>21</v>
      </c>
      <c r="K46" s="44">
        <f t="shared" si="7"/>
        <v>29</v>
      </c>
      <c r="L46" s="44">
        <f t="shared" si="7"/>
        <v>9</v>
      </c>
      <c r="M46" s="44">
        <f t="shared" si="7"/>
        <v>20</v>
      </c>
      <c r="N46" s="44">
        <f t="shared" si="7"/>
        <v>29</v>
      </c>
      <c r="O46" s="44">
        <f t="shared" si="7"/>
        <v>15</v>
      </c>
      <c r="P46" s="44">
        <f t="shared" si="7"/>
        <v>35</v>
      </c>
      <c r="Q46" s="44">
        <f t="shared" si="7"/>
        <v>14</v>
      </c>
      <c r="R46" s="44">
        <f t="shared" si="7"/>
        <v>21</v>
      </c>
      <c r="S46" s="44">
        <f t="shared" si="7"/>
        <v>1</v>
      </c>
      <c r="T46" s="44">
        <f t="shared" si="7"/>
        <v>113</v>
      </c>
      <c r="U46" s="45">
        <f>((T46+Q46+N46-R46)+(O46*2))/E46</f>
        <v>0.6875</v>
      </c>
      <c r="V46" s="46">
        <v>470</v>
      </c>
      <c r="W46" s="46" t="s">
        <v>94</v>
      </c>
      <c r="X46" s="46" t="s">
        <v>95</v>
      </c>
      <c r="Y46" s="62">
        <v>2617</v>
      </c>
      <c r="Z46" s="47"/>
      <c r="AA46" s="43" t="s">
        <v>177</v>
      </c>
      <c r="AB46" s="66" t="s">
        <v>178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0.52873563218390807</v>
      </c>
      <c r="H47" s="27"/>
      <c r="I47" s="1"/>
      <c r="J47" s="48" t="s">
        <v>42</v>
      </c>
      <c r="K47" s="50">
        <f>J46/K46</f>
        <v>0.72413793103448276</v>
      </c>
      <c r="L47" s="1"/>
      <c r="M47" s="39" t="s">
        <v>43</v>
      </c>
      <c r="N47" s="51">
        <v>14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sortState xmlns:xlrd2="http://schemas.microsoft.com/office/spreadsheetml/2017/richdata2" ref="A13:AB22">
    <sortCondition ref="C13:C22"/>
  </sortState>
  <pageMargins left="0.25" right="0.25" top="0.75" bottom="0.75" header="0.3" footer="0.3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59AE-3A80-4C4A-A7C9-FF170EE34E57}">
  <sheetPr>
    <tabColor rgb="FF92D050"/>
    <pageSetUpPr fitToPage="1"/>
  </sheetPr>
  <dimension ref="A1:AB49"/>
  <sheetViews>
    <sheetView tabSelected="1" workbookViewId="0">
      <selection activeCell="F5" sqref="F5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102</v>
      </c>
      <c r="K4" s="16" t="str">
        <f>+C11</f>
        <v>New Jersey Gems</v>
      </c>
      <c r="L4" s="17"/>
      <c r="M4" s="18"/>
      <c r="N4" s="19">
        <v>27</v>
      </c>
      <c r="O4" s="19">
        <v>30</v>
      </c>
      <c r="P4" s="19">
        <v>28</v>
      </c>
      <c r="Q4" s="19">
        <v>25</v>
      </c>
      <c r="R4" s="20"/>
      <c r="S4" s="21">
        <f>SUM(N4:R4)</f>
        <v>110</v>
      </c>
      <c r="T4" s="22">
        <v>361</v>
      </c>
    </row>
    <row r="5" spans="1:28" x14ac:dyDescent="0.3">
      <c r="B5" s="1"/>
      <c r="C5" s="6" t="s">
        <v>99</v>
      </c>
      <c r="D5" s="7" t="s">
        <v>6</v>
      </c>
      <c r="E5" s="1"/>
      <c r="F5" s="1" t="s">
        <v>478</v>
      </c>
      <c r="G5" s="1"/>
      <c r="J5" s="15" t="s">
        <v>103</v>
      </c>
      <c r="K5" s="16" t="str">
        <f>+C33</f>
        <v>Dallas Diamonds</v>
      </c>
      <c r="L5" s="17"/>
      <c r="M5" s="18"/>
      <c r="N5" s="19">
        <v>21</v>
      </c>
      <c r="O5" s="19">
        <v>19</v>
      </c>
      <c r="P5" s="19">
        <v>19</v>
      </c>
      <c r="Q5" s="19">
        <v>34</v>
      </c>
      <c r="R5" s="20"/>
      <c r="S5" s="21">
        <f>SUM(N5:R5)</f>
        <v>93</v>
      </c>
      <c r="T5" s="22">
        <v>361</v>
      </c>
      <c r="U5" s="1"/>
      <c r="V5" s="1"/>
      <c r="W5" s="1"/>
    </row>
    <row r="6" spans="1:28" x14ac:dyDescent="0.3">
      <c r="C6" s="23">
        <v>1800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100</v>
      </c>
      <c r="D7" s="7" t="s">
        <v>8</v>
      </c>
      <c r="G7" s="1"/>
      <c r="S7" s="1"/>
      <c r="T7" s="25" t="s">
        <v>9</v>
      </c>
      <c r="U7" s="1"/>
      <c r="V7" s="26">
        <v>361</v>
      </c>
      <c r="W7" s="1"/>
    </row>
    <row r="8" spans="1:28" x14ac:dyDescent="0.3">
      <c r="B8" s="1"/>
      <c r="C8" s="24" t="s">
        <v>101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0.10208333333333335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7" t="s">
        <v>47</v>
      </c>
      <c r="D13" s="38">
        <v>12</v>
      </c>
      <c r="E13" s="27">
        <v>37</v>
      </c>
      <c r="F13" s="27">
        <v>10</v>
      </c>
      <c r="G13" s="27">
        <v>13</v>
      </c>
      <c r="H13" s="27"/>
      <c r="I13" s="27"/>
      <c r="J13" s="27">
        <v>8</v>
      </c>
      <c r="K13" s="27">
        <v>9</v>
      </c>
      <c r="L13" s="27">
        <v>2</v>
      </c>
      <c r="M13" s="27">
        <v>4</v>
      </c>
      <c r="N13" s="27">
        <f>SUM(L13:M13)</f>
        <v>6</v>
      </c>
      <c r="O13" s="27">
        <v>9</v>
      </c>
      <c r="P13" s="39">
        <v>2</v>
      </c>
      <c r="Q13" s="27">
        <v>0</v>
      </c>
      <c r="R13" s="27">
        <v>0</v>
      </c>
      <c r="S13" s="27">
        <v>0</v>
      </c>
      <c r="T13" s="27">
        <f>+(F13*2)+J13</f>
        <v>28</v>
      </c>
      <c r="U13" s="40">
        <f>IFERROR(((T13+Q13+N13-R13)+(O13*2))/E13,"")</f>
        <v>1.4054054054054055</v>
      </c>
      <c r="V13" s="22">
        <v>361</v>
      </c>
      <c r="W13" s="22" t="s">
        <v>79</v>
      </c>
      <c r="X13" s="22" t="s">
        <v>80</v>
      </c>
      <c r="Y13" s="61">
        <v>1800</v>
      </c>
      <c r="Z13" s="41"/>
      <c r="AA13" s="1" t="s">
        <v>96</v>
      </c>
      <c r="AB13" s="28" t="s">
        <v>104</v>
      </c>
    </row>
    <row r="14" spans="1:28" x14ac:dyDescent="0.3">
      <c r="A14" s="1" t="s">
        <v>57</v>
      </c>
      <c r="B14" s="1" t="s">
        <v>46</v>
      </c>
      <c r="C14" s="27" t="s">
        <v>48</v>
      </c>
      <c r="D14" s="38">
        <v>34</v>
      </c>
      <c r="E14" s="27">
        <v>27</v>
      </c>
      <c r="F14" s="27">
        <v>2</v>
      </c>
      <c r="G14" s="27">
        <v>4</v>
      </c>
      <c r="H14" s="27"/>
      <c r="I14" s="27"/>
      <c r="J14" s="27">
        <v>4</v>
      </c>
      <c r="K14" s="27">
        <v>6</v>
      </c>
      <c r="L14" s="27">
        <v>1</v>
      </c>
      <c r="M14" s="27">
        <v>8</v>
      </c>
      <c r="N14" s="27">
        <f t="shared" ref="N14:N20" si="0">SUM(L14:M14)</f>
        <v>9</v>
      </c>
      <c r="O14" s="39">
        <v>0</v>
      </c>
      <c r="P14" s="55">
        <v>6</v>
      </c>
      <c r="Q14" s="39">
        <v>2</v>
      </c>
      <c r="R14" s="39">
        <v>3</v>
      </c>
      <c r="S14" s="39">
        <v>2</v>
      </c>
      <c r="T14" s="27">
        <f t="shared" ref="T14:T23" si="1">+(F14*2)+J14</f>
        <v>8</v>
      </c>
      <c r="U14" s="40">
        <f t="shared" ref="U14:U23" si="2">IFERROR(((T14+Q14+N14-R14)+(O14*2))/E14,"")</f>
        <v>0.59259259259259256</v>
      </c>
      <c r="V14" s="22">
        <v>361</v>
      </c>
      <c r="W14" s="22" t="s">
        <v>79</v>
      </c>
      <c r="X14" s="22" t="s">
        <v>80</v>
      </c>
      <c r="Y14" s="61">
        <v>1800</v>
      </c>
      <c r="Z14" s="41"/>
      <c r="AA14" s="1" t="s">
        <v>96</v>
      </c>
      <c r="AB14" s="28" t="s">
        <v>104</v>
      </c>
    </row>
    <row r="15" spans="1:28" x14ac:dyDescent="0.3">
      <c r="A15" s="1" t="s">
        <v>57</v>
      </c>
      <c r="B15" s="1" t="s">
        <v>46</v>
      </c>
      <c r="C15" s="27" t="s">
        <v>49</v>
      </c>
      <c r="D15" s="38">
        <v>44</v>
      </c>
      <c r="E15" s="27">
        <v>37</v>
      </c>
      <c r="F15" s="27">
        <v>7</v>
      </c>
      <c r="G15" s="27">
        <v>13</v>
      </c>
      <c r="H15" s="27">
        <v>1</v>
      </c>
      <c r="I15" s="27">
        <v>1</v>
      </c>
      <c r="J15" s="27">
        <v>2</v>
      </c>
      <c r="K15" s="27">
        <v>2</v>
      </c>
      <c r="L15" s="27">
        <v>0</v>
      </c>
      <c r="M15" s="27">
        <v>4</v>
      </c>
      <c r="N15" s="27">
        <f t="shared" si="0"/>
        <v>4</v>
      </c>
      <c r="O15" s="39">
        <v>8</v>
      </c>
      <c r="P15" s="39">
        <v>1</v>
      </c>
      <c r="Q15" s="39">
        <v>3</v>
      </c>
      <c r="R15" s="39">
        <v>10</v>
      </c>
      <c r="S15" s="39">
        <v>0</v>
      </c>
      <c r="T15" s="27">
        <f>+(F15*2)+J15+H15</f>
        <v>17</v>
      </c>
      <c r="U15" s="40">
        <f t="shared" si="2"/>
        <v>0.81081081081081086</v>
      </c>
      <c r="V15" s="22">
        <v>361</v>
      </c>
      <c r="W15" s="22" t="s">
        <v>79</v>
      </c>
      <c r="X15" s="22" t="s">
        <v>80</v>
      </c>
      <c r="Y15" s="61">
        <v>1800</v>
      </c>
      <c r="Z15" s="41"/>
      <c r="AA15" s="1" t="s">
        <v>96</v>
      </c>
      <c r="AB15" s="28" t="s">
        <v>104</v>
      </c>
    </row>
    <row r="16" spans="1:28" x14ac:dyDescent="0.3">
      <c r="A16" s="1" t="s">
        <v>57</v>
      </c>
      <c r="B16" s="1" t="s">
        <v>46</v>
      </c>
      <c r="C16" s="27" t="s">
        <v>139</v>
      </c>
      <c r="D16" s="38">
        <v>14</v>
      </c>
      <c r="E16" s="27" t="s">
        <v>467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361</v>
      </c>
      <c r="W16" s="22" t="s">
        <v>79</v>
      </c>
      <c r="X16" s="22" t="s">
        <v>80</v>
      </c>
      <c r="Y16" s="61">
        <v>1800</v>
      </c>
      <c r="Z16" s="41"/>
      <c r="AA16" s="1" t="s">
        <v>96</v>
      </c>
      <c r="AB16" s="28" t="s">
        <v>104</v>
      </c>
    </row>
    <row r="17" spans="1:28" x14ac:dyDescent="0.3">
      <c r="A17" s="1" t="s">
        <v>57</v>
      </c>
      <c r="B17" s="1" t="s">
        <v>46</v>
      </c>
      <c r="C17" s="27" t="s">
        <v>50</v>
      </c>
      <c r="D17" s="38">
        <v>24</v>
      </c>
      <c r="E17" s="27">
        <v>42</v>
      </c>
      <c r="F17" s="27">
        <v>10</v>
      </c>
      <c r="G17" s="27">
        <v>15</v>
      </c>
      <c r="H17" s="27"/>
      <c r="I17" s="27"/>
      <c r="J17" s="27">
        <v>6</v>
      </c>
      <c r="K17" s="27">
        <v>8</v>
      </c>
      <c r="L17" s="27">
        <v>2</v>
      </c>
      <c r="M17" s="27">
        <v>10</v>
      </c>
      <c r="N17" s="27">
        <f t="shared" si="0"/>
        <v>12</v>
      </c>
      <c r="O17" s="39">
        <v>0</v>
      </c>
      <c r="P17" s="39">
        <v>2</v>
      </c>
      <c r="Q17" s="39">
        <v>1</v>
      </c>
      <c r="R17" s="39">
        <v>4</v>
      </c>
      <c r="S17" s="39">
        <v>1</v>
      </c>
      <c r="T17" s="27">
        <f t="shared" si="1"/>
        <v>26</v>
      </c>
      <c r="U17" s="40">
        <f t="shared" si="2"/>
        <v>0.83333333333333337</v>
      </c>
      <c r="V17" s="22">
        <v>361</v>
      </c>
      <c r="W17" s="22" t="s">
        <v>79</v>
      </c>
      <c r="X17" s="22" t="s">
        <v>80</v>
      </c>
      <c r="Y17" s="61">
        <v>1800</v>
      </c>
      <c r="Z17" s="41" t="s">
        <v>434</v>
      </c>
      <c r="AA17" s="1" t="s">
        <v>96</v>
      </c>
      <c r="AB17" s="28" t="s">
        <v>104</v>
      </c>
    </row>
    <row r="18" spans="1:28" x14ac:dyDescent="0.3">
      <c r="A18" s="1" t="s">
        <v>57</v>
      </c>
      <c r="B18" s="1" t="s">
        <v>46</v>
      </c>
      <c r="C18" s="27" t="s">
        <v>51</v>
      </c>
      <c r="D18" s="38">
        <v>23</v>
      </c>
      <c r="E18" s="27">
        <v>23</v>
      </c>
      <c r="F18" s="27">
        <v>3</v>
      </c>
      <c r="G18" s="27">
        <v>10</v>
      </c>
      <c r="H18" s="27"/>
      <c r="I18" s="27"/>
      <c r="J18" s="27">
        <v>4</v>
      </c>
      <c r="K18" s="27">
        <v>4</v>
      </c>
      <c r="L18" s="27">
        <v>2</v>
      </c>
      <c r="M18" s="27">
        <v>1</v>
      </c>
      <c r="N18" s="27">
        <f t="shared" si="0"/>
        <v>3</v>
      </c>
      <c r="O18" s="39">
        <v>1</v>
      </c>
      <c r="P18" s="39">
        <v>5</v>
      </c>
      <c r="Q18" s="39">
        <v>2</v>
      </c>
      <c r="R18" s="39">
        <v>1</v>
      </c>
      <c r="S18" s="39">
        <v>0</v>
      </c>
      <c r="T18" s="27">
        <f t="shared" si="1"/>
        <v>10</v>
      </c>
      <c r="U18" s="40">
        <f t="shared" si="2"/>
        <v>0.69565217391304346</v>
      </c>
      <c r="V18" s="22">
        <v>361</v>
      </c>
      <c r="W18" s="22" t="s">
        <v>79</v>
      </c>
      <c r="X18" s="22" t="s">
        <v>80</v>
      </c>
      <c r="Y18" s="61">
        <v>1800</v>
      </c>
      <c r="Z18" s="41"/>
      <c r="AA18" s="1" t="s">
        <v>96</v>
      </c>
      <c r="AB18" s="28" t="s">
        <v>104</v>
      </c>
    </row>
    <row r="19" spans="1:28" x14ac:dyDescent="0.3">
      <c r="A19" s="1" t="s">
        <v>57</v>
      </c>
      <c r="B19" s="1" t="s">
        <v>46</v>
      </c>
      <c r="C19" s="27" t="s">
        <v>52</v>
      </c>
      <c r="D19" s="38">
        <v>33</v>
      </c>
      <c r="E19" s="27">
        <v>23</v>
      </c>
      <c r="F19" s="27">
        <v>2</v>
      </c>
      <c r="G19" s="27">
        <v>6</v>
      </c>
      <c r="H19" s="27"/>
      <c r="I19" s="27"/>
      <c r="J19" s="27">
        <v>1</v>
      </c>
      <c r="K19" s="27">
        <v>2</v>
      </c>
      <c r="L19" s="27">
        <v>1</v>
      </c>
      <c r="M19" s="27">
        <v>3</v>
      </c>
      <c r="N19" s="27">
        <f t="shared" si="0"/>
        <v>4</v>
      </c>
      <c r="O19" s="39">
        <v>2</v>
      </c>
      <c r="P19" s="39">
        <v>3</v>
      </c>
      <c r="Q19" s="39">
        <v>2</v>
      </c>
      <c r="R19" s="39">
        <v>0</v>
      </c>
      <c r="S19" s="39">
        <v>0</v>
      </c>
      <c r="T19" s="27">
        <f t="shared" si="1"/>
        <v>5</v>
      </c>
      <c r="U19" s="40">
        <f t="shared" si="2"/>
        <v>0.65217391304347827</v>
      </c>
      <c r="V19" s="22">
        <v>361</v>
      </c>
      <c r="W19" s="22" t="s">
        <v>79</v>
      </c>
      <c r="X19" s="22" t="s">
        <v>80</v>
      </c>
      <c r="Y19" s="61">
        <v>1800</v>
      </c>
      <c r="Z19" s="41"/>
      <c r="AA19" s="1" t="s">
        <v>96</v>
      </c>
      <c r="AB19" s="28" t="s">
        <v>104</v>
      </c>
    </row>
    <row r="20" spans="1:28" x14ac:dyDescent="0.3">
      <c r="A20" s="1" t="s">
        <v>57</v>
      </c>
      <c r="B20" s="1" t="s">
        <v>46</v>
      </c>
      <c r="C20" s="27" t="s">
        <v>53</v>
      </c>
      <c r="D20" s="38">
        <v>10</v>
      </c>
      <c r="E20" s="27">
        <v>26</v>
      </c>
      <c r="F20" s="27">
        <v>5</v>
      </c>
      <c r="G20" s="27">
        <v>9</v>
      </c>
      <c r="H20" s="27"/>
      <c r="I20" s="27"/>
      <c r="J20" s="27">
        <v>0</v>
      </c>
      <c r="K20" s="27">
        <v>2</v>
      </c>
      <c r="L20" s="27">
        <v>1</v>
      </c>
      <c r="M20" s="27">
        <v>5</v>
      </c>
      <c r="N20" s="27">
        <f t="shared" si="0"/>
        <v>6</v>
      </c>
      <c r="O20" s="39">
        <v>12</v>
      </c>
      <c r="P20" s="39">
        <v>5</v>
      </c>
      <c r="Q20" s="39">
        <v>2</v>
      </c>
      <c r="R20" s="39">
        <v>4</v>
      </c>
      <c r="S20" s="39">
        <v>0</v>
      </c>
      <c r="T20" s="27">
        <f t="shared" si="1"/>
        <v>10</v>
      </c>
      <c r="U20" s="40">
        <f t="shared" si="2"/>
        <v>1.4615384615384615</v>
      </c>
      <c r="V20" s="22">
        <v>361</v>
      </c>
      <c r="W20" s="22" t="s">
        <v>79</v>
      </c>
      <c r="X20" s="22" t="s">
        <v>80</v>
      </c>
      <c r="Y20" s="61">
        <v>1800</v>
      </c>
      <c r="Z20" s="41"/>
      <c r="AA20" s="1" t="s">
        <v>96</v>
      </c>
      <c r="AB20" s="28" t="s">
        <v>104</v>
      </c>
    </row>
    <row r="21" spans="1:28" x14ac:dyDescent="0.3">
      <c r="A21" s="1" t="s">
        <v>57</v>
      </c>
      <c r="B21" s="1" t="s">
        <v>46</v>
      </c>
      <c r="C21" s="27" t="s">
        <v>54</v>
      </c>
      <c r="D21" s="38">
        <v>32</v>
      </c>
      <c r="E21" s="27">
        <v>14</v>
      </c>
      <c r="F21" s="27">
        <v>2</v>
      </c>
      <c r="G21" s="27">
        <v>3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>SUM(L21:M21)</f>
        <v>0</v>
      </c>
      <c r="O21" s="39">
        <v>0</v>
      </c>
      <c r="P21" s="39">
        <v>2</v>
      </c>
      <c r="Q21" s="39">
        <v>1</v>
      </c>
      <c r="R21" s="39">
        <v>3</v>
      </c>
      <c r="S21" s="39">
        <v>0</v>
      </c>
      <c r="T21" s="27">
        <f t="shared" si="1"/>
        <v>4</v>
      </c>
      <c r="U21" s="40">
        <f t="shared" si="2"/>
        <v>0.14285714285714285</v>
      </c>
      <c r="V21" s="22">
        <v>361</v>
      </c>
      <c r="W21" s="22" t="s">
        <v>79</v>
      </c>
      <c r="X21" s="22" t="s">
        <v>80</v>
      </c>
      <c r="Y21" s="61">
        <v>1800</v>
      </c>
      <c r="Z21" s="41"/>
      <c r="AA21" s="1" t="s">
        <v>96</v>
      </c>
      <c r="AB21" s="28" t="s">
        <v>104</v>
      </c>
    </row>
    <row r="22" spans="1:28" x14ac:dyDescent="0.3">
      <c r="A22" s="1" t="s">
        <v>57</v>
      </c>
      <c r="B22" s="1" t="s">
        <v>46</v>
      </c>
      <c r="C22" s="27" t="s">
        <v>55</v>
      </c>
      <c r="D22" s="38">
        <v>22</v>
      </c>
      <c r="E22" s="27">
        <v>6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1</v>
      </c>
      <c r="Q22" s="39">
        <v>0</v>
      </c>
      <c r="R22" s="39">
        <v>1</v>
      </c>
      <c r="S22" s="39">
        <v>0</v>
      </c>
      <c r="T22" s="27">
        <f t="shared" si="1"/>
        <v>0</v>
      </c>
      <c r="U22" s="40">
        <f t="shared" si="2"/>
        <v>-0.16666666666666666</v>
      </c>
      <c r="V22" s="22">
        <v>361</v>
      </c>
      <c r="W22" s="22" t="s">
        <v>79</v>
      </c>
      <c r="X22" s="22" t="s">
        <v>80</v>
      </c>
      <c r="Y22" s="61">
        <v>1800</v>
      </c>
      <c r="Z22" s="41"/>
      <c r="AA22" s="1" t="s">
        <v>96</v>
      </c>
      <c r="AB22" s="28" t="s">
        <v>104</v>
      </c>
    </row>
    <row r="23" spans="1:28" x14ac:dyDescent="0.3">
      <c r="A23" s="1" t="s">
        <v>57</v>
      </c>
      <c r="B23" s="1" t="s">
        <v>46</v>
      </c>
      <c r="C23" s="27" t="s">
        <v>56</v>
      </c>
      <c r="D23" s="38">
        <v>20</v>
      </c>
      <c r="E23" s="27">
        <v>5</v>
      </c>
      <c r="F23" s="27">
        <v>1</v>
      </c>
      <c r="G23" s="27">
        <v>1</v>
      </c>
      <c r="H23" s="27"/>
      <c r="I23" s="27"/>
      <c r="J23" s="27">
        <v>0</v>
      </c>
      <c r="K23" s="27">
        <v>0</v>
      </c>
      <c r="L23" s="27">
        <v>0</v>
      </c>
      <c r="M23" s="27">
        <v>1</v>
      </c>
      <c r="N23" s="27">
        <f>SUM(L23:M23)</f>
        <v>1</v>
      </c>
      <c r="O23" s="39">
        <v>1</v>
      </c>
      <c r="P23" s="39">
        <v>0</v>
      </c>
      <c r="Q23" s="39">
        <v>0</v>
      </c>
      <c r="R23" s="39">
        <v>2</v>
      </c>
      <c r="S23" s="39">
        <v>0</v>
      </c>
      <c r="T23" s="27">
        <f t="shared" si="1"/>
        <v>2</v>
      </c>
      <c r="U23" s="40">
        <f t="shared" si="2"/>
        <v>0.6</v>
      </c>
      <c r="V23" s="22">
        <v>361</v>
      </c>
      <c r="W23" s="22" t="s">
        <v>79</v>
      </c>
      <c r="X23" s="22" t="s">
        <v>80</v>
      </c>
      <c r="Y23" s="61">
        <v>1800</v>
      </c>
      <c r="Z23" s="41"/>
      <c r="AA23" s="1" t="s">
        <v>96</v>
      </c>
      <c r="AB23" s="28" t="s">
        <v>104</v>
      </c>
    </row>
    <row r="24" spans="1:28" x14ac:dyDescent="0.3">
      <c r="A24" s="43" t="s">
        <v>57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42</v>
      </c>
      <c r="G24" s="44">
        <f t="shared" si="3"/>
        <v>74</v>
      </c>
      <c r="H24" s="44">
        <f t="shared" si="3"/>
        <v>1</v>
      </c>
      <c r="I24" s="44">
        <f t="shared" si="3"/>
        <v>1</v>
      </c>
      <c r="J24" s="44">
        <f t="shared" si="3"/>
        <v>25</v>
      </c>
      <c r="K24" s="44">
        <f t="shared" si="3"/>
        <v>33</v>
      </c>
      <c r="L24" s="44">
        <f t="shared" si="3"/>
        <v>9</v>
      </c>
      <c r="M24" s="44">
        <f t="shared" si="3"/>
        <v>36</v>
      </c>
      <c r="N24" s="44">
        <f t="shared" si="3"/>
        <v>45</v>
      </c>
      <c r="O24" s="44">
        <f t="shared" si="3"/>
        <v>33</v>
      </c>
      <c r="P24" s="44">
        <f t="shared" si="3"/>
        <v>27</v>
      </c>
      <c r="Q24" s="44">
        <f t="shared" si="3"/>
        <v>13</v>
      </c>
      <c r="R24" s="44">
        <f t="shared" si="3"/>
        <v>28</v>
      </c>
      <c r="S24" s="44">
        <f t="shared" si="3"/>
        <v>3</v>
      </c>
      <c r="T24" s="44">
        <f t="shared" si="3"/>
        <v>110</v>
      </c>
      <c r="U24" s="45">
        <f>((T24+Q24+N24-R24)+(O24*2))/E24</f>
        <v>0.85833333333333328</v>
      </c>
      <c r="V24" s="46">
        <v>361</v>
      </c>
      <c r="W24" s="46" t="s">
        <v>79</v>
      </c>
      <c r="X24" s="46" t="s">
        <v>80</v>
      </c>
      <c r="Y24" s="62">
        <v>1800</v>
      </c>
      <c r="Z24" s="47"/>
      <c r="AA24" s="43" t="s">
        <v>96</v>
      </c>
      <c r="AB24" s="66" t="s">
        <v>104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0.56756756756756754</v>
      </c>
      <c r="H25" s="27"/>
      <c r="I25" s="1"/>
      <c r="J25" s="48" t="s">
        <v>42</v>
      </c>
      <c r="K25" s="50">
        <f>J24/K24</f>
        <v>0.75757575757575757</v>
      </c>
      <c r="L25" s="1"/>
      <c r="M25" s="39" t="s">
        <v>43</v>
      </c>
      <c r="N25" s="51">
        <v>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438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1"/>
    </row>
    <row r="28" spans="1:28" x14ac:dyDescent="0.3">
      <c r="A28" s="1"/>
      <c r="B28" s="1"/>
      <c r="C28" s="1" t="s">
        <v>426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7" t="s">
        <v>78</v>
      </c>
      <c r="D35" s="38">
        <v>34</v>
      </c>
      <c r="E35" s="27">
        <v>26</v>
      </c>
      <c r="F35" s="27">
        <v>5</v>
      </c>
      <c r="G35" s="27">
        <v>13</v>
      </c>
      <c r="H35" s="27"/>
      <c r="I35" s="27"/>
      <c r="J35" s="27">
        <v>5</v>
      </c>
      <c r="K35" s="27">
        <v>8</v>
      </c>
      <c r="L35" s="27">
        <v>6</v>
      </c>
      <c r="M35" s="27">
        <v>2</v>
      </c>
      <c r="N35" s="27">
        <f>SUM(L35:M35)</f>
        <v>8</v>
      </c>
      <c r="O35" s="27">
        <v>0</v>
      </c>
      <c r="P35" s="39">
        <v>2</v>
      </c>
      <c r="Q35" s="27">
        <v>0</v>
      </c>
      <c r="R35" s="27">
        <v>0</v>
      </c>
      <c r="S35" s="27">
        <v>1</v>
      </c>
      <c r="T35" s="27">
        <f>(H35*3)+((F35-H35)*2)+J35</f>
        <v>15</v>
      </c>
      <c r="U35" s="40">
        <f>IFERROR(((T35+Q35+N35-R35)+(O35*2))/E35,"")</f>
        <v>0.88461538461538458</v>
      </c>
      <c r="V35" s="22">
        <v>361</v>
      </c>
      <c r="W35" s="22" t="s">
        <v>94</v>
      </c>
      <c r="X35" s="22" t="s">
        <v>95</v>
      </c>
      <c r="Y35" s="61">
        <v>1800</v>
      </c>
      <c r="Z35" s="41" t="s">
        <v>105</v>
      </c>
      <c r="AA35" s="1" t="s">
        <v>81</v>
      </c>
      <c r="AB35" s="28" t="s">
        <v>106</v>
      </c>
    </row>
    <row r="36" spans="1:28" x14ac:dyDescent="0.3">
      <c r="A36" s="1" t="s">
        <v>46</v>
      </c>
      <c r="B36" s="1" t="s">
        <v>57</v>
      </c>
      <c r="C36" s="27" t="s">
        <v>83</v>
      </c>
      <c r="D36" s="38">
        <v>11</v>
      </c>
      <c r="E36" s="27">
        <v>27</v>
      </c>
      <c r="F36" s="27">
        <v>6</v>
      </c>
      <c r="G36" s="27">
        <v>11</v>
      </c>
      <c r="H36" s="27"/>
      <c r="I36" s="27"/>
      <c r="J36" s="27">
        <v>1</v>
      </c>
      <c r="K36" s="27">
        <v>1</v>
      </c>
      <c r="L36" s="27">
        <v>1</v>
      </c>
      <c r="M36" s="27">
        <v>0</v>
      </c>
      <c r="N36" s="27">
        <f t="shared" ref="N36:N41" si="4">SUM(L36:M36)</f>
        <v>1</v>
      </c>
      <c r="O36" s="39">
        <v>1</v>
      </c>
      <c r="P36" s="39">
        <v>3</v>
      </c>
      <c r="Q36" s="39">
        <v>1</v>
      </c>
      <c r="R36" s="39">
        <v>4</v>
      </c>
      <c r="S36" s="39">
        <v>0</v>
      </c>
      <c r="T36" s="39">
        <f t="shared" ref="T36:T41" si="5">(H36*3)+((F36-H36)*2)+J36</f>
        <v>13</v>
      </c>
      <c r="U36" s="40">
        <f t="shared" ref="U36:U46" si="6">IFERROR(((T36+Q36+N36-R36)+(O36*2))/E36,"")</f>
        <v>0.48148148148148145</v>
      </c>
      <c r="V36" s="22">
        <v>361</v>
      </c>
      <c r="W36" s="22" t="s">
        <v>94</v>
      </c>
      <c r="X36" s="22" t="s">
        <v>95</v>
      </c>
      <c r="Y36" s="61">
        <v>1800</v>
      </c>
      <c r="Z36" s="41" t="s">
        <v>105</v>
      </c>
      <c r="AA36" s="1" t="s">
        <v>81</v>
      </c>
      <c r="AB36" s="28" t="s">
        <v>106</v>
      </c>
    </row>
    <row r="37" spans="1:28" x14ac:dyDescent="0.3">
      <c r="A37" s="1" t="s">
        <v>46</v>
      </c>
      <c r="B37" s="1" t="s">
        <v>57</v>
      </c>
      <c r="C37" s="27" t="s">
        <v>84</v>
      </c>
      <c r="D37" s="38">
        <v>22</v>
      </c>
      <c r="E37" s="27">
        <v>18</v>
      </c>
      <c r="F37" s="27">
        <v>2</v>
      </c>
      <c r="G37" s="27">
        <v>5</v>
      </c>
      <c r="H37" s="27"/>
      <c r="I37" s="27"/>
      <c r="J37" s="27">
        <v>2</v>
      </c>
      <c r="K37" s="27">
        <v>5</v>
      </c>
      <c r="L37" s="27">
        <v>1</v>
      </c>
      <c r="M37" s="27">
        <v>1</v>
      </c>
      <c r="N37" s="27">
        <f t="shared" si="4"/>
        <v>2</v>
      </c>
      <c r="O37" s="39">
        <v>0</v>
      </c>
      <c r="P37" s="39">
        <v>2</v>
      </c>
      <c r="Q37" s="39">
        <v>3</v>
      </c>
      <c r="R37" s="39">
        <v>0</v>
      </c>
      <c r="S37" s="39">
        <v>0</v>
      </c>
      <c r="T37" s="39">
        <f t="shared" si="5"/>
        <v>6</v>
      </c>
      <c r="U37" s="40">
        <f t="shared" si="6"/>
        <v>0.61111111111111116</v>
      </c>
      <c r="V37" s="22">
        <v>361</v>
      </c>
      <c r="W37" s="22" t="s">
        <v>94</v>
      </c>
      <c r="X37" s="22" t="s">
        <v>95</v>
      </c>
      <c r="Y37" s="61">
        <v>1800</v>
      </c>
      <c r="Z37" s="41" t="s">
        <v>105</v>
      </c>
      <c r="AA37" s="1" t="s">
        <v>81</v>
      </c>
      <c r="AB37" s="28" t="s">
        <v>106</v>
      </c>
    </row>
    <row r="38" spans="1:28" x14ac:dyDescent="0.3">
      <c r="A38" s="1" t="s">
        <v>46</v>
      </c>
      <c r="B38" s="1" t="s">
        <v>57</v>
      </c>
      <c r="C38" s="27" t="s">
        <v>85</v>
      </c>
      <c r="D38" s="38">
        <v>20</v>
      </c>
      <c r="E38" s="27">
        <v>16</v>
      </c>
      <c r="F38" s="27">
        <v>1</v>
      </c>
      <c r="G38" s="27">
        <v>3</v>
      </c>
      <c r="H38" s="27"/>
      <c r="I38" s="27"/>
      <c r="J38" s="27">
        <v>2</v>
      </c>
      <c r="K38" s="27">
        <v>2</v>
      </c>
      <c r="L38" s="27">
        <v>0</v>
      </c>
      <c r="M38" s="27">
        <v>3</v>
      </c>
      <c r="N38" s="27">
        <f t="shared" si="4"/>
        <v>3</v>
      </c>
      <c r="O38" s="39">
        <v>0</v>
      </c>
      <c r="P38" s="39">
        <v>1</v>
      </c>
      <c r="Q38" s="39">
        <v>0</v>
      </c>
      <c r="R38" s="39">
        <v>0</v>
      </c>
      <c r="S38" s="39">
        <v>1</v>
      </c>
      <c r="T38" s="39">
        <f t="shared" si="5"/>
        <v>4</v>
      </c>
      <c r="U38" s="40">
        <f t="shared" si="6"/>
        <v>0.4375</v>
      </c>
      <c r="V38" s="22">
        <v>361</v>
      </c>
      <c r="W38" s="22" t="s">
        <v>94</v>
      </c>
      <c r="X38" s="22" t="s">
        <v>95</v>
      </c>
      <c r="Y38" s="61">
        <v>1800</v>
      </c>
      <c r="Z38" s="41" t="s">
        <v>105</v>
      </c>
      <c r="AA38" s="1" t="s">
        <v>81</v>
      </c>
      <c r="AB38" s="28" t="s">
        <v>106</v>
      </c>
    </row>
    <row r="39" spans="1:28" x14ac:dyDescent="0.3">
      <c r="A39" s="1" t="s">
        <v>46</v>
      </c>
      <c r="B39" s="1" t="s">
        <v>57</v>
      </c>
      <c r="C39" s="27" t="s">
        <v>86</v>
      </c>
      <c r="D39" s="38">
        <v>14</v>
      </c>
      <c r="E39" s="27">
        <v>6</v>
      </c>
      <c r="F39" s="27">
        <v>2</v>
      </c>
      <c r="G39" s="27">
        <v>2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0</v>
      </c>
      <c r="Q39" s="39">
        <v>2</v>
      </c>
      <c r="R39" s="39">
        <v>3</v>
      </c>
      <c r="S39" s="39">
        <v>0</v>
      </c>
      <c r="T39" s="39">
        <f t="shared" si="5"/>
        <v>4</v>
      </c>
      <c r="U39" s="40">
        <f t="shared" si="6"/>
        <v>0.5</v>
      </c>
      <c r="V39" s="22">
        <v>361</v>
      </c>
      <c r="W39" s="22" t="s">
        <v>94</v>
      </c>
      <c r="X39" s="22" t="s">
        <v>95</v>
      </c>
      <c r="Y39" s="61">
        <v>1800</v>
      </c>
      <c r="Z39" s="41" t="s">
        <v>105</v>
      </c>
      <c r="AA39" s="1" t="s">
        <v>81</v>
      </c>
      <c r="AB39" s="28" t="s">
        <v>106</v>
      </c>
    </row>
    <row r="40" spans="1:28" x14ac:dyDescent="0.3">
      <c r="A40" s="1" t="s">
        <v>46</v>
      </c>
      <c r="B40" s="1" t="s">
        <v>57</v>
      </c>
      <c r="C40" s="27" t="s">
        <v>87</v>
      </c>
      <c r="D40" s="38">
        <v>42</v>
      </c>
      <c r="E40" s="27">
        <v>8</v>
      </c>
      <c r="F40" s="27">
        <v>0</v>
      </c>
      <c r="G40" s="27">
        <v>4</v>
      </c>
      <c r="H40" s="27"/>
      <c r="I40" s="27"/>
      <c r="J40" s="27">
        <v>0</v>
      </c>
      <c r="K40" s="27">
        <v>0</v>
      </c>
      <c r="L40" s="27">
        <v>1</v>
      </c>
      <c r="M40" s="27">
        <v>1</v>
      </c>
      <c r="N40" s="27">
        <f t="shared" si="4"/>
        <v>2</v>
      </c>
      <c r="O40" s="39">
        <v>0</v>
      </c>
      <c r="P40" s="39">
        <v>1</v>
      </c>
      <c r="Q40" s="39">
        <v>0</v>
      </c>
      <c r="R40" s="39">
        <v>0</v>
      </c>
      <c r="S40" s="39">
        <v>0</v>
      </c>
      <c r="T40" s="39">
        <f t="shared" si="5"/>
        <v>0</v>
      </c>
      <c r="U40" s="40">
        <f t="shared" si="6"/>
        <v>0.25</v>
      </c>
      <c r="V40" s="22">
        <v>361</v>
      </c>
      <c r="W40" s="22" t="s">
        <v>94</v>
      </c>
      <c r="X40" s="22" t="s">
        <v>95</v>
      </c>
      <c r="Y40" s="61">
        <v>1800</v>
      </c>
      <c r="Z40" s="41" t="s">
        <v>105</v>
      </c>
      <c r="AA40" s="1" t="s">
        <v>81</v>
      </c>
      <c r="AB40" s="28" t="s">
        <v>106</v>
      </c>
    </row>
    <row r="41" spans="1:28" x14ac:dyDescent="0.3">
      <c r="A41" s="1" t="s">
        <v>46</v>
      </c>
      <c r="B41" s="1" t="s">
        <v>57</v>
      </c>
      <c r="C41" s="27" t="s">
        <v>88</v>
      </c>
      <c r="D41" s="38">
        <v>15</v>
      </c>
      <c r="E41" s="27">
        <v>29</v>
      </c>
      <c r="F41" s="27">
        <v>10</v>
      </c>
      <c r="G41" s="27">
        <v>15</v>
      </c>
      <c r="H41" s="27"/>
      <c r="I41" s="27"/>
      <c r="J41" s="27">
        <v>6</v>
      </c>
      <c r="K41" s="27">
        <v>8</v>
      </c>
      <c r="L41" s="27">
        <v>0</v>
      </c>
      <c r="M41" s="27">
        <v>4</v>
      </c>
      <c r="N41" s="27">
        <f t="shared" si="4"/>
        <v>4</v>
      </c>
      <c r="O41" s="39">
        <v>3</v>
      </c>
      <c r="P41" s="39">
        <v>4</v>
      </c>
      <c r="Q41" s="39">
        <v>1</v>
      </c>
      <c r="R41" s="39">
        <v>3</v>
      </c>
      <c r="S41" s="39">
        <v>0</v>
      </c>
      <c r="T41" s="39">
        <f t="shared" si="5"/>
        <v>26</v>
      </c>
      <c r="U41" s="40">
        <f t="shared" si="6"/>
        <v>1.1724137931034482</v>
      </c>
      <c r="V41" s="22">
        <v>361</v>
      </c>
      <c r="W41" s="22" t="s">
        <v>94</v>
      </c>
      <c r="X41" s="22" t="s">
        <v>95</v>
      </c>
      <c r="Y41" s="61">
        <v>1800</v>
      </c>
      <c r="Z41" s="41" t="s">
        <v>105</v>
      </c>
      <c r="AA41" s="1" t="s">
        <v>81</v>
      </c>
      <c r="AB41" s="28" t="s">
        <v>106</v>
      </c>
    </row>
    <row r="42" spans="1:28" x14ac:dyDescent="0.3">
      <c r="A42" s="1" t="s">
        <v>46</v>
      </c>
      <c r="B42" s="1" t="s">
        <v>57</v>
      </c>
      <c r="C42" s="27" t="s">
        <v>89</v>
      </c>
      <c r="D42" s="38">
        <v>10</v>
      </c>
      <c r="E42" s="27">
        <v>36</v>
      </c>
      <c r="F42" s="27">
        <v>6</v>
      </c>
      <c r="G42" s="27">
        <v>19</v>
      </c>
      <c r="H42" s="27">
        <v>0</v>
      </c>
      <c r="I42" s="27">
        <v>1</v>
      </c>
      <c r="J42" s="27">
        <v>0</v>
      </c>
      <c r="K42" s="27">
        <v>0</v>
      </c>
      <c r="L42" s="27">
        <v>4</v>
      </c>
      <c r="M42" s="27">
        <v>4</v>
      </c>
      <c r="N42" s="27">
        <f>SUM(L42:M42)</f>
        <v>8</v>
      </c>
      <c r="O42" s="39">
        <v>11</v>
      </c>
      <c r="P42" s="39">
        <v>3</v>
      </c>
      <c r="Q42" s="39">
        <v>5</v>
      </c>
      <c r="R42" s="39">
        <v>5</v>
      </c>
      <c r="S42" s="39">
        <v>0</v>
      </c>
      <c r="T42" s="39">
        <f>(H42*3)+((F42-H42)*2)+J42</f>
        <v>12</v>
      </c>
      <c r="U42" s="40">
        <f t="shared" si="6"/>
        <v>1.1666666666666667</v>
      </c>
      <c r="V42" s="22">
        <v>361</v>
      </c>
      <c r="W42" s="22" t="s">
        <v>94</v>
      </c>
      <c r="X42" s="22" t="s">
        <v>95</v>
      </c>
      <c r="Y42" s="61">
        <v>1800</v>
      </c>
      <c r="Z42" s="41" t="s">
        <v>105</v>
      </c>
      <c r="AA42" s="1" t="s">
        <v>81</v>
      </c>
      <c r="AB42" s="28" t="s">
        <v>106</v>
      </c>
    </row>
    <row r="43" spans="1:28" x14ac:dyDescent="0.3">
      <c r="A43" s="1" t="s">
        <v>46</v>
      </c>
      <c r="B43" s="1" t="s">
        <v>57</v>
      </c>
      <c r="C43" s="27" t="s">
        <v>90</v>
      </c>
      <c r="D43" s="38">
        <v>33</v>
      </c>
      <c r="E43" s="27">
        <v>6</v>
      </c>
      <c r="F43" s="27">
        <v>0</v>
      </c>
      <c r="G43" s="27">
        <v>3</v>
      </c>
      <c r="H43" s="27"/>
      <c r="I43" s="27"/>
      <c r="J43" s="27">
        <v>0</v>
      </c>
      <c r="K43" s="27">
        <v>0</v>
      </c>
      <c r="L43" s="27">
        <v>3</v>
      </c>
      <c r="M43" s="27">
        <v>2</v>
      </c>
      <c r="N43" s="27">
        <f>SUM(L43:M43)</f>
        <v>5</v>
      </c>
      <c r="O43" s="39">
        <v>0</v>
      </c>
      <c r="P43" s="39">
        <v>2</v>
      </c>
      <c r="Q43" s="39">
        <v>1</v>
      </c>
      <c r="R43" s="39">
        <v>1</v>
      </c>
      <c r="S43" s="39">
        <v>0</v>
      </c>
      <c r="T43" s="39">
        <f>(H43*3)+((F43-H43)*2)+J43</f>
        <v>0</v>
      </c>
      <c r="U43" s="40">
        <f t="shared" si="6"/>
        <v>0.83333333333333337</v>
      </c>
      <c r="V43" s="22">
        <v>361</v>
      </c>
      <c r="W43" s="22" t="s">
        <v>94</v>
      </c>
      <c r="X43" s="22" t="s">
        <v>95</v>
      </c>
      <c r="Y43" s="61">
        <v>1800</v>
      </c>
      <c r="Z43" s="41" t="s">
        <v>105</v>
      </c>
      <c r="AA43" s="1" t="s">
        <v>81</v>
      </c>
      <c r="AB43" s="28" t="s">
        <v>106</v>
      </c>
    </row>
    <row r="44" spans="1:28" x14ac:dyDescent="0.3">
      <c r="A44" s="1" t="s">
        <v>46</v>
      </c>
      <c r="B44" s="1" t="s">
        <v>57</v>
      </c>
      <c r="C44" s="27" t="s">
        <v>91</v>
      </c>
      <c r="D44" s="38">
        <v>24</v>
      </c>
      <c r="E44" s="27">
        <v>25</v>
      </c>
      <c r="F44" s="27">
        <v>3</v>
      </c>
      <c r="G44" s="27">
        <v>8</v>
      </c>
      <c r="H44" s="27"/>
      <c r="I44" s="27"/>
      <c r="J44" s="27">
        <v>2</v>
      </c>
      <c r="K44" s="27">
        <v>2</v>
      </c>
      <c r="L44" s="27">
        <v>2</v>
      </c>
      <c r="M44" s="27">
        <v>1</v>
      </c>
      <c r="N44" s="27">
        <f>SUM(L44:M44)</f>
        <v>3</v>
      </c>
      <c r="O44" s="39">
        <v>0</v>
      </c>
      <c r="P44" s="39">
        <v>4</v>
      </c>
      <c r="Q44" s="39">
        <v>0</v>
      </c>
      <c r="R44" s="39">
        <v>0</v>
      </c>
      <c r="S44" s="39">
        <v>0</v>
      </c>
      <c r="T44" s="39">
        <f>(H44*3)+((F44-H44)*2)+J44</f>
        <v>8</v>
      </c>
      <c r="U44" s="40">
        <f t="shared" si="6"/>
        <v>0.44</v>
      </c>
      <c r="V44" s="22">
        <v>361</v>
      </c>
      <c r="W44" s="22" t="s">
        <v>94</v>
      </c>
      <c r="X44" s="22" t="s">
        <v>95</v>
      </c>
      <c r="Y44" s="61">
        <v>1800</v>
      </c>
      <c r="Z44" s="41" t="s">
        <v>105</v>
      </c>
      <c r="AA44" s="1" t="s">
        <v>81</v>
      </c>
      <c r="AB44" s="28" t="s">
        <v>106</v>
      </c>
    </row>
    <row r="45" spans="1:28" x14ac:dyDescent="0.3">
      <c r="A45" s="1" t="s">
        <v>46</v>
      </c>
      <c r="B45" s="1" t="s">
        <v>57</v>
      </c>
      <c r="C45" s="27" t="s">
        <v>92</v>
      </c>
      <c r="D45" s="38">
        <v>35</v>
      </c>
      <c r="E45" s="27">
        <v>23</v>
      </c>
      <c r="F45" s="27">
        <v>1</v>
      </c>
      <c r="G45" s="27">
        <v>4</v>
      </c>
      <c r="H45" s="27"/>
      <c r="I45" s="27"/>
      <c r="J45" s="27">
        <v>1</v>
      </c>
      <c r="K45" s="27">
        <v>2</v>
      </c>
      <c r="L45" s="27">
        <v>1</v>
      </c>
      <c r="M45" s="27">
        <v>1</v>
      </c>
      <c r="N45" s="27">
        <f>SUM(L45:M45)</f>
        <v>2</v>
      </c>
      <c r="O45" s="39">
        <v>0</v>
      </c>
      <c r="P45" s="39">
        <v>3</v>
      </c>
      <c r="Q45" s="39">
        <v>3</v>
      </c>
      <c r="R45" s="39">
        <v>2</v>
      </c>
      <c r="S45" s="39">
        <v>2</v>
      </c>
      <c r="T45" s="39">
        <f>(H45*3)+((F45-H45)*2)+J45</f>
        <v>3</v>
      </c>
      <c r="U45" s="40">
        <f t="shared" si="6"/>
        <v>0.2608695652173913</v>
      </c>
      <c r="V45" s="22">
        <v>361</v>
      </c>
      <c r="W45" s="22" t="s">
        <v>94</v>
      </c>
      <c r="X45" s="22" t="s">
        <v>95</v>
      </c>
      <c r="Y45" s="61">
        <v>1800</v>
      </c>
      <c r="Z45" s="41" t="s">
        <v>105</v>
      </c>
      <c r="AA45" s="1" t="s">
        <v>81</v>
      </c>
      <c r="AB45" s="28" t="s">
        <v>106</v>
      </c>
    </row>
    <row r="46" spans="1:28" x14ac:dyDescent="0.3">
      <c r="A46" s="1" t="s">
        <v>46</v>
      </c>
      <c r="B46" s="1" t="s">
        <v>57</v>
      </c>
      <c r="C46" s="27" t="s">
        <v>93</v>
      </c>
      <c r="D46" s="38">
        <v>40</v>
      </c>
      <c r="E46" s="27">
        <v>20</v>
      </c>
      <c r="F46" s="27">
        <v>0</v>
      </c>
      <c r="G46" s="27">
        <v>4</v>
      </c>
      <c r="H46" s="27"/>
      <c r="I46" s="27"/>
      <c r="J46" s="27">
        <v>2</v>
      </c>
      <c r="K46" s="27">
        <v>6</v>
      </c>
      <c r="L46" s="27">
        <v>2</v>
      </c>
      <c r="M46" s="27">
        <v>3</v>
      </c>
      <c r="N46" s="27">
        <f>SUM(L46:M46)</f>
        <v>5</v>
      </c>
      <c r="O46" s="39">
        <v>3</v>
      </c>
      <c r="P46" s="39">
        <v>3</v>
      </c>
      <c r="Q46" s="39">
        <v>2</v>
      </c>
      <c r="R46" s="39">
        <v>0</v>
      </c>
      <c r="S46" s="39">
        <v>0</v>
      </c>
      <c r="T46" s="39">
        <f>(H46*3)+((F46-H46)*2)+J46</f>
        <v>2</v>
      </c>
      <c r="U46" s="40">
        <f t="shared" si="6"/>
        <v>0.75</v>
      </c>
      <c r="V46" s="22">
        <v>361</v>
      </c>
      <c r="W46" s="22" t="s">
        <v>94</v>
      </c>
      <c r="X46" s="22" t="s">
        <v>95</v>
      </c>
      <c r="Y46" s="61">
        <v>1800</v>
      </c>
      <c r="Z46" s="41" t="s">
        <v>105</v>
      </c>
      <c r="AA46" s="1" t="s">
        <v>81</v>
      </c>
      <c r="AB46" s="28" t="s">
        <v>106</v>
      </c>
    </row>
    <row r="47" spans="1:28" x14ac:dyDescent="0.3">
      <c r="A47" s="43" t="s">
        <v>46</v>
      </c>
      <c r="B47" s="43" t="s">
        <v>57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36</v>
      </c>
      <c r="G47" s="44">
        <f t="shared" si="7"/>
        <v>91</v>
      </c>
      <c r="H47" s="44">
        <f t="shared" si="7"/>
        <v>0</v>
      </c>
      <c r="I47" s="44">
        <f t="shared" si="7"/>
        <v>1</v>
      </c>
      <c r="J47" s="44">
        <f t="shared" si="7"/>
        <v>21</v>
      </c>
      <c r="K47" s="44">
        <f t="shared" si="7"/>
        <v>34</v>
      </c>
      <c r="L47" s="44">
        <f t="shared" si="7"/>
        <v>21</v>
      </c>
      <c r="M47" s="44">
        <f t="shared" si="7"/>
        <v>22</v>
      </c>
      <c r="N47" s="44">
        <f t="shared" si="7"/>
        <v>43</v>
      </c>
      <c r="O47" s="44">
        <f t="shared" si="7"/>
        <v>18</v>
      </c>
      <c r="P47" s="44">
        <f t="shared" si="7"/>
        <v>28</v>
      </c>
      <c r="Q47" s="44">
        <f t="shared" si="7"/>
        <v>18</v>
      </c>
      <c r="R47" s="44">
        <f t="shared" si="7"/>
        <v>18</v>
      </c>
      <c r="S47" s="44">
        <f t="shared" si="7"/>
        <v>4</v>
      </c>
      <c r="T47" s="44">
        <f t="shared" si="7"/>
        <v>93</v>
      </c>
      <c r="U47" s="45">
        <f>((T47+Q47+N47-R47)+(O47*2))/E47</f>
        <v>0.71666666666666667</v>
      </c>
      <c r="V47" s="46">
        <v>361</v>
      </c>
      <c r="W47" s="46" t="s">
        <v>94</v>
      </c>
      <c r="X47" s="46" t="s">
        <v>95</v>
      </c>
      <c r="Y47" s="62">
        <v>1800</v>
      </c>
      <c r="Z47" s="47" t="s">
        <v>105</v>
      </c>
      <c r="AA47" s="43" t="s">
        <v>81</v>
      </c>
      <c r="AB47" s="66" t="s">
        <v>106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0.39560439560439559</v>
      </c>
      <c r="H48" s="27"/>
      <c r="I48" s="1"/>
      <c r="J48" s="48" t="s">
        <v>42</v>
      </c>
      <c r="K48" s="50">
        <f>J47/K47</f>
        <v>0.61764705882352944</v>
      </c>
      <c r="L48" s="1"/>
      <c r="M48" s="39" t="s">
        <v>43</v>
      </c>
      <c r="N48" s="51">
        <v>0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A57F-1A8F-4AD3-909E-B48377F54CC1}">
  <sheetPr>
    <tabColor rgb="FF92D05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188</v>
      </c>
      <c r="K4" s="16" t="str">
        <f>+C11</f>
        <v>New Jersey Gems</v>
      </c>
      <c r="L4" s="17"/>
      <c r="M4" s="18"/>
      <c r="N4" s="19">
        <v>31</v>
      </c>
      <c r="O4" s="19">
        <v>22</v>
      </c>
      <c r="P4" s="19">
        <v>27</v>
      </c>
      <c r="Q4" s="19">
        <v>35</v>
      </c>
      <c r="R4" s="20"/>
      <c r="S4" s="21">
        <f>SUM(N4:R4)</f>
        <v>115</v>
      </c>
      <c r="T4" s="22">
        <v>471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189</v>
      </c>
      <c r="K5" s="16" t="str">
        <f>+C33</f>
        <v>San Francisco Pioneers</v>
      </c>
      <c r="L5" s="17"/>
      <c r="M5" s="18"/>
      <c r="N5" s="19">
        <v>32</v>
      </c>
      <c r="O5" s="19">
        <v>27</v>
      </c>
      <c r="P5" s="19">
        <v>17</v>
      </c>
      <c r="Q5" s="19">
        <v>30</v>
      </c>
      <c r="R5" s="20"/>
      <c r="S5" s="21">
        <f>SUM(N5:R5)</f>
        <v>106</v>
      </c>
      <c r="T5" s="22">
        <v>471</v>
      </c>
      <c r="U5" s="1"/>
      <c r="V5" s="1"/>
      <c r="W5" s="1"/>
    </row>
    <row r="6" spans="1:28" x14ac:dyDescent="0.3">
      <c r="C6" s="23">
        <v>511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187</v>
      </c>
      <c r="D7" s="7" t="s">
        <v>8</v>
      </c>
      <c r="G7" s="1"/>
      <c r="S7" s="1"/>
      <c r="T7" s="25" t="s">
        <v>9</v>
      </c>
      <c r="U7" s="1"/>
      <c r="V7" s="26">
        <v>471</v>
      </c>
      <c r="W7" s="1"/>
    </row>
    <row r="8" spans="1:28" x14ac:dyDescent="0.3">
      <c r="B8" s="1"/>
      <c r="C8" s="24" t="s">
        <v>126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30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12</v>
      </c>
      <c r="E13" s="27">
        <v>33</v>
      </c>
      <c r="F13" s="27">
        <v>13</v>
      </c>
      <c r="G13" s="27">
        <v>26</v>
      </c>
      <c r="H13" s="27">
        <v>0</v>
      </c>
      <c r="I13" s="27">
        <v>1</v>
      </c>
      <c r="J13" s="27">
        <v>6</v>
      </c>
      <c r="K13" s="27">
        <v>6</v>
      </c>
      <c r="L13" s="27">
        <v>3</v>
      </c>
      <c r="M13" s="27">
        <v>3</v>
      </c>
      <c r="N13" s="27">
        <f>SUM(L13:M13)</f>
        <v>6</v>
      </c>
      <c r="O13" s="27">
        <v>6</v>
      </c>
      <c r="P13" s="39">
        <v>4</v>
      </c>
      <c r="Q13" s="27">
        <v>0</v>
      </c>
      <c r="R13" s="27">
        <v>5</v>
      </c>
      <c r="S13" s="27">
        <v>0</v>
      </c>
      <c r="T13" s="27">
        <f>+(F13*2)+J13</f>
        <v>32</v>
      </c>
      <c r="U13" s="40">
        <f>IFERROR(((T13+Q13+N13-R13)+(O13*2))/E13,"")</f>
        <v>1.3636363636363635</v>
      </c>
      <c r="V13" s="22">
        <v>471</v>
      </c>
      <c r="W13" s="22" t="s">
        <v>79</v>
      </c>
      <c r="X13" s="22" t="s">
        <v>80</v>
      </c>
      <c r="Y13" s="61">
        <v>511</v>
      </c>
      <c r="Z13" s="41"/>
      <c r="AA13" s="1" t="s">
        <v>96</v>
      </c>
      <c r="AB13" s="28" t="s">
        <v>190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34</v>
      </c>
      <c r="E14" s="27">
        <v>29</v>
      </c>
      <c r="F14" s="27">
        <v>5</v>
      </c>
      <c r="G14" s="27">
        <v>6</v>
      </c>
      <c r="H14" s="27"/>
      <c r="I14" s="27"/>
      <c r="J14" s="27">
        <v>3</v>
      </c>
      <c r="K14" s="27">
        <v>4</v>
      </c>
      <c r="L14" s="27">
        <v>4</v>
      </c>
      <c r="M14" s="27">
        <v>3</v>
      </c>
      <c r="N14" s="27">
        <f t="shared" ref="N14:N19" si="0">SUM(L14:M14)</f>
        <v>7</v>
      </c>
      <c r="O14" s="39">
        <v>1</v>
      </c>
      <c r="P14" s="39">
        <v>5</v>
      </c>
      <c r="Q14" s="39">
        <v>0</v>
      </c>
      <c r="R14" s="39">
        <v>3</v>
      </c>
      <c r="S14" s="39">
        <v>0</v>
      </c>
      <c r="T14" s="27">
        <f t="shared" ref="T14:T22" si="1">+(F14*2)+J14</f>
        <v>13</v>
      </c>
      <c r="U14" s="40">
        <f t="shared" ref="U14:U22" si="2">IFERROR(((T14+Q14+N14-R14)+(O14*2))/E14,"")</f>
        <v>0.65517241379310343</v>
      </c>
      <c r="V14" s="22">
        <v>471</v>
      </c>
      <c r="W14" s="22" t="s">
        <v>79</v>
      </c>
      <c r="X14" s="22" t="s">
        <v>80</v>
      </c>
      <c r="Y14" s="61">
        <v>511</v>
      </c>
      <c r="Z14" s="41"/>
      <c r="AA14" s="1" t="s">
        <v>96</v>
      </c>
      <c r="AB14" s="28" t="s">
        <v>190</v>
      </c>
    </row>
    <row r="15" spans="1:28" x14ac:dyDescent="0.3">
      <c r="A15" s="1" t="s">
        <v>67</v>
      </c>
      <c r="B15" s="1" t="s">
        <v>46</v>
      </c>
      <c r="C15" s="27" t="s">
        <v>132</v>
      </c>
      <c r="D15" s="38">
        <v>55</v>
      </c>
      <c r="E15" s="27">
        <v>5</v>
      </c>
      <c r="F15" s="27">
        <v>0</v>
      </c>
      <c r="G15" s="27">
        <v>3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1</v>
      </c>
      <c r="P15" s="39">
        <v>1</v>
      </c>
      <c r="Q15" s="39">
        <v>0</v>
      </c>
      <c r="R15" s="39">
        <v>0</v>
      </c>
      <c r="S15" s="39">
        <v>0</v>
      </c>
      <c r="T15" s="27">
        <f t="shared" si="1"/>
        <v>0</v>
      </c>
      <c r="U15" s="40">
        <f t="shared" si="2"/>
        <v>0.4</v>
      </c>
      <c r="V15" s="22">
        <v>471</v>
      </c>
      <c r="W15" s="22" t="s">
        <v>79</v>
      </c>
      <c r="X15" s="22" t="s">
        <v>80</v>
      </c>
      <c r="Y15" s="61">
        <v>511</v>
      </c>
      <c r="Z15" s="41"/>
      <c r="AA15" s="1" t="s">
        <v>96</v>
      </c>
      <c r="AB15" s="28" t="s">
        <v>190</v>
      </c>
    </row>
    <row r="16" spans="1:28" x14ac:dyDescent="0.3">
      <c r="A16" s="1" t="s">
        <v>67</v>
      </c>
      <c r="B16" s="1" t="s">
        <v>46</v>
      </c>
      <c r="C16" s="27" t="s">
        <v>117</v>
      </c>
      <c r="D16" s="38">
        <v>42</v>
      </c>
      <c r="E16" s="27" t="s">
        <v>470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 t="str">
        <f t="shared" si="2"/>
        <v/>
      </c>
      <c r="V16" s="22">
        <v>471</v>
      </c>
      <c r="W16" s="22" t="s">
        <v>79</v>
      </c>
      <c r="X16" s="22" t="s">
        <v>80</v>
      </c>
      <c r="Y16" s="61">
        <v>511</v>
      </c>
      <c r="Z16" s="41"/>
      <c r="AA16" s="1" t="s">
        <v>96</v>
      </c>
      <c r="AB16" s="28" t="s">
        <v>190</v>
      </c>
    </row>
    <row r="17" spans="1:28" x14ac:dyDescent="0.3">
      <c r="A17" s="1" t="s">
        <v>67</v>
      </c>
      <c r="B17" s="1" t="s">
        <v>46</v>
      </c>
      <c r="C17" s="27" t="s">
        <v>118</v>
      </c>
      <c r="D17" s="38">
        <v>40</v>
      </c>
      <c r="E17" s="27">
        <v>36</v>
      </c>
      <c r="F17" s="27">
        <v>11</v>
      </c>
      <c r="G17" s="27">
        <v>19</v>
      </c>
      <c r="H17" s="27"/>
      <c r="I17" s="27"/>
      <c r="J17" s="27">
        <v>2</v>
      </c>
      <c r="K17" s="27">
        <v>2</v>
      </c>
      <c r="L17" s="27">
        <v>2</v>
      </c>
      <c r="M17" s="27">
        <v>8</v>
      </c>
      <c r="N17" s="27">
        <f t="shared" si="0"/>
        <v>10</v>
      </c>
      <c r="O17" s="39">
        <v>0</v>
      </c>
      <c r="P17" s="39">
        <v>4</v>
      </c>
      <c r="Q17" s="39">
        <v>1</v>
      </c>
      <c r="R17" s="39">
        <v>1</v>
      </c>
      <c r="S17" s="39">
        <v>0</v>
      </c>
      <c r="T17" s="27">
        <f t="shared" si="1"/>
        <v>24</v>
      </c>
      <c r="U17" s="40">
        <f t="shared" si="2"/>
        <v>0.94444444444444442</v>
      </c>
      <c r="V17" s="22">
        <v>471</v>
      </c>
      <c r="W17" s="22" t="s">
        <v>79</v>
      </c>
      <c r="X17" s="22" t="s">
        <v>80</v>
      </c>
      <c r="Y17" s="61">
        <v>511</v>
      </c>
      <c r="Z17" s="41"/>
      <c r="AA17" s="1" t="s">
        <v>96</v>
      </c>
      <c r="AB17" s="28" t="s">
        <v>190</v>
      </c>
    </row>
    <row r="18" spans="1:28" x14ac:dyDescent="0.3">
      <c r="A18" s="1" t="s">
        <v>67</v>
      </c>
      <c r="B18" s="1" t="s">
        <v>46</v>
      </c>
      <c r="C18" s="27" t="s">
        <v>49</v>
      </c>
      <c r="D18" s="38">
        <v>44</v>
      </c>
      <c r="E18" s="27">
        <v>41</v>
      </c>
      <c r="F18" s="27">
        <v>7</v>
      </c>
      <c r="G18" s="27">
        <v>9</v>
      </c>
      <c r="H18" s="27"/>
      <c r="I18" s="27"/>
      <c r="J18" s="27">
        <v>4</v>
      </c>
      <c r="K18" s="27">
        <v>6</v>
      </c>
      <c r="L18" s="27">
        <v>0</v>
      </c>
      <c r="M18" s="27">
        <v>2</v>
      </c>
      <c r="N18" s="27">
        <f t="shared" si="0"/>
        <v>2</v>
      </c>
      <c r="O18" s="39">
        <v>10</v>
      </c>
      <c r="P18" s="39">
        <v>1</v>
      </c>
      <c r="Q18" s="39">
        <v>2</v>
      </c>
      <c r="R18" s="39">
        <v>1</v>
      </c>
      <c r="S18" s="39">
        <v>0</v>
      </c>
      <c r="T18" s="27">
        <f t="shared" si="1"/>
        <v>18</v>
      </c>
      <c r="U18" s="40">
        <f t="shared" si="2"/>
        <v>1</v>
      </c>
      <c r="V18" s="22">
        <v>471</v>
      </c>
      <c r="W18" s="22" t="s">
        <v>79</v>
      </c>
      <c r="X18" s="22" t="s">
        <v>80</v>
      </c>
      <c r="Y18" s="61">
        <v>511</v>
      </c>
      <c r="Z18" s="41"/>
      <c r="AA18" s="1" t="s">
        <v>96</v>
      </c>
      <c r="AB18" s="28" t="s">
        <v>190</v>
      </c>
    </row>
    <row r="19" spans="1:28" x14ac:dyDescent="0.3">
      <c r="A19" s="1" t="s">
        <v>67</v>
      </c>
      <c r="B19" s="1" t="s">
        <v>46</v>
      </c>
      <c r="C19" s="27" t="s">
        <v>50</v>
      </c>
      <c r="D19" s="38">
        <v>24</v>
      </c>
      <c r="E19" s="27">
        <v>29</v>
      </c>
      <c r="F19" s="27">
        <v>4</v>
      </c>
      <c r="G19" s="27">
        <v>10</v>
      </c>
      <c r="H19" s="27"/>
      <c r="I19" s="27"/>
      <c r="J19" s="27">
        <v>6</v>
      </c>
      <c r="K19" s="27">
        <v>9</v>
      </c>
      <c r="L19" s="27">
        <v>4</v>
      </c>
      <c r="M19" s="27">
        <v>8</v>
      </c>
      <c r="N19" s="27">
        <f t="shared" si="0"/>
        <v>12</v>
      </c>
      <c r="O19" s="39">
        <v>0</v>
      </c>
      <c r="P19" s="39">
        <v>3</v>
      </c>
      <c r="Q19" s="39">
        <v>0</v>
      </c>
      <c r="R19" s="39">
        <v>2</v>
      </c>
      <c r="S19" s="39">
        <v>0</v>
      </c>
      <c r="T19" s="27">
        <f t="shared" si="1"/>
        <v>14</v>
      </c>
      <c r="U19" s="40">
        <f t="shared" si="2"/>
        <v>0.82758620689655171</v>
      </c>
      <c r="V19" s="22">
        <v>471</v>
      </c>
      <c r="W19" s="22" t="s">
        <v>79</v>
      </c>
      <c r="X19" s="22" t="s">
        <v>80</v>
      </c>
      <c r="Y19" s="61">
        <v>511</v>
      </c>
      <c r="Z19" s="41"/>
      <c r="AA19" s="1" t="s">
        <v>96</v>
      </c>
      <c r="AB19" s="28" t="s">
        <v>190</v>
      </c>
    </row>
    <row r="20" spans="1:28" x14ac:dyDescent="0.3">
      <c r="A20" s="1" t="s">
        <v>67</v>
      </c>
      <c r="B20" s="1" t="s">
        <v>46</v>
      </c>
      <c r="C20" s="27" t="s">
        <v>51</v>
      </c>
      <c r="D20" s="38">
        <v>23</v>
      </c>
      <c r="E20" s="27">
        <v>12</v>
      </c>
      <c r="F20" s="27">
        <v>2</v>
      </c>
      <c r="G20" s="27">
        <v>6</v>
      </c>
      <c r="H20" s="27"/>
      <c r="I20" s="27"/>
      <c r="J20" s="27">
        <v>0</v>
      </c>
      <c r="K20" s="27">
        <v>0</v>
      </c>
      <c r="L20" s="27">
        <v>1</v>
      </c>
      <c r="M20" s="27">
        <v>2</v>
      </c>
      <c r="N20" s="27">
        <f>SUM(L20:M20)</f>
        <v>3</v>
      </c>
      <c r="O20" s="39">
        <v>1</v>
      </c>
      <c r="P20" s="39">
        <v>1</v>
      </c>
      <c r="Q20" s="39">
        <v>0</v>
      </c>
      <c r="R20" s="39">
        <v>2</v>
      </c>
      <c r="S20" s="39">
        <v>0</v>
      </c>
      <c r="T20" s="27">
        <f t="shared" si="1"/>
        <v>4</v>
      </c>
      <c r="U20" s="40">
        <f t="shared" si="2"/>
        <v>0.58333333333333337</v>
      </c>
      <c r="V20" s="22">
        <v>471</v>
      </c>
      <c r="W20" s="22" t="s">
        <v>79</v>
      </c>
      <c r="X20" s="22" t="s">
        <v>80</v>
      </c>
      <c r="Y20" s="61">
        <v>511</v>
      </c>
      <c r="Z20" s="41"/>
      <c r="AA20" s="1" t="s">
        <v>96</v>
      </c>
      <c r="AB20" s="28" t="s">
        <v>190</v>
      </c>
    </row>
    <row r="21" spans="1:28" x14ac:dyDescent="0.3">
      <c r="A21" s="1" t="s">
        <v>67</v>
      </c>
      <c r="B21" s="1" t="s">
        <v>46</v>
      </c>
      <c r="C21" s="27" t="s">
        <v>53</v>
      </c>
      <c r="D21" s="38">
        <v>10</v>
      </c>
      <c r="E21" s="27">
        <v>37</v>
      </c>
      <c r="F21" s="27">
        <v>5</v>
      </c>
      <c r="G21" s="27">
        <v>10</v>
      </c>
      <c r="H21" s="27"/>
      <c r="I21" s="27"/>
      <c r="J21" s="27">
        <v>0</v>
      </c>
      <c r="K21" s="27">
        <v>0</v>
      </c>
      <c r="L21" s="27">
        <v>0</v>
      </c>
      <c r="M21" s="27">
        <v>2</v>
      </c>
      <c r="N21" s="27">
        <f>SUM(L21:M21)</f>
        <v>2</v>
      </c>
      <c r="O21" s="39">
        <v>14</v>
      </c>
      <c r="P21" s="39">
        <v>3</v>
      </c>
      <c r="Q21" s="39">
        <v>2</v>
      </c>
      <c r="R21" s="39">
        <v>1</v>
      </c>
      <c r="S21" s="39">
        <v>0</v>
      </c>
      <c r="T21" s="27">
        <f t="shared" si="1"/>
        <v>10</v>
      </c>
      <c r="U21" s="40">
        <f t="shared" si="2"/>
        <v>1.1081081081081081</v>
      </c>
      <c r="V21" s="22">
        <v>471</v>
      </c>
      <c r="W21" s="22" t="s">
        <v>79</v>
      </c>
      <c r="X21" s="22" t="s">
        <v>80</v>
      </c>
      <c r="Y21" s="61">
        <v>511</v>
      </c>
      <c r="Z21" s="41"/>
      <c r="AA21" s="1" t="s">
        <v>96</v>
      </c>
      <c r="AB21" s="28" t="s">
        <v>190</v>
      </c>
    </row>
    <row r="22" spans="1:28" x14ac:dyDescent="0.3">
      <c r="A22" s="1" t="s">
        <v>67</v>
      </c>
      <c r="B22" s="1" t="s">
        <v>46</v>
      </c>
      <c r="C22" s="27" t="s">
        <v>54</v>
      </c>
      <c r="D22" s="38">
        <v>32</v>
      </c>
      <c r="E22" s="27">
        <v>18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27">
        <v>0</v>
      </c>
      <c r="M22" s="27">
        <v>2</v>
      </c>
      <c r="N22" s="27">
        <f>SUM(L22:M22)</f>
        <v>2</v>
      </c>
      <c r="O22" s="39">
        <v>4</v>
      </c>
      <c r="P22" s="39">
        <v>0</v>
      </c>
      <c r="Q22" s="39">
        <v>2</v>
      </c>
      <c r="R22" s="39">
        <v>2</v>
      </c>
      <c r="S22" s="39">
        <v>0</v>
      </c>
      <c r="T22" s="27">
        <f t="shared" si="1"/>
        <v>0</v>
      </c>
      <c r="U22" s="40">
        <f t="shared" si="2"/>
        <v>0.55555555555555558</v>
      </c>
      <c r="V22" s="22">
        <v>471</v>
      </c>
      <c r="W22" s="22" t="s">
        <v>79</v>
      </c>
      <c r="X22" s="22" t="s">
        <v>80</v>
      </c>
      <c r="Y22" s="61">
        <v>511</v>
      </c>
      <c r="Z22" s="41"/>
      <c r="AA22" s="1" t="s">
        <v>96</v>
      </c>
      <c r="AB22" s="28" t="s">
        <v>190</v>
      </c>
    </row>
    <row r="23" spans="1:28" x14ac:dyDescent="0.3">
      <c r="A23" s="43" t="s">
        <v>67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47</v>
      </c>
      <c r="G23" s="44">
        <f t="shared" si="3"/>
        <v>90</v>
      </c>
      <c r="H23" s="44">
        <f t="shared" si="3"/>
        <v>0</v>
      </c>
      <c r="I23" s="44">
        <f t="shared" si="3"/>
        <v>1</v>
      </c>
      <c r="J23" s="44">
        <f t="shared" si="3"/>
        <v>21</v>
      </c>
      <c r="K23" s="44">
        <f t="shared" si="3"/>
        <v>27</v>
      </c>
      <c r="L23" s="44">
        <f t="shared" si="3"/>
        <v>14</v>
      </c>
      <c r="M23" s="44">
        <f t="shared" si="3"/>
        <v>30</v>
      </c>
      <c r="N23" s="44">
        <f t="shared" si="3"/>
        <v>44</v>
      </c>
      <c r="O23" s="44">
        <f t="shared" si="3"/>
        <v>37</v>
      </c>
      <c r="P23" s="44">
        <f t="shared" si="3"/>
        <v>22</v>
      </c>
      <c r="Q23" s="44">
        <f t="shared" si="3"/>
        <v>7</v>
      </c>
      <c r="R23" s="44">
        <f t="shared" si="3"/>
        <v>17</v>
      </c>
      <c r="S23" s="44">
        <f t="shared" si="3"/>
        <v>0</v>
      </c>
      <c r="T23" s="44">
        <f t="shared" si="3"/>
        <v>115</v>
      </c>
      <c r="U23" s="45">
        <f>((T23+Q23+N23-R23)+(O23*2))/E23</f>
        <v>0.9291666666666667</v>
      </c>
      <c r="V23" s="46">
        <v>471</v>
      </c>
      <c r="W23" s="46" t="s">
        <v>79</v>
      </c>
      <c r="X23" s="46" t="s">
        <v>80</v>
      </c>
      <c r="Y23" s="62">
        <v>511</v>
      </c>
      <c r="Z23" s="47"/>
      <c r="AA23" s="43" t="s">
        <v>96</v>
      </c>
      <c r="AB23" s="66" t="s">
        <v>190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0.52222222222222225</v>
      </c>
      <c r="H24" s="27"/>
      <c r="I24" s="1"/>
      <c r="J24" s="48" t="s">
        <v>42</v>
      </c>
      <c r="K24" s="50">
        <f>J23/K23</f>
        <v>0.77777777777777779</v>
      </c>
      <c r="L24" s="1"/>
      <c r="M24" s="39" t="s">
        <v>43</v>
      </c>
      <c r="N24" s="51">
        <v>10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ht="13.8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27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179</v>
      </c>
      <c r="D35" s="38">
        <v>44</v>
      </c>
      <c r="E35" s="27">
        <v>39</v>
      </c>
      <c r="F35" s="27">
        <v>9</v>
      </c>
      <c r="G35" s="27">
        <v>22</v>
      </c>
      <c r="H35" s="27">
        <v>0</v>
      </c>
      <c r="I35" s="27">
        <v>1</v>
      </c>
      <c r="J35" s="27">
        <v>4</v>
      </c>
      <c r="K35" s="27">
        <v>6</v>
      </c>
      <c r="L35" s="27">
        <v>1</v>
      </c>
      <c r="M35" s="27">
        <v>2</v>
      </c>
      <c r="N35" s="27">
        <f>SUM(L35:M35)</f>
        <v>3</v>
      </c>
      <c r="O35" s="27">
        <v>4</v>
      </c>
      <c r="P35" s="39">
        <v>2</v>
      </c>
      <c r="Q35" s="27">
        <v>0</v>
      </c>
      <c r="R35" s="27">
        <v>2</v>
      </c>
      <c r="S35" s="27">
        <v>0</v>
      </c>
      <c r="T35" s="27">
        <f>(H35*3)+((F35-H35)*2)+J35</f>
        <v>22</v>
      </c>
      <c r="U35" s="40">
        <f>IFERROR(((T35+Q35+N35-R35)+(O35*2))/E35,"")</f>
        <v>0.79487179487179482</v>
      </c>
      <c r="V35" s="22">
        <v>471</v>
      </c>
      <c r="W35" s="22" t="s">
        <v>94</v>
      </c>
      <c r="X35" s="22" t="s">
        <v>95</v>
      </c>
      <c r="Y35" s="61">
        <v>511</v>
      </c>
      <c r="Z35" s="41"/>
      <c r="AA35" s="1" t="s">
        <v>177</v>
      </c>
      <c r="AB35" s="28" t="s">
        <v>191</v>
      </c>
    </row>
    <row r="36" spans="1:28" x14ac:dyDescent="0.3">
      <c r="A36" s="1" t="s">
        <v>46</v>
      </c>
      <c r="B36" s="1" t="s">
        <v>67</v>
      </c>
      <c r="C36" s="27" t="s">
        <v>143</v>
      </c>
      <c r="D36" s="38">
        <v>51</v>
      </c>
      <c r="E36" s="27">
        <v>12</v>
      </c>
      <c r="F36" s="27">
        <v>2</v>
      </c>
      <c r="G36" s="27">
        <v>3</v>
      </c>
      <c r="H36" s="27"/>
      <c r="I36" s="27"/>
      <c r="J36" s="27">
        <v>0</v>
      </c>
      <c r="K36" s="27">
        <v>0</v>
      </c>
      <c r="L36" s="27">
        <v>3</v>
      </c>
      <c r="M36" s="27">
        <v>2</v>
      </c>
      <c r="N36" s="27">
        <f t="shared" ref="N36:N42" si="4">SUM(L36:M36)</f>
        <v>5</v>
      </c>
      <c r="O36" s="39">
        <v>0</v>
      </c>
      <c r="P36" s="39">
        <v>1</v>
      </c>
      <c r="Q36" s="39">
        <v>0</v>
      </c>
      <c r="R36" s="39">
        <v>1</v>
      </c>
      <c r="S36" s="39">
        <v>0</v>
      </c>
      <c r="T36" s="39">
        <f t="shared" ref="T36:T42" si="5">(H36*3)+((F36-H36)*2)+J36</f>
        <v>4</v>
      </c>
      <c r="U36" s="40">
        <f t="shared" ref="U36:U45" si="6">IFERROR(((T36+Q36+N36-R36)+(O36*2))/E36,"")</f>
        <v>0.66666666666666663</v>
      </c>
      <c r="V36" s="22">
        <v>471</v>
      </c>
      <c r="W36" s="22" t="s">
        <v>94</v>
      </c>
      <c r="X36" s="22" t="s">
        <v>95</v>
      </c>
      <c r="Y36" s="61">
        <v>511</v>
      </c>
      <c r="Z36" s="41"/>
      <c r="AA36" s="1" t="s">
        <v>177</v>
      </c>
      <c r="AB36" s="28" t="s">
        <v>191</v>
      </c>
    </row>
    <row r="37" spans="1:28" x14ac:dyDescent="0.3">
      <c r="A37" s="1" t="s">
        <v>46</v>
      </c>
      <c r="B37" s="1" t="s">
        <v>67</v>
      </c>
      <c r="C37" s="27" t="s">
        <v>180</v>
      </c>
      <c r="D37" s="38">
        <v>50</v>
      </c>
      <c r="E37" s="27">
        <v>30</v>
      </c>
      <c r="F37" s="27">
        <v>5</v>
      </c>
      <c r="G37" s="27">
        <v>10</v>
      </c>
      <c r="H37" s="27"/>
      <c r="I37" s="27"/>
      <c r="J37" s="27">
        <v>2</v>
      </c>
      <c r="K37" s="27">
        <v>4</v>
      </c>
      <c r="L37" s="27">
        <v>3</v>
      </c>
      <c r="M37" s="27">
        <v>5</v>
      </c>
      <c r="N37" s="27">
        <f t="shared" si="4"/>
        <v>8</v>
      </c>
      <c r="O37" s="39">
        <v>0</v>
      </c>
      <c r="P37" s="39">
        <v>4</v>
      </c>
      <c r="Q37" s="39">
        <v>0</v>
      </c>
      <c r="R37" s="39">
        <v>0</v>
      </c>
      <c r="S37" s="39">
        <v>0</v>
      </c>
      <c r="T37" s="39">
        <f t="shared" si="5"/>
        <v>12</v>
      </c>
      <c r="U37" s="40">
        <f t="shared" si="6"/>
        <v>0.66666666666666663</v>
      </c>
      <c r="V37" s="22">
        <v>471</v>
      </c>
      <c r="W37" s="22" t="s">
        <v>94</v>
      </c>
      <c r="X37" s="22" t="s">
        <v>95</v>
      </c>
      <c r="Y37" s="61">
        <v>511</v>
      </c>
      <c r="Z37" s="41"/>
      <c r="AA37" s="1" t="s">
        <v>177</v>
      </c>
      <c r="AB37" s="28" t="s">
        <v>191</v>
      </c>
    </row>
    <row r="38" spans="1:28" x14ac:dyDescent="0.3">
      <c r="A38" s="1" t="s">
        <v>46</v>
      </c>
      <c r="B38" s="1" t="s">
        <v>67</v>
      </c>
      <c r="C38" s="27" t="s">
        <v>473</v>
      </c>
      <c r="D38" s="38">
        <v>32</v>
      </c>
      <c r="E38" s="27" t="s">
        <v>388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/>
      <c r="V38" s="22">
        <v>471</v>
      </c>
      <c r="W38" s="22" t="s">
        <v>94</v>
      </c>
      <c r="X38" s="22" t="s">
        <v>95</v>
      </c>
      <c r="Y38" s="61">
        <v>511</v>
      </c>
      <c r="Z38" s="41"/>
      <c r="AA38" s="1" t="s">
        <v>177</v>
      </c>
      <c r="AB38" s="28" t="s">
        <v>191</v>
      </c>
    </row>
    <row r="39" spans="1:28" x14ac:dyDescent="0.3">
      <c r="A39" s="1" t="s">
        <v>46</v>
      </c>
      <c r="B39" s="1" t="s">
        <v>67</v>
      </c>
      <c r="C39" s="27" t="s">
        <v>181</v>
      </c>
      <c r="D39" s="38">
        <v>43</v>
      </c>
      <c r="E39" s="27">
        <v>33</v>
      </c>
      <c r="F39" s="27">
        <v>6</v>
      </c>
      <c r="G39" s="27">
        <v>12</v>
      </c>
      <c r="H39" s="27"/>
      <c r="I39" s="27"/>
      <c r="J39" s="27">
        <v>0</v>
      </c>
      <c r="K39" s="27">
        <v>0</v>
      </c>
      <c r="L39" s="27">
        <v>0</v>
      </c>
      <c r="M39" s="27">
        <v>5</v>
      </c>
      <c r="N39" s="27">
        <f t="shared" si="4"/>
        <v>5</v>
      </c>
      <c r="O39" s="39">
        <v>0</v>
      </c>
      <c r="P39" s="39">
        <v>5</v>
      </c>
      <c r="Q39" s="39">
        <v>1</v>
      </c>
      <c r="R39" s="39">
        <v>1</v>
      </c>
      <c r="S39" s="39">
        <v>0</v>
      </c>
      <c r="T39" s="39">
        <f t="shared" si="5"/>
        <v>12</v>
      </c>
      <c r="U39" s="40">
        <f t="shared" si="6"/>
        <v>0.51515151515151514</v>
      </c>
      <c r="V39" s="22">
        <v>471</v>
      </c>
      <c r="W39" s="22" t="s">
        <v>94</v>
      </c>
      <c r="X39" s="22" t="s">
        <v>95</v>
      </c>
      <c r="Y39" s="61">
        <v>511</v>
      </c>
      <c r="Z39" s="41"/>
      <c r="AA39" s="1" t="s">
        <v>177</v>
      </c>
      <c r="AB39" s="28" t="s">
        <v>191</v>
      </c>
    </row>
    <row r="40" spans="1:28" x14ac:dyDescent="0.3">
      <c r="A40" s="1" t="s">
        <v>46</v>
      </c>
      <c r="B40" s="1" t="s">
        <v>67</v>
      </c>
      <c r="C40" s="27" t="s">
        <v>182</v>
      </c>
      <c r="D40" s="38">
        <v>10</v>
      </c>
      <c r="E40" s="27">
        <v>37</v>
      </c>
      <c r="F40" s="27">
        <v>18</v>
      </c>
      <c r="G40" s="27">
        <v>27</v>
      </c>
      <c r="H40" s="27"/>
      <c r="I40" s="27"/>
      <c r="J40" s="27">
        <v>5</v>
      </c>
      <c r="K40" s="27">
        <v>7</v>
      </c>
      <c r="L40" s="27">
        <v>3</v>
      </c>
      <c r="M40" s="27">
        <v>2</v>
      </c>
      <c r="N40" s="27">
        <f t="shared" si="4"/>
        <v>5</v>
      </c>
      <c r="O40" s="39">
        <v>4</v>
      </c>
      <c r="P40" s="39">
        <v>2</v>
      </c>
      <c r="Q40" s="39">
        <v>2</v>
      </c>
      <c r="R40" s="39">
        <v>3</v>
      </c>
      <c r="S40" s="39">
        <v>1</v>
      </c>
      <c r="T40" s="39">
        <f t="shared" si="5"/>
        <v>41</v>
      </c>
      <c r="U40" s="40">
        <f t="shared" si="6"/>
        <v>1.4324324324324325</v>
      </c>
      <c r="V40" s="22">
        <v>471</v>
      </c>
      <c r="W40" s="22" t="s">
        <v>94</v>
      </c>
      <c r="X40" s="22" t="s">
        <v>95</v>
      </c>
      <c r="Y40" s="61">
        <v>511</v>
      </c>
      <c r="Z40" s="41"/>
      <c r="AA40" s="1" t="s">
        <v>177</v>
      </c>
      <c r="AB40" s="28" t="s">
        <v>191</v>
      </c>
    </row>
    <row r="41" spans="1:28" x14ac:dyDescent="0.3">
      <c r="A41" s="1" t="s">
        <v>46</v>
      </c>
      <c r="B41" s="1" t="s">
        <v>67</v>
      </c>
      <c r="C41" s="27" t="s">
        <v>183</v>
      </c>
      <c r="D41" s="38">
        <v>33</v>
      </c>
      <c r="E41" s="27">
        <v>32</v>
      </c>
      <c r="F41" s="27">
        <v>1</v>
      </c>
      <c r="G41" s="27">
        <v>5</v>
      </c>
      <c r="H41" s="27"/>
      <c r="I41" s="27"/>
      <c r="J41" s="27">
        <v>5</v>
      </c>
      <c r="K41" s="27">
        <v>7</v>
      </c>
      <c r="L41" s="27">
        <v>0</v>
      </c>
      <c r="M41" s="27">
        <v>4</v>
      </c>
      <c r="N41" s="27">
        <f t="shared" si="4"/>
        <v>4</v>
      </c>
      <c r="O41" s="39">
        <v>7</v>
      </c>
      <c r="P41" s="39">
        <v>0</v>
      </c>
      <c r="Q41" s="39">
        <v>2</v>
      </c>
      <c r="R41" s="39">
        <v>1</v>
      </c>
      <c r="S41" s="39">
        <v>0</v>
      </c>
      <c r="T41" s="39">
        <f t="shared" si="5"/>
        <v>7</v>
      </c>
      <c r="U41" s="40">
        <f t="shared" si="6"/>
        <v>0.8125</v>
      </c>
      <c r="V41" s="22">
        <v>471</v>
      </c>
      <c r="W41" s="22" t="s">
        <v>94</v>
      </c>
      <c r="X41" s="22" t="s">
        <v>95</v>
      </c>
      <c r="Y41" s="61">
        <v>511</v>
      </c>
      <c r="Z41" s="41"/>
      <c r="AA41" s="1" t="s">
        <v>177</v>
      </c>
      <c r="AB41" s="28" t="s">
        <v>191</v>
      </c>
    </row>
    <row r="42" spans="1:28" x14ac:dyDescent="0.3">
      <c r="A42" s="1" t="s">
        <v>46</v>
      </c>
      <c r="B42" s="1" t="s">
        <v>67</v>
      </c>
      <c r="C42" s="27" t="s">
        <v>184</v>
      </c>
      <c r="D42" s="38">
        <v>40</v>
      </c>
      <c r="E42" s="27">
        <v>8</v>
      </c>
      <c r="F42" s="27">
        <v>0</v>
      </c>
      <c r="G42" s="27">
        <v>1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4"/>
        <v>1</v>
      </c>
      <c r="O42" s="39">
        <v>0</v>
      </c>
      <c r="P42" s="39">
        <v>4</v>
      </c>
      <c r="Q42" s="39">
        <v>2</v>
      </c>
      <c r="R42" s="39">
        <v>2</v>
      </c>
      <c r="S42" s="39">
        <v>0</v>
      </c>
      <c r="T42" s="39">
        <f t="shared" si="5"/>
        <v>0</v>
      </c>
      <c r="U42" s="40">
        <f t="shared" si="6"/>
        <v>0.125</v>
      </c>
      <c r="V42" s="22">
        <v>471</v>
      </c>
      <c r="W42" s="22" t="s">
        <v>94</v>
      </c>
      <c r="X42" s="22" t="s">
        <v>95</v>
      </c>
      <c r="Y42" s="61">
        <v>511</v>
      </c>
      <c r="Z42" s="41"/>
      <c r="AA42" s="1" t="s">
        <v>177</v>
      </c>
      <c r="AB42" s="28" t="s">
        <v>191</v>
      </c>
    </row>
    <row r="43" spans="1:28" x14ac:dyDescent="0.3">
      <c r="A43" s="1" t="s">
        <v>46</v>
      </c>
      <c r="B43" s="1" t="s">
        <v>67</v>
      </c>
      <c r="C43" s="27" t="s">
        <v>149</v>
      </c>
      <c r="D43" s="38">
        <v>11</v>
      </c>
      <c r="E43" s="27">
        <v>15</v>
      </c>
      <c r="F43" s="27">
        <v>0</v>
      </c>
      <c r="G43" s="27">
        <v>2</v>
      </c>
      <c r="H43" s="27"/>
      <c r="I43" s="27"/>
      <c r="J43" s="27">
        <v>0</v>
      </c>
      <c r="K43" s="27">
        <v>0</v>
      </c>
      <c r="L43" s="27">
        <v>0</v>
      </c>
      <c r="M43" s="27">
        <v>2</v>
      </c>
      <c r="N43" s="27">
        <f>SUM(L43:M43)</f>
        <v>2</v>
      </c>
      <c r="O43" s="39">
        <v>0</v>
      </c>
      <c r="P43" s="39">
        <v>3</v>
      </c>
      <c r="Q43" s="39">
        <v>0</v>
      </c>
      <c r="R43" s="39">
        <v>0</v>
      </c>
      <c r="S43" s="39">
        <v>0</v>
      </c>
      <c r="T43" s="39">
        <f>(H43*3)+((F43-H43)*2)+J43</f>
        <v>0</v>
      </c>
      <c r="U43" s="40">
        <f t="shared" si="6"/>
        <v>0.13333333333333333</v>
      </c>
      <c r="V43" s="22">
        <v>471</v>
      </c>
      <c r="W43" s="22" t="s">
        <v>94</v>
      </c>
      <c r="X43" s="22" t="s">
        <v>95</v>
      </c>
      <c r="Y43" s="61">
        <v>511</v>
      </c>
      <c r="Z43" s="41"/>
      <c r="AA43" s="1" t="s">
        <v>177</v>
      </c>
      <c r="AB43" s="28" t="s">
        <v>191</v>
      </c>
    </row>
    <row r="44" spans="1:28" x14ac:dyDescent="0.3">
      <c r="A44" s="1" t="s">
        <v>46</v>
      </c>
      <c r="B44" s="1" t="s">
        <v>67</v>
      </c>
      <c r="C44" s="27" t="s">
        <v>185</v>
      </c>
      <c r="D44" s="38">
        <v>24</v>
      </c>
      <c r="E44" s="27">
        <v>16</v>
      </c>
      <c r="F44" s="27">
        <v>1</v>
      </c>
      <c r="G44" s="27">
        <v>2</v>
      </c>
      <c r="H44" s="27"/>
      <c r="I44" s="27"/>
      <c r="J44" s="27">
        <v>0</v>
      </c>
      <c r="K44" s="27">
        <v>0</v>
      </c>
      <c r="L44" s="27">
        <v>1</v>
      </c>
      <c r="M44" s="27">
        <v>1</v>
      </c>
      <c r="N44" s="27">
        <f>SUM(L44:M44)</f>
        <v>2</v>
      </c>
      <c r="O44" s="39">
        <v>0</v>
      </c>
      <c r="P44" s="39">
        <v>4</v>
      </c>
      <c r="Q44" s="39">
        <v>0</v>
      </c>
      <c r="R44" s="39">
        <v>1</v>
      </c>
      <c r="S44" s="39">
        <v>0</v>
      </c>
      <c r="T44" s="39">
        <f>(H44*3)+((F44-H44)*2)+J44</f>
        <v>2</v>
      </c>
      <c r="U44" s="40">
        <f t="shared" si="6"/>
        <v>0.1875</v>
      </c>
      <c r="V44" s="22">
        <v>471</v>
      </c>
      <c r="W44" s="22" t="s">
        <v>94</v>
      </c>
      <c r="X44" s="22" t="s">
        <v>95</v>
      </c>
      <c r="Y44" s="61">
        <v>511</v>
      </c>
      <c r="Z44" s="41"/>
      <c r="AA44" s="1" t="s">
        <v>177</v>
      </c>
      <c r="AB44" s="28" t="s">
        <v>191</v>
      </c>
    </row>
    <row r="45" spans="1:28" x14ac:dyDescent="0.3">
      <c r="A45" s="1" t="s">
        <v>46</v>
      </c>
      <c r="B45" s="1" t="s">
        <v>67</v>
      </c>
      <c r="C45" s="27" t="s">
        <v>186</v>
      </c>
      <c r="D45" s="38">
        <v>1</v>
      </c>
      <c r="E45" s="27">
        <v>18</v>
      </c>
      <c r="F45" s="27">
        <v>3</v>
      </c>
      <c r="G45" s="27">
        <v>10</v>
      </c>
      <c r="H45" s="27"/>
      <c r="I45" s="27"/>
      <c r="J45" s="27">
        <v>0</v>
      </c>
      <c r="K45" s="27">
        <v>0</v>
      </c>
      <c r="L45" s="27">
        <v>1</v>
      </c>
      <c r="M45" s="27">
        <v>2</v>
      </c>
      <c r="N45" s="27">
        <f>SUM(L45:M45)</f>
        <v>3</v>
      </c>
      <c r="O45" s="39">
        <v>2</v>
      </c>
      <c r="P45" s="39">
        <v>0</v>
      </c>
      <c r="Q45" s="39">
        <v>0</v>
      </c>
      <c r="R45" s="39">
        <v>3</v>
      </c>
      <c r="S45" s="39">
        <v>0</v>
      </c>
      <c r="T45" s="39">
        <f>(H45*3)+((F45-H45)*2)+J45</f>
        <v>6</v>
      </c>
      <c r="U45" s="40">
        <f t="shared" si="6"/>
        <v>0.55555555555555558</v>
      </c>
      <c r="V45" s="22">
        <v>471</v>
      </c>
      <c r="W45" s="22" t="s">
        <v>94</v>
      </c>
      <c r="X45" s="22" t="s">
        <v>95</v>
      </c>
      <c r="Y45" s="61">
        <v>511</v>
      </c>
      <c r="Z45" s="41"/>
      <c r="AA45" s="1" t="s">
        <v>177</v>
      </c>
      <c r="AB45" s="28" t="s">
        <v>191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45</v>
      </c>
      <c r="G46" s="44">
        <f t="shared" si="7"/>
        <v>94</v>
      </c>
      <c r="H46" s="44">
        <f t="shared" si="7"/>
        <v>0</v>
      </c>
      <c r="I46" s="44">
        <f t="shared" si="7"/>
        <v>1</v>
      </c>
      <c r="J46" s="44">
        <f t="shared" si="7"/>
        <v>16</v>
      </c>
      <c r="K46" s="44">
        <f t="shared" si="7"/>
        <v>24</v>
      </c>
      <c r="L46" s="44">
        <f t="shared" si="7"/>
        <v>12</v>
      </c>
      <c r="M46" s="44">
        <f t="shared" si="7"/>
        <v>26</v>
      </c>
      <c r="N46" s="44">
        <f t="shared" si="7"/>
        <v>38</v>
      </c>
      <c r="O46" s="44">
        <f t="shared" si="7"/>
        <v>17</v>
      </c>
      <c r="P46" s="44">
        <f t="shared" si="7"/>
        <v>25</v>
      </c>
      <c r="Q46" s="44">
        <f t="shared" si="7"/>
        <v>7</v>
      </c>
      <c r="R46" s="44">
        <f t="shared" si="7"/>
        <v>14</v>
      </c>
      <c r="S46" s="44">
        <f t="shared" si="7"/>
        <v>1</v>
      </c>
      <c r="T46" s="44">
        <f t="shared" si="7"/>
        <v>106</v>
      </c>
      <c r="U46" s="45">
        <f>((T46+Q46+N46-R46)+(O46*2))/E46</f>
        <v>0.71250000000000002</v>
      </c>
      <c r="V46" s="46">
        <v>471</v>
      </c>
      <c r="W46" s="46" t="s">
        <v>94</v>
      </c>
      <c r="X46" s="46" t="s">
        <v>95</v>
      </c>
      <c r="Y46" s="62">
        <v>511</v>
      </c>
      <c r="Z46" s="47"/>
      <c r="AA46" s="43" t="s">
        <v>177</v>
      </c>
      <c r="AB46" s="66" t="s">
        <v>191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0.47872340425531917</v>
      </c>
      <c r="H47" s="27"/>
      <c r="I47" s="1"/>
      <c r="J47" s="48" t="s">
        <v>42</v>
      </c>
      <c r="K47" s="50">
        <f>J46/K46</f>
        <v>0.66666666666666663</v>
      </c>
      <c r="L47" s="1"/>
      <c r="M47" s="39" t="s">
        <v>43</v>
      </c>
      <c r="N47" s="51">
        <v>14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8:28" x14ac:dyDescent="0.3">
      <c r="AB49" s="67"/>
    </row>
    <row r="50" spans="28:28" x14ac:dyDescent="0.3">
      <c r="AB50" s="67"/>
    </row>
    <row r="51" spans="28:28" x14ac:dyDescent="0.3">
      <c r="AB51" s="67"/>
    </row>
    <row r="52" spans="28:28" x14ac:dyDescent="0.3">
      <c r="AB52" s="67"/>
    </row>
    <row r="53" spans="28:28" x14ac:dyDescent="0.3">
      <c r="AB53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BD32C-8F31-4217-802C-36A813079D78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6" t="s">
        <v>466</v>
      </c>
    </row>
    <row r="3" spans="1:28" x14ac:dyDescent="0.3">
      <c r="B3" s="1"/>
      <c r="C3" s="6">
        <v>29658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205</v>
      </c>
      <c r="K4" s="16" t="str">
        <f>+C11</f>
        <v>New Jersey Gems</v>
      </c>
      <c r="L4" s="17"/>
      <c r="M4" s="18"/>
      <c r="N4" s="19">
        <v>30</v>
      </c>
      <c r="O4" s="19">
        <v>20</v>
      </c>
      <c r="P4" s="19">
        <v>26</v>
      </c>
      <c r="Q4" s="19">
        <v>42</v>
      </c>
      <c r="R4" s="20"/>
      <c r="S4" s="21">
        <f>SUM(N4:R4)</f>
        <v>118</v>
      </c>
      <c r="T4" s="22">
        <v>476</v>
      </c>
    </row>
    <row r="5" spans="1:28" x14ac:dyDescent="0.3">
      <c r="B5" s="1"/>
      <c r="C5" s="6" t="s">
        <v>204</v>
      </c>
      <c r="D5" s="7" t="s">
        <v>6</v>
      </c>
      <c r="E5" s="1"/>
      <c r="F5" s="1"/>
      <c r="G5" s="1"/>
      <c r="J5" s="15" t="s">
        <v>206</v>
      </c>
      <c r="K5" s="16" t="str">
        <f>+C33</f>
        <v>Minnesota Fillies</v>
      </c>
      <c r="L5" s="17"/>
      <c r="M5" s="18"/>
      <c r="N5" s="19">
        <v>27</v>
      </c>
      <c r="O5" s="19">
        <v>30</v>
      </c>
      <c r="P5" s="19">
        <v>31</v>
      </c>
      <c r="Q5" s="19">
        <v>25</v>
      </c>
      <c r="R5" s="20"/>
      <c r="S5" s="21">
        <f>SUM(N5:R5)</f>
        <v>113</v>
      </c>
      <c r="T5" s="22">
        <v>476</v>
      </c>
      <c r="U5" s="1"/>
      <c r="V5" s="1"/>
      <c r="W5" s="1"/>
    </row>
    <row r="6" spans="1:28" x14ac:dyDescent="0.3">
      <c r="C6" s="65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476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31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12</v>
      </c>
      <c r="E13" s="78"/>
      <c r="F13" s="27">
        <v>19</v>
      </c>
      <c r="G13" s="27">
        <v>30</v>
      </c>
      <c r="H13" s="27"/>
      <c r="I13" s="27"/>
      <c r="J13" s="27">
        <v>15</v>
      </c>
      <c r="K13" s="27">
        <v>19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53</v>
      </c>
      <c r="U13" s="40" t="str">
        <f>IFERROR(((T13+Q13+N13-R13)+(O13*2))/E13,"")</f>
        <v/>
      </c>
      <c r="V13" s="22">
        <v>476</v>
      </c>
      <c r="W13" s="22" t="s">
        <v>94</v>
      </c>
      <c r="X13" s="22" t="s">
        <v>80</v>
      </c>
      <c r="Y13" s="61" t="s">
        <v>268</v>
      </c>
      <c r="Z13" s="41"/>
      <c r="AA13" s="1" t="s">
        <v>96</v>
      </c>
      <c r="AB13" s="28" t="s">
        <v>207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34</v>
      </c>
      <c r="E14" s="78"/>
      <c r="F14" s="78"/>
      <c r="G14" s="78"/>
      <c r="H14" s="27"/>
      <c r="I14" s="27"/>
      <c r="J14" s="78"/>
      <c r="K14" s="78"/>
      <c r="L14" s="78"/>
      <c r="M14" s="78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0</v>
      </c>
      <c r="U14" s="40" t="str">
        <f t="shared" ref="U14:U22" si="1">IFERROR(((T14+Q14+N14-R14)+(O14*2))/E14,"")</f>
        <v/>
      </c>
      <c r="V14" s="22">
        <v>476</v>
      </c>
      <c r="W14" s="22" t="s">
        <v>94</v>
      </c>
      <c r="X14" s="22" t="s">
        <v>80</v>
      </c>
      <c r="Y14" s="61" t="s">
        <v>268</v>
      </c>
      <c r="Z14" s="41"/>
      <c r="AA14" s="1" t="s">
        <v>96</v>
      </c>
      <c r="AB14" s="28" t="s">
        <v>207</v>
      </c>
    </row>
    <row r="15" spans="1:28" x14ac:dyDescent="0.3">
      <c r="A15" s="1" t="s">
        <v>71</v>
      </c>
      <c r="B15" s="1" t="s">
        <v>46</v>
      </c>
      <c r="C15" s="27" t="s">
        <v>132</v>
      </c>
      <c r="D15" s="38">
        <v>55</v>
      </c>
      <c r="E15" s="78"/>
      <c r="F15" s="78"/>
      <c r="G15" s="78"/>
      <c r="H15" s="27"/>
      <c r="I15" s="27"/>
      <c r="J15" s="78"/>
      <c r="K15" s="78"/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39">
        <v>0</v>
      </c>
      <c r="U15" s="40" t="str">
        <f t="shared" si="1"/>
        <v/>
      </c>
      <c r="V15" s="22">
        <v>476</v>
      </c>
      <c r="W15" s="22" t="s">
        <v>94</v>
      </c>
      <c r="X15" s="22" t="s">
        <v>80</v>
      </c>
      <c r="Y15" s="61" t="s">
        <v>268</v>
      </c>
      <c r="Z15" s="41"/>
      <c r="AA15" s="1" t="s">
        <v>96</v>
      </c>
      <c r="AB15" s="28" t="s">
        <v>207</v>
      </c>
    </row>
    <row r="16" spans="1:28" x14ac:dyDescent="0.3">
      <c r="A16" s="1" t="s">
        <v>71</v>
      </c>
      <c r="B16" s="1" t="s">
        <v>46</v>
      </c>
      <c r="C16" s="27" t="s">
        <v>117</v>
      </c>
      <c r="D16" s="38">
        <v>42</v>
      </c>
      <c r="E16" s="78"/>
      <c r="F16" s="78"/>
      <c r="G16" s="78"/>
      <c r="H16" s="27"/>
      <c r="I16" s="27"/>
      <c r="J16" s="78"/>
      <c r="K16" s="78"/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39">
        <v>5</v>
      </c>
      <c r="U16" s="40" t="str">
        <f t="shared" si="1"/>
        <v/>
      </c>
      <c r="V16" s="22">
        <v>476</v>
      </c>
      <c r="W16" s="22" t="s">
        <v>94</v>
      </c>
      <c r="X16" s="22" t="s">
        <v>80</v>
      </c>
      <c r="Y16" s="61" t="s">
        <v>268</v>
      </c>
      <c r="Z16" s="41"/>
      <c r="AA16" s="1" t="s">
        <v>96</v>
      </c>
      <c r="AB16" s="28" t="s">
        <v>207</v>
      </c>
    </row>
    <row r="17" spans="1:28" x14ac:dyDescent="0.3">
      <c r="A17" s="1" t="s">
        <v>71</v>
      </c>
      <c r="B17" s="1" t="s">
        <v>46</v>
      </c>
      <c r="C17" s="27" t="s">
        <v>118</v>
      </c>
      <c r="D17" s="38">
        <v>40</v>
      </c>
      <c r="E17" s="78"/>
      <c r="F17" s="78"/>
      <c r="G17" s="78"/>
      <c r="H17" s="27"/>
      <c r="I17" s="27"/>
      <c r="J17" s="78"/>
      <c r="K17" s="78"/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v>21</v>
      </c>
      <c r="U17" s="40" t="str">
        <f t="shared" si="1"/>
        <v/>
      </c>
      <c r="V17" s="22">
        <v>476</v>
      </c>
      <c r="W17" s="22" t="s">
        <v>94</v>
      </c>
      <c r="X17" s="22" t="s">
        <v>80</v>
      </c>
      <c r="Y17" s="61" t="s">
        <v>268</v>
      </c>
      <c r="Z17" s="41"/>
      <c r="AA17" s="1" t="s">
        <v>96</v>
      </c>
      <c r="AB17" s="28" t="s">
        <v>207</v>
      </c>
    </row>
    <row r="18" spans="1:28" x14ac:dyDescent="0.3">
      <c r="A18" s="1" t="s">
        <v>71</v>
      </c>
      <c r="B18" s="1" t="s">
        <v>46</v>
      </c>
      <c r="C18" s="27" t="s">
        <v>49</v>
      </c>
      <c r="D18" s="38">
        <v>44</v>
      </c>
      <c r="E18" s="78"/>
      <c r="F18" s="78"/>
      <c r="G18" s="78"/>
      <c r="H18" s="27"/>
      <c r="I18" s="27"/>
      <c r="J18" s="78"/>
      <c r="K18" s="78"/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v>16</v>
      </c>
      <c r="U18" s="40" t="str">
        <f t="shared" si="1"/>
        <v/>
      </c>
      <c r="V18" s="22">
        <v>476</v>
      </c>
      <c r="W18" s="22" t="s">
        <v>94</v>
      </c>
      <c r="X18" s="22" t="s">
        <v>80</v>
      </c>
      <c r="Y18" s="61" t="s">
        <v>268</v>
      </c>
      <c r="Z18" s="41"/>
      <c r="AA18" s="1" t="s">
        <v>96</v>
      </c>
      <c r="AB18" s="28" t="s">
        <v>207</v>
      </c>
    </row>
    <row r="19" spans="1:28" x14ac:dyDescent="0.3">
      <c r="A19" s="1" t="s">
        <v>71</v>
      </c>
      <c r="B19" s="1" t="s">
        <v>46</v>
      </c>
      <c r="C19" s="27" t="s">
        <v>50</v>
      </c>
      <c r="D19" s="38">
        <v>24</v>
      </c>
      <c r="E19" s="78"/>
      <c r="F19" s="78"/>
      <c r="G19" s="78"/>
      <c r="H19" s="27"/>
      <c r="I19" s="27"/>
      <c r="J19" s="78"/>
      <c r="K19" s="78"/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39">
        <v>13</v>
      </c>
      <c r="U19" s="40" t="str">
        <f t="shared" si="1"/>
        <v/>
      </c>
      <c r="V19" s="22">
        <v>476</v>
      </c>
      <c r="W19" s="22" t="s">
        <v>94</v>
      </c>
      <c r="X19" s="22" t="s">
        <v>80</v>
      </c>
      <c r="Y19" s="61" t="s">
        <v>268</v>
      </c>
      <c r="Z19" s="41"/>
      <c r="AA19" s="1" t="s">
        <v>96</v>
      </c>
      <c r="AB19" s="28" t="s">
        <v>207</v>
      </c>
    </row>
    <row r="20" spans="1:28" x14ac:dyDescent="0.3">
      <c r="A20" s="1" t="s">
        <v>71</v>
      </c>
      <c r="B20" s="1" t="s">
        <v>46</v>
      </c>
      <c r="C20" s="27" t="s">
        <v>51</v>
      </c>
      <c r="D20" s="38">
        <v>23</v>
      </c>
      <c r="E20" s="78"/>
      <c r="F20" s="78"/>
      <c r="G20" s="78"/>
      <c r="H20" s="27"/>
      <c r="I20" s="27"/>
      <c r="J20" s="78"/>
      <c r="K20" s="78"/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39">
        <v>0</v>
      </c>
      <c r="U20" s="40" t="str">
        <f t="shared" si="1"/>
        <v/>
      </c>
      <c r="V20" s="22">
        <v>476</v>
      </c>
      <c r="W20" s="22" t="s">
        <v>94</v>
      </c>
      <c r="X20" s="22" t="s">
        <v>80</v>
      </c>
      <c r="Y20" s="61" t="s">
        <v>268</v>
      </c>
      <c r="Z20" s="41"/>
      <c r="AA20" s="1" t="s">
        <v>96</v>
      </c>
      <c r="AB20" s="28" t="s">
        <v>207</v>
      </c>
    </row>
    <row r="21" spans="1:28" x14ac:dyDescent="0.3">
      <c r="A21" s="1" t="s">
        <v>71</v>
      </c>
      <c r="B21" s="1" t="s">
        <v>46</v>
      </c>
      <c r="C21" s="27" t="s">
        <v>53</v>
      </c>
      <c r="D21" s="38">
        <v>10</v>
      </c>
      <c r="E21" s="78"/>
      <c r="F21" s="78"/>
      <c r="G21" s="78"/>
      <c r="H21" s="27"/>
      <c r="I21" s="27"/>
      <c r="J21" s="78"/>
      <c r="K21" s="78"/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v>6</v>
      </c>
      <c r="U21" s="40" t="str">
        <f t="shared" si="1"/>
        <v/>
      </c>
      <c r="V21" s="22">
        <v>476</v>
      </c>
      <c r="W21" s="22" t="s">
        <v>94</v>
      </c>
      <c r="X21" s="22" t="s">
        <v>80</v>
      </c>
      <c r="Y21" s="61" t="s">
        <v>268</v>
      </c>
      <c r="Z21" s="41"/>
      <c r="AA21" s="1" t="s">
        <v>96</v>
      </c>
      <c r="AB21" s="28" t="s">
        <v>207</v>
      </c>
    </row>
    <row r="22" spans="1:28" x14ac:dyDescent="0.3">
      <c r="A22" s="1" t="s">
        <v>71</v>
      </c>
      <c r="B22" s="1" t="s">
        <v>46</v>
      </c>
      <c r="C22" s="27" t="s">
        <v>54</v>
      </c>
      <c r="D22" s="38">
        <v>32</v>
      </c>
      <c r="E22" s="78"/>
      <c r="F22" s="78"/>
      <c r="G22" s="78"/>
      <c r="H22" s="27"/>
      <c r="I22" s="27"/>
      <c r="J22" s="78"/>
      <c r="K22" s="78"/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v>4</v>
      </c>
      <c r="U22" s="40" t="str">
        <f t="shared" si="1"/>
        <v/>
      </c>
      <c r="V22" s="22">
        <v>476</v>
      </c>
      <c r="W22" s="22" t="s">
        <v>94</v>
      </c>
      <c r="X22" s="22" t="s">
        <v>80</v>
      </c>
      <c r="Y22" s="61" t="s">
        <v>268</v>
      </c>
      <c r="Z22" s="41"/>
      <c r="AA22" s="1" t="s">
        <v>96</v>
      </c>
      <c r="AB22" s="28" t="s">
        <v>207</v>
      </c>
    </row>
    <row r="23" spans="1:28" x14ac:dyDescent="0.3">
      <c r="A23" s="1" t="s">
        <v>71</v>
      </c>
      <c r="B23" s="1" t="s">
        <v>46</v>
      </c>
      <c r="C23" s="55" t="s">
        <v>39</v>
      </c>
      <c r="D23" s="1"/>
      <c r="E23" s="55">
        <v>240</v>
      </c>
      <c r="F23" s="55">
        <v>24</v>
      </c>
      <c r="G23" s="55">
        <v>52</v>
      </c>
      <c r="H23" s="55"/>
      <c r="I23" s="55"/>
      <c r="J23" s="55">
        <v>17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0" t="str">
        <f t="shared" ref="U23" si="2">_xlfn.IFNA("",((T23+Q23+N23-R23)+(O23*2))/E23)</f>
        <v/>
      </c>
      <c r="V23" s="22">
        <v>476</v>
      </c>
      <c r="W23" s="22" t="s">
        <v>94</v>
      </c>
      <c r="X23" s="22" t="s">
        <v>80</v>
      </c>
      <c r="Y23" s="61" t="s">
        <v>268</v>
      </c>
      <c r="Z23" s="41"/>
      <c r="AA23" s="1" t="s">
        <v>96</v>
      </c>
      <c r="AB23" s="28" t="s">
        <v>207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43</v>
      </c>
      <c r="G24" s="44">
        <f t="shared" si="3"/>
        <v>82</v>
      </c>
      <c r="H24" s="44">
        <f t="shared" si="3"/>
        <v>0</v>
      </c>
      <c r="I24" s="44">
        <f t="shared" si="3"/>
        <v>0</v>
      </c>
      <c r="J24" s="44">
        <f t="shared" si="3"/>
        <v>32</v>
      </c>
      <c r="K24" s="44">
        <f t="shared" si="3"/>
        <v>19</v>
      </c>
      <c r="L24" s="44">
        <f t="shared" si="3"/>
        <v>0</v>
      </c>
      <c r="M24" s="44">
        <f t="shared" si="3"/>
        <v>0</v>
      </c>
      <c r="N24" s="44">
        <f t="shared" si="3"/>
        <v>0</v>
      </c>
      <c r="O24" s="44">
        <f t="shared" si="3"/>
        <v>0</v>
      </c>
      <c r="P24" s="44">
        <f t="shared" si="3"/>
        <v>0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118</v>
      </c>
      <c r="U24" s="45">
        <f>((T24+Q24+N24-R24)+(O24*2))/E24</f>
        <v>0.49166666666666664</v>
      </c>
      <c r="V24" s="46">
        <v>476</v>
      </c>
      <c r="W24" s="46" t="s">
        <v>94</v>
      </c>
      <c r="X24" s="46" t="s">
        <v>80</v>
      </c>
      <c r="Y24" s="62" t="s">
        <v>268</v>
      </c>
      <c r="Z24" s="47"/>
      <c r="AA24" s="43" t="s">
        <v>96</v>
      </c>
      <c r="AB24" s="66" t="s">
        <v>207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0.52439024390243905</v>
      </c>
      <c r="H25" s="27"/>
      <c r="I25" s="1"/>
      <c r="J25" s="48" t="s">
        <v>42</v>
      </c>
      <c r="K25" s="50">
        <f>J24/K24</f>
        <v>1.6842105263157894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G26" s="56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28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210</v>
      </c>
      <c r="D35" s="38">
        <v>10</v>
      </c>
      <c r="E35" s="78"/>
      <c r="F35" s="78"/>
      <c r="G35" s="78"/>
      <c r="H35" s="27"/>
      <c r="I35" s="27"/>
      <c r="J35" s="78"/>
      <c r="K35" s="78"/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v>17</v>
      </c>
      <c r="U35" s="40" t="str">
        <f>IFERROR(((T35+Q35+N35-R35)+(O35*2))/E35,"")</f>
        <v/>
      </c>
      <c r="V35" s="22">
        <v>476</v>
      </c>
      <c r="W35" s="22" t="s">
        <v>79</v>
      </c>
      <c r="X35" s="22" t="s">
        <v>95</v>
      </c>
      <c r="Y35" s="61" t="s">
        <v>268</v>
      </c>
      <c r="Z35" s="41"/>
      <c r="AA35" s="1" t="s">
        <v>208</v>
      </c>
      <c r="AB35" s="28" t="s">
        <v>209</v>
      </c>
    </row>
    <row r="36" spans="1:28" x14ac:dyDescent="0.3">
      <c r="A36" s="1" t="s">
        <v>46</v>
      </c>
      <c r="B36" s="1" t="s">
        <v>71</v>
      </c>
      <c r="C36" s="27" t="s">
        <v>214</v>
      </c>
      <c r="D36" s="38">
        <v>24</v>
      </c>
      <c r="E36" s="78"/>
      <c r="F36" s="78"/>
      <c r="G36" s="78"/>
      <c r="H36" s="27"/>
      <c r="I36" s="27"/>
      <c r="J36" s="78"/>
      <c r="K36" s="78"/>
      <c r="L36" s="78"/>
      <c r="M36" s="78"/>
      <c r="N36" s="27">
        <f t="shared" ref="N36:N42" si="4">SUM(L36:M36)</f>
        <v>0</v>
      </c>
      <c r="O36" s="79"/>
      <c r="P36" s="79"/>
      <c r="Q36" s="79"/>
      <c r="R36" s="79"/>
      <c r="S36" s="79"/>
      <c r="T36" s="27">
        <v>17</v>
      </c>
      <c r="U36" s="40" t="str">
        <f t="shared" ref="U36:U43" si="5">IFERROR(((T36+Q36+N36-R36)+(O36*2))/E36,"")</f>
        <v/>
      </c>
      <c r="V36" s="22">
        <v>476</v>
      </c>
      <c r="W36" s="22" t="s">
        <v>79</v>
      </c>
      <c r="X36" s="22" t="s">
        <v>95</v>
      </c>
      <c r="Y36" s="61" t="s">
        <v>268</v>
      </c>
      <c r="Z36" s="41"/>
      <c r="AA36" s="1" t="s">
        <v>208</v>
      </c>
      <c r="AB36" s="28" t="s">
        <v>209</v>
      </c>
    </row>
    <row r="37" spans="1:28" x14ac:dyDescent="0.3">
      <c r="A37" s="1" t="s">
        <v>46</v>
      </c>
      <c r="B37" s="1" t="s">
        <v>71</v>
      </c>
      <c r="C37" s="27" t="s">
        <v>211</v>
      </c>
      <c r="D37" s="38">
        <v>32</v>
      </c>
      <c r="E37" s="78"/>
      <c r="F37" s="78"/>
      <c r="G37" s="78"/>
      <c r="H37" s="27"/>
      <c r="I37" s="27"/>
      <c r="J37" s="78"/>
      <c r="K37" s="78"/>
      <c r="L37" s="78"/>
      <c r="M37" s="78"/>
      <c r="N37" s="27">
        <f t="shared" si="4"/>
        <v>0</v>
      </c>
      <c r="O37" s="79"/>
      <c r="P37" s="79"/>
      <c r="Q37" s="79"/>
      <c r="R37" s="79"/>
      <c r="S37" s="79"/>
      <c r="T37" s="27">
        <v>2</v>
      </c>
      <c r="U37" s="40" t="str">
        <f t="shared" si="5"/>
        <v/>
      </c>
      <c r="V37" s="22">
        <v>476</v>
      </c>
      <c r="W37" s="22" t="s">
        <v>79</v>
      </c>
      <c r="X37" s="22" t="s">
        <v>95</v>
      </c>
      <c r="Y37" s="61" t="s">
        <v>268</v>
      </c>
      <c r="Z37" s="41"/>
      <c r="AA37" s="1" t="s">
        <v>208</v>
      </c>
      <c r="AB37" s="28" t="s">
        <v>209</v>
      </c>
    </row>
    <row r="38" spans="1:28" x14ac:dyDescent="0.3">
      <c r="A38" s="1" t="s">
        <v>46</v>
      </c>
      <c r="B38" s="1" t="s">
        <v>71</v>
      </c>
      <c r="C38" s="27" t="s">
        <v>215</v>
      </c>
      <c r="D38" s="38">
        <v>25</v>
      </c>
      <c r="E38" s="78"/>
      <c r="F38" s="78"/>
      <c r="G38" s="78"/>
      <c r="H38" s="27"/>
      <c r="I38" s="27"/>
      <c r="J38" s="78"/>
      <c r="K38" s="78"/>
      <c r="L38" s="78"/>
      <c r="M38" s="78"/>
      <c r="N38" s="27">
        <f t="shared" si="4"/>
        <v>0</v>
      </c>
      <c r="O38" s="79"/>
      <c r="P38" s="79"/>
      <c r="Q38" s="79"/>
      <c r="R38" s="79"/>
      <c r="S38" s="79"/>
      <c r="T38" s="27">
        <v>14</v>
      </c>
      <c r="U38" s="40" t="str">
        <f t="shared" si="5"/>
        <v/>
      </c>
      <c r="V38" s="22">
        <v>476</v>
      </c>
      <c r="W38" s="22" t="s">
        <v>79</v>
      </c>
      <c r="X38" s="22" t="s">
        <v>95</v>
      </c>
      <c r="Y38" s="61" t="s">
        <v>268</v>
      </c>
      <c r="Z38" s="41"/>
      <c r="AA38" s="1" t="s">
        <v>208</v>
      </c>
      <c r="AB38" s="28" t="s">
        <v>209</v>
      </c>
    </row>
    <row r="39" spans="1:28" x14ac:dyDescent="0.3">
      <c r="A39" s="1" t="s">
        <v>46</v>
      </c>
      <c r="B39" s="1" t="s">
        <v>71</v>
      </c>
      <c r="C39" s="27" t="s">
        <v>216</v>
      </c>
      <c r="D39" s="38">
        <v>44</v>
      </c>
      <c r="E39" s="78"/>
      <c r="F39" s="78"/>
      <c r="G39" s="78"/>
      <c r="H39" s="27"/>
      <c r="I39" s="27"/>
      <c r="J39" s="78"/>
      <c r="K39" s="78"/>
      <c r="L39" s="78"/>
      <c r="M39" s="78"/>
      <c r="N39" s="27">
        <f t="shared" si="4"/>
        <v>0</v>
      </c>
      <c r="O39" s="79"/>
      <c r="P39" s="79"/>
      <c r="Q39" s="79"/>
      <c r="R39" s="79"/>
      <c r="S39" s="79"/>
      <c r="T39" s="27">
        <v>6</v>
      </c>
      <c r="U39" s="40" t="str">
        <f t="shared" si="5"/>
        <v/>
      </c>
      <c r="V39" s="22">
        <v>476</v>
      </c>
      <c r="W39" s="22" t="s">
        <v>79</v>
      </c>
      <c r="X39" s="22" t="s">
        <v>95</v>
      </c>
      <c r="Y39" s="61" t="s">
        <v>268</v>
      </c>
      <c r="Z39" s="41"/>
      <c r="AA39" s="1" t="s">
        <v>208</v>
      </c>
      <c r="AB39" s="28" t="s">
        <v>209</v>
      </c>
    </row>
    <row r="40" spans="1:28" x14ac:dyDescent="0.3">
      <c r="A40" s="1" t="s">
        <v>46</v>
      </c>
      <c r="B40" s="1" t="s">
        <v>71</v>
      </c>
      <c r="C40" s="27" t="s">
        <v>212</v>
      </c>
      <c r="D40" s="38">
        <v>15</v>
      </c>
      <c r="E40" s="78"/>
      <c r="F40" s="78"/>
      <c r="G40" s="78"/>
      <c r="H40" s="27"/>
      <c r="I40" s="27"/>
      <c r="J40" s="78"/>
      <c r="K40" s="78"/>
      <c r="L40" s="78"/>
      <c r="M40" s="78"/>
      <c r="N40" s="27">
        <f t="shared" si="4"/>
        <v>0</v>
      </c>
      <c r="O40" s="79"/>
      <c r="P40" s="79"/>
      <c r="Q40" s="79"/>
      <c r="R40" s="79"/>
      <c r="S40" s="79"/>
      <c r="T40" s="27">
        <v>27</v>
      </c>
      <c r="U40" s="40" t="str">
        <f t="shared" si="5"/>
        <v/>
      </c>
      <c r="V40" s="22">
        <v>476</v>
      </c>
      <c r="W40" s="22" t="s">
        <v>79</v>
      </c>
      <c r="X40" s="22" t="s">
        <v>95</v>
      </c>
      <c r="Y40" s="61" t="s">
        <v>268</v>
      </c>
      <c r="Z40" s="41"/>
      <c r="AA40" s="1" t="s">
        <v>208</v>
      </c>
      <c r="AB40" s="28" t="s">
        <v>209</v>
      </c>
    </row>
    <row r="41" spans="1:28" x14ac:dyDescent="0.3">
      <c r="A41" s="1" t="s">
        <v>46</v>
      </c>
      <c r="B41" s="1" t="s">
        <v>71</v>
      </c>
      <c r="C41" s="27" t="s">
        <v>321</v>
      </c>
      <c r="D41" s="38">
        <v>13</v>
      </c>
      <c r="E41" s="78" t="s">
        <v>467</v>
      </c>
      <c r="F41" s="78"/>
      <c r="G41" s="78"/>
      <c r="H41" s="27"/>
      <c r="I41" s="27"/>
      <c r="J41" s="78"/>
      <c r="K41" s="78"/>
      <c r="L41" s="78"/>
      <c r="M41" s="78"/>
      <c r="N41" s="27"/>
      <c r="O41" s="79"/>
      <c r="P41" s="79"/>
      <c r="Q41" s="79"/>
      <c r="R41" s="79"/>
      <c r="S41" s="79"/>
      <c r="T41" s="27"/>
      <c r="U41" s="40"/>
      <c r="V41" s="22">
        <v>476</v>
      </c>
      <c r="W41" s="22" t="s">
        <v>79</v>
      </c>
      <c r="X41" s="22" t="s">
        <v>95</v>
      </c>
      <c r="Y41" s="61" t="s">
        <v>268</v>
      </c>
      <c r="Z41" s="41"/>
      <c r="AA41" s="1" t="s">
        <v>208</v>
      </c>
      <c r="AB41" s="28" t="s">
        <v>209</v>
      </c>
    </row>
    <row r="42" spans="1:28" x14ac:dyDescent="0.3">
      <c r="A42" s="1" t="s">
        <v>46</v>
      </c>
      <c r="B42" s="1" t="s">
        <v>71</v>
      </c>
      <c r="C42" s="27" t="s">
        <v>217</v>
      </c>
      <c r="D42" s="38">
        <v>33</v>
      </c>
      <c r="E42" s="78"/>
      <c r="F42" s="78"/>
      <c r="G42" s="78"/>
      <c r="H42" s="27"/>
      <c r="I42" s="27"/>
      <c r="J42" s="78"/>
      <c r="K42" s="78"/>
      <c r="L42" s="78"/>
      <c r="M42" s="78"/>
      <c r="N42" s="27">
        <f t="shared" si="4"/>
        <v>0</v>
      </c>
      <c r="O42" s="79"/>
      <c r="P42" s="79"/>
      <c r="Q42" s="79"/>
      <c r="R42" s="79"/>
      <c r="S42" s="79"/>
      <c r="T42" s="27">
        <v>18</v>
      </c>
      <c r="U42" s="40" t="str">
        <f t="shared" si="5"/>
        <v/>
      </c>
      <c r="V42" s="22">
        <v>476</v>
      </c>
      <c r="W42" s="22" t="s">
        <v>79</v>
      </c>
      <c r="X42" s="22" t="s">
        <v>95</v>
      </c>
      <c r="Y42" s="61" t="s">
        <v>268</v>
      </c>
      <c r="Z42" s="41"/>
      <c r="AA42" s="1" t="s">
        <v>208</v>
      </c>
      <c r="AB42" s="28" t="s">
        <v>209</v>
      </c>
    </row>
    <row r="43" spans="1:28" x14ac:dyDescent="0.3">
      <c r="A43" s="1" t="s">
        <v>46</v>
      </c>
      <c r="B43" s="1" t="s">
        <v>71</v>
      </c>
      <c r="C43" s="27" t="s">
        <v>213</v>
      </c>
      <c r="D43" s="38">
        <v>11</v>
      </c>
      <c r="E43" s="78"/>
      <c r="F43" s="78"/>
      <c r="G43" s="78"/>
      <c r="H43" s="27"/>
      <c r="I43" s="27"/>
      <c r="J43" s="78"/>
      <c r="K43" s="78"/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v>12</v>
      </c>
      <c r="U43" s="40" t="str">
        <f t="shared" si="5"/>
        <v/>
      </c>
      <c r="V43" s="22">
        <v>476</v>
      </c>
      <c r="W43" s="22" t="s">
        <v>79</v>
      </c>
      <c r="X43" s="22" t="s">
        <v>95</v>
      </c>
      <c r="Y43" s="61" t="s">
        <v>268</v>
      </c>
      <c r="Z43" s="41"/>
      <c r="AA43" s="1" t="s">
        <v>208</v>
      </c>
      <c r="AB43" s="28" t="s">
        <v>209</v>
      </c>
    </row>
    <row r="44" spans="1:28" x14ac:dyDescent="0.3">
      <c r="A44" s="1" t="s">
        <v>46</v>
      </c>
      <c r="B44" s="1" t="s">
        <v>71</v>
      </c>
      <c r="C44" s="55" t="s">
        <v>39</v>
      </c>
      <c r="D44" s="1"/>
      <c r="E44" s="55">
        <v>240</v>
      </c>
      <c r="F44" s="55"/>
      <c r="G44" s="55"/>
      <c r="H44" s="55"/>
      <c r="I44" s="55"/>
      <c r="J44" s="55">
        <v>13</v>
      </c>
      <c r="K44" s="42"/>
      <c r="L44" s="42"/>
      <c r="M44" s="42"/>
      <c r="N44" s="27"/>
      <c r="O44" s="42"/>
      <c r="P44" s="42"/>
      <c r="Q44" s="42"/>
      <c r="R44" s="42"/>
      <c r="S44" s="42"/>
      <c r="T44" s="27"/>
      <c r="U44" s="40" t="str">
        <f t="shared" ref="U44" si="6">_xlfn.IFNA("",((T44+Q44+N44-R44)+(O44*2))/E44)</f>
        <v/>
      </c>
      <c r="V44" s="22">
        <v>476</v>
      </c>
      <c r="W44" s="22" t="s">
        <v>79</v>
      </c>
      <c r="X44" s="22" t="s">
        <v>95</v>
      </c>
      <c r="Y44" s="61" t="s">
        <v>268</v>
      </c>
      <c r="Z44" s="41"/>
      <c r="AA44" s="1" t="s">
        <v>208</v>
      </c>
      <c r="AB44" s="28" t="s">
        <v>209</v>
      </c>
    </row>
    <row r="45" spans="1:28" x14ac:dyDescent="0.3">
      <c r="A45" s="43" t="s">
        <v>46</v>
      </c>
      <c r="B45" s="43" t="s">
        <v>71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0</v>
      </c>
      <c r="G45" s="44">
        <f t="shared" si="7"/>
        <v>0</v>
      </c>
      <c r="H45" s="44">
        <f t="shared" si="7"/>
        <v>0</v>
      </c>
      <c r="I45" s="44">
        <f t="shared" si="7"/>
        <v>0</v>
      </c>
      <c r="J45" s="44">
        <f t="shared" si="7"/>
        <v>13</v>
      </c>
      <c r="K45" s="44">
        <f t="shared" si="7"/>
        <v>0</v>
      </c>
      <c r="L45" s="44">
        <f t="shared" si="7"/>
        <v>0</v>
      </c>
      <c r="M45" s="44">
        <f t="shared" si="7"/>
        <v>0</v>
      </c>
      <c r="N45" s="44">
        <f t="shared" si="7"/>
        <v>0</v>
      </c>
      <c r="O45" s="44">
        <f t="shared" si="7"/>
        <v>0</v>
      </c>
      <c r="P45" s="44">
        <f t="shared" si="7"/>
        <v>0</v>
      </c>
      <c r="Q45" s="44">
        <f t="shared" si="7"/>
        <v>0</v>
      </c>
      <c r="R45" s="44">
        <f t="shared" si="7"/>
        <v>0</v>
      </c>
      <c r="S45" s="44">
        <f t="shared" si="7"/>
        <v>0</v>
      </c>
      <c r="T45" s="44">
        <f t="shared" si="7"/>
        <v>113</v>
      </c>
      <c r="U45" s="45">
        <f>((T45+Q45+N45-R45)+(O45*2))/E45</f>
        <v>0.47083333333333333</v>
      </c>
      <c r="V45" s="46">
        <v>476</v>
      </c>
      <c r="W45" s="46" t="s">
        <v>79</v>
      </c>
      <c r="X45" s="46" t="s">
        <v>95</v>
      </c>
      <c r="Y45" s="62" t="s">
        <v>268</v>
      </c>
      <c r="Z45" s="47"/>
      <c r="AA45" s="43" t="s">
        <v>208</v>
      </c>
      <c r="AB45" s="66" t="s">
        <v>209</v>
      </c>
    </row>
    <row r="46" spans="1:28" x14ac:dyDescent="0.3">
      <c r="A46" s="1"/>
      <c r="B46" s="1"/>
      <c r="C46" s="1"/>
      <c r="D46" s="1"/>
      <c r="F46" s="48" t="s">
        <v>41</v>
      </c>
      <c r="G46" s="49" t="e">
        <f>F45/G45</f>
        <v>#DIV/0!</v>
      </c>
      <c r="H46" s="27"/>
      <c r="I46" s="1"/>
      <c r="J46" s="48" t="s">
        <v>42</v>
      </c>
      <c r="K46" s="50" t="e">
        <f>J45/K45</f>
        <v>#DIV/0!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38"/>
      <c r="D48" s="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69"/>
      <c r="V48" s="22"/>
      <c r="W48" s="22"/>
      <c r="X48" s="22"/>
      <c r="Y48" s="68"/>
      <c r="Z48" s="41"/>
      <c r="AA48" s="1"/>
      <c r="AB48" s="1"/>
    </row>
    <row r="49" spans="1:28" x14ac:dyDescent="0.3">
      <c r="A49" s="1"/>
      <c r="B49" s="1"/>
      <c r="C49" s="1"/>
      <c r="D49" s="1"/>
      <c r="F49" s="48"/>
      <c r="G49" s="70"/>
      <c r="H49" s="27"/>
      <c r="I49" s="1"/>
      <c r="J49" s="48"/>
      <c r="K49" s="71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D26DF-E18C-47EA-A740-38F36FC8F37B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192</v>
      </c>
      <c r="D4" s="7" t="s">
        <v>5</v>
      </c>
      <c r="E4" s="8"/>
      <c r="F4" s="5"/>
      <c r="G4" s="1"/>
      <c r="J4" s="15" t="s">
        <v>194</v>
      </c>
      <c r="K4" s="16" t="str">
        <f>+C11</f>
        <v>New Jersey Gems</v>
      </c>
      <c r="L4" s="17"/>
      <c r="M4" s="18"/>
      <c r="N4" s="19">
        <v>25</v>
      </c>
      <c r="O4" s="19">
        <v>26</v>
      </c>
      <c r="P4" s="19">
        <v>27</v>
      </c>
      <c r="Q4" s="19">
        <v>21</v>
      </c>
      <c r="R4" s="20"/>
      <c r="S4" s="21">
        <f>SUM(N4:R4)</f>
        <v>99</v>
      </c>
      <c r="T4" s="22">
        <v>483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195</v>
      </c>
      <c r="K5" s="16" t="str">
        <f>+C33</f>
        <v>New Orleans Pride</v>
      </c>
      <c r="L5" s="17"/>
      <c r="M5" s="18"/>
      <c r="N5" s="19">
        <v>22</v>
      </c>
      <c r="O5" s="19">
        <v>25</v>
      </c>
      <c r="P5" s="19">
        <v>27</v>
      </c>
      <c r="Q5" s="19">
        <v>20</v>
      </c>
      <c r="R5" s="20"/>
      <c r="S5" s="21">
        <f>SUM(N5:R5)</f>
        <v>94</v>
      </c>
      <c r="T5" s="22">
        <v>483</v>
      </c>
      <c r="U5" s="1"/>
      <c r="V5" s="1"/>
      <c r="W5" s="1"/>
    </row>
    <row r="6" spans="1:28" x14ac:dyDescent="0.3">
      <c r="C6" s="23">
        <v>747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193</v>
      </c>
      <c r="D7" s="7" t="s">
        <v>8</v>
      </c>
      <c r="G7" s="1"/>
      <c r="S7" s="1"/>
      <c r="T7" s="25" t="s">
        <v>9</v>
      </c>
      <c r="U7" s="1"/>
      <c r="V7" s="26">
        <v>483</v>
      </c>
      <c r="W7" s="1"/>
    </row>
    <row r="8" spans="1:28" x14ac:dyDescent="0.3">
      <c r="B8" s="1"/>
      <c r="C8" s="24" t="s">
        <v>101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7.9861111111111105E-2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32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12</v>
      </c>
      <c r="E13" s="27">
        <v>43</v>
      </c>
      <c r="F13" s="27">
        <v>12</v>
      </c>
      <c r="G13" s="27">
        <v>24</v>
      </c>
      <c r="H13" s="27"/>
      <c r="I13" s="27"/>
      <c r="J13" s="27">
        <v>16</v>
      </c>
      <c r="K13" s="27">
        <v>16</v>
      </c>
      <c r="L13" s="27">
        <v>3</v>
      </c>
      <c r="M13" s="27">
        <v>1</v>
      </c>
      <c r="N13" s="27">
        <f t="shared" ref="N13:N22" si="0">SUM(L13:M13)</f>
        <v>4</v>
      </c>
      <c r="O13" s="27">
        <v>3</v>
      </c>
      <c r="P13" s="39">
        <v>1</v>
      </c>
      <c r="Q13" s="27">
        <v>4</v>
      </c>
      <c r="R13" s="27">
        <v>1</v>
      </c>
      <c r="S13" s="27">
        <v>0</v>
      </c>
      <c r="T13" s="27">
        <f t="shared" ref="T13:T22" si="1">(H13*3)+((F13-H13)*2)+J13</f>
        <v>40</v>
      </c>
      <c r="U13" s="40">
        <f t="shared" ref="U13:U22" si="2">IFERROR(((T13+Q13+N13-R13)+(O13*2))/E13,"")</f>
        <v>1.2325581395348837</v>
      </c>
      <c r="V13" s="22">
        <v>483</v>
      </c>
      <c r="W13" s="22" t="s">
        <v>79</v>
      </c>
      <c r="X13" s="22" t="s">
        <v>80</v>
      </c>
      <c r="Y13" s="61">
        <v>747</v>
      </c>
      <c r="Z13" s="41"/>
      <c r="AA13" s="1" t="s">
        <v>96</v>
      </c>
      <c r="AB13" s="28" t="s">
        <v>196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34</v>
      </c>
      <c r="E14" s="27" t="s">
        <v>467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/>
      <c r="V14" s="22">
        <v>483</v>
      </c>
      <c r="W14" s="22" t="s">
        <v>79</v>
      </c>
      <c r="X14" s="22" t="s">
        <v>80</v>
      </c>
      <c r="Y14" s="61">
        <v>747</v>
      </c>
      <c r="Z14" s="41"/>
      <c r="AA14" s="1" t="s">
        <v>96</v>
      </c>
      <c r="AB14" s="28" t="s">
        <v>196</v>
      </c>
    </row>
    <row r="15" spans="1:28" x14ac:dyDescent="0.3">
      <c r="A15" s="1" t="s">
        <v>59</v>
      </c>
      <c r="B15" s="1" t="s">
        <v>46</v>
      </c>
      <c r="C15" s="27" t="s">
        <v>132</v>
      </c>
      <c r="D15" s="38">
        <v>55</v>
      </c>
      <c r="E15" s="27" t="s">
        <v>467</v>
      </c>
      <c r="F15" s="27"/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39"/>
      <c r="P15" s="39"/>
      <c r="Q15" s="39"/>
      <c r="R15" s="39"/>
      <c r="S15" s="39"/>
      <c r="T15" s="39">
        <f t="shared" si="1"/>
        <v>0</v>
      </c>
      <c r="U15" s="40" t="str">
        <f t="shared" si="2"/>
        <v/>
      </c>
      <c r="V15" s="22">
        <v>483</v>
      </c>
      <c r="W15" s="22" t="s">
        <v>79</v>
      </c>
      <c r="X15" s="22" t="s">
        <v>80</v>
      </c>
      <c r="Y15" s="61">
        <v>747</v>
      </c>
      <c r="Z15" s="41"/>
      <c r="AA15" s="1" t="s">
        <v>96</v>
      </c>
      <c r="AB15" s="28" t="s">
        <v>196</v>
      </c>
    </row>
    <row r="16" spans="1:28" x14ac:dyDescent="0.3">
      <c r="A16" s="1" t="s">
        <v>59</v>
      </c>
      <c r="B16" s="1" t="s">
        <v>46</v>
      </c>
      <c r="C16" s="27" t="s">
        <v>117</v>
      </c>
      <c r="D16" s="38">
        <v>42</v>
      </c>
      <c r="E16" s="27">
        <v>19</v>
      </c>
      <c r="F16" s="27">
        <v>2</v>
      </c>
      <c r="G16" s="27">
        <v>3</v>
      </c>
      <c r="H16" s="27"/>
      <c r="I16" s="27"/>
      <c r="J16" s="27">
        <v>3</v>
      </c>
      <c r="K16" s="27">
        <v>6</v>
      </c>
      <c r="L16" s="27">
        <v>1</v>
      </c>
      <c r="M16" s="27">
        <v>2</v>
      </c>
      <c r="N16" s="27">
        <f t="shared" si="0"/>
        <v>3</v>
      </c>
      <c r="O16" s="39">
        <v>0</v>
      </c>
      <c r="P16" s="39">
        <v>2</v>
      </c>
      <c r="Q16" s="39">
        <v>0</v>
      </c>
      <c r="R16" s="39">
        <v>2</v>
      </c>
      <c r="S16" s="39">
        <v>0</v>
      </c>
      <c r="T16" s="39">
        <f t="shared" si="1"/>
        <v>7</v>
      </c>
      <c r="U16" s="40">
        <f t="shared" si="2"/>
        <v>0.42105263157894735</v>
      </c>
      <c r="V16" s="22">
        <v>483</v>
      </c>
      <c r="W16" s="22" t="s">
        <v>79</v>
      </c>
      <c r="X16" s="22" t="s">
        <v>80</v>
      </c>
      <c r="Y16" s="61">
        <v>747</v>
      </c>
      <c r="Z16" s="41"/>
      <c r="AA16" s="1" t="s">
        <v>96</v>
      </c>
      <c r="AB16" s="28" t="s">
        <v>196</v>
      </c>
    </row>
    <row r="17" spans="1:28" x14ac:dyDescent="0.3">
      <c r="A17" s="1" t="s">
        <v>59</v>
      </c>
      <c r="B17" s="1" t="s">
        <v>46</v>
      </c>
      <c r="C17" s="27" t="s">
        <v>118</v>
      </c>
      <c r="D17" s="38">
        <v>40</v>
      </c>
      <c r="E17" s="27">
        <v>44</v>
      </c>
      <c r="F17" s="27">
        <v>10</v>
      </c>
      <c r="G17" s="27">
        <v>19</v>
      </c>
      <c r="H17" s="27"/>
      <c r="I17" s="27"/>
      <c r="J17" s="27">
        <v>0</v>
      </c>
      <c r="K17" s="27">
        <v>0</v>
      </c>
      <c r="L17" s="27">
        <v>5</v>
      </c>
      <c r="M17" s="27">
        <v>7</v>
      </c>
      <c r="N17" s="27">
        <f t="shared" si="0"/>
        <v>12</v>
      </c>
      <c r="O17" s="39">
        <v>2</v>
      </c>
      <c r="P17" s="39">
        <v>5</v>
      </c>
      <c r="Q17" s="39">
        <v>0</v>
      </c>
      <c r="R17" s="39">
        <v>2</v>
      </c>
      <c r="S17" s="39">
        <v>2</v>
      </c>
      <c r="T17" s="39">
        <f t="shared" si="1"/>
        <v>20</v>
      </c>
      <c r="U17" s="40">
        <f t="shared" si="2"/>
        <v>0.77272727272727271</v>
      </c>
      <c r="V17" s="22">
        <v>483</v>
      </c>
      <c r="W17" s="22" t="s">
        <v>79</v>
      </c>
      <c r="X17" s="22" t="s">
        <v>80</v>
      </c>
      <c r="Y17" s="61">
        <v>747</v>
      </c>
      <c r="Z17" s="41"/>
      <c r="AA17" s="1" t="s">
        <v>96</v>
      </c>
      <c r="AB17" s="28" t="s">
        <v>196</v>
      </c>
    </row>
    <row r="18" spans="1:28" x14ac:dyDescent="0.3">
      <c r="A18" s="1" t="s">
        <v>59</v>
      </c>
      <c r="B18" s="1" t="s">
        <v>46</v>
      </c>
      <c r="C18" s="27" t="s">
        <v>49</v>
      </c>
      <c r="D18" s="38">
        <v>44</v>
      </c>
      <c r="E18" s="27">
        <v>38</v>
      </c>
      <c r="F18" s="27">
        <v>1</v>
      </c>
      <c r="G18" s="27">
        <v>10</v>
      </c>
      <c r="H18" s="27"/>
      <c r="I18" s="27"/>
      <c r="J18" s="27">
        <v>2</v>
      </c>
      <c r="K18" s="27">
        <v>2</v>
      </c>
      <c r="L18" s="27">
        <v>0</v>
      </c>
      <c r="M18" s="27">
        <v>1</v>
      </c>
      <c r="N18" s="27">
        <f t="shared" si="0"/>
        <v>1</v>
      </c>
      <c r="O18" s="39">
        <v>10</v>
      </c>
      <c r="P18" s="39">
        <v>1</v>
      </c>
      <c r="Q18" s="39">
        <v>2</v>
      </c>
      <c r="R18" s="39">
        <v>3</v>
      </c>
      <c r="S18" s="39">
        <v>0</v>
      </c>
      <c r="T18" s="39">
        <f t="shared" si="1"/>
        <v>4</v>
      </c>
      <c r="U18" s="40">
        <f t="shared" si="2"/>
        <v>0.63157894736842102</v>
      </c>
      <c r="V18" s="22">
        <v>483</v>
      </c>
      <c r="W18" s="22" t="s">
        <v>79</v>
      </c>
      <c r="X18" s="22" t="s">
        <v>80</v>
      </c>
      <c r="Y18" s="61">
        <v>747</v>
      </c>
      <c r="Z18" s="41"/>
      <c r="AA18" s="1" t="s">
        <v>96</v>
      </c>
      <c r="AB18" s="28" t="s">
        <v>196</v>
      </c>
    </row>
    <row r="19" spans="1:28" x14ac:dyDescent="0.3">
      <c r="A19" s="1" t="s">
        <v>59</v>
      </c>
      <c r="B19" s="1" t="s">
        <v>46</v>
      </c>
      <c r="C19" s="27" t="s">
        <v>50</v>
      </c>
      <c r="D19" s="38">
        <v>24</v>
      </c>
      <c r="E19" s="27">
        <v>33</v>
      </c>
      <c r="F19" s="27">
        <v>5</v>
      </c>
      <c r="G19" s="27">
        <v>7</v>
      </c>
      <c r="H19" s="27"/>
      <c r="I19" s="27"/>
      <c r="J19" s="27">
        <v>3</v>
      </c>
      <c r="K19" s="27">
        <v>3</v>
      </c>
      <c r="L19" s="27">
        <v>0</v>
      </c>
      <c r="M19" s="27">
        <v>4</v>
      </c>
      <c r="N19" s="27">
        <f t="shared" si="0"/>
        <v>4</v>
      </c>
      <c r="O19" s="39">
        <v>1</v>
      </c>
      <c r="P19" s="39">
        <v>2</v>
      </c>
      <c r="Q19" s="39">
        <v>2</v>
      </c>
      <c r="R19" s="39">
        <v>2</v>
      </c>
      <c r="S19" s="39">
        <v>0</v>
      </c>
      <c r="T19" s="39">
        <f t="shared" si="1"/>
        <v>13</v>
      </c>
      <c r="U19" s="40">
        <f t="shared" si="2"/>
        <v>0.5757575757575758</v>
      </c>
      <c r="V19" s="22">
        <v>483</v>
      </c>
      <c r="W19" s="22" t="s">
        <v>79</v>
      </c>
      <c r="X19" s="22" t="s">
        <v>80</v>
      </c>
      <c r="Y19" s="61">
        <v>747</v>
      </c>
      <c r="Z19" s="41"/>
      <c r="AA19" s="1" t="s">
        <v>96</v>
      </c>
      <c r="AB19" s="28" t="s">
        <v>196</v>
      </c>
    </row>
    <row r="20" spans="1:28" x14ac:dyDescent="0.3">
      <c r="A20" s="1" t="s">
        <v>59</v>
      </c>
      <c r="B20" s="1" t="s">
        <v>46</v>
      </c>
      <c r="C20" s="27" t="s">
        <v>51</v>
      </c>
      <c r="D20" s="38">
        <v>23</v>
      </c>
      <c r="E20" s="27">
        <v>14</v>
      </c>
      <c r="F20" s="27">
        <v>0</v>
      </c>
      <c r="G20" s="27">
        <v>2</v>
      </c>
      <c r="H20" s="27"/>
      <c r="I20" s="27"/>
      <c r="J20" s="27">
        <v>3</v>
      </c>
      <c r="K20" s="27">
        <v>4</v>
      </c>
      <c r="L20" s="27">
        <v>0</v>
      </c>
      <c r="M20" s="27">
        <v>1</v>
      </c>
      <c r="N20" s="27">
        <f t="shared" si="0"/>
        <v>1</v>
      </c>
      <c r="O20" s="39">
        <v>3</v>
      </c>
      <c r="P20" s="39">
        <v>4</v>
      </c>
      <c r="Q20" s="39">
        <v>0</v>
      </c>
      <c r="R20" s="39">
        <v>1</v>
      </c>
      <c r="S20" s="39">
        <v>0</v>
      </c>
      <c r="T20" s="39">
        <f t="shared" si="1"/>
        <v>3</v>
      </c>
      <c r="U20" s="40">
        <f t="shared" si="2"/>
        <v>0.6428571428571429</v>
      </c>
      <c r="V20" s="22">
        <v>483</v>
      </c>
      <c r="W20" s="22" t="s">
        <v>79</v>
      </c>
      <c r="X20" s="22" t="s">
        <v>80</v>
      </c>
      <c r="Y20" s="61">
        <v>747</v>
      </c>
      <c r="Z20" s="41"/>
      <c r="AA20" s="1" t="s">
        <v>96</v>
      </c>
      <c r="AB20" s="28" t="s">
        <v>196</v>
      </c>
    </row>
    <row r="21" spans="1:28" x14ac:dyDescent="0.3">
      <c r="A21" s="1" t="s">
        <v>59</v>
      </c>
      <c r="B21" s="1" t="s">
        <v>46</v>
      </c>
      <c r="C21" s="27" t="s">
        <v>53</v>
      </c>
      <c r="D21" s="38">
        <v>10</v>
      </c>
      <c r="E21" s="27">
        <v>41</v>
      </c>
      <c r="F21" s="27">
        <v>5</v>
      </c>
      <c r="G21" s="27">
        <v>9</v>
      </c>
      <c r="H21" s="27"/>
      <c r="I21" s="27"/>
      <c r="J21" s="27">
        <v>2</v>
      </c>
      <c r="K21" s="27">
        <v>2</v>
      </c>
      <c r="L21" s="27">
        <v>3</v>
      </c>
      <c r="M21" s="27">
        <v>2</v>
      </c>
      <c r="N21" s="27">
        <f t="shared" si="0"/>
        <v>5</v>
      </c>
      <c r="O21" s="39">
        <v>8</v>
      </c>
      <c r="P21" s="39">
        <v>3</v>
      </c>
      <c r="Q21" s="39">
        <v>4</v>
      </c>
      <c r="R21" s="39">
        <v>2</v>
      </c>
      <c r="S21" s="39">
        <v>0</v>
      </c>
      <c r="T21" s="39">
        <f t="shared" si="1"/>
        <v>12</v>
      </c>
      <c r="U21" s="40">
        <f t="shared" si="2"/>
        <v>0.85365853658536583</v>
      </c>
      <c r="V21" s="22">
        <v>483</v>
      </c>
      <c r="W21" s="22" t="s">
        <v>79</v>
      </c>
      <c r="X21" s="22" t="s">
        <v>80</v>
      </c>
      <c r="Y21" s="61">
        <v>747</v>
      </c>
      <c r="Z21" s="41"/>
      <c r="AA21" s="1" t="s">
        <v>96</v>
      </c>
      <c r="AB21" s="28" t="s">
        <v>196</v>
      </c>
    </row>
    <row r="22" spans="1:28" x14ac:dyDescent="0.3">
      <c r="A22" s="1" t="s">
        <v>59</v>
      </c>
      <c r="B22" s="1" t="s">
        <v>46</v>
      </c>
      <c r="C22" s="27" t="s">
        <v>54</v>
      </c>
      <c r="D22" s="38">
        <v>32</v>
      </c>
      <c r="E22" s="27">
        <v>8</v>
      </c>
      <c r="F22" s="27">
        <v>0</v>
      </c>
      <c r="G22" s="27">
        <v>2</v>
      </c>
      <c r="H22" s="27"/>
      <c r="I22" s="27"/>
      <c r="J22" s="27">
        <v>0</v>
      </c>
      <c r="K22" s="27">
        <v>0</v>
      </c>
      <c r="L22" s="27">
        <v>0</v>
      </c>
      <c r="M22" s="27">
        <v>2</v>
      </c>
      <c r="N22" s="27">
        <f t="shared" si="0"/>
        <v>2</v>
      </c>
      <c r="O22" s="39">
        <v>0</v>
      </c>
      <c r="P22" s="39">
        <v>0</v>
      </c>
      <c r="Q22" s="39">
        <v>1</v>
      </c>
      <c r="R22" s="39">
        <v>1</v>
      </c>
      <c r="S22" s="39">
        <v>0</v>
      </c>
      <c r="T22" s="39">
        <f t="shared" si="1"/>
        <v>0</v>
      </c>
      <c r="U22" s="40">
        <f t="shared" si="2"/>
        <v>0.25</v>
      </c>
      <c r="V22" s="22">
        <v>483</v>
      </c>
      <c r="W22" s="22" t="s">
        <v>79</v>
      </c>
      <c r="X22" s="22" t="s">
        <v>80</v>
      </c>
      <c r="Y22" s="61">
        <v>747</v>
      </c>
      <c r="Z22" s="41"/>
      <c r="AA22" s="1" t="s">
        <v>96</v>
      </c>
      <c r="AB22" s="28" t="s">
        <v>196</v>
      </c>
    </row>
    <row r="23" spans="1:28" x14ac:dyDescent="0.3">
      <c r="A23" s="43" t="s">
        <v>59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35</v>
      </c>
      <c r="G23" s="44">
        <f t="shared" si="3"/>
        <v>76</v>
      </c>
      <c r="H23" s="44">
        <f t="shared" si="3"/>
        <v>0</v>
      </c>
      <c r="I23" s="44">
        <f t="shared" si="3"/>
        <v>0</v>
      </c>
      <c r="J23" s="44">
        <f t="shared" si="3"/>
        <v>29</v>
      </c>
      <c r="K23" s="44">
        <f t="shared" si="3"/>
        <v>33</v>
      </c>
      <c r="L23" s="44">
        <f t="shared" si="3"/>
        <v>12</v>
      </c>
      <c r="M23" s="44">
        <f t="shared" si="3"/>
        <v>20</v>
      </c>
      <c r="N23" s="44">
        <f t="shared" si="3"/>
        <v>32</v>
      </c>
      <c r="O23" s="44">
        <f t="shared" si="3"/>
        <v>27</v>
      </c>
      <c r="P23" s="44">
        <f t="shared" si="3"/>
        <v>18</v>
      </c>
      <c r="Q23" s="44">
        <f t="shared" si="3"/>
        <v>13</v>
      </c>
      <c r="R23" s="44">
        <f t="shared" si="3"/>
        <v>14</v>
      </c>
      <c r="S23" s="44">
        <f t="shared" si="3"/>
        <v>2</v>
      </c>
      <c r="T23" s="44">
        <f t="shared" si="3"/>
        <v>99</v>
      </c>
      <c r="U23" s="45">
        <f>((T23+Q23+N23-R23)+(O23*2))/E23</f>
        <v>0.76666666666666672</v>
      </c>
      <c r="V23" s="46">
        <v>483</v>
      </c>
      <c r="W23" s="46" t="s">
        <v>79</v>
      </c>
      <c r="X23" s="46" t="s">
        <v>80</v>
      </c>
      <c r="Y23" s="62">
        <v>747</v>
      </c>
      <c r="Z23" s="47"/>
      <c r="AA23" s="43" t="s">
        <v>96</v>
      </c>
      <c r="AB23" s="66" t="s">
        <v>196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0.46052631578947367</v>
      </c>
      <c r="H24" s="27"/>
      <c r="I24" s="1"/>
      <c r="J24" s="48" t="s">
        <v>42</v>
      </c>
      <c r="K24" s="50">
        <f>J23/K23</f>
        <v>0.87878787878787878</v>
      </c>
      <c r="L24" s="1"/>
      <c r="M24" s="39" t="s">
        <v>43</v>
      </c>
      <c r="N24" s="51">
        <v>8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32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163</v>
      </c>
      <c r="D35" s="38">
        <v>32</v>
      </c>
      <c r="E35" s="27">
        <v>27</v>
      </c>
      <c r="F35" s="27">
        <v>2</v>
      </c>
      <c r="G35" s="27">
        <v>6</v>
      </c>
      <c r="H35" s="27"/>
      <c r="I35" s="27"/>
      <c r="J35" s="27">
        <v>4</v>
      </c>
      <c r="K35" s="27">
        <v>8</v>
      </c>
      <c r="L35" s="27">
        <v>3</v>
      </c>
      <c r="M35" s="27">
        <v>3</v>
      </c>
      <c r="N35" s="27">
        <f t="shared" ref="N35:N44" si="4">SUM(L35:M35)</f>
        <v>6</v>
      </c>
      <c r="O35" s="27">
        <v>0</v>
      </c>
      <c r="P35" s="39">
        <v>2</v>
      </c>
      <c r="Q35" s="27">
        <v>0</v>
      </c>
      <c r="R35" s="27">
        <v>1</v>
      </c>
      <c r="S35" s="27">
        <v>4</v>
      </c>
      <c r="T35" s="27">
        <f t="shared" ref="T35:T44" si="5">+(F35*2)+J35</f>
        <v>8</v>
      </c>
      <c r="U35" s="40">
        <f t="shared" ref="U35:U44" si="6">IFERROR(((T35+Q35+N35-R35)+(O35*2))/E35,"")</f>
        <v>0.48148148148148145</v>
      </c>
      <c r="V35" s="22">
        <v>483</v>
      </c>
      <c r="W35" s="22" t="s">
        <v>94</v>
      </c>
      <c r="X35" s="22" t="s">
        <v>95</v>
      </c>
      <c r="Y35" s="61">
        <v>747</v>
      </c>
      <c r="Z35" s="41" t="s">
        <v>219</v>
      </c>
      <c r="AA35" s="1" t="s">
        <v>161</v>
      </c>
      <c r="AB35" s="28" t="s">
        <v>197</v>
      </c>
    </row>
    <row r="36" spans="1:28" x14ac:dyDescent="0.3">
      <c r="A36" s="1" t="s">
        <v>46</v>
      </c>
      <c r="B36" s="1" t="s">
        <v>59</v>
      </c>
      <c r="C36" s="27" t="s">
        <v>164</v>
      </c>
      <c r="D36" s="38">
        <v>10</v>
      </c>
      <c r="E36" s="27">
        <v>43</v>
      </c>
      <c r="F36" s="27">
        <v>8</v>
      </c>
      <c r="G36" s="27">
        <v>13</v>
      </c>
      <c r="H36" s="27"/>
      <c r="I36" s="27"/>
      <c r="J36" s="27">
        <v>0</v>
      </c>
      <c r="K36" s="27">
        <v>0</v>
      </c>
      <c r="L36" s="27">
        <v>1</v>
      </c>
      <c r="M36" s="27">
        <v>3</v>
      </c>
      <c r="N36" s="27">
        <f t="shared" si="4"/>
        <v>4</v>
      </c>
      <c r="O36" s="39">
        <v>7</v>
      </c>
      <c r="P36" s="39">
        <v>2</v>
      </c>
      <c r="Q36" s="39">
        <v>4</v>
      </c>
      <c r="R36" s="39">
        <v>5</v>
      </c>
      <c r="S36" s="39">
        <v>0</v>
      </c>
      <c r="T36" s="27">
        <f t="shared" si="5"/>
        <v>16</v>
      </c>
      <c r="U36" s="40">
        <f t="shared" si="6"/>
        <v>0.76744186046511631</v>
      </c>
      <c r="V36" s="22">
        <v>483</v>
      </c>
      <c r="W36" s="22" t="s">
        <v>94</v>
      </c>
      <c r="X36" s="22" t="s">
        <v>95</v>
      </c>
      <c r="Y36" s="61">
        <v>747</v>
      </c>
      <c r="Z36" s="41" t="s">
        <v>219</v>
      </c>
      <c r="AA36" s="1" t="s">
        <v>161</v>
      </c>
      <c r="AB36" s="28" t="s">
        <v>197</v>
      </c>
    </row>
    <row r="37" spans="1:28" x14ac:dyDescent="0.3">
      <c r="A37" s="1" t="s">
        <v>46</v>
      </c>
      <c r="B37" s="1" t="s">
        <v>59</v>
      </c>
      <c r="C37" s="27" t="s">
        <v>165</v>
      </c>
      <c r="D37" s="38">
        <v>44</v>
      </c>
      <c r="E37" s="27">
        <v>19</v>
      </c>
      <c r="F37" s="27">
        <v>3</v>
      </c>
      <c r="G37" s="27">
        <v>7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2</v>
      </c>
      <c r="P37" s="39">
        <v>5</v>
      </c>
      <c r="Q37" s="39">
        <v>1</v>
      </c>
      <c r="R37" s="39">
        <v>0</v>
      </c>
      <c r="S37" s="39">
        <v>1</v>
      </c>
      <c r="T37" s="27">
        <f t="shared" si="5"/>
        <v>6</v>
      </c>
      <c r="U37" s="40">
        <f t="shared" si="6"/>
        <v>0.57894736842105265</v>
      </c>
      <c r="V37" s="22">
        <v>483</v>
      </c>
      <c r="W37" s="22" t="s">
        <v>94</v>
      </c>
      <c r="X37" s="22" t="s">
        <v>95</v>
      </c>
      <c r="Y37" s="61">
        <v>747</v>
      </c>
      <c r="Z37" s="41" t="s">
        <v>219</v>
      </c>
      <c r="AA37" s="1" t="s">
        <v>161</v>
      </c>
      <c r="AB37" s="28" t="s">
        <v>197</v>
      </c>
    </row>
    <row r="38" spans="1:28" x14ac:dyDescent="0.3">
      <c r="A38" s="1" t="s">
        <v>46</v>
      </c>
      <c r="B38" s="1" t="s">
        <v>59</v>
      </c>
      <c r="C38" s="27" t="s">
        <v>166</v>
      </c>
      <c r="D38" s="38">
        <v>30</v>
      </c>
      <c r="E38" s="27">
        <v>21</v>
      </c>
      <c r="F38" s="27">
        <v>3</v>
      </c>
      <c r="G38" s="27">
        <v>5</v>
      </c>
      <c r="H38" s="27"/>
      <c r="I38" s="27"/>
      <c r="J38" s="27">
        <v>2</v>
      </c>
      <c r="K38" s="27">
        <v>2</v>
      </c>
      <c r="L38" s="27">
        <v>2</v>
      </c>
      <c r="M38" s="27">
        <v>0</v>
      </c>
      <c r="N38" s="27">
        <f t="shared" si="4"/>
        <v>2</v>
      </c>
      <c r="O38" s="39">
        <v>0</v>
      </c>
      <c r="P38" s="55">
        <v>6</v>
      </c>
      <c r="Q38" s="39">
        <v>0</v>
      </c>
      <c r="R38" s="39">
        <v>1</v>
      </c>
      <c r="S38" s="39">
        <v>0</v>
      </c>
      <c r="T38" s="27">
        <f t="shared" si="5"/>
        <v>8</v>
      </c>
      <c r="U38" s="40">
        <f t="shared" si="6"/>
        <v>0.42857142857142855</v>
      </c>
      <c r="V38" s="22">
        <v>483</v>
      </c>
      <c r="W38" s="22" t="s">
        <v>94</v>
      </c>
      <c r="X38" s="22" t="s">
        <v>95</v>
      </c>
      <c r="Y38" s="61">
        <v>747</v>
      </c>
      <c r="Z38" s="41" t="s">
        <v>219</v>
      </c>
      <c r="AA38" s="1" t="s">
        <v>161</v>
      </c>
      <c r="AB38" s="28" t="s">
        <v>197</v>
      </c>
    </row>
    <row r="39" spans="1:28" x14ac:dyDescent="0.3">
      <c r="A39" s="1" t="s">
        <v>46</v>
      </c>
      <c r="B39" s="1" t="s">
        <v>59</v>
      </c>
      <c r="C39" s="27" t="s">
        <v>167</v>
      </c>
      <c r="D39" s="38">
        <v>11</v>
      </c>
      <c r="E39" s="27">
        <v>23</v>
      </c>
      <c r="F39" s="27">
        <v>3</v>
      </c>
      <c r="G39" s="27">
        <v>6</v>
      </c>
      <c r="H39" s="27"/>
      <c r="I39" s="27"/>
      <c r="J39" s="27">
        <v>0</v>
      </c>
      <c r="K39" s="27">
        <v>0</v>
      </c>
      <c r="L39" s="27">
        <v>0</v>
      </c>
      <c r="M39" s="27">
        <v>3</v>
      </c>
      <c r="N39" s="27">
        <f t="shared" si="4"/>
        <v>3</v>
      </c>
      <c r="O39" s="39">
        <v>1</v>
      </c>
      <c r="P39" s="39">
        <v>1</v>
      </c>
      <c r="Q39" s="39">
        <v>1</v>
      </c>
      <c r="R39" s="39">
        <v>2</v>
      </c>
      <c r="S39" s="39">
        <v>0</v>
      </c>
      <c r="T39" s="27">
        <f t="shared" si="5"/>
        <v>6</v>
      </c>
      <c r="U39" s="40">
        <f t="shared" si="6"/>
        <v>0.43478260869565216</v>
      </c>
      <c r="V39" s="22">
        <v>483</v>
      </c>
      <c r="W39" s="22" t="s">
        <v>94</v>
      </c>
      <c r="X39" s="22" t="s">
        <v>95</v>
      </c>
      <c r="Y39" s="61">
        <v>747</v>
      </c>
      <c r="Z39" s="41" t="s">
        <v>219</v>
      </c>
      <c r="AA39" s="1" t="s">
        <v>161</v>
      </c>
      <c r="AB39" s="28" t="s">
        <v>197</v>
      </c>
    </row>
    <row r="40" spans="1:28" x14ac:dyDescent="0.3">
      <c r="A40" s="1" t="s">
        <v>46</v>
      </c>
      <c r="B40" s="1" t="s">
        <v>59</v>
      </c>
      <c r="C40" s="27" t="s">
        <v>168</v>
      </c>
      <c r="D40" s="38">
        <v>31</v>
      </c>
      <c r="E40" s="27">
        <v>24</v>
      </c>
      <c r="F40" s="27">
        <v>4</v>
      </c>
      <c r="G40" s="27">
        <v>11</v>
      </c>
      <c r="H40" s="27"/>
      <c r="I40" s="27"/>
      <c r="J40" s="27">
        <v>1</v>
      </c>
      <c r="K40" s="27">
        <v>2</v>
      </c>
      <c r="L40" s="27">
        <v>1</v>
      </c>
      <c r="M40" s="27">
        <v>2</v>
      </c>
      <c r="N40" s="27">
        <f t="shared" si="4"/>
        <v>3</v>
      </c>
      <c r="O40" s="39">
        <v>0</v>
      </c>
      <c r="P40" s="39">
        <v>3</v>
      </c>
      <c r="Q40" s="39">
        <v>0</v>
      </c>
      <c r="R40" s="39">
        <v>1</v>
      </c>
      <c r="S40" s="39">
        <v>0</v>
      </c>
      <c r="T40" s="27">
        <f t="shared" si="5"/>
        <v>9</v>
      </c>
      <c r="U40" s="40">
        <f t="shared" si="6"/>
        <v>0.45833333333333331</v>
      </c>
      <c r="V40" s="22">
        <v>483</v>
      </c>
      <c r="W40" s="22" t="s">
        <v>94</v>
      </c>
      <c r="X40" s="22" t="s">
        <v>95</v>
      </c>
      <c r="Y40" s="61">
        <v>747</v>
      </c>
      <c r="Z40" s="41" t="s">
        <v>219</v>
      </c>
      <c r="AA40" s="1" t="s">
        <v>161</v>
      </c>
      <c r="AB40" s="28" t="s">
        <v>197</v>
      </c>
    </row>
    <row r="41" spans="1:28" x14ac:dyDescent="0.3">
      <c r="A41" s="1" t="s">
        <v>46</v>
      </c>
      <c r="B41" s="1" t="s">
        <v>59</v>
      </c>
      <c r="C41" s="27" t="s">
        <v>169</v>
      </c>
      <c r="D41" s="38">
        <v>33</v>
      </c>
      <c r="E41" s="27">
        <v>38</v>
      </c>
      <c r="F41" s="27">
        <v>9</v>
      </c>
      <c r="G41" s="27">
        <v>14</v>
      </c>
      <c r="H41" s="27"/>
      <c r="I41" s="27"/>
      <c r="J41" s="27">
        <v>3</v>
      </c>
      <c r="K41" s="27">
        <v>6</v>
      </c>
      <c r="L41" s="27">
        <v>4</v>
      </c>
      <c r="M41" s="27">
        <v>7</v>
      </c>
      <c r="N41" s="27">
        <f t="shared" si="4"/>
        <v>11</v>
      </c>
      <c r="O41" s="39">
        <v>1</v>
      </c>
      <c r="P41" s="39">
        <v>2</v>
      </c>
      <c r="Q41" s="39">
        <v>3</v>
      </c>
      <c r="R41" s="39">
        <v>3</v>
      </c>
      <c r="S41" s="39">
        <v>1</v>
      </c>
      <c r="T41" s="27">
        <f t="shared" si="5"/>
        <v>21</v>
      </c>
      <c r="U41" s="40">
        <f t="shared" si="6"/>
        <v>0.89473684210526316</v>
      </c>
      <c r="V41" s="22">
        <v>483</v>
      </c>
      <c r="W41" s="22" t="s">
        <v>94</v>
      </c>
      <c r="X41" s="22" t="s">
        <v>95</v>
      </c>
      <c r="Y41" s="61">
        <v>747</v>
      </c>
      <c r="Z41" s="41" t="s">
        <v>219</v>
      </c>
      <c r="AA41" s="1" t="s">
        <v>161</v>
      </c>
      <c r="AB41" s="28" t="s">
        <v>197</v>
      </c>
    </row>
    <row r="42" spans="1:28" x14ac:dyDescent="0.3">
      <c r="A42" s="1" t="s">
        <v>46</v>
      </c>
      <c r="B42" s="1" t="s">
        <v>59</v>
      </c>
      <c r="C42" s="27" t="s">
        <v>218</v>
      </c>
      <c r="D42" s="38">
        <v>34</v>
      </c>
      <c r="E42" s="27" t="s">
        <v>467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27"/>
      <c r="U42" s="40" t="str">
        <f t="shared" si="6"/>
        <v/>
      </c>
      <c r="V42" s="22">
        <v>483</v>
      </c>
      <c r="W42" s="22" t="s">
        <v>94</v>
      </c>
      <c r="X42" s="22" t="s">
        <v>95</v>
      </c>
      <c r="Y42" s="61">
        <v>747</v>
      </c>
      <c r="Z42" s="41" t="s">
        <v>219</v>
      </c>
      <c r="AA42" s="1" t="s">
        <v>161</v>
      </c>
      <c r="AB42" s="28" t="s">
        <v>197</v>
      </c>
    </row>
    <row r="43" spans="1:28" x14ac:dyDescent="0.3">
      <c r="A43" s="1" t="s">
        <v>46</v>
      </c>
      <c r="B43" s="1" t="s">
        <v>59</v>
      </c>
      <c r="C43" s="27" t="s">
        <v>170</v>
      </c>
      <c r="D43" s="38">
        <v>23</v>
      </c>
      <c r="E43" s="27">
        <v>30</v>
      </c>
      <c r="F43" s="27">
        <v>8</v>
      </c>
      <c r="G43" s="27">
        <v>9</v>
      </c>
      <c r="H43" s="27"/>
      <c r="I43" s="27"/>
      <c r="J43" s="27">
        <v>3</v>
      </c>
      <c r="K43" s="27">
        <v>3</v>
      </c>
      <c r="L43" s="27">
        <v>1</v>
      </c>
      <c r="M43" s="27">
        <v>1</v>
      </c>
      <c r="N43" s="27">
        <f t="shared" si="4"/>
        <v>2</v>
      </c>
      <c r="O43" s="39">
        <v>5</v>
      </c>
      <c r="P43" s="39">
        <v>3</v>
      </c>
      <c r="Q43" s="39">
        <v>1</v>
      </c>
      <c r="R43" s="39">
        <v>3</v>
      </c>
      <c r="S43" s="39">
        <v>0</v>
      </c>
      <c r="T43" s="27">
        <f t="shared" si="5"/>
        <v>19</v>
      </c>
      <c r="U43" s="40">
        <f t="shared" si="6"/>
        <v>0.96666666666666667</v>
      </c>
      <c r="V43" s="22">
        <v>483</v>
      </c>
      <c r="W43" s="22" t="s">
        <v>94</v>
      </c>
      <c r="X43" s="22" t="s">
        <v>95</v>
      </c>
      <c r="Y43" s="61">
        <v>747</v>
      </c>
      <c r="Z43" s="41" t="s">
        <v>219</v>
      </c>
      <c r="AA43" s="1" t="s">
        <v>161</v>
      </c>
      <c r="AB43" s="28" t="s">
        <v>197</v>
      </c>
    </row>
    <row r="44" spans="1:28" x14ac:dyDescent="0.3">
      <c r="A44" s="1" t="s">
        <v>46</v>
      </c>
      <c r="B44" s="1" t="s">
        <v>59</v>
      </c>
      <c r="C44" s="27" t="s">
        <v>171</v>
      </c>
      <c r="D44" s="38">
        <v>22</v>
      </c>
      <c r="E44" s="27">
        <v>15</v>
      </c>
      <c r="F44" s="27">
        <v>0</v>
      </c>
      <c r="G44" s="27">
        <v>1</v>
      </c>
      <c r="H44" s="27"/>
      <c r="I44" s="27"/>
      <c r="J44" s="27">
        <v>1</v>
      </c>
      <c r="K44" s="27">
        <v>2</v>
      </c>
      <c r="L44" s="27">
        <v>1</v>
      </c>
      <c r="M44" s="27">
        <v>2</v>
      </c>
      <c r="N44" s="27">
        <f t="shared" si="4"/>
        <v>3</v>
      </c>
      <c r="O44" s="39">
        <v>1</v>
      </c>
      <c r="P44" s="39">
        <v>1</v>
      </c>
      <c r="Q44" s="39">
        <v>1</v>
      </c>
      <c r="R44" s="39">
        <v>0</v>
      </c>
      <c r="S44" s="39">
        <v>2</v>
      </c>
      <c r="T44" s="27">
        <f t="shared" si="5"/>
        <v>1</v>
      </c>
      <c r="U44" s="40">
        <f t="shared" si="6"/>
        <v>0.46666666666666667</v>
      </c>
      <c r="V44" s="22">
        <v>483</v>
      </c>
      <c r="W44" s="22" t="s">
        <v>94</v>
      </c>
      <c r="X44" s="22" t="s">
        <v>95</v>
      </c>
      <c r="Y44" s="61">
        <v>747</v>
      </c>
      <c r="Z44" s="41" t="s">
        <v>219</v>
      </c>
      <c r="AA44" s="1" t="s">
        <v>161</v>
      </c>
      <c r="AB44" s="28" t="s">
        <v>197</v>
      </c>
    </row>
    <row r="45" spans="1:28" x14ac:dyDescent="0.3">
      <c r="A45" s="43" t="s">
        <v>46</v>
      </c>
      <c r="B45" s="43" t="s">
        <v>59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40</v>
      </c>
      <c r="G45" s="44">
        <f t="shared" si="7"/>
        <v>72</v>
      </c>
      <c r="H45" s="44">
        <f t="shared" si="7"/>
        <v>0</v>
      </c>
      <c r="I45" s="44">
        <f t="shared" si="7"/>
        <v>0</v>
      </c>
      <c r="J45" s="44">
        <f t="shared" si="7"/>
        <v>14</v>
      </c>
      <c r="K45" s="44">
        <f t="shared" si="7"/>
        <v>23</v>
      </c>
      <c r="L45" s="44">
        <f t="shared" si="7"/>
        <v>13</v>
      </c>
      <c r="M45" s="44">
        <f t="shared" si="7"/>
        <v>21</v>
      </c>
      <c r="N45" s="44">
        <f t="shared" si="7"/>
        <v>34</v>
      </c>
      <c r="O45" s="44">
        <f t="shared" si="7"/>
        <v>17</v>
      </c>
      <c r="P45" s="44">
        <f t="shared" si="7"/>
        <v>25</v>
      </c>
      <c r="Q45" s="44">
        <f t="shared" si="7"/>
        <v>11</v>
      </c>
      <c r="R45" s="44">
        <f t="shared" si="7"/>
        <v>16</v>
      </c>
      <c r="S45" s="44">
        <f t="shared" si="7"/>
        <v>8</v>
      </c>
      <c r="T45" s="44">
        <f t="shared" si="7"/>
        <v>94</v>
      </c>
      <c r="U45" s="45">
        <f>((T45+Q45+N45-R45)+(O45*2))/E45</f>
        <v>0.65416666666666667</v>
      </c>
      <c r="V45" s="46">
        <v>483</v>
      </c>
      <c r="W45" s="46" t="s">
        <v>94</v>
      </c>
      <c r="X45" s="46" t="s">
        <v>95</v>
      </c>
      <c r="Y45" s="62">
        <v>747</v>
      </c>
      <c r="Z45" s="47" t="s">
        <v>219</v>
      </c>
      <c r="AA45" s="43" t="s">
        <v>161</v>
      </c>
      <c r="AB45" s="66" t="s">
        <v>197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0.55555555555555558</v>
      </c>
      <c r="H46" s="27"/>
      <c r="I46" s="1"/>
      <c r="J46" s="48" t="s">
        <v>42</v>
      </c>
      <c r="K46" s="50">
        <f>J45/K45</f>
        <v>0.60869565217391308</v>
      </c>
      <c r="L46" s="1"/>
      <c r="M46" s="39" t="s">
        <v>43</v>
      </c>
      <c r="N46" s="51">
        <v>12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28:28" x14ac:dyDescent="0.3">
      <c r="AB49" s="67"/>
    </row>
    <row r="50" spans="28:28" x14ac:dyDescent="0.3">
      <c r="AB50" s="67"/>
    </row>
    <row r="51" spans="28:28" x14ac:dyDescent="0.3">
      <c r="AB51" s="67"/>
    </row>
  </sheetData>
  <sheetProtection sheet="1" objects="1" scenarios="1"/>
  <sortState xmlns:xlrd2="http://schemas.microsoft.com/office/spreadsheetml/2017/richdata2" ref="A35:AB44">
    <sortCondition ref="C35:C44"/>
  </sortState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F17E-4158-48CD-93F0-465AE0791485}">
  <sheetPr>
    <tabColor rgb="FF92D050"/>
  </sheetPr>
  <dimension ref="A1:AB52"/>
  <sheetViews>
    <sheetView workbookViewId="0">
      <selection activeCell="F23" sqref="F23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199</v>
      </c>
      <c r="K4" s="16" t="str">
        <f>+C11</f>
        <v>New Jersey Gems</v>
      </c>
      <c r="L4" s="17"/>
      <c r="M4" s="18"/>
      <c r="N4" s="19">
        <v>28</v>
      </c>
      <c r="O4" s="19">
        <v>19</v>
      </c>
      <c r="P4" s="19">
        <v>14</v>
      </c>
      <c r="Q4" s="19">
        <v>20</v>
      </c>
      <c r="R4" s="20"/>
      <c r="S4" s="21">
        <f>SUM(N4:R4)</f>
        <v>81</v>
      </c>
      <c r="T4" s="22">
        <v>484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200</v>
      </c>
      <c r="K5" s="16" t="str">
        <f>+C32</f>
        <v>New Orleans Pride</v>
      </c>
      <c r="L5" s="17"/>
      <c r="M5" s="18"/>
      <c r="N5" s="19">
        <v>17</v>
      </c>
      <c r="O5" s="19">
        <v>24</v>
      </c>
      <c r="P5" s="19">
        <v>14</v>
      </c>
      <c r="Q5" s="19">
        <v>24</v>
      </c>
      <c r="R5" s="20"/>
      <c r="S5" s="21">
        <f>SUM(N5:R5)</f>
        <v>79</v>
      </c>
      <c r="T5" s="22">
        <v>484</v>
      </c>
      <c r="U5" s="1"/>
      <c r="V5" s="1"/>
      <c r="W5" s="1"/>
    </row>
    <row r="6" spans="1:28" x14ac:dyDescent="0.3">
      <c r="C6" s="23">
        <v>464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198</v>
      </c>
      <c r="D7" s="7" t="s">
        <v>8</v>
      </c>
      <c r="G7" s="1"/>
      <c r="S7" s="1"/>
      <c r="T7" s="25" t="s">
        <v>9</v>
      </c>
      <c r="U7" s="1"/>
      <c r="V7" s="26">
        <v>484</v>
      </c>
      <c r="W7" s="1"/>
    </row>
    <row r="8" spans="1:28" x14ac:dyDescent="0.3">
      <c r="B8" s="1"/>
      <c r="C8" s="24" t="s">
        <v>173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33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12</v>
      </c>
      <c r="E13" s="27">
        <v>44</v>
      </c>
      <c r="F13" s="27">
        <v>12</v>
      </c>
      <c r="G13" s="27">
        <v>29</v>
      </c>
      <c r="H13" s="27"/>
      <c r="I13" s="27"/>
      <c r="J13" s="27">
        <v>5</v>
      </c>
      <c r="K13" s="27">
        <v>5</v>
      </c>
      <c r="L13" s="27">
        <v>4</v>
      </c>
      <c r="M13" s="27">
        <v>7</v>
      </c>
      <c r="N13" s="27">
        <f>SUM(L13:M13)</f>
        <v>11</v>
      </c>
      <c r="O13" s="27">
        <v>1</v>
      </c>
      <c r="P13" s="39">
        <v>3</v>
      </c>
      <c r="Q13" s="27">
        <v>2</v>
      </c>
      <c r="R13" s="27">
        <v>1</v>
      </c>
      <c r="S13" s="27">
        <v>0</v>
      </c>
      <c r="T13" s="27">
        <f>(H13*3)+((F13-H13)*2)+J13</f>
        <v>29</v>
      </c>
      <c r="U13" s="40">
        <f>IFERROR(((T13+Q13+N13-R13)+(O13*2))/E13,"")</f>
        <v>0.97727272727272729</v>
      </c>
      <c r="V13" s="22">
        <v>484</v>
      </c>
      <c r="W13" s="22" t="s">
        <v>79</v>
      </c>
      <c r="X13" s="22" t="s">
        <v>80</v>
      </c>
      <c r="Y13" s="61">
        <v>464</v>
      </c>
      <c r="Z13" s="41"/>
      <c r="AA13" s="1" t="s">
        <v>96</v>
      </c>
      <c r="AB13" s="28" t="s">
        <v>201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34</v>
      </c>
      <c r="E14" s="27" t="s">
        <v>467</v>
      </c>
      <c r="F14" s="27"/>
      <c r="G14" s="27"/>
      <c r="H14" s="27"/>
      <c r="I14" s="27"/>
      <c r="J14" s="27"/>
      <c r="K14" s="27"/>
      <c r="L14" s="27"/>
      <c r="M14" s="27"/>
      <c r="N14" s="27">
        <f t="shared" ref="N14:N19" si="0">SUM(L14:M14)</f>
        <v>0</v>
      </c>
      <c r="O14" s="39"/>
      <c r="P14" s="39"/>
      <c r="Q14" s="39"/>
      <c r="R14" s="39"/>
      <c r="S14" s="39"/>
      <c r="T14" s="39">
        <f t="shared" ref="T14:T19" si="1">(H14*3)+((F14-H14)*2)+J14</f>
        <v>0</v>
      </c>
      <c r="U14" s="40" t="str">
        <f t="shared" ref="U14:U22" si="2">IFERROR(((T14+Q14+N14-R14)+(O14*2))/E14,"")</f>
        <v/>
      </c>
      <c r="V14" s="22">
        <v>484</v>
      </c>
      <c r="W14" s="22" t="s">
        <v>79</v>
      </c>
      <c r="X14" s="22" t="s">
        <v>80</v>
      </c>
      <c r="Y14" s="61">
        <v>464</v>
      </c>
      <c r="Z14" s="41"/>
      <c r="AA14" s="1" t="s">
        <v>96</v>
      </c>
      <c r="AB14" s="28" t="s">
        <v>201</v>
      </c>
    </row>
    <row r="15" spans="1:28" x14ac:dyDescent="0.3">
      <c r="A15" s="1" t="s">
        <v>59</v>
      </c>
      <c r="B15" s="1" t="s">
        <v>46</v>
      </c>
      <c r="C15" s="27" t="s">
        <v>132</v>
      </c>
      <c r="D15" s="38">
        <v>55</v>
      </c>
      <c r="E15" s="27">
        <v>6</v>
      </c>
      <c r="F15" s="27">
        <v>0</v>
      </c>
      <c r="G15" s="27">
        <v>1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0</v>
      </c>
      <c r="Q15" s="39">
        <v>1</v>
      </c>
      <c r="R15" s="39">
        <v>1</v>
      </c>
      <c r="S15" s="39">
        <v>0</v>
      </c>
      <c r="T15" s="39">
        <f t="shared" si="1"/>
        <v>0</v>
      </c>
      <c r="U15" s="40">
        <f t="shared" si="2"/>
        <v>0</v>
      </c>
      <c r="V15" s="22">
        <v>484</v>
      </c>
      <c r="W15" s="22" t="s">
        <v>79</v>
      </c>
      <c r="X15" s="22" t="s">
        <v>80</v>
      </c>
      <c r="Y15" s="61">
        <v>464</v>
      </c>
      <c r="Z15" s="41"/>
      <c r="AA15" s="1" t="s">
        <v>96</v>
      </c>
      <c r="AB15" s="28" t="s">
        <v>201</v>
      </c>
    </row>
    <row r="16" spans="1:28" x14ac:dyDescent="0.3">
      <c r="A16" s="1" t="s">
        <v>59</v>
      </c>
      <c r="B16" s="1" t="s">
        <v>46</v>
      </c>
      <c r="C16" s="27" t="s">
        <v>117</v>
      </c>
      <c r="D16" s="38">
        <v>42</v>
      </c>
      <c r="E16" s="27">
        <v>11</v>
      </c>
      <c r="F16" s="27">
        <v>0</v>
      </c>
      <c r="G16" s="27">
        <v>1</v>
      </c>
      <c r="H16" s="27"/>
      <c r="I16" s="27"/>
      <c r="J16" s="27">
        <v>0</v>
      </c>
      <c r="K16" s="27">
        <v>0</v>
      </c>
      <c r="L16" s="27">
        <v>0</v>
      </c>
      <c r="M16" s="27">
        <v>7</v>
      </c>
      <c r="N16" s="27">
        <f t="shared" si="0"/>
        <v>7</v>
      </c>
      <c r="O16" s="39">
        <v>0</v>
      </c>
      <c r="P16" s="39">
        <v>1</v>
      </c>
      <c r="Q16" s="39">
        <v>0</v>
      </c>
      <c r="R16" s="39">
        <v>3</v>
      </c>
      <c r="S16" s="39">
        <v>0</v>
      </c>
      <c r="T16" s="39">
        <f t="shared" si="1"/>
        <v>0</v>
      </c>
      <c r="U16" s="40">
        <f t="shared" si="2"/>
        <v>0.36363636363636365</v>
      </c>
      <c r="V16" s="22">
        <v>484</v>
      </c>
      <c r="W16" s="22" t="s">
        <v>79</v>
      </c>
      <c r="X16" s="22" t="s">
        <v>80</v>
      </c>
      <c r="Y16" s="61">
        <v>464</v>
      </c>
      <c r="Z16" s="41"/>
      <c r="AA16" s="1" t="s">
        <v>96</v>
      </c>
      <c r="AB16" s="28" t="s">
        <v>201</v>
      </c>
    </row>
    <row r="17" spans="1:28" x14ac:dyDescent="0.3">
      <c r="A17" s="1" t="s">
        <v>59</v>
      </c>
      <c r="B17" s="1" t="s">
        <v>46</v>
      </c>
      <c r="C17" s="27" t="s">
        <v>118</v>
      </c>
      <c r="D17" s="38">
        <v>40</v>
      </c>
      <c r="E17" s="27">
        <v>43</v>
      </c>
      <c r="F17" s="27">
        <v>4</v>
      </c>
      <c r="G17" s="27">
        <v>15</v>
      </c>
      <c r="H17" s="27"/>
      <c r="I17" s="27"/>
      <c r="J17" s="27">
        <v>0</v>
      </c>
      <c r="K17" s="27">
        <v>0</v>
      </c>
      <c r="L17" s="27">
        <v>5</v>
      </c>
      <c r="M17" s="27">
        <v>10</v>
      </c>
      <c r="N17" s="27">
        <f t="shared" si="0"/>
        <v>15</v>
      </c>
      <c r="O17" s="39">
        <v>1</v>
      </c>
      <c r="P17" s="39">
        <v>2</v>
      </c>
      <c r="Q17" s="39">
        <v>1</v>
      </c>
      <c r="R17" s="39">
        <v>3</v>
      </c>
      <c r="S17" s="39">
        <v>6</v>
      </c>
      <c r="T17" s="39">
        <f t="shared" si="1"/>
        <v>8</v>
      </c>
      <c r="U17" s="40">
        <f t="shared" si="2"/>
        <v>0.53488372093023251</v>
      </c>
      <c r="V17" s="22">
        <v>484</v>
      </c>
      <c r="W17" s="22" t="s">
        <v>79</v>
      </c>
      <c r="X17" s="22" t="s">
        <v>80</v>
      </c>
      <c r="Y17" s="61">
        <v>464</v>
      </c>
      <c r="Z17" s="41"/>
      <c r="AA17" s="1" t="s">
        <v>96</v>
      </c>
      <c r="AB17" s="28" t="s">
        <v>201</v>
      </c>
    </row>
    <row r="18" spans="1:28" x14ac:dyDescent="0.3">
      <c r="A18" s="1" t="s">
        <v>59</v>
      </c>
      <c r="B18" s="1" t="s">
        <v>46</v>
      </c>
      <c r="C18" s="27" t="s">
        <v>49</v>
      </c>
      <c r="D18" s="38">
        <v>44</v>
      </c>
      <c r="E18" s="27">
        <v>35</v>
      </c>
      <c r="F18" s="27">
        <v>6</v>
      </c>
      <c r="G18" s="27">
        <v>9</v>
      </c>
      <c r="H18" s="27"/>
      <c r="I18" s="27"/>
      <c r="J18" s="27">
        <v>0</v>
      </c>
      <c r="K18" s="27">
        <v>2</v>
      </c>
      <c r="L18" s="27">
        <v>1</v>
      </c>
      <c r="M18" s="27">
        <v>1</v>
      </c>
      <c r="N18" s="27">
        <f t="shared" si="0"/>
        <v>2</v>
      </c>
      <c r="O18" s="39">
        <v>9</v>
      </c>
      <c r="P18" s="39">
        <v>5</v>
      </c>
      <c r="Q18" s="39">
        <v>3</v>
      </c>
      <c r="R18" s="39">
        <v>3</v>
      </c>
      <c r="S18" s="39">
        <v>0</v>
      </c>
      <c r="T18" s="39">
        <f t="shared" si="1"/>
        <v>12</v>
      </c>
      <c r="U18" s="40">
        <f t="shared" si="2"/>
        <v>0.91428571428571426</v>
      </c>
      <c r="V18" s="22">
        <v>484</v>
      </c>
      <c r="W18" s="22" t="s">
        <v>79</v>
      </c>
      <c r="X18" s="22" t="s">
        <v>80</v>
      </c>
      <c r="Y18" s="61">
        <v>464</v>
      </c>
      <c r="Z18" s="41"/>
      <c r="AA18" s="1" t="s">
        <v>96</v>
      </c>
      <c r="AB18" s="28" t="s">
        <v>201</v>
      </c>
    </row>
    <row r="19" spans="1:28" x14ac:dyDescent="0.3">
      <c r="A19" s="1" t="s">
        <v>59</v>
      </c>
      <c r="B19" s="1" t="s">
        <v>46</v>
      </c>
      <c r="C19" s="27" t="s">
        <v>50</v>
      </c>
      <c r="D19" s="38">
        <v>24</v>
      </c>
      <c r="E19" s="27">
        <v>42</v>
      </c>
      <c r="F19" s="27">
        <v>8</v>
      </c>
      <c r="G19" s="27">
        <v>16</v>
      </c>
      <c r="H19" s="27"/>
      <c r="I19" s="27"/>
      <c r="J19" s="27">
        <v>2</v>
      </c>
      <c r="K19" s="27">
        <v>2</v>
      </c>
      <c r="L19" s="27">
        <v>7</v>
      </c>
      <c r="M19" s="27">
        <v>4</v>
      </c>
      <c r="N19" s="27">
        <f t="shared" si="0"/>
        <v>11</v>
      </c>
      <c r="O19" s="39">
        <v>0</v>
      </c>
      <c r="P19" s="39">
        <v>2</v>
      </c>
      <c r="Q19" s="39">
        <v>2</v>
      </c>
      <c r="R19" s="39">
        <v>0</v>
      </c>
      <c r="S19" s="39">
        <v>1</v>
      </c>
      <c r="T19" s="39">
        <f t="shared" si="1"/>
        <v>18</v>
      </c>
      <c r="U19" s="40">
        <f t="shared" si="2"/>
        <v>0.73809523809523814</v>
      </c>
      <c r="V19" s="22">
        <v>484</v>
      </c>
      <c r="W19" s="22" t="s">
        <v>79</v>
      </c>
      <c r="X19" s="22" t="s">
        <v>80</v>
      </c>
      <c r="Y19" s="61">
        <v>464</v>
      </c>
      <c r="Z19" s="41"/>
      <c r="AA19" s="1" t="s">
        <v>96</v>
      </c>
      <c r="AB19" s="28" t="s">
        <v>201</v>
      </c>
    </row>
    <row r="20" spans="1:28" x14ac:dyDescent="0.3">
      <c r="A20" s="1" t="s">
        <v>59</v>
      </c>
      <c r="B20" s="1" t="s">
        <v>46</v>
      </c>
      <c r="C20" s="27" t="s">
        <v>51</v>
      </c>
      <c r="D20" s="38">
        <v>23</v>
      </c>
      <c r="E20" s="27">
        <v>12</v>
      </c>
      <c r="F20" s="27">
        <v>2</v>
      </c>
      <c r="G20" s="27">
        <v>4</v>
      </c>
      <c r="H20" s="27"/>
      <c r="I20" s="27"/>
      <c r="J20" s="27">
        <v>0</v>
      </c>
      <c r="K20" s="27">
        <v>0</v>
      </c>
      <c r="L20" s="27">
        <v>0</v>
      </c>
      <c r="M20" s="27">
        <v>1</v>
      </c>
      <c r="N20" s="27">
        <f>SUM(L20:M20)</f>
        <v>1</v>
      </c>
      <c r="O20" s="39">
        <v>0</v>
      </c>
      <c r="P20" s="39">
        <v>2</v>
      </c>
      <c r="Q20" s="39">
        <v>1</v>
      </c>
      <c r="R20" s="39">
        <v>1</v>
      </c>
      <c r="S20" s="39">
        <v>0</v>
      </c>
      <c r="T20" s="39">
        <f>(H20*3)+((F20-H20)*2)+J20</f>
        <v>4</v>
      </c>
      <c r="U20" s="40">
        <f t="shared" si="2"/>
        <v>0.41666666666666669</v>
      </c>
      <c r="V20" s="22">
        <v>484</v>
      </c>
      <c r="W20" s="22" t="s">
        <v>79</v>
      </c>
      <c r="X20" s="22" t="s">
        <v>80</v>
      </c>
      <c r="Y20" s="61">
        <v>464</v>
      </c>
      <c r="Z20" s="41"/>
      <c r="AA20" s="1" t="s">
        <v>96</v>
      </c>
      <c r="AB20" s="28" t="s">
        <v>201</v>
      </c>
    </row>
    <row r="21" spans="1:28" x14ac:dyDescent="0.3">
      <c r="A21" s="1" t="s">
        <v>59</v>
      </c>
      <c r="B21" s="1" t="s">
        <v>46</v>
      </c>
      <c r="C21" s="27" t="s">
        <v>53</v>
      </c>
      <c r="D21" s="38">
        <v>10</v>
      </c>
      <c r="E21" s="27">
        <v>41</v>
      </c>
      <c r="F21" s="27">
        <v>5</v>
      </c>
      <c r="G21" s="27">
        <v>13</v>
      </c>
      <c r="H21" s="27"/>
      <c r="I21" s="27"/>
      <c r="J21" s="27">
        <v>0</v>
      </c>
      <c r="K21" s="27">
        <v>0</v>
      </c>
      <c r="L21" s="27">
        <v>4</v>
      </c>
      <c r="M21" s="27">
        <v>5</v>
      </c>
      <c r="N21" s="27">
        <f>SUM(L21:M21)</f>
        <v>9</v>
      </c>
      <c r="O21" s="39">
        <v>8</v>
      </c>
      <c r="P21" s="39">
        <v>1</v>
      </c>
      <c r="Q21" s="39">
        <v>2</v>
      </c>
      <c r="R21" s="39">
        <v>1</v>
      </c>
      <c r="S21" s="39">
        <v>0</v>
      </c>
      <c r="T21" s="39">
        <f>(H21*3)+((F21-H21)*2)+J21</f>
        <v>10</v>
      </c>
      <c r="U21" s="40">
        <f t="shared" si="2"/>
        <v>0.87804878048780488</v>
      </c>
      <c r="V21" s="22">
        <v>484</v>
      </c>
      <c r="W21" s="22" t="s">
        <v>79</v>
      </c>
      <c r="X21" s="22" t="s">
        <v>80</v>
      </c>
      <c r="Y21" s="61">
        <v>464</v>
      </c>
      <c r="Z21" s="41"/>
      <c r="AA21" s="1" t="s">
        <v>96</v>
      </c>
      <c r="AB21" s="28" t="s">
        <v>201</v>
      </c>
    </row>
    <row r="22" spans="1:28" x14ac:dyDescent="0.3">
      <c r="A22" s="1" t="s">
        <v>59</v>
      </c>
      <c r="B22" s="1" t="s">
        <v>46</v>
      </c>
      <c r="C22" s="27" t="s">
        <v>54</v>
      </c>
      <c r="D22" s="38">
        <v>32</v>
      </c>
      <c r="E22" s="27">
        <v>6</v>
      </c>
      <c r="F22" s="27">
        <v>0</v>
      </c>
      <c r="G22" s="27">
        <v>2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2</v>
      </c>
      <c r="Q22" s="39">
        <v>0</v>
      </c>
      <c r="R22" s="39">
        <v>1</v>
      </c>
      <c r="S22" s="39">
        <v>0</v>
      </c>
      <c r="T22" s="39">
        <f>(H22*3)+((F22-H22)*2)+J22</f>
        <v>0</v>
      </c>
      <c r="U22" s="40">
        <f t="shared" si="2"/>
        <v>-0.16666666666666666</v>
      </c>
      <c r="V22" s="22">
        <v>484</v>
      </c>
      <c r="W22" s="22" t="s">
        <v>79</v>
      </c>
      <c r="X22" s="22" t="s">
        <v>80</v>
      </c>
      <c r="Y22" s="61">
        <v>464</v>
      </c>
      <c r="Z22" s="41"/>
      <c r="AA22" s="1" t="s">
        <v>96</v>
      </c>
      <c r="AB22" s="28" t="s">
        <v>201</v>
      </c>
    </row>
    <row r="23" spans="1:28" x14ac:dyDescent="0.3">
      <c r="A23" s="43" t="s">
        <v>59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37</v>
      </c>
      <c r="G23" s="44">
        <f t="shared" si="3"/>
        <v>90</v>
      </c>
      <c r="H23" s="44">
        <f t="shared" si="3"/>
        <v>0</v>
      </c>
      <c r="I23" s="44">
        <f t="shared" si="3"/>
        <v>0</v>
      </c>
      <c r="J23" s="44">
        <f t="shared" si="3"/>
        <v>7</v>
      </c>
      <c r="K23" s="44">
        <f t="shared" si="3"/>
        <v>9</v>
      </c>
      <c r="L23" s="44">
        <f t="shared" si="3"/>
        <v>21</v>
      </c>
      <c r="M23" s="44">
        <f t="shared" si="3"/>
        <v>35</v>
      </c>
      <c r="N23" s="44">
        <f t="shared" si="3"/>
        <v>56</v>
      </c>
      <c r="O23" s="44">
        <f t="shared" si="3"/>
        <v>19</v>
      </c>
      <c r="P23" s="44">
        <f t="shared" si="3"/>
        <v>18</v>
      </c>
      <c r="Q23" s="44">
        <f t="shared" si="3"/>
        <v>12</v>
      </c>
      <c r="R23" s="44">
        <f t="shared" si="3"/>
        <v>14</v>
      </c>
      <c r="S23" s="44">
        <f t="shared" si="3"/>
        <v>7</v>
      </c>
      <c r="T23" s="44">
        <f t="shared" si="3"/>
        <v>81</v>
      </c>
      <c r="U23" s="45">
        <f>((T23+Q23+N23-R23)+(O23*2))/E23</f>
        <v>0.72083333333333333</v>
      </c>
      <c r="V23" s="46">
        <v>484</v>
      </c>
      <c r="W23" s="46" t="s">
        <v>79</v>
      </c>
      <c r="X23" s="46" t="s">
        <v>80</v>
      </c>
      <c r="Y23" s="62">
        <v>464</v>
      </c>
      <c r="Z23" s="47"/>
      <c r="AA23" s="43" t="s">
        <v>96</v>
      </c>
      <c r="AB23" s="66" t="s">
        <v>201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0.41111111111111109</v>
      </c>
      <c r="H24" s="27"/>
      <c r="I24" s="1"/>
      <c r="J24" s="48" t="s">
        <v>42</v>
      </c>
      <c r="K24" s="50">
        <f>J23/K23</f>
        <v>0.77777777777777779</v>
      </c>
      <c r="L24" s="1"/>
      <c r="M24" s="39" t="s">
        <v>43</v>
      </c>
      <c r="N24" s="51">
        <v>9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B32" s="1"/>
      <c r="C32" s="53" t="s">
        <v>61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54">
        <v>33</v>
      </c>
      <c r="W32" s="1"/>
      <c r="X32" s="1"/>
      <c r="Y32" s="31"/>
      <c r="Z32" s="41"/>
      <c r="AA32" s="1"/>
      <c r="AB32" s="28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59</v>
      </c>
      <c r="C34" s="27" t="s">
        <v>163</v>
      </c>
      <c r="D34" s="38">
        <v>32</v>
      </c>
      <c r="E34" s="27">
        <v>34</v>
      </c>
      <c r="F34" s="27">
        <v>4</v>
      </c>
      <c r="G34" s="27">
        <v>7</v>
      </c>
      <c r="H34" s="27"/>
      <c r="I34" s="27"/>
      <c r="J34" s="27">
        <v>0</v>
      </c>
      <c r="K34" s="27">
        <v>0</v>
      </c>
      <c r="L34" s="27">
        <v>3</v>
      </c>
      <c r="M34" s="27">
        <v>6</v>
      </c>
      <c r="N34" s="27">
        <f>SUM(L34:M34)</f>
        <v>9</v>
      </c>
      <c r="O34" s="27">
        <v>0</v>
      </c>
      <c r="P34" s="39">
        <v>2</v>
      </c>
      <c r="Q34" s="27">
        <v>0</v>
      </c>
      <c r="R34" s="27">
        <v>3</v>
      </c>
      <c r="S34" s="27">
        <v>4</v>
      </c>
      <c r="T34" s="27">
        <f>+(F34*2)+J34</f>
        <v>8</v>
      </c>
      <c r="U34" s="40">
        <f>IFERROR(((T34+Q34+N34-R34)+(O34*2))/E34,"")</f>
        <v>0.41176470588235292</v>
      </c>
      <c r="V34" s="22">
        <v>484</v>
      </c>
      <c r="W34" s="22" t="s">
        <v>94</v>
      </c>
      <c r="X34" s="22" t="s">
        <v>95</v>
      </c>
      <c r="Y34" s="61">
        <v>464</v>
      </c>
      <c r="Z34" s="41" t="s">
        <v>203</v>
      </c>
      <c r="AA34" s="1" t="s">
        <v>202</v>
      </c>
      <c r="AB34" s="28" t="s">
        <v>97</v>
      </c>
    </row>
    <row r="35" spans="1:28" x14ac:dyDescent="0.3">
      <c r="A35" s="1" t="s">
        <v>46</v>
      </c>
      <c r="B35" s="1" t="s">
        <v>59</v>
      </c>
      <c r="C35" s="27" t="s">
        <v>164</v>
      </c>
      <c r="D35" s="38">
        <v>10</v>
      </c>
      <c r="E35" s="27">
        <v>36</v>
      </c>
      <c r="F35" s="27">
        <v>7</v>
      </c>
      <c r="G35" s="27">
        <v>13</v>
      </c>
      <c r="H35" s="27"/>
      <c r="I35" s="27"/>
      <c r="J35" s="27">
        <v>0</v>
      </c>
      <c r="K35" s="27">
        <v>0</v>
      </c>
      <c r="L35" s="27">
        <v>2</v>
      </c>
      <c r="M35" s="27">
        <v>3</v>
      </c>
      <c r="N35" s="27">
        <f t="shared" ref="N35:N40" si="4">SUM(L35:M35)</f>
        <v>5</v>
      </c>
      <c r="O35" s="39">
        <v>7</v>
      </c>
      <c r="P35" s="39">
        <v>2</v>
      </c>
      <c r="Q35" s="39">
        <v>2</v>
      </c>
      <c r="R35" s="39">
        <v>3</v>
      </c>
      <c r="S35" s="39">
        <v>1</v>
      </c>
      <c r="T35" s="27">
        <f t="shared" ref="T35:T43" si="5">+(F35*2)+J35</f>
        <v>14</v>
      </c>
      <c r="U35" s="40">
        <f t="shared" ref="U35:U43" si="6">IFERROR(((T35+Q35+N35-R35)+(O35*2))/E35,"")</f>
        <v>0.88888888888888884</v>
      </c>
      <c r="V35" s="22">
        <v>484</v>
      </c>
      <c r="W35" s="22" t="s">
        <v>94</v>
      </c>
      <c r="X35" s="22" t="s">
        <v>95</v>
      </c>
      <c r="Y35" s="61">
        <v>464</v>
      </c>
      <c r="Z35" s="41" t="s">
        <v>203</v>
      </c>
      <c r="AA35" s="1" t="s">
        <v>202</v>
      </c>
      <c r="AB35" s="28" t="s">
        <v>97</v>
      </c>
    </row>
    <row r="36" spans="1:28" x14ac:dyDescent="0.3">
      <c r="A36" s="1" t="s">
        <v>46</v>
      </c>
      <c r="B36" s="1" t="s">
        <v>59</v>
      </c>
      <c r="C36" s="27" t="s">
        <v>165</v>
      </c>
      <c r="D36" s="38">
        <v>44</v>
      </c>
      <c r="E36" s="27">
        <v>24</v>
      </c>
      <c r="F36" s="27">
        <v>2</v>
      </c>
      <c r="G36" s="27">
        <v>6</v>
      </c>
      <c r="H36" s="27"/>
      <c r="I36" s="27"/>
      <c r="J36" s="27">
        <v>0</v>
      </c>
      <c r="K36" s="27">
        <v>0</v>
      </c>
      <c r="L36" s="27">
        <v>0</v>
      </c>
      <c r="M36" s="27">
        <v>3</v>
      </c>
      <c r="N36" s="27">
        <f t="shared" si="4"/>
        <v>3</v>
      </c>
      <c r="O36" s="39">
        <v>2</v>
      </c>
      <c r="P36" s="39">
        <v>2</v>
      </c>
      <c r="Q36" s="39">
        <v>0</v>
      </c>
      <c r="R36" s="39">
        <v>0</v>
      </c>
      <c r="S36" s="39">
        <v>0</v>
      </c>
      <c r="T36" s="27">
        <f t="shared" si="5"/>
        <v>4</v>
      </c>
      <c r="U36" s="40">
        <f t="shared" si="6"/>
        <v>0.45833333333333331</v>
      </c>
      <c r="V36" s="22">
        <v>484</v>
      </c>
      <c r="W36" s="22" t="s">
        <v>94</v>
      </c>
      <c r="X36" s="22" t="s">
        <v>95</v>
      </c>
      <c r="Y36" s="61">
        <v>464</v>
      </c>
      <c r="Z36" s="41" t="s">
        <v>203</v>
      </c>
      <c r="AA36" s="1" t="s">
        <v>202</v>
      </c>
      <c r="AB36" s="28" t="s">
        <v>97</v>
      </c>
    </row>
    <row r="37" spans="1:28" x14ac:dyDescent="0.3">
      <c r="A37" s="1" t="s">
        <v>46</v>
      </c>
      <c r="B37" s="1" t="s">
        <v>59</v>
      </c>
      <c r="C37" s="27" t="s">
        <v>166</v>
      </c>
      <c r="D37" s="38">
        <v>30</v>
      </c>
      <c r="E37" s="27">
        <v>29</v>
      </c>
      <c r="F37" s="27">
        <v>4</v>
      </c>
      <c r="G37" s="27">
        <v>13</v>
      </c>
      <c r="H37" s="27"/>
      <c r="I37" s="27"/>
      <c r="J37" s="27">
        <v>5</v>
      </c>
      <c r="K37" s="27">
        <v>6</v>
      </c>
      <c r="L37" s="27">
        <v>2</v>
      </c>
      <c r="M37" s="27">
        <v>1</v>
      </c>
      <c r="N37" s="27">
        <f t="shared" si="4"/>
        <v>3</v>
      </c>
      <c r="O37" s="39">
        <v>1</v>
      </c>
      <c r="P37" s="39">
        <v>2</v>
      </c>
      <c r="Q37" s="39">
        <v>2</v>
      </c>
      <c r="R37" s="39">
        <v>1</v>
      </c>
      <c r="S37" s="39">
        <v>0</v>
      </c>
      <c r="T37" s="27">
        <f t="shared" si="5"/>
        <v>13</v>
      </c>
      <c r="U37" s="40">
        <f t="shared" si="6"/>
        <v>0.65517241379310343</v>
      </c>
      <c r="V37" s="22">
        <v>484</v>
      </c>
      <c r="W37" s="22" t="s">
        <v>94</v>
      </c>
      <c r="X37" s="22" t="s">
        <v>95</v>
      </c>
      <c r="Y37" s="61">
        <v>464</v>
      </c>
      <c r="Z37" s="41" t="s">
        <v>203</v>
      </c>
      <c r="AA37" s="1" t="s">
        <v>202</v>
      </c>
      <c r="AB37" s="28" t="s">
        <v>97</v>
      </c>
    </row>
    <row r="38" spans="1:28" x14ac:dyDescent="0.3">
      <c r="A38" s="1" t="s">
        <v>46</v>
      </c>
      <c r="B38" s="1" t="s">
        <v>59</v>
      </c>
      <c r="C38" s="27" t="s">
        <v>167</v>
      </c>
      <c r="D38" s="38">
        <v>11</v>
      </c>
      <c r="E38" s="27">
        <v>28</v>
      </c>
      <c r="F38" s="27">
        <v>4</v>
      </c>
      <c r="G38" s="27">
        <v>11</v>
      </c>
      <c r="H38" s="27"/>
      <c r="I38" s="27"/>
      <c r="J38" s="27">
        <v>3</v>
      </c>
      <c r="K38" s="27">
        <v>5</v>
      </c>
      <c r="L38" s="27">
        <v>1</v>
      </c>
      <c r="M38" s="27">
        <v>0</v>
      </c>
      <c r="N38" s="27">
        <f t="shared" si="4"/>
        <v>1</v>
      </c>
      <c r="O38" s="39">
        <v>1</v>
      </c>
      <c r="P38" s="39">
        <v>1</v>
      </c>
      <c r="Q38" s="39">
        <v>2</v>
      </c>
      <c r="R38" s="39">
        <v>1</v>
      </c>
      <c r="S38" s="39">
        <v>0</v>
      </c>
      <c r="T38" s="27">
        <f t="shared" si="5"/>
        <v>11</v>
      </c>
      <c r="U38" s="40">
        <f t="shared" si="6"/>
        <v>0.5357142857142857</v>
      </c>
      <c r="V38" s="22">
        <v>484</v>
      </c>
      <c r="W38" s="22" t="s">
        <v>94</v>
      </c>
      <c r="X38" s="22" t="s">
        <v>95</v>
      </c>
      <c r="Y38" s="61">
        <v>464</v>
      </c>
      <c r="Z38" s="41" t="s">
        <v>203</v>
      </c>
      <c r="AA38" s="1" t="s">
        <v>202</v>
      </c>
      <c r="AB38" s="28" t="s">
        <v>97</v>
      </c>
    </row>
    <row r="39" spans="1:28" x14ac:dyDescent="0.3">
      <c r="A39" s="1" t="s">
        <v>46</v>
      </c>
      <c r="B39" s="1" t="s">
        <v>59</v>
      </c>
      <c r="C39" s="27" t="s">
        <v>168</v>
      </c>
      <c r="D39" s="38">
        <v>31</v>
      </c>
      <c r="E39" s="27">
        <v>3</v>
      </c>
      <c r="F39" s="27">
        <v>0</v>
      </c>
      <c r="G39" s="27">
        <v>2</v>
      </c>
      <c r="H39" s="27"/>
      <c r="I39" s="27"/>
      <c r="J39" s="27">
        <v>0</v>
      </c>
      <c r="K39" s="27">
        <v>0</v>
      </c>
      <c r="L39" s="27">
        <v>1</v>
      </c>
      <c r="M39" s="27">
        <v>1</v>
      </c>
      <c r="N39" s="27">
        <f t="shared" si="4"/>
        <v>2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27">
        <f t="shared" si="5"/>
        <v>0</v>
      </c>
      <c r="U39" s="40">
        <f t="shared" si="6"/>
        <v>0.66666666666666663</v>
      </c>
      <c r="V39" s="22">
        <v>484</v>
      </c>
      <c r="W39" s="22" t="s">
        <v>94</v>
      </c>
      <c r="X39" s="22" t="s">
        <v>95</v>
      </c>
      <c r="Y39" s="61">
        <v>464</v>
      </c>
      <c r="Z39" s="41" t="s">
        <v>203</v>
      </c>
      <c r="AA39" s="1" t="s">
        <v>202</v>
      </c>
      <c r="AB39" s="28" t="s">
        <v>97</v>
      </c>
    </row>
    <row r="40" spans="1:28" x14ac:dyDescent="0.3">
      <c r="A40" s="1" t="s">
        <v>46</v>
      </c>
      <c r="B40" s="1" t="s">
        <v>59</v>
      </c>
      <c r="C40" s="27" t="s">
        <v>169</v>
      </c>
      <c r="D40" s="38">
        <v>33</v>
      </c>
      <c r="E40" s="27">
        <v>35</v>
      </c>
      <c r="F40" s="27">
        <v>4</v>
      </c>
      <c r="G40" s="27">
        <v>10</v>
      </c>
      <c r="H40" s="27"/>
      <c r="I40" s="27"/>
      <c r="J40" s="27">
        <v>5</v>
      </c>
      <c r="K40" s="27">
        <v>7</v>
      </c>
      <c r="L40" s="27">
        <v>1</v>
      </c>
      <c r="M40" s="27">
        <v>5</v>
      </c>
      <c r="N40" s="27">
        <f t="shared" si="4"/>
        <v>6</v>
      </c>
      <c r="O40" s="39">
        <v>3</v>
      </c>
      <c r="P40" s="39">
        <v>4</v>
      </c>
      <c r="Q40" s="39">
        <v>0</v>
      </c>
      <c r="R40" s="39">
        <v>1</v>
      </c>
      <c r="S40" s="39">
        <v>0</v>
      </c>
      <c r="T40" s="27">
        <f t="shared" si="5"/>
        <v>13</v>
      </c>
      <c r="U40" s="40">
        <f t="shared" si="6"/>
        <v>0.68571428571428572</v>
      </c>
      <c r="V40" s="22">
        <v>484</v>
      </c>
      <c r="W40" s="22" t="s">
        <v>94</v>
      </c>
      <c r="X40" s="22" t="s">
        <v>95</v>
      </c>
      <c r="Y40" s="61">
        <v>464</v>
      </c>
      <c r="Z40" s="41" t="s">
        <v>203</v>
      </c>
      <c r="AA40" s="1" t="s">
        <v>202</v>
      </c>
      <c r="AB40" s="28" t="s">
        <v>97</v>
      </c>
    </row>
    <row r="41" spans="1:28" x14ac:dyDescent="0.3">
      <c r="A41" s="1" t="s">
        <v>46</v>
      </c>
      <c r="B41" s="1" t="s">
        <v>59</v>
      </c>
      <c r="C41" s="27" t="s">
        <v>218</v>
      </c>
      <c r="D41" s="38">
        <v>34</v>
      </c>
      <c r="E41" s="27" t="s">
        <v>436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27"/>
      <c r="U41" s="40" t="str">
        <f t="shared" si="6"/>
        <v/>
      </c>
      <c r="V41" s="22">
        <v>484</v>
      </c>
      <c r="W41" s="22" t="s">
        <v>94</v>
      </c>
      <c r="X41" s="22" t="s">
        <v>95</v>
      </c>
      <c r="Y41" s="61">
        <v>464</v>
      </c>
      <c r="Z41" s="41" t="s">
        <v>203</v>
      </c>
      <c r="AA41" s="1" t="s">
        <v>202</v>
      </c>
      <c r="AB41" s="28" t="s">
        <v>97</v>
      </c>
    </row>
    <row r="42" spans="1:28" x14ac:dyDescent="0.3">
      <c r="A42" s="1" t="s">
        <v>46</v>
      </c>
      <c r="B42" s="1" t="s">
        <v>59</v>
      </c>
      <c r="C42" s="27" t="s">
        <v>170</v>
      </c>
      <c r="D42" s="38">
        <v>23</v>
      </c>
      <c r="E42" s="27">
        <v>32</v>
      </c>
      <c r="F42" s="27">
        <v>6</v>
      </c>
      <c r="G42" s="27">
        <v>14</v>
      </c>
      <c r="H42" s="27"/>
      <c r="I42" s="27"/>
      <c r="J42" s="27">
        <v>1</v>
      </c>
      <c r="K42" s="27">
        <v>1</v>
      </c>
      <c r="L42" s="27">
        <v>2</v>
      </c>
      <c r="M42" s="27">
        <v>1</v>
      </c>
      <c r="N42" s="27">
        <f>SUM(L42:M42)</f>
        <v>3</v>
      </c>
      <c r="O42" s="39">
        <v>1</v>
      </c>
      <c r="P42" s="39">
        <v>4</v>
      </c>
      <c r="Q42" s="39">
        <v>2</v>
      </c>
      <c r="R42" s="39">
        <v>5</v>
      </c>
      <c r="S42" s="39">
        <v>0</v>
      </c>
      <c r="T42" s="27">
        <f t="shared" si="5"/>
        <v>13</v>
      </c>
      <c r="U42" s="40">
        <f t="shared" si="6"/>
        <v>0.46875</v>
      </c>
      <c r="V42" s="22">
        <v>484</v>
      </c>
      <c r="W42" s="22" t="s">
        <v>94</v>
      </c>
      <c r="X42" s="22" t="s">
        <v>95</v>
      </c>
      <c r="Y42" s="61">
        <v>464</v>
      </c>
      <c r="Z42" s="41" t="s">
        <v>203</v>
      </c>
      <c r="AA42" s="1" t="s">
        <v>202</v>
      </c>
      <c r="AB42" s="28" t="s">
        <v>97</v>
      </c>
    </row>
    <row r="43" spans="1:28" x14ac:dyDescent="0.3">
      <c r="A43" s="1" t="s">
        <v>46</v>
      </c>
      <c r="B43" s="1" t="s">
        <v>59</v>
      </c>
      <c r="C43" s="27" t="s">
        <v>171</v>
      </c>
      <c r="D43" s="38">
        <v>22</v>
      </c>
      <c r="E43" s="27">
        <v>19</v>
      </c>
      <c r="F43" s="27">
        <v>1</v>
      </c>
      <c r="G43" s="27">
        <v>5</v>
      </c>
      <c r="H43" s="27"/>
      <c r="I43" s="27"/>
      <c r="J43" s="27">
        <v>1</v>
      </c>
      <c r="K43" s="27">
        <v>2</v>
      </c>
      <c r="L43" s="27">
        <v>1</v>
      </c>
      <c r="M43" s="27">
        <v>5</v>
      </c>
      <c r="N43" s="27">
        <f>SUM(L43:M43)</f>
        <v>6</v>
      </c>
      <c r="O43" s="39">
        <v>2</v>
      </c>
      <c r="P43" s="39">
        <v>1</v>
      </c>
      <c r="Q43" s="39">
        <v>1</v>
      </c>
      <c r="R43" s="39">
        <v>2</v>
      </c>
      <c r="S43" s="39">
        <v>1</v>
      </c>
      <c r="T43" s="27">
        <f t="shared" si="5"/>
        <v>3</v>
      </c>
      <c r="U43" s="40">
        <f t="shared" si="6"/>
        <v>0.63157894736842102</v>
      </c>
      <c r="V43" s="22">
        <v>484</v>
      </c>
      <c r="W43" s="22" t="s">
        <v>94</v>
      </c>
      <c r="X43" s="22" t="s">
        <v>95</v>
      </c>
      <c r="Y43" s="61">
        <v>464</v>
      </c>
      <c r="Z43" s="41" t="s">
        <v>203</v>
      </c>
      <c r="AA43" s="1" t="s">
        <v>202</v>
      </c>
      <c r="AB43" s="28" t="s">
        <v>97</v>
      </c>
    </row>
    <row r="44" spans="1:28" x14ac:dyDescent="0.3">
      <c r="A44" s="43" t="s">
        <v>46</v>
      </c>
      <c r="B44" s="43" t="s">
        <v>59</v>
      </c>
      <c r="C44" s="44" t="s">
        <v>40</v>
      </c>
      <c r="D44" s="43"/>
      <c r="E44" s="44">
        <f t="shared" ref="E44:T44" si="7">SUM(E34:E43)</f>
        <v>240</v>
      </c>
      <c r="F44" s="44">
        <f t="shared" si="7"/>
        <v>32</v>
      </c>
      <c r="G44" s="44">
        <f t="shared" si="7"/>
        <v>81</v>
      </c>
      <c r="H44" s="44">
        <f t="shared" si="7"/>
        <v>0</v>
      </c>
      <c r="I44" s="44">
        <f t="shared" si="7"/>
        <v>0</v>
      </c>
      <c r="J44" s="44">
        <f t="shared" si="7"/>
        <v>15</v>
      </c>
      <c r="K44" s="44">
        <f t="shared" si="7"/>
        <v>21</v>
      </c>
      <c r="L44" s="44">
        <f t="shared" si="7"/>
        <v>13</v>
      </c>
      <c r="M44" s="44">
        <f t="shared" si="7"/>
        <v>25</v>
      </c>
      <c r="N44" s="44">
        <f t="shared" si="7"/>
        <v>38</v>
      </c>
      <c r="O44" s="44">
        <f t="shared" si="7"/>
        <v>17</v>
      </c>
      <c r="P44" s="44">
        <f t="shared" si="7"/>
        <v>18</v>
      </c>
      <c r="Q44" s="44">
        <f t="shared" si="7"/>
        <v>9</v>
      </c>
      <c r="R44" s="44">
        <f t="shared" si="7"/>
        <v>16</v>
      </c>
      <c r="S44" s="44">
        <f t="shared" si="7"/>
        <v>6</v>
      </c>
      <c r="T44" s="44">
        <f t="shared" si="7"/>
        <v>79</v>
      </c>
      <c r="U44" s="45">
        <f>((T44+Q44+N44-R44)+(O44*2))/E44</f>
        <v>0.6</v>
      </c>
      <c r="V44" s="46">
        <v>484</v>
      </c>
      <c r="W44" s="46" t="s">
        <v>94</v>
      </c>
      <c r="X44" s="46" t="s">
        <v>95</v>
      </c>
      <c r="Y44" s="62">
        <v>464</v>
      </c>
      <c r="Z44" s="47" t="s">
        <v>203</v>
      </c>
      <c r="AA44" s="43" t="s">
        <v>202</v>
      </c>
      <c r="AB44" s="66" t="s">
        <v>97</v>
      </c>
    </row>
    <row r="45" spans="1:28" x14ac:dyDescent="0.3">
      <c r="A45" s="1"/>
      <c r="B45" s="1"/>
      <c r="C45" s="1"/>
      <c r="D45" s="1"/>
      <c r="F45" s="48" t="s">
        <v>41</v>
      </c>
      <c r="G45" s="49">
        <f>F44/G44</f>
        <v>0.39506172839506171</v>
      </c>
      <c r="H45" s="27"/>
      <c r="I45" s="1"/>
      <c r="J45" s="48" t="s">
        <v>42</v>
      </c>
      <c r="K45" s="50">
        <f>J44/K44</f>
        <v>0.7142857142857143</v>
      </c>
      <c r="L45" s="1"/>
      <c r="M45" s="39" t="s">
        <v>43</v>
      </c>
      <c r="N45" s="51">
        <v>7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/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28:28" x14ac:dyDescent="0.3">
      <c r="AB49" s="67"/>
    </row>
    <row r="50" spans="28:28" x14ac:dyDescent="0.3">
      <c r="AB50" s="67"/>
    </row>
    <row r="51" spans="28:28" x14ac:dyDescent="0.3">
      <c r="AB51" s="67"/>
    </row>
    <row r="52" spans="28:28" x14ac:dyDescent="0.3">
      <c r="AB52" s="67"/>
    </row>
  </sheetData>
  <sheetProtection sheet="1" objects="1" scenarios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E6EE-9EB4-4A59-B4FA-7F1B2A5F0DD9}">
  <sheetPr>
    <tabColor rgb="FFFF0000"/>
  </sheetPr>
  <dimension ref="A1:AB50"/>
  <sheetViews>
    <sheetView workbookViewId="0">
      <selection activeCell="Z14" sqref="Z14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6" t="s">
        <v>445</v>
      </c>
    </row>
    <row r="3" spans="1:28" x14ac:dyDescent="0.3">
      <c r="B3" s="1"/>
      <c r="C3" s="6">
        <v>29666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221</v>
      </c>
      <c r="D4" s="7" t="s">
        <v>5</v>
      </c>
      <c r="E4" s="8"/>
      <c r="F4" s="5"/>
      <c r="G4" s="1"/>
      <c r="J4" s="15" t="s">
        <v>307</v>
      </c>
      <c r="K4" s="16" t="str">
        <f>+C11</f>
        <v>New Jersey Gems</v>
      </c>
      <c r="L4" s="17"/>
      <c r="M4" s="18"/>
      <c r="N4" s="19">
        <v>27</v>
      </c>
      <c r="O4" s="19">
        <v>31</v>
      </c>
      <c r="P4" s="19">
        <v>24</v>
      </c>
      <c r="Q4" s="19">
        <v>23</v>
      </c>
      <c r="R4" s="20"/>
      <c r="S4" s="21">
        <f>SUM(N4:R4)</f>
        <v>105</v>
      </c>
      <c r="T4" s="22">
        <v>487</v>
      </c>
    </row>
    <row r="5" spans="1:28" x14ac:dyDescent="0.3">
      <c r="B5" s="1"/>
      <c r="C5" s="6" t="s">
        <v>155</v>
      </c>
      <c r="D5" s="7" t="s">
        <v>6</v>
      </c>
      <c r="E5" s="1"/>
      <c r="F5" s="1"/>
      <c r="G5" s="1"/>
      <c r="J5" s="15" t="s">
        <v>308</v>
      </c>
      <c r="K5" s="16" t="str">
        <f>+C33</f>
        <v>New Orleans Pride</v>
      </c>
      <c r="L5" s="17"/>
      <c r="M5" s="18"/>
      <c r="N5" s="19">
        <v>24</v>
      </c>
      <c r="O5" s="19">
        <v>27</v>
      </c>
      <c r="P5" s="19">
        <v>23</v>
      </c>
      <c r="Q5" s="19">
        <v>17</v>
      </c>
      <c r="R5" s="20"/>
      <c r="S5" s="21">
        <f>SUM(N5:R5)</f>
        <v>91</v>
      </c>
      <c r="T5" s="22">
        <v>487</v>
      </c>
      <c r="U5" s="1"/>
      <c r="V5" s="1"/>
      <c r="W5" s="1"/>
    </row>
    <row r="6" spans="1:28" x14ac:dyDescent="0.3">
      <c r="C6" s="58">
        <v>558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156</v>
      </c>
      <c r="D7" s="7" t="s">
        <v>8</v>
      </c>
      <c r="G7" s="1"/>
      <c r="S7" s="1"/>
      <c r="T7" s="25" t="s">
        <v>9</v>
      </c>
      <c r="U7" s="1"/>
      <c r="V7" s="26">
        <v>487</v>
      </c>
      <c r="W7" s="1"/>
    </row>
    <row r="8" spans="1:28" x14ac:dyDescent="0.3">
      <c r="B8" s="1"/>
      <c r="C8" s="24" t="s">
        <v>453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34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12</v>
      </c>
      <c r="E13" s="27">
        <v>37</v>
      </c>
      <c r="F13" s="27">
        <v>10</v>
      </c>
      <c r="G13" s="27">
        <v>22</v>
      </c>
      <c r="H13" s="27"/>
      <c r="I13" s="27"/>
      <c r="J13" s="27">
        <v>8</v>
      </c>
      <c r="K13" s="27">
        <v>10</v>
      </c>
      <c r="L13" s="78"/>
      <c r="M13" s="27">
        <v>11</v>
      </c>
      <c r="N13" s="27">
        <f>SUM(L13:M13)</f>
        <v>11</v>
      </c>
      <c r="O13" s="27">
        <v>3</v>
      </c>
      <c r="P13" s="39">
        <v>3</v>
      </c>
      <c r="Q13" s="78"/>
      <c r="R13" s="78"/>
      <c r="S13" s="78"/>
      <c r="T13" s="27">
        <v>28</v>
      </c>
      <c r="U13" s="40">
        <f>IFERROR(((T13+Q13+N13-R13)+(O13*2))/E13,"")</f>
        <v>1.2162162162162162</v>
      </c>
      <c r="V13" s="22">
        <v>487</v>
      </c>
      <c r="W13" s="22" t="s">
        <v>94</v>
      </c>
      <c r="X13" s="22" t="s">
        <v>80</v>
      </c>
      <c r="Y13" s="61">
        <v>558</v>
      </c>
      <c r="Z13" s="41" t="s">
        <v>454</v>
      </c>
      <c r="AA13" s="1" t="s">
        <v>96</v>
      </c>
      <c r="AB13" s="28" t="s">
        <v>309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34</v>
      </c>
      <c r="E14" s="27">
        <v>11</v>
      </c>
      <c r="F14" s="27">
        <v>0</v>
      </c>
      <c r="G14" s="27">
        <v>0</v>
      </c>
      <c r="H14" s="27"/>
      <c r="I14" s="27"/>
      <c r="J14" s="27">
        <v>0</v>
      </c>
      <c r="K14" s="27">
        <v>0</v>
      </c>
      <c r="L14" s="78"/>
      <c r="M14" s="27">
        <v>0</v>
      </c>
      <c r="N14" s="27">
        <f t="shared" ref="N14:N19" si="0">SUM(L14:M14)</f>
        <v>0</v>
      </c>
      <c r="O14" s="39">
        <v>0</v>
      </c>
      <c r="P14" s="39">
        <v>0</v>
      </c>
      <c r="Q14" s="79"/>
      <c r="R14" s="79"/>
      <c r="S14" s="79"/>
      <c r="T14" s="39">
        <f t="shared" ref="T14:T17" si="1">(H14*3)+((F14-H14)*2)+J14</f>
        <v>0</v>
      </c>
      <c r="U14" s="40">
        <f t="shared" ref="U14:U22" si="2">IFERROR(((T14+Q14+N14-R14)+(O14*2))/E14,"")</f>
        <v>0</v>
      </c>
      <c r="V14" s="22">
        <v>487</v>
      </c>
      <c r="W14" s="22" t="s">
        <v>94</v>
      </c>
      <c r="X14" s="22" t="s">
        <v>80</v>
      </c>
      <c r="Y14" s="61">
        <v>558</v>
      </c>
      <c r="Z14" s="41" t="s">
        <v>455</v>
      </c>
      <c r="AA14" s="1" t="s">
        <v>96</v>
      </c>
      <c r="AB14" s="28" t="s">
        <v>309</v>
      </c>
    </row>
    <row r="15" spans="1:28" x14ac:dyDescent="0.3">
      <c r="A15" s="1" t="s">
        <v>59</v>
      </c>
      <c r="B15" s="1" t="s">
        <v>46</v>
      </c>
      <c r="C15" s="27" t="s">
        <v>132</v>
      </c>
      <c r="D15" s="38">
        <v>55</v>
      </c>
      <c r="E15" s="27">
        <v>5</v>
      </c>
      <c r="F15" s="27">
        <v>0</v>
      </c>
      <c r="G15" s="27">
        <v>1</v>
      </c>
      <c r="H15" s="27"/>
      <c r="I15" s="27"/>
      <c r="J15" s="27">
        <v>0</v>
      </c>
      <c r="K15" s="27">
        <v>0</v>
      </c>
      <c r="L15" s="78"/>
      <c r="M15" s="27">
        <v>0</v>
      </c>
      <c r="N15" s="27">
        <f t="shared" si="0"/>
        <v>0</v>
      </c>
      <c r="O15" s="39">
        <v>0</v>
      </c>
      <c r="P15" s="39">
        <v>2</v>
      </c>
      <c r="Q15" s="79"/>
      <c r="R15" s="79"/>
      <c r="S15" s="79"/>
      <c r="T15" s="39">
        <f t="shared" si="1"/>
        <v>0</v>
      </c>
      <c r="U15" s="40">
        <f t="shared" si="2"/>
        <v>0</v>
      </c>
      <c r="V15" s="22">
        <v>487</v>
      </c>
      <c r="W15" s="22" t="s">
        <v>94</v>
      </c>
      <c r="X15" s="22" t="s">
        <v>80</v>
      </c>
      <c r="Y15" s="61">
        <v>558</v>
      </c>
      <c r="Z15" s="41" t="s">
        <v>455</v>
      </c>
      <c r="AA15" s="1" t="s">
        <v>96</v>
      </c>
      <c r="AB15" s="28" t="s">
        <v>309</v>
      </c>
    </row>
    <row r="16" spans="1:28" x14ac:dyDescent="0.3">
      <c r="A16" s="1" t="s">
        <v>59</v>
      </c>
      <c r="B16" s="1" t="s">
        <v>46</v>
      </c>
      <c r="C16" s="27" t="s">
        <v>117</v>
      </c>
      <c r="D16" s="38">
        <v>42</v>
      </c>
      <c r="E16" s="27">
        <v>10</v>
      </c>
      <c r="F16" s="27">
        <v>1</v>
      </c>
      <c r="G16" s="27">
        <v>2</v>
      </c>
      <c r="H16" s="27"/>
      <c r="I16" s="27"/>
      <c r="J16" s="27">
        <v>0</v>
      </c>
      <c r="K16" s="27">
        <v>0</v>
      </c>
      <c r="L16" s="78"/>
      <c r="M16" s="27">
        <v>2</v>
      </c>
      <c r="N16" s="27">
        <f t="shared" si="0"/>
        <v>2</v>
      </c>
      <c r="O16" s="39">
        <v>1</v>
      </c>
      <c r="P16" s="39">
        <v>4</v>
      </c>
      <c r="Q16" s="79"/>
      <c r="R16" s="79"/>
      <c r="S16" s="79"/>
      <c r="T16" s="39">
        <f t="shared" si="1"/>
        <v>2</v>
      </c>
      <c r="U16" s="40">
        <f t="shared" si="2"/>
        <v>0.6</v>
      </c>
      <c r="V16" s="22">
        <v>487</v>
      </c>
      <c r="W16" s="22" t="s">
        <v>94</v>
      </c>
      <c r="X16" s="22" t="s">
        <v>80</v>
      </c>
      <c r="Y16" s="61">
        <v>558</v>
      </c>
      <c r="Z16" s="41" t="s">
        <v>455</v>
      </c>
      <c r="AA16" s="1" t="s">
        <v>96</v>
      </c>
      <c r="AB16" s="28" t="s">
        <v>309</v>
      </c>
    </row>
    <row r="17" spans="1:28" x14ac:dyDescent="0.3">
      <c r="A17" s="1" t="s">
        <v>59</v>
      </c>
      <c r="B17" s="1" t="s">
        <v>46</v>
      </c>
      <c r="C17" s="27" t="s">
        <v>118</v>
      </c>
      <c r="D17" s="38">
        <v>40</v>
      </c>
      <c r="E17" s="27">
        <v>39</v>
      </c>
      <c r="F17" s="27">
        <v>7</v>
      </c>
      <c r="G17" s="27">
        <v>15</v>
      </c>
      <c r="H17" s="27"/>
      <c r="I17" s="27"/>
      <c r="J17" s="27">
        <v>3</v>
      </c>
      <c r="K17" s="27">
        <v>10</v>
      </c>
      <c r="L17" s="78"/>
      <c r="M17" s="27">
        <v>12</v>
      </c>
      <c r="N17" s="27">
        <f t="shared" si="0"/>
        <v>12</v>
      </c>
      <c r="O17" s="39">
        <v>2</v>
      </c>
      <c r="P17" s="39">
        <v>5</v>
      </c>
      <c r="Q17" s="79"/>
      <c r="R17" s="79"/>
      <c r="S17" s="79"/>
      <c r="T17" s="39">
        <f t="shared" si="1"/>
        <v>17</v>
      </c>
      <c r="U17" s="40">
        <f t="shared" si="2"/>
        <v>0.84615384615384615</v>
      </c>
      <c r="V17" s="22">
        <v>487</v>
      </c>
      <c r="W17" s="22" t="s">
        <v>94</v>
      </c>
      <c r="X17" s="22" t="s">
        <v>80</v>
      </c>
      <c r="Y17" s="61">
        <v>558</v>
      </c>
      <c r="Z17" s="41" t="s">
        <v>455</v>
      </c>
      <c r="AA17" s="1" t="s">
        <v>96</v>
      </c>
      <c r="AB17" s="28" t="s">
        <v>309</v>
      </c>
    </row>
    <row r="18" spans="1:28" x14ac:dyDescent="0.3">
      <c r="A18" s="1" t="s">
        <v>59</v>
      </c>
      <c r="B18" s="1" t="s">
        <v>46</v>
      </c>
      <c r="C18" s="27" t="s">
        <v>49</v>
      </c>
      <c r="D18" s="38">
        <v>44</v>
      </c>
      <c r="E18" s="27">
        <v>46</v>
      </c>
      <c r="F18" s="27">
        <v>9</v>
      </c>
      <c r="G18" s="27">
        <v>15</v>
      </c>
      <c r="H18" s="27"/>
      <c r="I18" s="27"/>
      <c r="J18" s="27">
        <v>8</v>
      </c>
      <c r="K18" s="27">
        <v>9</v>
      </c>
      <c r="L18" s="78"/>
      <c r="M18" s="27">
        <v>3</v>
      </c>
      <c r="N18" s="27">
        <f t="shared" si="0"/>
        <v>3</v>
      </c>
      <c r="O18" s="39">
        <v>5</v>
      </c>
      <c r="P18" s="39">
        <v>3</v>
      </c>
      <c r="Q18" s="79"/>
      <c r="R18" s="79"/>
      <c r="S18" s="79"/>
      <c r="T18" s="39">
        <v>26</v>
      </c>
      <c r="U18" s="40">
        <f t="shared" si="2"/>
        <v>0.84782608695652173</v>
      </c>
      <c r="V18" s="22">
        <v>487</v>
      </c>
      <c r="W18" s="22" t="s">
        <v>94</v>
      </c>
      <c r="X18" s="22" t="s">
        <v>80</v>
      </c>
      <c r="Y18" s="61">
        <v>558</v>
      </c>
      <c r="Z18" s="41" t="s">
        <v>455</v>
      </c>
      <c r="AA18" s="1" t="s">
        <v>96</v>
      </c>
      <c r="AB18" s="28" t="s">
        <v>309</v>
      </c>
    </row>
    <row r="19" spans="1:28" x14ac:dyDescent="0.3">
      <c r="A19" s="1" t="s">
        <v>59</v>
      </c>
      <c r="B19" s="1" t="s">
        <v>46</v>
      </c>
      <c r="C19" s="27" t="s">
        <v>50</v>
      </c>
      <c r="D19" s="38">
        <v>24</v>
      </c>
      <c r="E19" s="27">
        <v>36</v>
      </c>
      <c r="F19" s="27">
        <v>4</v>
      </c>
      <c r="G19" s="27">
        <v>11</v>
      </c>
      <c r="H19" s="27"/>
      <c r="I19" s="27"/>
      <c r="J19" s="27">
        <v>6</v>
      </c>
      <c r="K19" s="27">
        <v>13</v>
      </c>
      <c r="L19" s="78"/>
      <c r="M19" s="27">
        <v>17</v>
      </c>
      <c r="N19" s="27">
        <f t="shared" si="0"/>
        <v>17</v>
      </c>
      <c r="O19" s="39">
        <v>2</v>
      </c>
      <c r="P19" s="39">
        <v>3</v>
      </c>
      <c r="Q19" s="79"/>
      <c r="R19" s="79"/>
      <c r="S19" s="79"/>
      <c r="T19" s="39">
        <v>14</v>
      </c>
      <c r="U19" s="40">
        <f t="shared" si="2"/>
        <v>0.97222222222222221</v>
      </c>
      <c r="V19" s="22">
        <v>487</v>
      </c>
      <c r="W19" s="22" t="s">
        <v>94</v>
      </c>
      <c r="X19" s="22" t="s">
        <v>80</v>
      </c>
      <c r="Y19" s="61">
        <v>558</v>
      </c>
      <c r="Z19" s="41" t="s">
        <v>455</v>
      </c>
      <c r="AA19" s="1" t="s">
        <v>96</v>
      </c>
      <c r="AB19" s="28" t="s">
        <v>309</v>
      </c>
    </row>
    <row r="20" spans="1:28" x14ac:dyDescent="0.3">
      <c r="A20" s="1" t="s">
        <v>59</v>
      </c>
      <c r="B20" s="1" t="s">
        <v>46</v>
      </c>
      <c r="C20" s="27" t="s">
        <v>51</v>
      </c>
      <c r="D20" s="38">
        <v>23</v>
      </c>
      <c r="E20" s="27">
        <v>21</v>
      </c>
      <c r="F20" s="27">
        <v>2</v>
      </c>
      <c r="G20" s="27">
        <v>3</v>
      </c>
      <c r="H20" s="27"/>
      <c r="I20" s="27"/>
      <c r="J20" s="27">
        <v>4</v>
      </c>
      <c r="K20" s="27">
        <v>5</v>
      </c>
      <c r="L20" s="78"/>
      <c r="M20" s="27">
        <v>3</v>
      </c>
      <c r="N20" s="27">
        <f>SUM(L20:M20)</f>
        <v>3</v>
      </c>
      <c r="O20" s="39">
        <v>2</v>
      </c>
      <c r="P20" s="39">
        <v>3</v>
      </c>
      <c r="Q20" s="79"/>
      <c r="R20" s="79"/>
      <c r="S20" s="79"/>
      <c r="T20" s="39">
        <f>(H20*3)+((F20-H20)*2)+J20</f>
        <v>8</v>
      </c>
      <c r="U20" s="40">
        <f t="shared" si="2"/>
        <v>0.7142857142857143</v>
      </c>
      <c r="V20" s="22">
        <v>487</v>
      </c>
      <c r="W20" s="22" t="s">
        <v>94</v>
      </c>
      <c r="X20" s="22" t="s">
        <v>80</v>
      </c>
      <c r="Y20" s="61">
        <v>558</v>
      </c>
      <c r="Z20" s="41" t="s">
        <v>455</v>
      </c>
      <c r="AA20" s="1" t="s">
        <v>96</v>
      </c>
      <c r="AB20" s="28" t="s">
        <v>309</v>
      </c>
    </row>
    <row r="21" spans="1:28" x14ac:dyDescent="0.3">
      <c r="A21" s="1" t="s">
        <v>59</v>
      </c>
      <c r="B21" s="1" t="s">
        <v>46</v>
      </c>
      <c r="C21" s="27" t="s">
        <v>53</v>
      </c>
      <c r="D21" s="38">
        <v>10</v>
      </c>
      <c r="E21" s="27">
        <v>31</v>
      </c>
      <c r="F21" s="27">
        <v>5</v>
      </c>
      <c r="G21" s="27">
        <v>11</v>
      </c>
      <c r="H21" s="27"/>
      <c r="I21" s="27"/>
      <c r="J21" s="27">
        <v>0</v>
      </c>
      <c r="K21" s="27">
        <v>0</v>
      </c>
      <c r="L21" s="78"/>
      <c r="M21" s="27">
        <v>7</v>
      </c>
      <c r="N21" s="27">
        <f>SUM(L21:M21)</f>
        <v>7</v>
      </c>
      <c r="O21" s="39">
        <v>4</v>
      </c>
      <c r="P21" s="39">
        <v>2</v>
      </c>
      <c r="Q21" s="79"/>
      <c r="R21" s="79"/>
      <c r="S21" s="79"/>
      <c r="T21" s="39">
        <f>(H21*3)+((F21-H21)*2)+J21</f>
        <v>10</v>
      </c>
      <c r="U21" s="40">
        <f t="shared" si="2"/>
        <v>0.80645161290322576</v>
      </c>
      <c r="V21" s="22">
        <v>487</v>
      </c>
      <c r="W21" s="22" t="s">
        <v>94</v>
      </c>
      <c r="X21" s="22" t="s">
        <v>80</v>
      </c>
      <c r="Y21" s="61">
        <v>558</v>
      </c>
      <c r="Z21" s="41" t="s">
        <v>455</v>
      </c>
      <c r="AA21" s="1" t="s">
        <v>96</v>
      </c>
      <c r="AB21" s="28" t="s">
        <v>309</v>
      </c>
    </row>
    <row r="22" spans="1:28" x14ac:dyDescent="0.3">
      <c r="A22" s="1" t="s">
        <v>59</v>
      </c>
      <c r="B22" s="1" t="s">
        <v>46</v>
      </c>
      <c r="C22" s="27" t="s">
        <v>54</v>
      </c>
      <c r="D22" s="38">
        <v>32</v>
      </c>
      <c r="E22" s="27">
        <v>4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78"/>
      <c r="M22" s="27">
        <v>0</v>
      </c>
      <c r="N22" s="27">
        <f>SUM(L22:M22)</f>
        <v>0</v>
      </c>
      <c r="O22" s="39">
        <v>1</v>
      </c>
      <c r="P22" s="39">
        <v>1</v>
      </c>
      <c r="Q22" s="79"/>
      <c r="R22" s="79"/>
      <c r="S22" s="79"/>
      <c r="T22" s="39">
        <f>(H22*3)+((F22-H22)*2)+J22</f>
        <v>0</v>
      </c>
      <c r="U22" s="40">
        <f t="shared" si="2"/>
        <v>0.5</v>
      </c>
      <c r="V22" s="22">
        <v>487</v>
      </c>
      <c r="W22" s="22" t="s">
        <v>94</v>
      </c>
      <c r="X22" s="22" t="s">
        <v>80</v>
      </c>
      <c r="Y22" s="61">
        <v>558</v>
      </c>
      <c r="Z22" s="41" t="s">
        <v>455</v>
      </c>
      <c r="AA22" s="1" t="s">
        <v>96</v>
      </c>
      <c r="AB22" s="28" t="s">
        <v>309</v>
      </c>
    </row>
    <row r="23" spans="1:28" x14ac:dyDescent="0.3">
      <c r="A23" s="1" t="s">
        <v>59</v>
      </c>
      <c r="B23" s="1" t="s">
        <v>46</v>
      </c>
      <c r="C23" s="55" t="s">
        <v>39</v>
      </c>
      <c r="D23" s="1"/>
      <c r="E23" s="55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55">
        <v>19</v>
      </c>
      <c r="S23" s="42"/>
      <c r="T23" s="55"/>
      <c r="U23" s="40" t="str">
        <f t="shared" ref="U23" si="3">_xlfn.IFNA("",((T23+Q23+N23-R23)+(O23*2))/E23)</f>
        <v/>
      </c>
      <c r="V23" s="22">
        <v>487</v>
      </c>
      <c r="W23" s="22" t="s">
        <v>94</v>
      </c>
      <c r="X23" s="22" t="s">
        <v>80</v>
      </c>
      <c r="Y23" s="61">
        <v>558</v>
      </c>
      <c r="Z23" s="41" t="s">
        <v>455</v>
      </c>
      <c r="AA23" s="1" t="s">
        <v>96</v>
      </c>
      <c r="AB23" s="28" t="s">
        <v>309</v>
      </c>
    </row>
    <row r="24" spans="1:28" x14ac:dyDescent="0.3">
      <c r="A24" s="43" t="s">
        <v>59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38</v>
      </c>
      <c r="G24" s="44">
        <f t="shared" si="4"/>
        <v>81</v>
      </c>
      <c r="H24" s="44">
        <f t="shared" si="4"/>
        <v>0</v>
      </c>
      <c r="I24" s="44">
        <f t="shared" si="4"/>
        <v>0</v>
      </c>
      <c r="J24" s="44">
        <f t="shared" si="4"/>
        <v>29</v>
      </c>
      <c r="K24" s="44">
        <f t="shared" si="4"/>
        <v>47</v>
      </c>
      <c r="L24" s="44">
        <f t="shared" si="4"/>
        <v>0</v>
      </c>
      <c r="M24" s="44">
        <f t="shared" si="4"/>
        <v>55</v>
      </c>
      <c r="N24" s="44">
        <f t="shared" si="4"/>
        <v>55</v>
      </c>
      <c r="O24" s="44">
        <f t="shared" si="4"/>
        <v>20</v>
      </c>
      <c r="P24" s="44">
        <f t="shared" si="4"/>
        <v>26</v>
      </c>
      <c r="Q24" s="44">
        <f t="shared" si="4"/>
        <v>0</v>
      </c>
      <c r="R24" s="44">
        <f t="shared" si="4"/>
        <v>19</v>
      </c>
      <c r="S24" s="44">
        <f t="shared" si="4"/>
        <v>0</v>
      </c>
      <c r="T24" s="44">
        <f t="shared" si="4"/>
        <v>105</v>
      </c>
      <c r="U24" s="45">
        <f>((T24+Q24+N24-R24)+(O24*2))/E24</f>
        <v>0.75416666666666665</v>
      </c>
      <c r="V24" s="46">
        <v>487</v>
      </c>
      <c r="W24" s="46" t="s">
        <v>94</v>
      </c>
      <c r="X24" s="46" t="s">
        <v>80</v>
      </c>
      <c r="Y24" s="62">
        <v>558</v>
      </c>
      <c r="Z24" s="47" t="s">
        <v>455</v>
      </c>
      <c r="AA24" s="43" t="s">
        <v>96</v>
      </c>
      <c r="AB24" s="66" t="s">
        <v>309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0.46913580246913578</v>
      </c>
      <c r="H25" s="27"/>
      <c r="I25" s="1"/>
      <c r="J25" s="48" t="s">
        <v>42</v>
      </c>
      <c r="K25" s="50">
        <f>J24/K24</f>
        <v>0.61702127659574468</v>
      </c>
      <c r="L25" s="1"/>
      <c r="M25" s="39" t="s">
        <v>43</v>
      </c>
      <c r="N25" s="51">
        <v>13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34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163</v>
      </c>
      <c r="D35" s="38">
        <v>32</v>
      </c>
      <c r="E35" s="27">
        <v>18</v>
      </c>
      <c r="F35" s="27">
        <v>3</v>
      </c>
      <c r="G35" s="27">
        <v>6</v>
      </c>
      <c r="H35" s="27"/>
      <c r="I35" s="27"/>
      <c r="J35" s="27">
        <v>1</v>
      </c>
      <c r="K35" s="27">
        <v>1</v>
      </c>
      <c r="L35" s="78"/>
      <c r="M35" s="27">
        <v>9</v>
      </c>
      <c r="N35" s="27">
        <f>SUM(L35:M35)</f>
        <v>9</v>
      </c>
      <c r="O35" s="27">
        <v>4</v>
      </c>
      <c r="P35" s="39">
        <v>3</v>
      </c>
      <c r="Q35" s="78"/>
      <c r="R35" s="78"/>
      <c r="S35" s="78"/>
      <c r="T35" s="27">
        <f>+(F35*2)+J35</f>
        <v>7</v>
      </c>
      <c r="U35" s="40">
        <f>IFERROR(((T35+Q35+N35-R35)+(O35*2))/E35,"")</f>
        <v>1.3333333333333333</v>
      </c>
      <c r="V35" s="22">
        <v>487</v>
      </c>
      <c r="W35" s="22" t="s">
        <v>79</v>
      </c>
      <c r="X35" s="22" t="s">
        <v>95</v>
      </c>
      <c r="Y35" s="61">
        <v>558</v>
      </c>
      <c r="Z35" s="41" t="s">
        <v>431</v>
      </c>
      <c r="AA35" s="1" t="s">
        <v>202</v>
      </c>
      <c r="AB35" s="28" t="s">
        <v>225</v>
      </c>
    </row>
    <row r="36" spans="1:28" x14ac:dyDescent="0.3">
      <c r="A36" s="1" t="s">
        <v>46</v>
      </c>
      <c r="B36" s="1" t="s">
        <v>59</v>
      </c>
      <c r="C36" s="27" t="s">
        <v>164</v>
      </c>
      <c r="D36" s="38">
        <v>10</v>
      </c>
      <c r="E36" s="27">
        <v>29</v>
      </c>
      <c r="F36" s="27">
        <v>5</v>
      </c>
      <c r="G36" s="27">
        <v>10</v>
      </c>
      <c r="H36" s="27"/>
      <c r="I36" s="27"/>
      <c r="J36" s="27">
        <v>0</v>
      </c>
      <c r="K36" s="27">
        <v>2</v>
      </c>
      <c r="L36" s="78"/>
      <c r="M36" s="27">
        <v>5</v>
      </c>
      <c r="N36" s="27">
        <f t="shared" ref="N36:N39" si="5">SUM(L36:M36)</f>
        <v>5</v>
      </c>
      <c r="O36" s="39">
        <v>5</v>
      </c>
      <c r="P36" s="39">
        <v>6</v>
      </c>
      <c r="Q36" s="79"/>
      <c r="R36" s="79"/>
      <c r="S36" s="79"/>
      <c r="T36" s="27">
        <f t="shared" ref="T36:T44" si="6">+(F36*2)+J36</f>
        <v>10</v>
      </c>
      <c r="U36" s="40">
        <f t="shared" ref="U36:U44" si="7">IFERROR(((T36+Q36+N36-R36)+(O36*2))/E36,"")</f>
        <v>0.86206896551724133</v>
      </c>
      <c r="V36" s="22">
        <v>487</v>
      </c>
      <c r="W36" s="22" t="s">
        <v>79</v>
      </c>
      <c r="X36" s="22" t="s">
        <v>95</v>
      </c>
      <c r="Y36" s="61">
        <v>558</v>
      </c>
      <c r="Z36" s="41" t="s">
        <v>431</v>
      </c>
      <c r="AA36" s="1" t="s">
        <v>202</v>
      </c>
      <c r="AB36" s="28" t="s">
        <v>225</v>
      </c>
    </row>
    <row r="37" spans="1:28" x14ac:dyDescent="0.3">
      <c r="A37" s="1" t="s">
        <v>46</v>
      </c>
      <c r="B37" s="1" t="s">
        <v>59</v>
      </c>
      <c r="C37" s="27" t="s">
        <v>165</v>
      </c>
      <c r="D37" s="38">
        <v>44</v>
      </c>
      <c r="E37" s="27">
        <v>34</v>
      </c>
      <c r="F37" s="27">
        <v>9</v>
      </c>
      <c r="G37" s="27">
        <v>16</v>
      </c>
      <c r="H37" s="27"/>
      <c r="I37" s="27"/>
      <c r="J37" s="27">
        <v>3</v>
      </c>
      <c r="K37" s="27">
        <v>4</v>
      </c>
      <c r="L37" s="78"/>
      <c r="M37" s="27">
        <v>2</v>
      </c>
      <c r="N37" s="27">
        <f t="shared" si="5"/>
        <v>2</v>
      </c>
      <c r="O37" s="39">
        <v>3</v>
      </c>
      <c r="P37" s="39">
        <v>2</v>
      </c>
      <c r="Q37" s="79"/>
      <c r="R37" s="79"/>
      <c r="S37" s="79"/>
      <c r="T37" s="27">
        <v>21</v>
      </c>
      <c r="U37" s="40">
        <f t="shared" si="7"/>
        <v>0.8529411764705882</v>
      </c>
      <c r="V37" s="22">
        <v>487</v>
      </c>
      <c r="W37" s="22" t="s">
        <v>79</v>
      </c>
      <c r="X37" s="22" t="s">
        <v>95</v>
      </c>
      <c r="Y37" s="61">
        <v>558</v>
      </c>
      <c r="Z37" s="41" t="s">
        <v>431</v>
      </c>
      <c r="AA37" s="1" t="s">
        <v>202</v>
      </c>
      <c r="AB37" s="28" t="s">
        <v>225</v>
      </c>
    </row>
    <row r="38" spans="1:28" x14ac:dyDescent="0.3">
      <c r="A38" s="1" t="s">
        <v>46</v>
      </c>
      <c r="B38" s="1" t="s">
        <v>59</v>
      </c>
      <c r="C38" s="27" t="s">
        <v>166</v>
      </c>
      <c r="D38" s="38">
        <v>30</v>
      </c>
      <c r="E38" s="27">
        <v>24</v>
      </c>
      <c r="F38" s="27">
        <v>4</v>
      </c>
      <c r="G38" s="27">
        <v>10</v>
      </c>
      <c r="H38" s="27"/>
      <c r="I38" s="27"/>
      <c r="J38" s="27">
        <v>3</v>
      </c>
      <c r="K38" s="27">
        <v>7</v>
      </c>
      <c r="L38" s="78"/>
      <c r="M38" s="27">
        <v>8</v>
      </c>
      <c r="N38" s="27">
        <f t="shared" si="5"/>
        <v>8</v>
      </c>
      <c r="O38" s="39">
        <v>3</v>
      </c>
      <c r="P38" s="39">
        <v>4</v>
      </c>
      <c r="Q38" s="79"/>
      <c r="R38" s="79"/>
      <c r="S38" s="79"/>
      <c r="T38" s="27">
        <f t="shared" si="6"/>
        <v>11</v>
      </c>
      <c r="U38" s="40">
        <f t="shared" si="7"/>
        <v>1.0416666666666667</v>
      </c>
      <c r="V38" s="22">
        <v>487</v>
      </c>
      <c r="W38" s="22" t="s">
        <v>79</v>
      </c>
      <c r="X38" s="22" t="s">
        <v>95</v>
      </c>
      <c r="Y38" s="61">
        <v>558</v>
      </c>
      <c r="Z38" s="41" t="s">
        <v>431</v>
      </c>
      <c r="AA38" s="1" t="s">
        <v>202</v>
      </c>
      <c r="AB38" s="28" t="s">
        <v>225</v>
      </c>
    </row>
    <row r="39" spans="1:28" x14ac:dyDescent="0.3">
      <c r="A39" s="1" t="s">
        <v>46</v>
      </c>
      <c r="B39" s="1" t="s">
        <v>59</v>
      </c>
      <c r="C39" s="27" t="s">
        <v>167</v>
      </c>
      <c r="D39" s="38">
        <v>11</v>
      </c>
      <c r="E39" s="27">
        <v>32</v>
      </c>
      <c r="F39" s="27">
        <v>2</v>
      </c>
      <c r="G39" s="27">
        <v>11</v>
      </c>
      <c r="H39" s="27"/>
      <c r="I39" s="27"/>
      <c r="J39" s="27">
        <v>2</v>
      </c>
      <c r="K39" s="27">
        <v>2</v>
      </c>
      <c r="L39" s="78"/>
      <c r="M39" s="27">
        <v>6</v>
      </c>
      <c r="N39" s="27">
        <f t="shared" si="5"/>
        <v>6</v>
      </c>
      <c r="O39" s="39">
        <v>3</v>
      </c>
      <c r="P39" s="39">
        <v>1</v>
      </c>
      <c r="Q39" s="79"/>
      <c r="R39" s="79"/>
      <c r="S39" s="79"/>
      <c r="T39" s="27">
        <f t="shared" si="6"/>
        <v>6</v>
      </c>
      <c r="U39" s="40">
        <f t="shared" si="7"/>
        <v>0.5625</v>
      </c>
      <c r="V39" s="22">
        <v>487</v>
      </c>
      <c r="W39" s="22" t="s">
        <v>79</v>
      </c>
      <c r="X39" s="22" t="s">
        <v>95</v>
      </c>
      <c r="Y39" s="61">
        <v>558</v>
      </c>
      <c r="Z39" s="41" t="s">
        <v>431</v>
      </c>
      <c r="AA39" s="1" t="s">
        <v>202</v>
      </c>
      <c r="AB39" s="28" t="s">
        <v>225</v>
      </c>
    </row>
    <row r="40" spans="1:28" x14ac:dyDescent="0.3">
      <c r="A40" s="1" t="s">
        <v>46</v>
      </c>
      <c r="B40" s="1" t="s">
        <v>59</v>
      </c>
      <c r="C40" s="27" t="s">
        <v>168</v>
      </c>
      <c r="D40" s="38">
        <v>31</v>
      </c>
      <c r="E40" s="27">
        <v>18</v>
      </c>
      <c r="F40" s="27">
        <v>3</v>
      </c>
      <c r="G40" s="27">
        <v>6</v>
      </c>
      <c r="H40" s="27"/>
      <c r="I40" s="27"/>
      <c r="J40" s="27">
        <v>2</v>
      </c>
      <c r="K40" s="27">
        <v>5</v>
      </c>
      <c r="L40" s="78"/>
      <c r="M40" s="27">
        <v>5</v>
      </c>
      <c r="N40" s="27">
        <f>SUM(L40:M40)</f>
        <v>5</v>
      </c>
      <c r="O40" s="39">
        <v>2</v>
      </c>
      <c r="P40" s="39">
        <v>2</v>
      </c>
      <c r="Q40" s="79"/>
      <c r="R40" s="79"/>
      <c r="S40" s="79"/>
      <c r="T40" s="27">
        <f t="shared" si="6"/>
        <v>8</v>
      </c>
      <c r="U40" s="40">
        <f t="shared" si="7"/>
        <v>0.94444444444444442</v>
      </c>
      <c r="V40" s="22">
        <v>487</v>
      </c>
      <c r="W40" s="22" t="s">
        <v>79</v>
      </c>
      <c r="X40" s="22" t="s">
        <v>95</v>
      </c>
      <c r="Y40" s="61">
        <v>558</v>
      </c>
      <c r="Z40" s="41" t="s">
        <v>431</v>
      </c>
      <c r="AA40" s="1" t="s">
        <v>202</v>
      </c>
      <c r="AB40" s="28" t="s">
        <v>225</v>
      </c>
    </row>
    <row r="41" spans="1:28" x14ac:dyDescent="0.3">
      <c r="A41" s="1" t="s">
        <v>46</v>
      </c>
      <c r="B41" s="1" t="s">
        <v>59</v>
      </c>
      <c r="C41" s="27" t="s">
        <v>169</v>
      </c>
      <c r="D41" s="38">
        <v>33</v>
      </c>
      <c r="E41" s="27">
        <v>22</v>
      </c>
      <c r="F41" s="27">
        <v>2</v>
      </c>
      <c r="G41" s="27">
        <v>4</v>
      </c>
      <c r="H41" s="27"/>
      <c r="I41" s="27"/>
      <c r="J41" s="27">
        <v>4</v>
      </c>
      <c r="K41" s="27">
        <v>4</v>
      </c>
      <c r="L41" s="78"/>
      <c r="M41" s="27">
        <v>6</v>
      </c>
      <c r="N41" s="27">
        <f>SUM(L41:M41)</f>
        <v>6</v>
      </c>
      <c r="O41" s="39">
        <v>0</v>
      </c>
      <c r="P41" s="39">
        <v>2</v>
      </c>
      <c r="Q41" s="79"/>
      <c r="R41" s="79"/>
      <c r="S41" s="79"/>
      <c r="T41" s="27">
        <f t="shared" si="6"/>
        <v>8</v>
      </c>
      <c r="U41" s="40">
        <f t="shared" si="7"/>
        <v>0.63636363636363635</v>
      </c>
      <c r="V41" s="22">
        <v>487</v>
      </c>
      <c r="W41" s="22" t="s">
        <v>79</v>
      </c>
      <c r="X41" s="22" t="s">
        <v>95</v>
      </c>
      <c r="Y41" s="61">
        <v>558</v>
      </c>
      <c r="Z41" s="41" t="s">
        <v>431</v>
      </c>
      <c r="AA41" s="1" t="s">
        <v>202</v>
      </c>
      <c r="AB41" s="28" t="s">
        <v>225</v>
      </c>
    </row>
    <row r="42" spans="1:28" x14ac:dyDescent="0.3">
      <c r="A42" s="1" t="s">
        <v>46</v>
      </c>
      <c r="B42" s="1" t="s">
        <v>59</v>
      </c>
      <c r="C42" s="27" t="s">
        <v>218</v>
      </c>
      <c r="D42" s="38">
        <v>34</v>
      </c>
      <c r="E42" s="27">
        <v>8</v>
      </c>
      <c r="F42" s="27">
        <v>0</v>
      </c>
      <c r="G42" s="27">
        <v>3</v>
      </c>
      <c r="H42" s="27"/>
      <c r="I42" s="27"/>
      <c r="J42" s="27">
        <v>2</v>
      </c>
      <c r="K42" s="27">
        <v>2</v>
      </c>
      <c r="L42" s="78"/>
      <c r="M42" s="27">
        <v>0</v>
      </c>
      <c r="N42" s="27">
        <f>SUM(L42:M42)</f>
        <v>0</v>
      </c>
      <c r="O42" s="39">
        <v>1</v>
      </c>
      <c r="P42" s="39">
        <v>2</v>
      </c>
      <c r="Q42" s="79"/>
      <c r="R42" s="79"/>
      <c r="S42" s="79"/>
      <c r="T42" s="27">
        <f t="shared" si="6"/>
        <v>2</v>
      </c>
      <c r="U42" s="40">
        <f t="shared" si="7"/>
        <v>0.5</v>
      </c>
      <c r="V42" s="22">
        <v>487</v>
      </c>
      <c r="W42" s="22" t="s">
        <v>79</v>
      </c>
      <c r="X42" s="22" t="s">
        <v>95</v>
      </c>
      <c r="Y42" s="61">
        <v>558</v>
      </c>
      <c r="Z42" s="41" t="s">
        <v>431</v>
      </c>
      <c r="AA42" s="1" t="s">
        <v>202</v>
      </c>
      <c r="AB42" s="28" t="s">
        <v>225</v>
      </c>
    </row>
    <row r="43" spans="1:28" x14ac:dyDescent="0.3">
      <c r="A43" s="1" t="s">
        <v>46</v>
      </c>
      <c r="B43" s="1" t="s">
        <v>59</v>
      </c>
      <c r="C43" s="27" t="s">
        <v>170</v>
      </c>
      <c r="D43" s="38">
        <v>23</v>
      </c>
      <c r="E43" s="27">
        <v>35</v>
      </c>
      <c r="F43" s="27">
        <v>5</v>
      </c>
      <c r="G43" s="27">
        <v>12</v>
      </c>
      <c r="H43" s="27"/>
      <c r="I43" s="27"/>
      <c r="J43" s="27">
        <v>0</v>
      </c>
      <c r="K43" s="27">
        <v>0</v>
      </c>
      <c r="L43" s="78"/>
      <c r="M43" s="27">
        <v>2</v>
      </c>
      <c r="N43" s="27">
        <f>SUM(L43:M43)</f>
        <v>2</v>
      </c>
      <c r="O43" s="39">
        <v>2</v>
      </c>
      <c r="P43" s="39">
        <v>3</v>
      </c>
      <c r="Q43" s="79"/>
      <c r="R43" s="79"/>
      <c r="S43" s="79"/>
      <c r="T43" s="27">
        <f t="shared" si="6"/>
        <v>10</v>
      </c>
      <c r="U43" s="40">
        <f t="shared" si="7"/>
        <v>0.45714285714285713</v>
      </c>
      <c r="V43" s="22">
        <v>487</v>
      </c>
      <c r="W43" s="22" t="s">
        <v>79</v>
      </c>
      <c r="X43" s="22" t="s">
        <v>95</v>
      </c>
      <c r="Y43" s="61">
        <v>558</v>
      </c>
      <c r="Z43" s="41" t="s">
        <v>431</v>
      </c>
      <c r="AA43" s="1" t="s">
        <v>202</v>
      </c>
      <c r="AB43" s="28" t="s">
        <v>225</v>
      </c>
    </row>
    <row r="44" spans="1:28" x14ac:dyDescent="0.3">
      <c r="A44" s="1" t="s">
        <v>46</v>
      </c>
      <c r="B44" s="1" t="s">
        <v>59</v>
      </c>
      <c r="C44" s="27" t="s">
        <v>171</v>
      </c>
      <c r="D44" s="38">
        <v>22</v>
      </c>
      <c r="E44" s="27">
        <v>20</v>
      </c>
      <c r="F44" s="27">
        <v>3</v>
      </c>
      <c r="G44" s="27">
        <v>7</v>
      </c>
      <c r="H44" s="27"/>
      <c r="I44" s="27"/>
      <c r="J44" s="27">
        <v>2</v>
      </c>
      <c r="K44" s="27">
        <v>3</v>
      </c>
      <c r="L44" s="78"/>
      <c r="M44" s="27">
        <v>6</v>
      </c>
      <c r="N44" s="27">
        <f>SUM(L44:M44)</f>
        <v>6</v>
      </c>
      <c r="O44" s="39">
        <v>3</v>
      </c>
      <c r="P44" s="39">
        <v>6</v>
      </c>
      <c r="Q44" s="79"/>
      <c r="R44" s="79"/>
      <c r="S44" s="79"/>
      <c r="T44" s="27">
        <f t="shared" si="6"/>
        <v>8</v>
      </c>
      <c r="U44" s="40">
        <f t="shared" si="7"/>
        <v>1</v>
      </c>
      <c r="V44" s="22">
        <v>487</v>
      </c>
      <c r="W44" s="22" t="s">
        <v>79</v>
      </c>
      <c r="X44" s="22" t="s">
        <v>95</v>
      </c>
      <c r="Y44" s="61">
        <v>558</v>
      </c>
      <c r="Z44" s="41" t="s">
        <v>431</v>
      </c>
      <c r="AA44" s="1" t="s">
        <v>202</v>
      </c>
      <c r="AB44" s="28" t="s">
        <v>225</v>
      </c>
    </row>
    <row r="45" spans="1:28" x14ac:dyDescent="0.3">
      <c r="A45" s="1" t="s">
        <v>46</v>
      </c>
      <c r="B45" s="1" t="s">
        <v>59</v>
      </c>
      <c r="C45" s="55" t="s">
        <v>39</v>
      </c>
      <c r="D45" s="1"/>
      <c r="E45" s="55"/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42"/>
      <c r="S45" s="42"/>
      <c r="T45" s="55"/>
      <c r="U45" s="40" t="str">
        <f t="shared" ref="U45" si="8">_xlfn.IFNA("",((T45+Q45+N45-R45)+(O45*2))/E45)</f>
        <v/>
      </c>
      <c r="V45" s="22">
        <v>487</v>
      </c>
      <c r="W45" s="22" t="s">
        <v>79</v>
      </c>
      <c r="X45" s="22" t="s">
        <v>95</v>
      </c>
      <c r="Y45" s="61">
        <v>558</v>
      </c>
      <c r="Z45" s="41" t="s">
        <v>431</v>
      </c>
      <c r="AA45" s="1" t="s">
        <v>202</v>
      </c>
      <c r="AB45" s="28" t="s">
        <v>225</v>
      </c>
    </row>
    <row r="46" spans="1:28" x14ac:dyDescent="0.3">
      <c r="A46" s="43" t="s">
        <v>46</v>
      </c>
      <c r="B46" s="43" t="s">
        <v>59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36</v>
      </c>
      <c r="G46" s="44">
        <f t="shared" si="9"/>
        <v>85</v>
      </c>
      <c r="H46" s="44">
        <f t="shared" si="9"/>
        <v>0</v>
      </c>
      <c r="I46" s="44">
        <f t="shared" si="9"/>
        <v>0</v>
      </c>
      <c r="J46" s="44">
        <f t="shared" si="9"/>
        <v>19</v>
      </c>
      <c r="K46" s="44">
        <f t="shared" si="9"/>
        <v>30</v>
      </c>
      <c r="L46" s="44">
        <f t="shared" si="9"/>
        <v>0</v>
      </c>
      <c r="M46" s="44">
        <f t="shared" si="9"/>
        <v>49</v>
      </c>
      <c r="N46" s="44">
        <f t="shared" si="9"/>
        <v>49</v>
      </c>
      <c r="O46" s="44">
        <f t="shared" si="9"/>
        <v>26</v>
      </c>
      <c r="P46" s="44">
        <f t="shared" si="9"/>
        <v>31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91</v>
      </c>
      <c r="U46" s="45">
        <f>((T46+Q46+N46-R46)+(O46*2))/E46</f>
        <v>0.8</v>
      </c>
      <c r="V46" s="46">
        <v>487</v>
      </c>
      <c r="W46" s="46" t="s">
        <v>79</v>
      </c>
      <c r="X46" s="46" t="s">
        <v>95</v>
      </c>
      <c r="Y46" s="62">
        <v>558</v>
      </c>
      <c r="Z46" s="47" t="s">
        <v>431</v>
      </c>
      <c r="AA46" s="43" t="s">
        <v>202</v>
      </c>
      <c r="AB46" s="66" t="s">
        <v>225</v>
      </c>
    </row>
    <row r="47" spans="1:28" x14ac:dyDescent="0.3">
      <c r="A47" s="1"/>
      <c r="B47" s="1"/>
      <c r="C47" s="1"/>
      <c r="D47" s="1"/>
      <c r="F47" s="48" t="s">
        <v>41</v>
      </c>
      <c r="G47" s="50">
        <f>F46/G46</f>
        <v>0.42352941176470588</v>
      </c>
      <c r="H47" s="27"/>
      <c r="I47" s="1"/>
      <c r="J47" s="48" t="s">
        <v>42</v>
      </c>
      <c r="K47" s="50">
        <f>J46/K46</f>
        <v>0.6333333333333333</v>
      </c>
      <c r="L47" s="1"/>
      <c r="M47" s="39" t="s">
        <v>43</v>
      </c>
      <c r="N47" s="51">
        <v>6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</sheetData>
  <sheetProtection sheet="1" objects="1" scenarios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99DC-A6B9-4FD0-878C-EE32E4F5DEB3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402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311</v>
      </c>
      <c r="K4" s="16" t="s">
        <v>45</v>
      </c>
      <c r="L4" s="17"/>
      <c r="M4" s="18"/>
      <c r="N4" s="19">
        <v>31</v>
      </c>
      <c r="O4" s="19">
        <v>25</v>
      </c>
      <c r="P4" s="19">
        <v>34</v>
      </c>
      <c r="Q4" s="19">
        <v>27</v>
      </c>
      <c r="R4" s="20"/>
      <c r="S4" s="21">
        <f>SUM(N4:R4)</f>
        <v>117</v>
      </c>
      <c r="T4" s="22">
        <v>494</v>
      </c>
    </row>
    <row r="5" spans="1:28" x14ac:dyDescent="0.3">
      <c r="B5" s="1"/>
      <c r="C5" s="6" t="s">
        <v>310</v>
      </c>
      <c r="D5" s="7" t="s">
        <v>6</v>
      </c>
      <c r="E5" s="1"/>
      <c r="F5" s="1"/>
      <c r="G5" s="1"/>
      <c r="J5" s="15" t="s">
        <v>312</v>
      </c>
      <c r="K5" s="16" t="s">
        <v>68</v>
      </c>
      <c r="L5" s="17"/>
      <c r="M5" s="18"/>
      <c r="N5" s="19">
        <v>41</v>
      </c>
      <c r="O5" s="19">
        <v>25</v>
      </c>
      <c r="P5" s="19">
        <v>37</v>
      </c>
      <c r="Q5" s="19">
        <v>25</v>
      </c>
      <c r="R5" s="20"/>
      <c r="S5" s="21">
        <f>SUM(N5:R5)</f>
        <v>128</v>
      </c>
      <c r="T5" s="22">
        <v>494</v>
      </c>
      <c r="U5" s="1"/>
      <c r="V5" s="1"/>
      <c r="W5" s="1"/>
    </row>
    <row r="6" spans="1:28" x14ac:dyDescent="0.3">
      <c r="C6" s="23">
        <v>1402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405</v>
      </c>
      <c r="D7" s="7" t="s">
        <v>8</v>
      </c>
      <c r="G7" s="1"/>
      <c r="S7" s="1"/>
      <c r="T7" s="25" t="s">
        <v>9</v>
      </c>
      <c r="U7" s="1"/>
      <c r="V7" s="26">
        <v>494</v>
      </c>
      <c r="W7" s="1"/>
    </row>
    <row r="8" spans="1:28" x14ac:dyDescent="0.3">
      <c r="B8" s="1"/>
      <c r="C8" s="24" t="s">
        <v>406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9.1666666666666674E-2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12</v>
      </c>
      <c r="E13" s="27">
        <v>35</v>
      </c>
      <c r="F13" s="27">
        <v>10</v>
      </c>
      <c r="G13" s="27">
        <v>22</v>
      </c>
      <c r="H13" s="27"/>
      <c r="I13" s="27"/>
      <c r="J13" s="27">
        <v>11</v>
      </c>
      <c r="K13" s="27">
        <v>14</v>
      </c>
      <c r="L13" s="78"/>
      <c r="M13" s="27">
        <v>6</v>
      </c>
      <c r="N13" s="27">
        <f>SUM(L13:M13)</f>
        <v>6</v>
      </c>
      <c r="O13" s="27">
        <v>2</v>
      </c>
      <c r="P13" s="39">
        <v>3</v>
      </c>
      <c r="Q13" s="27"/>
      <c r="R13" s="78"/>
      <c r="S13" s="78"/>
      <c r="T13" s="27">
        <f>+(F13*2)+J13</f>
        <v>31</v>
      </c>
      <c r="U13" s="40">
        <f>IFERROR(((T13+Q13+N13-R13)+(O13*2))/E13,"")</f>
        <v>1.1714285714285715</v>
      </c>
      <c r="V13" s="22">
        <v>494</v>
      </c>
      <c r="W13" s="22" t="s">
        <v>94</v>
      </c>
      <c r="X13" s="22" t="s">
        <v>95</v>
      </c>
      <c r="Y13" s="61">
        <v>1402</v>
      </c>
      <c r="Z13" s="41"/>
      <c r="AA13" s="1" t="s">
        <v>96</v>
      </c>
      <c r="AB13" s="28" t="s">
        <v>313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34</v>
      </c>
      <c r="E14" s="27">
        <v>9</v>
      </c>
      <c r="F14" s="27">
        <v>1</v>
      </c>
      <c r="G14" s="27">
        <v>2</v>
      </c>
      <c r="H14" s="27"/>
      <c r="I14" s="27"/>
      <c r="J14" s="27">
        <v>0</v>
      </c>
      <c r="K14" s="27">
        <v>0</v>
      </c>
      <c r="L14" s="78"/>
      <c r="M14" s="27">
        <v>1</v>
      </c>
      <c r="N14" s="27">
        <f t="shared" ref="N14:N19" si="0">SUM(L14:M14)</f>
        <v>1</v>
      </c>
      <c r="O14" s="39">
        <v>0</v>
      </c>
      <c r="P14" s="39">
        <v>0</v>
      </c>
      <c r="Q14" s="39"/>
      <c r="R14" s="79"/>
      <c r="S14" s="79"/>
      <c r="T14" s="27">
        <f t="shared" ref="T14:T22" si="1">+(F14*2)+J14</f>
        <v>2</v>
      </c>
      <c r="U14" s="40">
        <f t="shared" ref="U14:U22" si="2">IFERROR(((T14+Q14+N14-R14)+(O14*2))/E14,"")</f>
        <v>0.33333333333333331</v>
      </c>
      <c r="V14" s="22">
        <v>494</v>
      </c>
      <c r="W14" s="22" t="s">
        <v>94</v>
      </c>
      <c r="X14" s="22" t="s">
        <v>95</v>
      </c>
      <c r="Y14" s="61">
        <v>1402</v>
      </c>
      <c r="Z14" s="41"/>
      <c r="AA14" s="1" t="s">
        <v>96</v>
      </c>
      <c r="AB14" s="28" t="s">
        <v>313</v>
      </c>
    </row>
    <row r="15" spans="1:28" x14ac:dyDescent="0.3">
      <c r="A15" s="1" t="s">
        <v>67</v>
      </c>
      <c r="B15" s="1" t="s">
        <v>46</v>
      </c>
      <c r="C15" s="27" t="s">
        <v>132</v>
      </c>
      <c r="D15" s="38">
        <v>55</v>
      </c>
      <c r="E15" s="27" t="s">
        <v>388</v>
      </c>
      <c r="F15" s="27"/>
      <c r="G15" s="27"/>
      <c r="H15" s="27"/>
      <c r="I15" s="27"/>
      <c r="J15" s="27"/>
      <c r="K15" s="27"/>
      <c r="L15" s="78"/>
      <c r="M15" s="27"/>
      <c r="N15" s="27"/>
      <c r="O15" s="39"/>
      <c r="P15" s="39"/>
      <c r="Q15" s="39"/>
      <c r="R15" s="79"/>
      <c r="S15" s="79"/>
      <c r="T15" s="27"/>
      <c r="U15" s="40" t="str">
        <f t="shared" si="2"/>
        <v/>
      </c>
      <c r="V15" s="22">
        <v>494</v>
      </c>
      <c r="W15" s="22" t="s">
        <v>94</v>
      </c>
      <c r="X15" s="22" t="s">
        <v>95</v>
      </c>
      <c r="Y15" s="61">
        <v>1402</v>
      </c>
      <c r="Z15" s="41"/>
      <c r="AA15" s="1" t="s">
        <v>96</v>
      </c>
      <c r="AB15" s="28" t="s">
        <v>313</v>
      </c>
    </row>
    <row r="16" spans="1:28" x14ac:dyDescent="0.3">
      <c r="A16" s="1" t="s">
        <v>67</v>
      </c>
      <c r="B16" s="1" t="s">
        <v>46</v>
      </c>
      <c r="C16" s="27" t="s">
        <v>117</v>
      </c>
      <c r="D16" s="38">
        <v>42</v>
      </c>
      <c r="E16" s="27">
        <v>13</v>
      </c>
      <c r="F16" s="27">
        <v>2</v>
      </c>
      <c r="G16" s="27">
        <v>2</v>
      </c>
      <c r="H16" s="27"/>
      <c r="I16" s="27"/>
      <c r="J16" s="27">
        <v>6</v>
      </c>
      <c r="K16" s="27">
        <v>8</v>
      </c>
      <c r="L16" s="78"/>
      <c r="M16" s="27">
        <v>5</v>
      </c>
      <c r="N16" s="27">
        <f t="shared" si="0"/>
        <v>5</v>
      </c>
      <c r="O16" s="39">
        <v>0</v>
      </c>
      <c r="P16" s="39">
        <v>3</v>
      </c>
      <c r="Q16" s="39"/>
      <c r="R16" s="79"/>
      <c r="S16" s="79"/>
      <c r="T16" s="27">
        <f t="shared" si="1"/>
        <v>10</v>
      </c>
      <c r="U16" s="40">
        <f t="shared" si="2"/>
        <v>1.1538461538461537</v>
      </c>
      <c r="V16" s="22">
        <v>494</v>
      </c>
      <c r="W16" s="22" t="s">
        <v>94</v>
      </c>
      <c r="X16" s="22" t="s">
        <v>95</v>
      </c>
      <c r="Y16" s="61">
        <v>1402</v>
      </c>
      <c r="Z16" s="41"/>
      <c r="AA16" s="1" t="s">
        <v>96</v>
      </c>
      <c r="AB16" s="28" t="s">
        <v>313</v>
      </c>
    </row>
    <row r="17" spans="1:28" x14ac:dyDescent="0.3">
      <c r="A17" s="1" t="s">
        <v>67</v>
      </c>
      <c r="B17" s="1" t="s">
        <v>46</v>
      </c>
      <c r="C17" s="27" t="s">
        <v>118</v>
      </c>
      <c r="D17" s="38">
        <v>40</v>
      </c>
      <c r="E17" s="27">
        <v>45</v>
      </c>
      <c r="F17" s="27">
        <v>9</v>
      </c>
      <c r="G17" s="27">
        <v>13</v>
      </c>
      <c r="H17" s="27"/>
      <c r="I17" s="27"/>
      <c r="J17" s="27">
        <v>1</v>
      </c>
      <c r="K17" s="27">
        <v>3</v>
      </c>
      <c r="L17" s="78"/>
      <c r="M17" s="27">
        <v>16</v>
      </c>
      <c r="N17" s="27">
        <f t="shared" si="0"/>
        <v>16</v>
      </c>
      <c r="O17" s="39">
        <v>0</v>
      </c>
      <c r="P17" s="39">
        <v>5</v>
      </c>
      <c r="Q17" s="39"/>
      <c r="R17" s="79"/>
      <c r="S17" s="79"/>
      <c r="T17" s="27">
        <f t="shared" si="1"/>
        <v>19</v>
      </c>
      <c r="U17" s="40">
        <f t="shared" si="2"/>
        <v>0.77777777777777779</v>
      </c>
      <c r="V17" s="22">
        <v>494</v>
      </c>
      <c r="W17" s="22" t="s">
        <v>94</v>
      </c>
      <c r="X17" s="22" t="s">
        <v>95</v>
      </c>
      <c r="Y17" s="61">
        <v>1402</v>
      </c>
      <c r="Z17" s="41"/>
      <c r="AA17" s="1" t="s">
        <v>96</v>
      </c>
      <c r="AB17" s="28" t="s">
        <v>313</v>
      </c>
    </row>
    <row r="18" spans="1:28" x14ac:dyDescent="0.3">
      <c r="A18" s="1" t="s">
        <v>67</v>
      </c>
      <c r="B18" s="1" t="s">
        <v>46</v>
      </c>
      <c r="C18" s="27" t="s">
        <v>49</v>
      </c>
      <c r="D18" s="38">
        <v>44</v>
      </c>
      <c r="E18" s="27">
        <v>34</v>
      </c>
      <c r="F18" s="27">
        <v>6</v>
      </c>
      <c r="G18" s="27">
        <v>12</v>
      </c>
      <c r="H18" s="27"/>
      <c r="I18" s="27"/>
      <c r="J18" s="27">
        <v>5</v>
      </c>
      <c r="K18" s="27">
        <v>7</v>
      </c>
      <c r="L18" s="78"/>
      <c r="M18" s="27">
        <v>1</v>
      </c>
      <c r="N18" s="27">
        <f t="shared" si="0"/>
        <v>1</v>
      </c>
      <c r="O18" s="39">
        <v>7</v>
      </c>
      <c r="P18" s="39">
        <v>4</v>
      </c>
      <c r="Q18" s="39"/>
      <c r="R18" s="79"/>
      <c r="S18" s="79"/>
      <c r="T18" s="27">
        <f t="shared" si="1"/>
        <v>17</v>
      </c>
      <c r="U18" s="40">
        <f t="shared" si="2"/>
        <v>0.94117647058823528</v>
      </c>
      <c r="V18" s="22">
        <v>494</v>
      </c>
      <c r="W18" s="22" t="s">
        <v>94</v>
      </c>
      <c r="X18" s="22" t="s">
        <v>95</v>
      </c>
      <c r="Y18" s="61">
        <v>1402</v>
      </c>
      <c r="Z18" s="41"/>
      <c r="AA18" s="1" t="s">
        <v>96</v>
      </c>
      <c r="AB18" s="28" t="s">
        <v>313</v>
      </c>
    </row>
    <row r="19" spans="1:28" x14ac:dyDescent="0.3">
      <c r="A19" s="1" t="s">
        <v>67</v>
      </c>
      <c r="B19" s="1" t="s">
        <v>46</v>
      </c>
      <c r="C19" s="27" t="s">
        <v>50</v>
      </c>
      <c r="D19" s="38">
        <v>24</v>
      </c>
      <c r="E19" s="27">
        <v>29</v>
      </c>
      <c r="F19" s="27">
        <v>3</v>
      </c>
      <c r="G19" s="27">
        <v>8</v>
      </c>
      <c r="H19" s="27"/>
      <c r="I19" s="27"/>
      <c r="J19" s="27">
        <v>6</v>
      </c>
      <c r="K19" s="27">
        <v>7</v>
      </c>
      <c r="L19" s="78"/>
      <c r="M19" s="27">
        <v>3</v>
      </c>
      <c r="N19" s="27">
        <f t="shared" si="0"/>
        <v>3</v>
      </c>
      <c r="O19" s="39">
        <v>1</v>
      </c>
      <c r="P19" s="39">
        <v>4</v>
      </c>
      <c r="Q19" s="39"/>
      <c r="R19" s="79"/>
      <c r="S19" s="79"/>
      <c r="T19" s="27">
        <f t="shared" si="1"/>
        <v>12</v>
      </c>
      <c r="U19" s="40">
        <f t="shared" si="2"/>
        <v>0.58620689655172409</v>
      </c>
      <c r="V19" s="22">
        <v>494</v>
      </c>
      <c r="W19" s="22" t="s">
        <v>94</v>
      </c>
      <c r="X19" s="22" t="s">
        <v>95</v>
      </c>
      <c r="Y19" s="61">
        <v>1402</v>
      </c>
      <c r="Z19" s="41"/>
      <c r="AA19" s="1" t="s">
        <v>96</v>
      </c>
      <c r="AB19" s="28" t="s">
        <v>313</v>
      </c>
    </row>
    <row r="20" spans="1:28" x14ac:dyDescent="0.3">
      <c r="A20" s="1" t="s">
        <v>67</v>
      </c>
      <c r="B20" s="1" t="s">
        <v>46</v>
      </c>
      <c r="C20" s="27" t="s">
        <v>51</v>
      </c>
      <c r="D20" s="38">
        <v>23</v>
      </c>
      <c r="E20" s="27">
        <v>20</v>
      </c>
      <c r="F20" s="27">
        <v>2</v>
      </c>
      <c r="G20" s="27">
        <v>4</v>
      </c>
      <c r="H20" s="27"/>
      <c r="I20" s="27"/>
      <c r="J20" s="27">
        <v>3</v>
      </c>
      <c r="K20" s="27">
        <v>5</v>
      </c>
      <c r="L20" s="78"/>
      <c r="M20" s="27">
        <v>2</v>
      </c>
      <c r="N20" s="27">
        <f>SUM(L20:M20)</f>
        <v>2</v>
      </c>
      <c r="O20" s="39">
        <v>0</v>
      </c>
      <c r="P20" s="39">
        <v>3</v>
      </c>
      <c r="Q20" s="39"/>
      <c r="R20" s="79"/>
      <c r="S20" s="79"/>
      <c r="T20" s="27">
        <f t="shared" si="1"/>
        <v>7</v>
      </c>
      <c r="U20" s="40">
        <f t="shared" si="2"/>
        <v>0.45</v>
      </c>
      <c r="V20" s="22">
        <v>494</v>
      </c>
      <c r="W20" s="22" t="s">
        <v>94</v>
      </c>
      <c r="X20" s="22" t="s">
        <v>95</v>
      </c>
      <c r="Y20" s="61">
        <v>1402</v>
      </c>
      <c r="Z20" s="41"/>
      <c r="AA20" s="1" t="s">
        <v>96</v>
      </c>
      <c r="AB20" s="28" t="s">
        <v>313</v>
      </c>
    </row>
    <row r="21" spans="1:28" x14ac:dyDescent="0.3">
      <c r="A21" s="1" t="s">
        <v>67</v>
      </c>
      <c r="B21" s="1" t="s">
        <v>46</v>
      </c>
      <c r="C21" s="27" t="s">
        <v>53</v>
      </c>
      <c r="D21" s="38">
        <v>10</v>
      </c>
      <c r="E21" s="27">
        <v>46</v>
      </c>
      <c r="F21" s="27">
        <v>7</v>
      </c>
      <c r="G21" s="27">
        <v>10</v>
      </c>
      <c r="H21" s="27"/>
      <c r="I21" s="27"/>
      <c r="J21" s="27">
        <v>1</v>
      </c>
      <c r="K21" s="27">
        <v>1</v>
      </c>
      <c r="L21" s="78"/>
      <c r="M21" s="27">
        <v>3</v>
      </c>
      <c r="N21" s="27">
        <f>SUM(L21:M21)</f>
        <v>3</v>
      </c>
      <c r="O21" s="39">
        <v>13</v>
      </c>
      <c r="P21" s="55">
        <v>6</v>
      </c>
      <c r="Q21" s="39">
        <v>3</v>
      </c>
      <c r="R21" s="79"/>
      <c r="S21" s="79"/>
      <c r="T21" s="27">
        <f t="shared" si="1"/>
        <v>15</v>
      </c>
      <c r="U21" s="40">
        <f t="shared" si="2"/>
        <v>1.0217391304347827</v>
      </c>
      <c r="V21" s="22">
        <v>494</v>
      </c>
      <c r="W21" s="22" t="s">
        <v>94</v>
      </c>
      <c r="X21" s="22" t="s">
        <v>95</v>
      </c>
      <c r="Y21" s="61">
        <v>1402</v>
      </c>
      <c r="Z21" s="41"/>
      <c r="AA21" s="1" t="s">
        <v>96</v>
      </c>
      <c r="AB21" s="28" t="s">
        <v>313</v>
      </c>
    </row>
    <row r="22" spans="1:28" x14ac:dyDescent="0.3">
      <c r="A22" s="1" t="s">
        <v>67</v>
      </c>
      <c r="B22" s="1" t="s">
        <v>46</v>
      </c>
      <c r="C22" s="27" t="s">
        <v>54</v>
      </c>
      <c r="D22" s="38">
        <v>32</v>
      </c>
      <c r="E22" s="27">
        <v>9</v>
      </c>
      <c r="F22" s="27">
        <v>2</v>
      </c>
      <c r="G22" s="27">
        <v>3</v>
      </c>
      <c r="H22" s="27"/>
      <c r="I22" s="27"/>
      <c r="J22" s="27">
        <v>0</v>
      </c>
      <c r="K22" s="27">
        <v>0</v>
      </c>
      <c r="L22" s="78"/>
      <c r="M22" s="27">
        <v>0</v>
      </c>
      <c r="N22" s="27">
        <f>SUM(L22:M22)</f>
        <v>0</v>
      </c>
      <c r="O22" s="39">
        <v>1</v>
      </c>
      <c r="P22" s="39">
        <v>0</v>
      </c>
      <c r="Q22" s="39">
        <v>1</v>
      </c>
      <c r="R22" s="79"/>
      <c r="S22" s="79"/>
      <c r="T22" s="27">
        <f t="shared" si="1"/>
        <v>4</v>
      </c>
      <c r="U22" s="40">
        <f t="shared" si="2"/>
        <v>0.77777777777777779</v>
      </c>
      <c r="V22" s="22">
        <v>494</v>
      </c>
      <c r="W22" s="22" t="s">
        <v>94</v>
      </c>
      <c r="X22" s="22" t="s">
        <v>95</v>
      </c>
      <c r="Y22" s="61">
        <v>1402</v>
      </c>
      <c r="Z22" s="41"/>
      <c r="AA22" s="1" t="s">
        <v>96</v>
      </c>
      <c r="AB22" s="28" t="s">
        <v>313</v>
      </c>
    </row>
    <row r="23" spans="1:28" x14ac:dyDescent="0.3">
      <c r="A23" s="1" t="s">
        <v>67</v>
      </c>
      <c r="B23" s="1" t="s">
        <v>46</v>
      </c>
      <c r="C23" s="55" t="s">
        <v>39</v>
      </c>
      <c r="D23" s="1"/>
      <c r="E23" s="42"/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55">
        <v>18</v>
      </c>
      <c r="S23" s="42"/>
      <c r="T23" s="27"/>
      <c r="U23" s="40" t="str">
        <f t="shared" ref="U23" si="3">_xlfn.IFNA("",((T23+Q23+N23-R23)+(O23*2))/E23)</f>
        <v/>
      </c>
      <c r="V23" s="22">
        <v>494</v>
      </c>
      <c r="W23" s="22" t="s">
        <v>94</v>
      </c>
      <c r="X23" s="22" t="s">
        <v>95</v>
      </c>
      <c r="Y23" s="61">
        <v>1402</v>
      </c>
      <c r="Z23" s="41"/>
      <c r="AA23" s="1" t="s">
        <v>96</v>
      </c>
      <c r="AB23" s="28" t="s">
        <v>313</v>
      </c>
    </row>
    <row r="24" spans="1:28" x14ac:dyDescent="0.3">
      <c r="A24" s="43" t="s">
        <v>67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42</v>
      </c>
      <c r="G24" s="44">
        <f t="shared" si="4"/>
        <v>76</v>
      </c>
      <c r="H24" s="44">
        <f t="shared" si="4"/>
        <v>0</v>
      </c>
      <c r="I24" s="44">
        <f t="shared" si="4"/>
        <v>0</v>
      </c>
      <c r="J24" s="44">
        <f t="shared" si="4"/>
        <v>33</v>
      </c>
      <c r="K24" s="44">
        <f t="shared" si="4"/>
        <v>45</v>
      </c>
      <c r="L24" s="44">
        <f t="shared" si="4"/>
        <v>0</v>
      </c>
      <c r="M24" s="44">
        <f t="shared" si="4"/>
        <v>37</v>
      </c>
      <c r="N24" s="44">
        <f t="shared" si="4"/>
        <v>37</v>
      </c>
      <c r="O24" s="44">
        <f t="shared" si="4"/>
        <v>24</v>
      </c>
      <c r="P24" s="44">
        <f t="shared" si="4"/>
        <v>28</v>
      </c>
      <c r="Q24" s="44">
        <f t="shared" si="4"/>
        <v>4</v>
      </c>
      <c r="R24" s="44">
        <f t="shared" si="4"/>
        <v>18</v>
      </c>
      <c r="S24" s="44">
        <f t="shared" si="4"/>
        <v>0</v>
      </c>
      <c r="T24" s="44">
        <f t="shared" si="4"/>
        <v>117</v>
      </c>
      <c r="U24" s="45">
        <f>((T24+Q24+N24-R24)+(O24*2))/E24</f>
        <v>0.78333333333333333</v>
      </c>
      <c r="V24" s="46">
        <v>494</v>
      </c>
      <c r="W24" s="46" t="s">
        <v>94</v>
      </c>
      <c r="X24" s="46" t="s">
        <v>95</v>
      </c>
      <c r="Y24" s="62">
        <v>1402</v>
      </c>
      <c r="Z24" s="74" t="s">
        <v>392</v>
      </c>
      <c r="AA24" s="43" t="s">
        <v>96</v>
      </c>
      <c r="AB24" s="66" t="s">
        <v>313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0.55263157894736847</v>
      </c>
      <c r="H25" s="27"/>
      <c r="I25" s="1"/>
      <c r="J25" s="48" t="s">
        <v>42</v>
      </c>
      <c r="K25" s="50">
        <f>J24/K24</f>
        <v>0.73333333333333328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394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32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179</v>
      </c>
      <c r="D35" s="38">
        <v>44</v>
      </c>
      <c r="E35" s="27">
        <v>43</v>
      </c>
      <c r="F35" s="27">
        <v>19</v>
      </c>
      <c r="G35" s="27">
        <v>33</v>
      </c>
      <c r="H35" s="27"/>
      <c r="I35" s="27"/>
      <c r="J35" s="27">
        <v>2</v>
      </c>
      <c r="K35" s="27">
        <v>3</v>
      </c>
      <c r="L35" s="78"/>
      <c r="M35" s="27">
        <v>3</v>
      </c>
      <c r="N35" s="27">
        <f>SUM(L35:M35)</f>
        <v>3</v>
      </c>
      <c r="O35" s="27">
        <v>1</v>
      </c>
      <c r="P35" s="39">
        <v>1</v>
      </c>
      <c r="Q35" s="27">
        <v>1</v>
      </c>
      <c r="R35" s="78"/>
      <c r="S35" s="78"/>
      <c r="T35" s="27">
        <f>(H35*3)+((F35-H35)*2)+J35</f>
        <v>40</v>
      </c>
      <c r="U35" s="40">
        <f>IFERROR(((T35+Q35+N35-R35)+(O35*2))/E35,"")</f>
        <v>1.069767441860465</v>
      </c>
      <c r="V35" s="22">
        <v>494</v>
      </c>
      <c r="W35" s="22" t="s">
        <v>79</v>
      </c>
      <c r="X35" s="22" t="s">
        <v>80</v>
      </c>
      <c r="Y35" s="61">
        <v>1402</v>
      </c>
      <c r="Z35" s="41"/>
      <c r="AA35" s="1" t="s">
        <v>177</v>
      </c>
      <c r="AB35" s="28" t="s">
        <v>314</v>
      </c>
    </row>
    <row r="36" spans="1:28" x14ac:dyDescent="0.3">
      <c r="A36" s="1" t="s">
        <v>46</v>
      </c>
      <c r="B36" s="1" t="s">
        <v>67</v>
      </c>
      <c r="C36" s="27" t="s">
        <v>143</v>
      </c>
      <c r="D36" s="38">
        <v>51</v>
      </c>
      <c r="E36" s="27" t="s">
        <v>388</v>
      </c>
      <c r="F36" s="27"/>
      <c r="G36" s="27"/>
      <c r="H36" s="27"/>
      <c r="I36" s="27"/>
      <c r="J36" s="27"/>
      <c r="K36" s="27"/>
      <c r="L36" s="78"/>
      <c r="M36" s="27"/>
      <c r="N36" s="27"/>
      <c r="O36" s="39"/>
      <c r="P36" s="39"/>
      <c r="Q36" s="39"/>
      <c r="R36" s="79"/>
      <c r="S36" s="79"/>
      <c r="T36" s="39"/>
      <c r="U36" s="40" t="str">
        <f t="shared" ref="U36:U44" si="5">IFERROR(((T36+Q36+N36-R36)+(O36*2))/E36,"")</f>
        <v/>
      </c>
      <c r="V36" s="22">
        <v>494</v>
      </c>
      <c r="W36" s="22" t="s">
        <v>79</v>
      </c>
      <c r="X36" s="22" t="s">
        <v>80</v>
      </c>
      <c r="Y36" s="61">
        <v>1402</v>
      </c>
      <c r="Z36" s="41"/>
      <c r="AA36" s="1" t="s">
        <v>177</v>
      </c>
      <c r="AB36" s="28" t="s">
        <v>314</v>
      </c>
    </row>
    <row r="37" spans="1:28" x14ac:dyDescent="0.3">
      <c r="A37" s="1" t="s">
        <v>46</v>
      </c>
      <c r="B37" s="1" t="s">
        <v>67</v>
      </c>
      <c r="C37" s="27" t="s">
        <v>180</v>
      </c>
      <c r="D37" s="38">
        <v>50</v>
      </c>
      <c r="E37" s="27">
        <v>45</v>
      </c>
      <c r="F37" s="27">
        <v>7</v>
      </c>
      <c r="G37" s="27">
        <v>13</v>
      </c>
      <c r="H37" s="27"/>
      <c r="I37" s="27"/>
      <c r="J37" s="27">
        <v>6</v>
      </c>
      <c r="K37" s="27">
        <v>11</v>
      </c>
      <c r="L37" s="78"/>
      <c r="M37" s="27">
        <v>16</v>
      </c>
      <c r="N37" s="27">
        <f t="shared" ref="N37:N41" si="6">SUM(L37:M37)</f>
        <v>16</v>
      </c>
      <c r="O37" s="39">
        <v>2</v>
      </c>
      <c r="P37" s="39">
        <v>3</v>
      </c>
      <c r="Q37" s="39"/>
      <c r="R37" s="79"/>
      <c r="S37" s="79"/>
      <c r="T37" s="39">
        <f t="shared" ref="T37:T41" si="7">(H37*3)+((F37-H37)*2)+J37</f>
        <v>20</v>
      </c>
      <c r="U37" s="40">
        <f t="shared" si="5"/>
        <v>0.88888888888888884</v>
      </c>
      <c r="V37" s="22">
        <v>494</v>
      </c>
      <c r="W37" s="22" t="s">
        <v>79</v>
      </c>
      <c r="X37" s="22" t="s">
        <v>80</v>
      </c>
      <c r="Y37" s="61">
        <v>1402</v>
      </c>
      <c r="Z37" s="41"/>
      <c r="AA37" s="1" t="s">
        <v>177</v>
      </c>
      <c r="AB37" s="28" t="s">
        <v>314</v>
      </c>
    </row>
    <row r="38" spans="1:28" x14ac:dyDescent="0.3">
      <c r="A38" s="1" t="s">
        <v>46</v>
      </c>
      <c r="B38" s="1" t="s">
        <v>67</v>
      </c>
      <c r="C38" s="27" t="s">
        <v>181</v>
      </c>
      <c r="D38" s="38">
        <v>43</v>
      </c>
      <c r="E38" s="27">
        <v>31</v>
      </c>
      <c r="F38" s="27">
        <v>8</v>
      </c>
      <c r="G38" s="27">
        <v>15</v>
      </c>
      <c r="H38" s="27"/>
      <c r="I38" s="27"/>
      <c r="J38" s="27">
        <v>1</v>
      </c>
      <c r="K38" s="27">
        <v>1</v>
      </c>
      <c r="L38" s="78"/>
      <c r="M38" s="27">
        <v>3</v>
      </c>
      <c r="N38" s="27">
        <f t="shared" si="6"/>
        <v>3</v>
      </c>
      <c r="O38" s="39">
        <v>2</v>
      </c>
      <c r="P38" s="39">
        <v>5</v>
      </c>
      <c r="Q38" s="39">
        <v>1</v>
      </c>
      <c r="R38" s="79"/>
      <c r="S38" s="79"/>
      <c r="T38" s="39">
        <f t="shared" si="7"/>
        <v>17</v>
      </c>
      <c r="U38" s="40">
        <f t="shared" si="5"/>
        <v>0.80645161290322576</v>
      </c>
      <c r="V38" s="22">
        <v>494</v>
      </c>
      <c r="W38" s="22" t="s">
        <v>79</v>
      </c>
      <c r="X38" s="22" t="s">
        <v>80</v>
      </c>
      <c r="Y38" s="61">
        <v>1402</v>
      </c>
      <c r="Z38" s="41"/>
      <c r="AA38" s="1" t="s">
        <v>177</v>
      </c>
      <c r="AB38" s="28" t="s">
        <v>314</v>
      </c>
    </row>
    <row r="39" spans="1:28" x14ac:dyDescent="0.3">
      <c r="A39" s="1" t="s">
        <v>46</v>
      </c>
      <c r="B39" s="1" t="s">
        <v>67</v>
      </c>
      <c r="C39" s="27" t="s">
        <v>182</v>
      </c>
      <c r="D39" s="38">
        <v>10</v>
      </c>
      <c r="E39" s="27">
        <v>21</v>
      </c>
      <c r="F39" s="27">
        <v>6</v>
      </c>
      <c r="G39" s="27">
        <v>14</v>
      </c>
      <c r="H39" s="27"/>
      <c r="I39" s="27"/>
      <c r="J39" s="27">
        <v>0</v>
      </c>
      <c r="K39" s="27">
        <v>0</v>
      </c>
      <c r="L39" s="78"/>
      <c r="M39" s="27">
        <v>8</v>
      </c>
      <c r="N39" s="27">
        <f t="shared" si="6"/>
        <v>8</v>
      </c>
      <c r="O39" s="39">
        <v>6</v>
      </c>
      <c r="P39" s="39">
        <v>5</v>
      </c>
      <c r="Q39" s="39">
        <v>2</v>
      </c>
      <c r="R39" s="79"/>
      <c r="S39" s="79"/>
      <c r="T39" s="39">
        <f t="shared" si="7"/>
        <v>12</v>
      </c>
      <c r="U39" s="40">
        <f t="shared" si="5"/>
        <v>1.6190476190476191</v>
      </c>
      <c r="V39" s="22">
        <v>494</v>
      </c>
      <c r="W39" s="22" t="s">
        <v>79</v>
      </c>
      <c r="X39" s="22" t="s">
        <v>80</v>
      </c>
      <c r="Y39" s="61">
        <v>1402</v>
      </c>
      <c r="Z39" s="41"/>
      <c r="AA39" s="1" t="s">
        <v>177</v>
      </c>
      <c r="AB39" s="28" t="s">
        <v>314</v>
      </c>
    </row>
    <row r="40" spans="1:28" x14ac:dyDescent="0.3">
      <c r="A40" s="1" t="s">
        <v>46</v>
      </c>
      <c r="B40" s="1" t="s">
        <v>67</v>
      </c>
      <c r="C40" s="27" t="s">
        <v>183</v>
      </c>
      <c r="D40" s="38">
        <v>33</v>
      </c>
      <c r="E40" s="27">
        <v>36</v>
      </c>
      <c r="F40" s="27">
        <v>4</v>
      </c>
      <c r="G40" s="27">
        <v>12</v>
      </c>
      <c r="H40" s="27"/>
      <c r="I40" s="27"/>
      <c r="J40" s="27">
        <v>10</v>
      </c>
      <c r="K40" s="27">
        <v>15</v>
      </c>
      <c r="L40" s="78"/>
      <c r="M40" s="27">
        <v>5</v>
      </c>
      <c r="N40" s="27">
        <f t="shared" si="6"/>
        <v>5</v>
      </c>
      <c r="O40" s="39">
        <v>11</v>
      </c>
      <c r="P40" s="39">
        <v>3</v>
      </c>
      <c r="Q40" s="39">
        <v>1</v>
      </c>
      <c r="R40" s="79"/>
      <c r="S40" s="79"/>
      <c r="T40" s="39">
        <f t="shared" si="7"/>
        <v>18</v>
      </c>
      <c r="U40" s="40">
        <f t="shared" si="5"/>
        <v>1.2777777777777777</v>
      </c>
      <c r="V40" s="22">
        <v>494</v>
      </c>
      <c r="W40" s="22" t="s">
        <v>79</v>
      </c>
      <c r="X40" s="22" t="s">
        <v>80</v>
      </c>
      <c r="Y40" s="61">
        <v>1402</v>
      </c>
      <c r="Z40" s="41"/>
      <c r="AA40" s="1" t="s">
        <v>177</v>
      </c>
      <c r="AB40" s="28" t="s">
        <v>314</v>
      </c>
    </row>
    <row r="41" spans="1:28" x14ac:dyDescent="0.3">
      <c r="A41" s="1" t="s">
        <v>46</v>
      </c>
      <c r="B41" s="1" t="s">
        <v>67</v>
      </c>
      <c r="C41" s="27" t="s">
        <v>184</v>
      </c>
      <c r="D41" s="38">
        <v>40</v>
      </c>
      <c r="E41" s="27">
        <v>23</v>
      </c>
      <c r="F41" s="27">
        <v>3</v>
      </c>
      <c r="G41" s="27">
        <v>5</v>
      </c>
      <c r="H41" s="27"/>
      <c r="I41" s="27"/>
      <c r="J41" s="27">
        <v>2</v>
      </c>
      <c r="K41" s="27">
        <v>2</v>
      </c>
      <c r="L41" s="78"/>
      <c r="M41" s="27">
        <v>2</v>
      </c>
      <c r="N41" s="27">
        <f t="shared" si="6"/>
        <v>2</v>
      </c>
      <c r="O41" s="39">
        <v>0</v>
      </c>
      <c r="P41" s="39">
        <v>6</v>
      </c>
      <c r="Q41" s="39"/>
      <c r="R41" s="79"/>
      <c r="S41" s="79"/>
      <c r="T41" s="39">
        <f t="shared" si="7"/>
        <v>8</v>
      </c>
      <c r="U41" s="40">
        <f t="shared" si="5"/>
        <v>0.43478260869565216</v>
      </c>
      <c r="V41" s="22">
        <v>494</v>
      </c>
      <c r="W41" s="22" t="s">
        <v>79</v>
      </c>
      <c r="X41" s="22" t="s">
        <v>80</v>
      </c>
      <c r="Y41" s="61">
        <v>1402</v>
      </c>
      <c r="Z41" s="41"/>
      <c r="AA41" s="1" t="s">
        <v>177</v>
      </c>
      <c r="AB41" s="28" t="s">
        <v>314</v>
      </c>
    </row>
    <row r="42" spans="1:28" x14ac:dyDescent="0.3">
      <c r="A42" s="1" t="s">
        <v>46</v>
      </c>
      <c r="B42" s="1" t="s">
        <v>67</v>
      </c>
      <c r="C42" s="27" t="s">
        <v>149</v>
      </c>
      <c r="D42" s="38">
        <v>11</v>
      </c>
      <c r="E42" s="27">
        <v>3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78"/>
      <c r="M42" s="27">
        <v>0</v>
      </c>
      <c r="N42" s="27">
        <f>SUM(L42:M42)</f>
        <v>0</v>
      </c>
      <c r="O42" s="39">
        <v>0</v>
      </c>
      <c r="P42" s="39">
        <v>2</v>
      </c>
      <c r="Q42" s="39"/>
      <c r="R42" s="79"/>
      <c r="S42" s="79"/>
      <c r="T42" s="39">
        <f>(H42*3)+((F42-H42)*2)+J42</f>
        <v>0</v>
      </c>
      <c r="U42" s="40">
        <f t="shared" si="5"/>
        <v>0</v>
      </c>
      <c r="V42" s="22">
        <v>494</v>
      </c>
      <c r="W42" s="22" t="s">
        <v>79</v>
      </c>
      <c r="X42" s="22" t="s">
        <v>80</v>
      </c>
      <c r="Y42" s="61">
        <v>1402</v>
      </c>
      <c r="Z42" s="41"/>
      <c r="AA42" s="1" t="s">
        <v>177</v>
      </c>
      <c r="AB42" s="28" t="s">
        <v>314</v>
      </c>
    </row>
    <row r="43" spans="1:28" x14ac:dyDescent="0.3">
      <c r="A43" s="1" t="s">
        <v>46</v>
      </c>
      <c r="B43" s="1" t="s">
        <v>67</v>
      </c>
      <c r="C43" s="27" t="s">
        <v>185</v>
      </c>
      <c r="D43" s="38">
        <v>24</v>
      </c>
      <c r="E43" s="27">
        <v>26</v>
      </c>
      <c r="F43" s="27">
        <v>5</v>
      </c>
      <c r="G43" s="27">
        <v>5</v>
      </c>
      <c r="H43" s="27"/>
      <c r="I43" s="27"/>
      <c r="J43" s="27">
        <v>1</v>
      </c>
      <c r="K43" s="27">
        <v>2</v>
      </c>
      <c r="L43" s="78"/>
      <c r="M43" s="27">
        <v>9</v>
      </c>
      <c r="N43" s="27">
        <f>SUM(L43:M43)</f>
        <v>9</v>
      </c>
      <c r="O43" s="39">
        <v>3</v>
      </c>
      <c r="P43" s="39">
        <v>5</v>
      </c>
      <c r="Q43" s="39">
        <v>1</v>
      </c>
      <c r="R43" s="79"/>
      <c r="S43" s="79"/>
      <c r="T43" s="39">
        <f>(H43*3)+((F43-H43)*2)+J43</f>
        <v>11</v>
      </c>
      <c r="U43" s="40">
        <f t="shared" si="5"/>
        <v>1.0384615384615385</v>
      </c>
      <c r="V43" s="22">
        <v>494</v>
      </c>
      <c r="W43" s="22" t="s">
        <v>79</v>
      </c>
      <c r="X43" s="22" t="s">
        <v>80</v>
      </c>
      <c r="Y43" s="61">
        <v>1402</v>
      </c>
      <c r="Z43" s="41"/>
      <c r="AA43" s="1" t="s">
        <v>177</v>
      </c>
      <c r="AB43" s="28" t="s">
        <v>314</v>
      </c>
    </row>
    <row r="44" spans="1:28" x14ac:dyDescent="0.3">
      <c r="A44" s="1" t="s">
        <v>46</v>
      </c>
      <c r="B44" s="1" t="s">
        <v>67</v>
      </c>
      <c r="C44" s="27" t="s">
        <v>186</v>
      </c>
      <c r="D44" s="38">
        <v>1</v>
      </c>
      <c r="E44" s="27">
        <v>12</v>
      </c>
      <c r="F44" s="27">
        <v>1</v>
      </c>
      <c r="G44" s="27">
        <v>2</v>
      </c>
      <c r="H44" s="27"/>
      <c r="I44" s="27"/>
      <c r="J44" s="27">
        <v>0</v>
      </c>
      <c r="K44" s="27">
        <v>0</v>
      </c>
      <c r="L44" s="78"/>
      <c r="M44" s="27">
        <v>0</v>
      </c>
      <c r="N44" s="27">
        <f>SUM(L44:M44)</f>
        <v>0</v>
      </c>
      <c r="O44" s="39">
        <v>1</v>
      </c>
      <c r="P44" s="39">
        <v>2</v>
      </c>
      <c r="Q44" s="39">
        <v>1</v>
      </c>
      <c r="R44" s="79"/>
      <c r="S44" s="79"/>
      <c r="T44" s="39">
        <f>(H44*3)+((F44-H44)*2)+J44</f>
        <v>2</v>
      </c>
      <c r="U44" s="40">
        <f t="shared" si="5"/>
        <v>0.41666666666666669</v>
      </c>
      <c r="V44" s="22">
        <v>494</v>
      </c>
      <c r="W44" s="22" t="s">
        <v>79</v>
      </c>
      <c r="X44" s="22" t="s">
        <v>80</v>
      </c>
      <c r="Y44" s="61">
        <v>1402</v>
      </c>
      <c r="Z44" s="41"/>
      <c r="AA44" s="1" t="s">
        <v>177</v>
      </c>
      <c r="AB44" s="28" t="s">
        <v>314</v>
      </c>
    </row>
    <row r="45" spans="1:28" x14ac:dyDescent="0.3">
      <c r="A45" s="1" t="s">
        <v>46</v>
      </c>
      <c r="B45" s="1" t="s">
        <v>67</v>
      </c>
      <c r="C45" s="55" t="s">
        <v>39</v>
      </c>
      <c r="D45" s="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55">
        <v>18</v>
      </c>
      <c r="S45" s="42"/>
      <c r="T45" s="42"/>
      <c r="U45" s="40" t="str">
        <f t="shared" ref="U45" si="8">_xlfn.IFNA("",((T45+Q45+N45-R45)+(O45*2))/E45)</f>
        <v/>
      </c>
      <c r="V45" s="22">
        <v>494</v>
      </c>
      <c r="W45" s="22" t="s">
        <v>79</v>
      </c>
      <c r="X45" s="22" t="s">
        <v>80</v>
      </c>
      <c r="Y45" s="61">
        <v>1402</v>
      </c>
      <c r="Z45" s="41"/>
      <c r="AA45" s="1" t="s">
        <v>177</v>
      </c>
      <c r="AB45" s="28" t="s">
        <v>314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53</v>
      </c>
      <c r="G46" s="44">
        <f t="shared" si="9"/>
        <v>99</v>
      </c>
      <c r="H46" s="44">
        <f t="shared" si="9"/>
        <v>0</v>
      </c>
      <c r="I46" s="44">
        <f t="shared" si="9"/>
        <v>0</v>
      </c>
      <c r="J46" s="44">
        <f t="shared" si="9"/>
        <v>22</v>
      </c>
      <c r="K46" s="44">
        <f t="shared" si="9"/>
        <v>34</v>
      </c>
      <c r="L46" s="44">
        <f t="shared" si="9"/>
        <v>0</v>
      </c>
      <c r="M46" s="44">
        <f t="shared" si="9"/>
        <v>46</v>
      </c>
      <c r="N46" s="44">
        <f t="shared" si="9"/>
        <v>46</v>
      </c>
      <c r="O46" s="44">
        <f t="shared" si="9"/>
        <v>26</v>
      </c>
      <c r="P46" s="44">
        <f t="shared" si="9"/>
        <v>32</v>
      </c>
      <c r="Q46" s="44">
        <f t="shared" si="9"/>
        <v>7</v>
      </c>
      <c r="R46" s="44">
        <f t="shared" si="9"/>
        <v>18</v>
      </c>
      <c r="S46" s="44">
        <f t="shared" si="9"/>
        <v>0</v>
      </c>
      <c r="T46" s="44">
        <f t="shared" si="9"/>
        <v>128</v>
      </c>
      <c r="U46" s="45">
        <f>((T46+Q46+N46-R46)+(O46*2))/E46</f>
        <v>0.89583333333333337</v>
      </c>
      <c r="V46" s="46">
        <v>494</v>
      </c>
      <c r="W46" s="46" t="s">
        <v>79</v>
      </c>
      <c r="X46" s="46" t="s">
        <v>80</v>
      </c>
      <c r="Y46" s="62">
        <v>1402</v>
      </c>
      <c r="Z46" s="47"/>
      <c r="AA46" s="43" t="s">
        <v>177</v>
      </c>
      <c r="AB46" s="66" t="s">
        <v>314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0.53535353535353536</v>
      </c>
      <c r="H47" s="27"/>
      <c r="I47" s="1"/>
      <c r="J47" s="48" t="s">
        <v>42</v>
      </c>
      <c r="K47" s="50">
        <f>J46/K46</f>
        <v>0.6470588235294118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B4E9-C06F-4B1E-8A3A-AFF1AEE777C9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402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221</v>
      </c>
      <c r="D4" s="7" t="s">
        <v>5</v>
      </c>
      <c r="E4" s="8"/>
      <c r="F4" s="5"/>
      <c r="G4" s="1"/>
      <c r="J4" s="15" t="s">
        <v>315</v>
      </c>
      <c r="K4" s="16" t="s">
        <v>45</v>
      </c>
      <c r="L4" s="17"/>
      <c r="M4" s="18"/>
      <c r="N4" s="19">
        <v>21</v>
      </c>
      <c r="O4" s="19">
        <v>27</v>
      </c>
      <c r="P4" s="19">
        <v>27</v>
      </c>
      <c r="Q4" s="19">
        <v>21</v>
      </c>
      <c r="R4" s="20"/>
      <c r="S4" s="21">
        <f>SUM(N4:R4)</f>
        <v>96</v>
      </c>
      <c r="T4" s="22">
        <v>499</v>
      </c>
    </row>
    <row r="5" spans="1:28" x14ac:dyDescent="0.3">
      <c r="B5" s="1"/>
      <c r="C5" s="6" t="s">
        <v>310</v>
      </c>
      <c r="D5" s="7" t="s">
        <v>6</v>
      </c>
      <c r="E5" s="1"/>
      <c r="F5" s="1"/>
      <c r="G5" s="1"/>
      <c r="J5" s="15" t="s">
        <v>316</v>
      </c>
      <c r="K5" s="16" t="s">
        <v>68</v>
      </c>
      <c r="L5" s="17"/>
      <c r="M5" s="18"/>
      <c r="N5" s="19">
        <v>22</v>
      </c>
      <c r="O5" s="19">
        <v>18</v>
      </c>
      <c r="P5" s="19">
        <v>19</v>
      </c>
      <c r="Q5" s="19">
        <v>35</v>
      </c>
      <c r="R5" s="20"/>
      <c r="S5" s="21">
        <f>SUM(N5:R5)</f>
        <v>94</v>
      </c>
      <c r="T5" s="22">
        <v>499</v>
      </c>
      <c r="U5" s="1"/>
      <c r="V5" s="1"/>
      <c r="W5" s="1"/>
    </row>
    <row r="6" spans="1:28" x14ac:dyDescent="0.3">
      <c r="C6" s="58">
        <v>2067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407</v>
      </c>
      <c r="D7" s="7" t="s">
        <v>8</v>
      </c>
      <c r="G7" s="1"/>
      <c r="S7" s="1"/>
      <c r="T7" s="25" t="s">
        <v>9</v>
      </c>
      <c r="U7" s="1"/>
      <c r="V7" s="26">
        <v>499</v>
      </c>
      <c r="W7" s="1"/>
    </row>
    <row r="8" spans="1:28" x14ac:dyDescent="0.3">
      <c r="B8" s="1"/>
      <c r="C8" s="24" t="s">
        <v>408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9.1666666666666674E-2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12</v>
      </c>
      <c r="E13" s="27">
        <v>44</v>
      </c>
      <c r="F13" s="27">
        <v>7</v>
      </c>
      <c r="G13" s="27">
        <v>18</v>
      </c>
      <c r="H13" s="27"/>
      <c r="I13" s="27"/>
      <c r="J13" s="27">
        <v>9</v>
      </c>
      <c r="K13" s="27">
        <v>12</v>
      </c>
      <c r="L13" s="78"/>
      <c r="M13" s="27">
        <v>11</v>
      </c>
      <c r="N13" s="27">
        <f>SUM(L13:M13)</f>
        <v>11</v>
      </c>
      <c r="O13" s="27">
        <v>5</v>
      </c>
      <c r="P13" s="39">
        <v>3</v>
      </c>
      <c r="Q13" s="27">
        <v>2</v>
      </c>
      <c r="R13" s="78"/>
      <c r="S13" s="78"/>
      <c r="T13" s="27">
        <f>+(F13*2)+J13</f>
        <v>23</v>
      </c>
      <c r="U13" s="40">
        <f>IFERROR(((T13+Q13+N13-R13)+(O13*2))/E13,"")</f>
        <v>1.0454545454545454</v>
      </c>
      <c r="V13" s="22">
        <v>499</v>
      </c>
      <c r="W13" s="22" t="s">
        <v>94</v>
      </c>
      <c r="X13" s="22" t="s">
        <v>80</v>
      </c>
      <c r="Y13" s="61">
        <v>2067</v>
      </c>
      <c r="Z13" s="41"/>
      <c r="AA13" s="1" t="s">
        <v>96</v>
      </c>
      <c r="AB13" s="28" t="s">
        <v>317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34</v>
      </c>
      <c r="E14" s="27" t="s">
        <v>388</v>
      </c>
      <c r="F14" s="27"/>
      <c r="G14" s="27"/>
      <c r="H14" s="27"/>
      <c r="I14" s="27"/>
      <c r="J14" s="27"/>
      <c r="K14" s="27"/>
      <c r="L14" s="78"/>
      <c r="M14" s="27"/>
      <c r="N14" s="27"/>
      <c r="O14" s="39"/>
      <c r="P14" s="39"/>
      <c r="Q14" s="39"/>
      <c r="R14" s="79"/>
      <c r="S14" s="79"/>
      <c r="T14" s="27"/>
      <c r="U14" s="40" t="str">
        <f t="shared" ref="U14:U22" si="0">IFERROR(((T14+Q14+N14-R14)+(O14*2))/E14,"")</f>
        <v/>
      </c>
      <c r="V14" s="22">
        <v>499</v>
      </c>
      <c r="W14" s="22" t="s">
        <v>94</v>
      </c>
      <c r="X14" s="22" t="s">
        <v>80</v>
      </c>
      <c r="Y14" s="61">
        <v>2067</v>
      </c>
      <c r="Z14" s="41"/>
      <c r="AA14" s="1" t="s">
        <v>96</v>
      </c>
      <c r="AB14" s="28" t="s">
        <v>317</v>
      </c>
    </row>
    <row r="15" spans="1:28" x14ac:dyDescent="0.3">
      <c r="A15" s="1" t="s">
        <v>67</v>
      </c>
      <c r="B15" s="1" t="s">
        <v>46</v>
      </c>
      <c r="C15" s="27" t="s">
        <v>132</v>
      </c>
      <c r="D15" s="38">
        <v>55</v>
      </c>
      <c r="E15" s="27" t="s">
        <v>388</v>
      </c>
      <c r="F15" s="27"/>
      <c r="G15" s="27"/>
      <c r="H15" s="27"/>
      <c r="I15" s="27"/>
      <c r="J15" s="27"/>
      <c r="K15" s="27"/>
      <c r="L15" s="78"/>
      <c r="M15" s="27"/>
      <c r="N15" s="27"/>
      <c r="O15" s="39"/>
      <c r="P15" s="39"/>
      <c r="Q15" s="39"/>
      <c r="R15" s="79"/>
      <c r="S15" s="79"/>
      <c r="T15" s="27"/>
      <c r="U15" s="40" t="str">
        <f t="shared" si="0"/>
        <v/>
      </c>
      <c r="V15" s="22">
        <v>499</v>
      </c>
      <c r="W15" s="22" t="s">
        <v>94</v>
      </c>
      <c r="X15" s="22" t="s">
        <v>80</v>
      </c>
      <c r="Y15" s="61">
        <v>2067</v>
      </c>
      <c r="Z15" s="41"/>
      <c r="AA15" s="1" t="s">
        <v>96</v>
      </c>
      <c r="AB15" s="28" t="s">
        <v>317</v>
      </c>
    </row>
    <row r="16" spans="1:28" x14ac:dyDescent="0.3">
      <c r="A16" s="1" t="s">
        <v>67</v>
      </c>
      <c r="B16" s="1" t="s">
        <v>46</v>
      </c>
      <c r="C16" s="27" t="s">
        <v>117</v>
      </c>
      <c r="D16" s="38">
        <v>42</v>
      </c>
      <c r="E16" s="27">
        <v>12</v>
      </c>
      <c r="F16" s="27">
        <v>1</v>
      </c>
      <c r="G16" s="27">
        <v>1</v>
      </c>
      <c r="H16" s="27"/>
      <c r="I16" s="27"/>
      <c r="J16" s="27">
        <v>0</v>
      </c>
      <c r="K16" s="27">
        <v>0</v>
      </c>
      <c r="L16" s="78"/>
      <c r="M16" s="27">
        <v>3</v>
      </c>
      <c r="N16" s="27">
        <f t="shared" ref="N16:N19" si="1">SUM(L16:M16)</f>
        <v>3</v>
      </c>
      <c r="O16" s="39">
        <v>0</v>
      </c>
      <c r="P16" s="39">
        <v>2</v>
      </c>
      <c r="Q16" s="39"/>
      <c r="R16" s="79"/>
      <c r="S16" s="79"/>
      <c r="T16" s="27">
        <f t="shared" ref="T16:T22" si="2">+(F16*2)+J16</f>
        <v>2</v>
      </c>
      <c r="U16" s="40">
        <f t="shared" si="0"/>
        <v>0.41666666666666669</v>
      </c>
      <c r="V16" s="22">
        <v>499</v>
      </c>
      <c r="W16" s="22" t="s">
        <v>94</v>
      </c>
      <c r="X16" s="22" t="s">
        <v>80</v>
      </c>
      <c r="Y16" s="61">
        <v>2067</v>
      </c>
      <c r="Z16" s="41"/>
      <c r="AA16" s="1" t="s">
        <v>96</v>
      </c>
      <c r="AB16" s="28" t="s">
        <v>317</v>
      </c>
    </row>
    <row r="17" spans="1:28" x14ac:dyDescent="0.3">
      <c r="A17" s="1" t="s">
        <v>67</v>
      </c>
      <c r="B17" s="1" t="s">
        <v>46</v>
      </c>
      <c r="C17" s="27" t="s">
        <v>118</v>
      </c>
      <c r="D17" s="38">
        <v>40</v>
      </c>
      <c r="E17" s="27">
        <v>38</v>
      </c>
      <c r="F17" s="27">
        <v>9</v>
      </c>
      <c r="G17" s="27">
        <v>15</v>
      </c>
      <c r="H17" s="27"/>
      <c r="I17" s="27"/>
      <c r="J17" s="27">
        <v>1</v>
      </c>
      <c r="K17" s="27">
        <v>1</v>
      </c>
      <c r="L17" s="78"/>
      <c r="M17" s="27">
        <v>9</v>
      </c>
      <c r="N17" s="27">
        <f t="shared" si="1"/>
        <v>9</v>
      </c>
      <c r="O17" s="39">
        <v>0</v>
      </c>
      <c r="P17" s="55">
        <v>6</v>
      </c>
      <c r="Q17" s="39">
        <v>1</v>
      </c>
      <c r="R17" s="79"/>
      <c r="S17" s="79"/>
      <c r="T17" s="27">
        <f t="shared" si="2"/>
        <v>19</v>
      </c>
      <c r="U17" s="40">
        <f t="shared" si="0"/>
        <v>0.76315789473684215</v>
      </c>
      <c r="V17" s="22">
        <v>499</v>
      </c>
      <c r="W17" s="22" t="s">
        <v>94</v>
      </c>
      <c r="X17" s="22" t="s">
        <v>80</v>
      </c>
      <c r="Y17" s="61">
        <v>2067</v>
      </c>
      <c r="Z17" s="41"/>
      <c r="AA17" s="1" t="s">
        <v>96</v>
      </c>
      <c r="AB17" s="28" t="s">
        <v>317</v>
      </c>
    </row>
    <row r="18" spans="1:28" x14ac:dyDescent="0.3">
      <c r="A18" s="1" t="s">
        <v>67</v>
      </c>
      <c r="B18" s="1" t="s">
        <v>46</v>
      </c>
      <c r="C18" s="27" t="s">
        <v>49</v>
      </c>
      <c r="D18" s="38">
        <v>44</v>
      </c>
      <c r="E18" s="27">
        <v>42</v>
      </c>
      <c r="F18" s="27">
        <v>4</v>
      </c>
      <c r="G18" s="27">
        <v>8</v>
      </c>
      <c r="H18" s="27"/>
      <c r="I18" s="27"/>
      <c r="J18" s="27">
        <v>2</v>
      </c>
      <c r="K18" s="27">
        <v>2</v>
      </c>
      <c r="L18" s="78"/>
      <c r="M18" s="27">
        <v>5</v>
      </c>
      <c r="N18" s="27">
        <f t="shared" si="1"/>
        <v>5</v>
      </c>
      <c r="O18" s="39">
        <v>8</v>
      </c>
      <c r="P18" s="39">
        <v>2</v>
      </c>
      <c r="Q18" s="39"/>
      <c r="R18" s="79"/>
      <c r="S18" s="79"/>
      <c r="T18" s="27">
        <f t="shared" si="2"/>
        <v>10</v>
      </c>
      <c r="U18" s="40">
        <f t="shared" si="0"/>
        <v>0.73809523809523814</v>
      </c>
      <c r="V18" s="22">
        <v>499</v>
      </c>
      <c r="W18" s="22" t="s">
        <v>94</v>
      </c>
      <c r="X18" s="22" t="s">
        <v>80</v>
      </c>
      <c r="Y18" s="61">
        <v>2067</v>
      </c>
      <c r="Z18" s="41"/>
      <c r="AA18" s="1" t="s">
        <v>96</v>
      </c>
      <c r="AB18" s="28" t="s">
        <v>317</v>
      </c>
    </row>
    <row r="19" spans="1:28" x14ac:dyDescent="0.3">
      <c r="A19" s="1" t="s">
        <v>67</v>
      </c>
      <c r="B19" s="1" t="s">
        <v>46</v>
      </c>
      <c r="C19" s="27" t="s">
        <v>50</v>
      </c>
      <c r="D19" s="38">
        <v>24</v>
      </c>
      <c r="E19" s="27">
        <v>46</v>
      </c>
      <c r="F19" s="27">
        <v>11</v>
      </c>
      <c r="G19" s="27">
        <v>21</v>
      </c>
      <c r="H19" s="27"/>
      <c r="I19" s="27"/>
      <c r="J19" s="27">
        <v>6</v>
      </c>
      <c r="K19" s="27">
        <v>9</v>
      </c>
      <c r="L19" s="78"/>
      <c r="M19" s="27">
        <v>20</v>
      </c>
      <c r="N19" s="27">
        <f t="shared" si="1"/>
        <v>20</v>
      </c>
      <c r="O19" s="39">
        <v>1</v>
      </c>
      <c r="P19" s="39">
        <v>2</v>
      </c>
      <c r="Q19" s="39">
        <v>3</v>
      </c>
      <c r="R19" s="79"/>
      <c r="S19" s="79"/>
      <c r="T19" s="27">
        <f t="shared" si="2"/>
        <v>28</v>
      </c>
      <c r="U19" s="40">
        <f t="shared" si="0"/>
        <v>1.1521739130434783</v>
      </c>
      <c r="V19" s="22">
        <v>499</v>
      </c>
      <c r="W19" s="22" t="s">
        <v>94</v>
      </c>
      <c r="X19" s="22" t="s">
        <v>80</v>
      </c>
      <c r="Y19" s="61">
        <v>2067</v>
      </c>
      <c r="Z19" s="41"/>
      <c r="AA19" s="1" t="s">
        <v>96</v>
      </c>
      <c r="AB19" s="28" t="s">
        <v>317</v>
      </c>
    </row>
    <row r="20" spans="1:28" x14ac:dyDescent="0.3">
      <c r="A20" s="1" t="s">
        <v>67</v>
      </c>
      <c r="B20" s="1" t="s">
        <v>46</v>
      </c>
      <c r="C20" s="27" t="s">
        <v>51</v>
      </c>
      <c r="D20" s="38">
        <v>23</v>
      </c>
      <c r="E20" s="27">
        <v>10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78"/>
      <c r="M20" s="27">
        <v>0</v>
      </c>
      <c r="N20" s="27">
        <f>SUM(L20:M20)</f>
        <v>0</v>
      </c>
      <c r="O20" s="39">
        <v>0</v>
      </c>
      <c r="P20" s="39">
        <v>1</v>
      </c>
      <c r="Q20" s="39"/>
      <c r="R20" s="79"/>
      <c r="S20" s="79"/>
      <c r="T20" s="27">
        <f t="shared" si="2"/>
        <v>0</v>
      </c>
      <c r="U20" s="40">
        <f t="shared" si="0"/>
        <v>0</v>
      </c>
      <c r="V20" s="22">
        <v>499</v>
      </c>
      <c r="W20" s="22" t="s">
        <v>94</v>
      </c>
      <c r="X20" s="22" t="s">
        <v>80</v>
      </c>
      <c r="Y20" s="61">
        <v>2067</v>
      </c>
      <c r="Z20" s="41"/>
      <c r="AA20" s="1" t="s">
        <v>96</v>
      </c>
      <c r="AB20" s="28" t="s">
        <v>317</v>
      </c>
    </row>
    <row r="21" spans="1:28" x14ac:dyDescent="0.3">
      <c r="A21" s="1" t="s">
        <v>67</v>
      </c>
      <c r="B21" s="1" t="s">
        <v>46</v>
      </c>
      <c r="C21" s="27" t="s">
        <v>53</v>
      </c>
      <c r="D21" s="38">
        <v>10</v>
      </c>
      <c r="E21" s="27">
        <v>43</v>
      </c>
      <c r="F21" s="27">
        <v>3</v>
      </c>
      <c r="G21" s="27">
        <v>7</v>
      </c>
      <c r="H21" s="27"/>
      <c r="I21" s="27"/>
      <c r="J21" s="27">
        <v>3</v>
      </c>
      <c r="K21" s="27">
        <v>5</v>
      </c>
      <c r="L21" s="78"/>
      <c r="M21" s="27">
        <v>3</v>
      </c>
      <c r="N21" s="27">
        <f>SUM(L21:M21)</f>
        <v>3</v>
      </c>
      <c r="O21" s="39">
        <v>6</v>
      </c>
      <c r="P21" s="39">
        <v>4</v>
      </c>
      <c r="Q21" s="39">
        <v>2</v>
      </c>
      <c r="R21" s="79"/>
      <c r="S21" s="79"/>
      <c r="T21" s="27">
        <f t="shared" si="2"/>
        <v>9</v>
      </c>
      <c r="U21" s="40">
        <f t="shared" si="0"/>
        <v>0.60465116279069764</v>
      </c>
      <c r="V21" s="22">
        <v>499</v>
      </c>
      <c r="W21" s="22" t="s">
        <v>94</v>
      </c>
      <c r="X21" s="22" t="s">
        <v>80</v>
      </c>
      <c r="Y21" s="61">
        <v>2067</v>
      </c>
      <c r="Z21" s="41"/>
      <c r="AA21" s="1" t="s">
        <v>96</v>
      </c>
      <c r="AB21" s="28" t="s">
        <v>317</v>
      </c>
    </row>
    <row r="22" spans="1:28" x14ac:dyDescent="0.3">
      <c r="A22" s="1" t="s">
        <v>67</v>
      </c>
      <c r="B22" s="1" t="s">
        <v>46</v>
      </c>
      <c r="C22" s="27" t="s">
        <v>54</v>
      </c>
      <c r="D22" s="38">
        <v>32</v>
      </c>
      <c r="E22" s="27">
        <v>5</v>
      </c>
      <c r="F22" s="27">
        <v>1</v>
      </c>
      <c r="G22" s="27">
        <v>1</v>
      </c>
      <c r="H22" s="27"/>
      <c r="I22" s="27"/>
      <c r="J22" s="27">
        <v>3</v>
      </c>
      <c r="K22" s="27">
        <v>4</v>
      </c>
      <c r="L22" s="78"/>
      <c r="M22" s="27">
        <v>0</v>
      </c>
      <c r="N22" s="27">
        <f>SUM(L22:M22)</f>
        <v>0</v>
      </c>
      <c r="O22" s="39">
        <v>0</v>
      </c>
      <c r="P22" s="39">
        <v>0</v>
      </c>
      <c r="Q22" s="39">
        <v>1</v>
      </c>
      <c r="R22" s="79"/>
      <c r="S22" s="79"/>
      <c r="T22" s="27">
        <f t="shared" si="2"/>
        <v>5</v>
      </c>
      <c r="U22" s="40">
        <f t="shared" si="0"/>
        <v>1.2</v>
      </c>
      <c r="V22" s="22">
        <v>499</v>
      </c>
      <c r="W22" s="22" t="s">
        <v>94</v>
      </c>
      <c r="X22" s="22" t="s">
        <v>80</v>
      </c>
      <c r="Y22" s="61">
        <v>2067</v>
      </c>
      <c r="Z22" s="41"/>
      <c r="AA22" s="1" t="s">
        <v>96</v>
      </c>
      <c r="AB22" s="28" t="s">
        <v>317</v>
      </c>
    </row>
    <row r="23" spans="1:28" x14ac:dyDescent="0.3">
      <c r="A23" s="1" t="s">
        <v>67</v>
      </c>
      <c r="B23" s="1" t="s">
        <v>46</v>
      </c>
      <c r="C23" s="55" t="s">
        <v>39</v>
      </c>
      <c r="D23" s="1"/>
      <c r="E23" s="42"/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55">
        <v>26</v>
      </c>
      <c r="S23" s="42"/>
      <c r="T23" s="27"/>
      <c r="U23" s="40" t="str">
        <f t="shared" ref="U23" si="3">_xlfn.IFNA("",((T23+Q23+N23-R23)+(O23*2))/E23)</f>
        <v/>
      </c>
      <c r="V23" s="22">
        <v>499</v>
      </c>
      <c r="W23" s="22" t="s">
        <v>94</v>
      </c>
      <c r="X23" s="22" t="s">
        <v>80</v>
      </c>
      <c r="Y23" s="61">
        <v>2067</v>
      </c>
      <c r="Z23" s="41"/>
      <c r="AA23" s="1" t="s">
        <v>96</v>
      </c>
      <c r="AB23" s="28" t="s">
        <v>317</v>
      </c>
    </row>
    <row r="24" spans="1:28" x14ac:dyDescent="0.3">
      <c r="A24" s="43" t="s">
        <v>67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36</v>
      </c>
      <c r="G24" s="44">
        <f t="shared" si="4"/>
        <v>71</v>
      </c>
      <c r="H24" s="44">
        <f t="shared" si="4"/>
        <v>0</v>
      </c>
      <c r="I24" s="44">
        <f t="shared" si="4"/>
        <v>0</v>
      </c>
      <c r="J24" s="44">
        <f t="shared" si="4"/>
        <v>24</v>
      </c>
      <c r="K24" s="44">
        <f t="shared" si="4"/>
        <v>33</v>
      </c>
      <c r="L24" s="44">
        <f t="shared" si="4"/>
        <v>0</v>
      </c>
      <c r="M24" s="44">
        <f t="shared" si="4"/>
        <v>51</v>
      </c>
      <c r="N24" s="44">
        <f t="shared" si="4"/>
        <v>51</v>
      </c>
      <c r="O24" s="44">
        <f t="shared" si="4"/>
        <v>20</v>
      </c>
      <c r="P24" s="44">
        <f t="shared" si="4"/>
        <v>20</v>
      </c>
      <c r="Q24" s="44">
        <f t="shared" si="4"/>
        <v>9</v>
      </c>
      <c r="R24" s="44">
        <f t="shared" si="4"/>
        <v>26</v>
      </c>
      <c r="S24" s="44">
        <f t="shared" si="4"/>
        <v>0</v>
      </c>
      <c r="T24" s="44">
        <f t="shared" si="4"/>
        <v>96</v>
      </c>
      <c r="U24" s="45">
        <f>((T24+Q24+N24-R24)+(O24*2))/E24</f>
        <v>0.70833333333333337</v>
      </c>
      <c r="V24" s="46">
        <v>499</v>
      </c>
      <c r="W24" s="46" t="s">
        <v>94</v>
      </c>
      <c r="X24" s="46" t="s">
        <v>80</v>
      </c>
      <c r="Y24" s="62">
        <v>2067</v>
      </c>
      <c r="Z24" s="47"/>
      <c r="AA24" s="43" t="s">
        <v>96</v>
      </c>
      <c r="AB24" s="66" t="s">
        <v>317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0.50704225352112675</v>
      </c>
      <c r="H25" s="27"/>
      <c r="I25" s="1"/>
      <c r="J25" s="48" t="s">
        <v>42</v>
      </c>
      <c r="K25" s="50">
        <f>J24/K24</f>
        <v>0.72727272727272729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34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179</v>
      </c>
      <c r="D35" s="38">
        <v>44</v>
      </c>
      <c r="E35" s="27">
        <v>36</v>
      </c>
      <c r="F35" s="27">
        <v>8</v>
      </c>
      <c r="G35" s="27">
        <v>22</v>
      </c>
      <c r="H35" s="27"/>
      <c r="I35" s="27"/>
      <c r="J35" s="27">
        <v>0</v>
      </c>
      <c r="K35" s="27">
        <v>0</v>
      </c>
      <c r="L35" s="78"/>
      <c r="M35" s="27">
        <v>4</v>
      </c>
      <c r="N35" s="27">
        <f>SUM(L35:M35)</f>
        <v>4</v>
      </c>
      <c r="O35" s="27">
        <v>3</v>
      </c>
      <c r="P35" s="39">
        <v>3</v>
      </c>
      <c r="Q35" s="27">
        <v>1</v>
      </c>
      <c r="R35" s="78"/>
      <c r="S35" s="78"/>
      <c r="T35" s="27">
        <f>(H35*3)+((F35-H35)*2)+J35</f>
        <v>16</v>
      </c>
      <c r="U35" s="40">
        <f>IFERROR(((T35+Q35+N35-R35)+(O35*2))/E35,"")</f>
        <v>0.75</v>
      </c>
      <c r="V35" s="22">
        <v>499</v>
      </c>
      <c r="W35" s="22" t="s">
        <v>79</v>
      </c>
      <c r="X35" s="22" t="s">
        <v>95</v>
      </c>
      <c r="Y35" s="61">
        <v>2067</v>
      </c>
      <c r="Z35" s="41"/>
      <c r="AA35" s="1" t="s">
        <v>177</v>
      </c>
      <c r="AB35" s="28" t="s">
        <v>318</v>
      </c>
    </row>
    <row r="36" spans="1:28" x14ac:dyDescent="0.3">
      <c r="A36" s="1" t="s">
        <v>46</v>
      </c>
      <c r="B36" s="1" t="s">
        <v>67</v>
      </c>
      <c r="C36" s="27" t="s">
        <v>143</v>
      </c>
      <c r="D36" s="38">
        <v>51</v>
      </c>
      <c r="E36" s="27">
        <v>12</v>
      </c>
      <c r="F36" s="27">
        <v>0</v>
      </c>
      <c r="G36" s="27">
        <v>2</v>
      </c>
      <c r="H36" s="27"/>
      <c r="I36" s="27"/>
      <c r="J36" s="27">
        <v>0</v>
      </c>
      <c r="K36" s="27">
        <v>0</v>
      </c>
      <c r="L36" s="78"/>
      <c r="M36" s="27">
        <v>4</v>
      </c>
      <c r="N36" s="27">
        <f t="shared" ref="N36:N41" si="5">SUM(L36:M36)</f>
        <v>4</v>
      </c>
      <c r="O36" s="39">
        <v>0</v>
      </c>
      <c r="P36" s="39">
        <v>0</v>
      </c>
      <c r="Q36" s="39">
        <v>1</v>
      </c>
      <c r="R36" s="79"/>
      <c r="S36" s="79"/>
      <c r="T36" s="39">
        <f t="shared" ref="T36:T41" si="6">(H36*3)+((F36-H36)*2)+J36</f>
        <v>0</v>
      </c>
      <c r="U36" s="40">
        <f t="shared" ref="U36:U44" si="7">IFERROR(((T36+Q36+N36-R36)+(O36*2))/E36,"")</f>
        <v>0.41666666666666669</v>
      </c>
      <c r="V36" s="22">
        <v>499</v>
      </c>
      <c r="W36" s="22" t="s">
        <v>79</v>
      </c>
      <c r="X36" s="22" t="s">
        <v>95</v>
      </c>
      <c r="Y36" s="61">
        <v>2067</v>
      </c>
      <c r="Z36" s="41"/>
      <c r="AA36" s="1" t="s">
        <v>177</v>
      </c>
      <c r="AB36" s="28" t="s">
        <v>318</v>
      </c>
    </row>
    <row r="37" spans="1:28" x14ac:dyDescent="0.3">
      <c r="A37" s="1" t="s">
        <v>46</v>
      </c>
      <c r="B37" s="1" t="s">
        <v>67</v>
      </c>
      <c r="C37" s="27" t="s">
        <v>180</v>
      </c>
      <c r="D37" s="38">
        <v>50</v>
      </c>
      <c r="E37" s="27">
        <v>27</v>
      </c>
      <c r="F37" s="27">
        <v>4</v>
      </c>
      <c r="G37" s="27">
        <v>14</v>
      </c>
      <c r="H37" s="27"/>
      <c r="I37" s="27"/>
      <c r="J37" s="27">
        <v>0</v>
      </c>
      <c r="K37" s="27">
        <v>2</v>
      </c>
      <c r="L37" s="78"/>
      <c r="M37" s="27">
        <v>20</v>
      </c>
      <c r="N37" s="27">
        <f t="shared" si="5"/>
        <v>20</v>
      </c>
      <c r="O37" s="39">
        <v>0</v>
      </c>
      <c r="P37" s="39">
        <v>3</v>
      </c>
      <c r="Q37" s="39"/>
      <c r="R37" s="79"/>
      <c r="S37" s="79"/>
      <c r="T37" s="39">
        <f t="shared" si="6"/>
        <v>8</v>
      </c>
      <c r="U37" s="40">
        <f t="shared" si="7"/>
        <v>1.037037037037037</v>
      </c>
      <c r="V37" s="22">
        <v>499</v>
      </c>
      <c r="W37" s="22" t="s">
        <v>79</v>
      </c>
      <c r="X37" s="22" t="s">
        <v>95</v>
      </c>
      <c r="Y37" s="61">
        <v>2067</v>
      </c>
      <c r="Z37" s="41"/>
      <c r="AA37" s="1" t="s">
        <v>177</v>
      </c>
      <c r="AB37" s="28" t="s">
        <v>318</v>
      </c>
    </row>
    <row r="38" spans="1:28" x14ac:dyDescent="0.3">
      <c r="A38" s="1" t="s">
        <v>46</v>
      </c>
      <c r="B38" s="1" t="s">
        <v>67</v>
      </c>
      <c r="C38" s="27" t="s">
        <v>181</v>
      </c>
      <c r="D38" s="38">
        <v>43</v>
      </c>
      <c r="E38" s="27">
        <v>36</v>
      </c>
      <c r="F38" s="27">
        <v>8</v>
      </c>
      <c r="G38" s="27">
        <v>20</v>
      </c>
      <c r="H38" s="27"/>
      <c r="I38" s="27"/>
      <c r="J38" s="27">
        <v>8</v>
      </c>
      <c r="K38" s="27">
        <v>9</v>
      </c>
      <c r="L38" s="78"/>
      <c r="M38" s="27">
        <v>2</v>
      </c>
      <c r="N38" s="27">
        <f t="shared" si="5"/>
        <v>2</v>
      </c>
      <c r="O38" s="39">
        <v>4</v>
      </c>
      <c r="P38" s="39">
        <v>3</v>
      </c>
      <c r="Q38" s="39">
        <v>2</v>
      </c>
      <c r="R38" s="79"/>
      <c r="S38" s="79"/>
      <c r="T38" s="39">
        <f t="shared" si="6"/>
        <v>24</v>
      </c>
      <c r="U38" s="40">
        <f t="shared" si="7"/>
        <v>1</v>
      </c>
      <c r="V38" s="22">
        <v>499</v>
      </c>
      <c r="W38" s="22" t="s">
        <v>79</v>
      </c>
      <c r="X38" s="22" t="s">
        <v>95</v>
      </c>
      <c r="Y38" s="61">
        <v>2067</v>
      </c>
      <c r="Z38" s="41"/>
      <c r="AA38" s="1" t="s">
        <v>177</v>
      </c>
      <c r="AB38" s="28" t="s">
        <v>318</v>
      </c>
    </row>
    <row r="39" spans="1:28" x14ac:dyDescent="0.3">
      <c r="A39" s="1" t="s">
        <v>46</v>
      </c>
      <c r="B39" s="1" t="s">
        <v>67</v>
      </c>
      <c r="C39" s="27" t="s">
        <v>182</v>
      </c>
      <c r="D39" s="38">
        <v>10</v>
      </c>
      <c r="E39" s="27">
        <v>27</v>
      </c>
      <c r="F39" s="27">
        <v>7</v>
      </c>
      <c r="G39" s="27">
        <v>17</v>
      </c>
      <c r="H39" s="27"/>
      <c r="I39" s="27"/>
      <c r="J39" s="27">
        <v>3</v>
      </c>
      <c r="K39" s="27">
        <v>4</v>
      </c>
      <c r="L39" s="78"/>
      <c r="M39" s="27">
        <v>3</v>
      </c>
      <c r="N39" s="27">
        <f t="shared" si="5"/>
        <v>3</v>
      </c>
      <c r="O39" s="39">
        <v>1</v>
      </c>
      <c r="P39" s="39">
        <v>3</v>
      </c>
      <c r="Q39" s="39">
        <v>2</v>
      </c>
      <c r="R39" s="79"/>
      <c r="S39" s="79"/>
      <c r="T39" s="39">
        <f t="shared" si="6"/>
        <v>17</v>
      </c>
      <c r="U39" s="40">
        <f t="shared" si="7"/>
        <v>0.88888888888888884</v>
      </c>
      <c r="V39" s="22">
        <v>499</v>
      </c>
      <c r="W39" s="22" t="s">
        <v>79</v>
      </c>
      <c r="X39" s="22" t="s">
        <v>95</v>
      </c>
      <c r="Y39" s="61">
        <v>2067</v>
      </c>
      <c r="Z39" s="41"/>
      <c r="AA39" s="1" t="s">
        <v>177</v>
      </c>
      <c r="AB39" s="28" t="s">
        <v>318</v>
      </c>
    </row>
    <row r="40" spans="1:28" x14ac:dyDescent="0.3">
      <c r="A40" s="1" t="s">
        <v>46</v>
      </c>
      <c r="B40" s="1" t="s">
        <v>67</v>
      </c>
      <c r="C40" s="27" t="s">
        <v>183</v>
      </c>
      <c r="D40" s="38">
        <v>33</v>
      </c>
      <c r="E40" s="27">
        <v>36</v>
      </c>
      <c r="F40" s="27">
        <v>5</v>
      </c>
      <c r="G40" s="27">
        <v>14</v>
      </c>
      <c r="H40" s="27"/>
      <c r="I40" s="27"/>
      <c r="J40" s="27">
        <v>0</v>
      </c>
      <c r="K40" s="27">
        <v>1</v>
      </c>
      <c r="L40" s="78"/>
      <c r="M40" s="27">
        <v>3</v>
      </c>
      <c r="N40" s="27">
        <f t="shared" si="5"/>
        <v>3</v>
      </c>
      <c r="O40" s="39">
        <v>6</v>
      </c>
      <c r="P40" s="39">
        <v>4</v>
      </c>
      <c r="Q40" s="39"/>
      <c r="R40" s="79"/>
      <c r="S40" s="79"/>
      <c r="T40" s="39">
        <f t="shared" si="6"/>
        <v>10</v>
      </c>
      <c r="U40" s="40">
        <f t="shared" si="7"/>
        <v>0.69444444444444442</v>
      </c>
      <c r="V40" s="22">
        <v>499</v>
      </c>
      <c r="W40" s="22" t="s">
        <v>79</v>
      </c>
      <c r="X40" s="22" t="s">
        <v>95</v>
      </c>
      <c r="Y40" s="61">
        <v>2067</v>
      </c>
      <c r="Z40" s="41"/>
      <c r="AA40" s="1" t="s">
        <v>177</v>
      </c>
      <c r="AB40" s="28" t="s">
        <v>318</v>
      </c>
    </row>
    <row r="41" spans="1:28" x14ac:dyDescent="0.3">
      <c r="A41" s="1" t="s">
        <v>46</v>
      </c>
      <c r="B41" s="1" t="s">
        <v>67</v>
      </c>
      <c r="C41" s="27" t="s">
        <v>184</v>
      </c>
      <c r="D41" s="38">
        <v>40</v>
      </c>
      <c r="E41" s="27">
        <v>27</v>
      </c>
      <c r="F41" s="27">
        <v>1</v>
      </c>
      <c r="G41" s="27">
        <v>2</v>
      </c>
      <c r="H41" s="27"/>
      <c r="I41" s="27"/>
      <c r="J41" s="27">
        <v>0</v>
      </c>
      <c r="K41" s="27">
        <v>0</v>
      </c>
      <c r="L41" s="78"/>
      <c r="M41" s="27">
        <v>7</v>
      </c>
      <c r="N41" s="27">
        <f t="shared" si="5"/>
        <v>7</v>
      </c>
      <c r="O41" s="39">
        <v>0</v>
      </c>
      <c r="P41" s="39">
        <v>4</v>
      </c>
      <c r="Q41" s="39"/>
      <c r="R41" s="79"/>
      <c r="S41" s="79"/>
      <c r="T41" s="39">
        <f t="shared" si="6"/>
        <v>2</v>
      </c>
      <c r="U41" s="40">
        <f t="shared" si="7"/>
        <v>0.33333333333333331</v>
      </c>
      <c r="V41" s="22">
        <v>499</v>
      </c>
      <c r="W41" s="22" t="s">
        <v>79</v>
      </c>
      <c r="X41" s="22" t="s">
        <v>95</v>
      </c>
      <c r="Y41" s="61">
        <v>2067</v>
      </c>
      <c r="Z41" s="41"/>
      <c r="AA41" s="1" t="s">
        <v>177</v>
      </c>
      <c r="AB41" s="28" t="s">
        <v>318</v>
      </c>
    </row>
    <row r="42" spans="1:28" x14ac:dyDescent="0.3">
      <c r="A42" s="1" t="s">
        <v>46</v>
      </c>
      <c r="B42" s="1" t="s">
        <v>67</v>
      </c>
      <c r="C42" s="27" t="s">
        <v>149</v>
      </c>
      <c r="D42" s="38">
        <v>11</v>
      </c>
      <c r="E42" s="27">
        <v>5</v>
      </c>
      <c r="F42" s="27">
        <v>1</v>
      </c>
      <c r="G42" s="27">
        <v>3</v>
      </c>
      <c r="H42" s="27"/>
      <c r="I42" s="27"/>
      <c r="J42" s="27">
        <v>2</v>
      </c>
      <c r="K42" s="27">
        <v>2</v>
      </c>
      <c r="L42" s="78"/>
      <c r="M42" s="27">
        <v>3</v>
      </c>
      <c r="N42" s="27">
        <f>SUM(L42:M42)</f>
        <v>3</v>
      </c>
      <c r="O42" s="39">
        <v>0</v>
      </c>
      <c r="P42" s="39">
        <v>0</v>
      </c>
      <c r="Q42" s="39"/>
      <c r="R42" s="79"/>
      <c r="S42" s="79"/>
      <c r="T42" s="39">
        <f>(H42*3)+((F42-H42)*2)+J42</f>
        <v>4</v>
      </c>
      <c r="U42" s="40">
        <f t="shared" si="7"/>
        <v>1.4</v>
      </c>
      <c r="V42" s="22">
        <v>499</v>
      </c>
      <c r="W42" s="22" t="s">
        <v>79</v>
      </c>
      <c r="X42" s="22" t="s">
        <v>95</v>
      </c>
      <c r="Y42" s="61">
        <v>2067</v>
      </c>
      <c r="Z42" s="41"/>
      <c r="AA42" s="1" t="s">
        <v>177</v>
      </c>
      <c r="AB42" s="28" t="s">
        <v>318</v>
      </c>
    </row>
    <row r="43" spans="1:28" x14ac:dyDescent="0.3">
      <c r="A43" s="1" t="s">
        <v>46</v>
      </c>
      <c r="B43" s="1" t="s">
        <v>67</v>
      </c>
      <c r="C43" s="27" t="s">
        <v>185</v>
      </c>
      <c r="D43" s="38">
        <v>24</v>
      </c>
      <c r="E43" s="27">
        <v>16</v>
      </c>
      <c r="F43" s="27">
        <v>2</v>
      </c>
      <c r="G43" s="27">
        <v>4</v>
      </c>
      <c r="H43" s="27"/>
      <c r="I43" s="27"/>
      <c r="J43" s="27">
        <v>0</v>
      </c>
      <c r="K43" s="27">
        <v>0</v>
      </c>
      <c r="L43" s="78"/>
      <c r="M43" s="27">
        <v>5</v>
      </c>
      <c r="N43" s="27">
        <f>SUM(L43:M43)</f>
        <v>5</v>
      </c>
      <c r="O43" s="39">
        <v>2</v>
      </c>
      <c r="P43" s="39">
        <v>4</v>
      </c>
      <c r="Q43" s="39">
        <v>1</v>
      </c>
      <c r="R43" s="79"/>
      <c r="S43" s="79"/>
      <c r="T43" s="39">
        <f>(H43*3)+((F43-H43)*2)+J43</f>
        <v>4</v>
      </c>
      <c r="U43" s="40">
        <f t="shared" si="7"/>
        <v>0.875</v>
      </c>
      <c r="V43" s="22">
        <v>499</v>
      </c>
      <c r="W43" s="22" t="s">
        <v>79</v>
      </c>
      <c r="X43" s="22" t="s">
        <v>95</v>
      </c>
      <c r="Y43" s="61">
        <v>2067</v>
      </c>
      <c r="Z43" s="41"/>
      <c r="AA43" s="1" t="s">
        <v>177</v>
      </c>
      <c r="AB43" s="28" t="s">
        <v>318</v>
      </c>
    </row>
    <row r="44" spans="1:28" x14ac:dyDescent="0.3">
      <c r="A44" s="1" t="s">
        <v>46</v>
      </c>
      <c r="B44" s="1" t="s">
        <v>67</v>
      </c>
      <c r="C44" s="27" t="s">
        <v>186</v>
      </c>
      <c r="D44" s="38">
        <v>1</v>
      </c>
      <c r="E44" s="27">
        <v>18</v>
      </c>
      <c r="F44" s="27">
        <v>4</v>
      </c>
      <c r="G44" s="27">
        <v>5</v>
      </c>
      <c r="H44" s="27"/>
      <c r="I44" s="27"/>
      <c r="J44" s="27">
        <v>1</v>
      </c>
      <c r="K44" s="27">
        <v>2</v>
      </c>
      <c r="L44" s="78"/>
      <c r="M44" s="27">
        <v>1</v>
      </c>
      <c r="N44" s="27">
        <f>SUM(L44:M44)</f>
        <v>1</v>
      </c>
      <c r="O44" s="39">
        <v>2</v>
      </c>
      <c r="P44" s="55">
        <v>6</v>
      </c>
      <c r="Q44" s="39">
        <v>1</v>
      </c>
      <c r="R44" s="79"/>
      <c r="S44" s="79"/>
      <c r="T44" s="39">
        <f>(H44*3)+((F44-H44)*2)+J44</f>
        <v>9</v>
      </c>
      <c r="U44" s="40">
        <f t="shared" si="7"/>
        <v>0.83333333333333337</v>
      </c>
      <c r="V44" s="22">
        <v>499</v>
      </c>
      <c r="W44" s="22" t="s">
        <v>79</v>
      </c>
      <c r="X44" s="22" t="s">
        <v>95</v>
      </c>
      <c r="Y44" s="61">
        <v>2067</v>
      </c>
      <c r="Z44" s="41"/>
      <c r="AA44" s="1" t="s">
        <v>177</v>
      </c>
      <c r="AB44" s="28" t="s">
        <v>318</v>
      </c>
    </row>
    <row r="45" spans="1:28" x14ac:dyDescent="0.3">
      <c r="A45" s="1" t="s">
        <v>46</v>
      </c>
      <c r="B45" s="1" t="s">
        <v>67</v>
      </c>
      <c r="C45" s="55" t="s">
        <v>39</v>
      </c>
      <c r="D45" s="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55">
        <v>18</v>
      </c>
      <c r="S45" s="42"/>
      <c r="T45" s="42"/>
      <c r="U45" s="40" t="str">
        <f t="shared" ref="U45" si="8">_xlfn.IFNA("",((T45+Q45+N45-R45)+(O45*2))/E45)</f>
        <v/>
      </c>
      <c r="V45" s="22">
        <v>499</v>
      </c>
      <c r="W45" s="22" t="s">
        <v>79</v>
      </c>
      <c r="X45" s="22" t="s">
        <v>95</v>
      </c>
      <c r="Y45" s="61">
        <v>2067</v>
      </c>
      <c r="Z45" s="41"/>
      <c r="AA45" s="1" t="s">
        <v>177</v>
      </c>
      <c r="AB45" s="28" t="s">
        <v>318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40</v>
      </c>
      <c r="G46" s="44">
        <f t="shared" si="9"/>
        <v>103</v>
      </c>
      <c r="H46" s="44">
        <f t="shared" si="9"/>
        <v>0</v>
      </c>
      <c r="I46" s="44">
        <f t="shared" si="9"/>
        <v>0</v>
      </c>
      <c r="J46" s="44">
        <f t="shared" si="9"/>
        <v>14</v>
      </c>
      <c r="K46" s="44">
        <f t="shared" si="9"/>
        <v>20</v>
      </c>
      <c r="L46" s="44">
        <f t="shared" si="9"/>
        <v>0</v>
      </c>
      <c r="M46" s="44">
        <f t="shared" si="9"/>
        <v>52</v>
      </c>
      <c r="N46" s="44">
        <f t="shared" si="9"/>
        <v>52</v>
      </c>
      <c r="O46" s="44">
        <f t="shared" si="9"/>
        <v>18</v>
      </c>
      <c r="P46" s="44">
        <f t="shared" si="9"/>
        <v>30</v>
      </c>
      <c r="Q46" s="44">
        <f t="shared" si="9"/>
        <v>8</v>
      </c>
      <c r="R46" s="44">
        <f t="shared" si="9"/>
        <v>18</v>
      </c>
      <c r="S46" s="44">
        <f t="shared" si="9"/>
        <v>0</v>
      </c>
      <c r="T46" s="44">
        <f t="shared" si="9"/>
        <v>94</v>
      </c>
      <c r="U46" s="45">
        <f>((T46+Q46+N46-R46)+(O46*2))/E46</f>
        <v>0.71666666666666667</v>
      </c>
      <c r="V46" s="46">
        <v>499</v>
      </c>
      <c r="W46" s="46" t="s">
        <v>79</v>
      </c>
      <c r="X46" s="46" t="s">
        <v>95</v>
      </c>
      <c r="Y46" s="62">
        <v>2067</v>
      </c>
      <c r="Z46" s="47"/>
      <c r="AA46" s="43" t="s">
        <v>177</v>
      </c>
      <c r="AB46" s="66" t="s">
        <v>318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0.38834951456310679</v>
      </c>
      <c r="H47" s="27"/>
      <c r="I47" s="1"/>
      <c r="J47" s="48" t="s">
        <v>42</v>
      </c>
      <c r="K47" s="50">
        <f>J46/K46</f>
        <v>0.7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D264-993A-413A-B3A5-08A4361E02B5}">
  <sheetPr>
    <tabColor rgb="FF92D050"/>
  </sheetPr>
  <dimension ref="A1:AB49"/>
  <sheetViews>
    <sheetView workbookViewId="0">
      <selection activeCell="C27" sqref="C2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442</v>
      </c>
    </row>
    <row r="2" spans="1:28" x14ac:dyDescent="0.3">
      <c r="B2" s="1"/>
      <c r="C2" s="2" t="s">
        <v>45</v>
      </c>
      <c r="D2" s="3" t="s">
        <v>362</v>
      </c>
      <c r="E2" s="4"/>
      <c r="F2" s="5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77</v>
      </c>
      <c r="K4" s="16" t="s">
        <v>45</v>
      </c>
      <c r="L4" s="17"/>
      <c r="M4" s="18"/>
      <c r="N4" s="19">
        <v>27</v>
      </c>
      <c r="O4" s="19">
        <v>13</v>
      </c>
      <c r="P4" s="19">
        <v>30</v>
      </c>
      <c r="Q4" s="19">
        <v>21</v>
      </c>
      <c r="R4" s="20"/>
      <c r="S4" s="21">
        <f>SUM(N4:R4)</f>
        <v>91</v>
      </c>
      <c r="T4" s="22" t="s">
        <v>365</v>
      </c>
    </row>
    <row r="5" spans="1:28" x14ac:dyDescent="0.3">
      <c r="B5" s="1"/>
      <c r="C5" s="6" t="s">
        <v>367</v>
      </c>
      <c r="D5" s="7" t="s">
        <v>6</v>
      </c>
      <c r="E5" s="1"/>
      <c r="F5" s="1"/>
      <c r="G5" s="1"/>
      <c r="J5" s="15" t="s">
        <v>76</v>
      </c>
      <c r="K5" s="16" t="s">
        <v>58</v>
      </c>
      <c r="L5" s="17"/>
      <c r="M5" s="18"/>
      <c r="N5" s="19">
        <v>21</v>
      </c>
      <c r="O5" s="19">
        <v>24</v>
      </c>
      <c r="P5" s="19">
        <v>20</v>
      </c>
      <c r="Q5" s="19">
        <v>21</v>
      </c>
      <c r="R5" s="20"/>
      <c r="S5" s="21">
        <f>SUM(N5:R5)</f>
        <v>86</v>
      </c>
      <c r="T5" s="22" t="s">
        <v>365</v>
      </c>
      <c r="U5" s="1"/>
      <c r="V5" s="1"/>
      <c r="W5" s="1"/>
    </row>
    <row r="6" spans="1:28" x14ac:dyDescent="0.3">
      <c r="C6" s="23">
        <v>1683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100</v>
      </c>
      <c r="D7" s="7" t="s">
        <v>8</v>
      </c>
      <c r="G7" s="1"/>
      <c r="S7" s="1"/>
      <c r="T7" s="25" t="s">
        <v>363</v>
      </c>
      <c r="U7" s="1"/>
      <c r="V7" s="26" t="s">
        <v>365</v>
      </c>
      <c r="W7" s="1"/>
    </row>
    <row r="8" spans="1:28" x14ac:dyDescent="0.3">
      <c r="B8" s="1"/>
      <c r="C8" s="24" t="s">
        <v>101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 t="s">
        <v>366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364</v>
      </c>
      <c r="B13" s="1" t="s">
        <v>46</v>
      </c>
      <c r="C13" s="27" t="s">
        <v>47</v>
      </c>
      <c r="D13" s="38">
        <v>12</v>
      </c>
      <c r="E13" s="27">
        <v>47</v>
      </c>
      <c r="F13" s="27">
        <v>13</v>
      </c>
      <c r="G13" s="27">
        <v>20</v>
      </c>
      <c r="H13" s="27"/>
      <c r="I13" s="27"/>
      <c r="J13" s="27">
        <v>9</v>
      </c>
      <c r="K13" s="27">
        <v>11</v>
      </c>
      <c r="L13" s="27">
        <v>2</v>
      </c>
      <c r="M13" s="27">
        <v>10</v>
      </c>
      <c r="N13" s="27">
        <f>SUM(L13:M13)</f>
        <v>12</v>
      </c>
      <c r="O13" s="27">
        <v>4</v>
      </c>
      <c r="P13" s="39">
        <v>2</v>
      </c>
      <c r="Q13" s="27">
        <v>1</v>
      </c>
      <c r="R13" s="27">
        <v>3</v>
      </c>
      <c r="S13" s="27">
        <v>0</v>
      </c>
      <c r="T13" s="27">
        <f t="shared" ref="T13:T22" si="0">(H13*3)+((F13-H13)*2)+J13</f>
        <v>35</v>
      </c>
      <c r="U13" s="40">
        <f t="shared" ref="U13:U22" si="1">IFERROR(((T13+Q13+N13-R13)+(O13*2))/E13,"")</f>
        <v>1.1276595744680851</v>
      </c>
      <c r="V13" s="22" t="s">
        <v>365</v>
      </c>
      <c r="W13" s="22" t="s">
        <v>79</v>
      </c>
      <c r="X13" s="22" t="s">
        <v>80</v>
      </c>
      <c r="Y13" s="61">
        <v>1683</v>
      </c>
      <c r="Z13" s="41"/>
      <c r="AA13" s="1" t="s">
        <v>96</v>
      </c>
      <c r="AB13" s="28" t="s">
        <v>82</v>
      </c>
    </row>
    <row r="14" spans="1:28" x14ac:dyDescent="0.3">
      <c r="A14" s="1" t="s">
        <v>364</v>
      </c>
      <c r="B14" s="1" t="s">
        <v>46</v>
      </c>
      <c r="C14" s="27" t="s">
        <v>48</v>
      </c>
      <c r="D14" s="38">
        <v>34</v>
      </c>
      <c r="E14" s="27">
        <v>28</v>
      </c>
      <c r="F14" s="27">
        <v>6</v>
      </c>
      <c r="G14" s="27">
        <v>10</v>
      </c>
      <c r="H14" s="27"/>
      <c r="I14" s="27"/>
      <c r="J14" s="27">
        <v>1</v>
      </c>
      <c r="K14" s="27">
        <v>2</v>
      </c>
      <c r="L14" s="27">
        <v>0</v>
      </c>
      <c r="M14" s="27">
        <v>3</v>
      </c>
      <c r="N14" s="27">
        <f t="shared" ref="N14:N19" si="2">SUM(L14:M14)</f>
        <v>3</v>
      </c>
      <c r="O14" s="39">
        <v>0</v>
      </c>
      <c r="P14" s="39">
        <v>4</v>
      </c>
      <c r="Q14" s="39">
        <v>0</v>
      </c>
      <c r="R14" s="39">
        <v>4</v>
      </c>
      <c r="S14" s="39">
        <v>1</v>
      </c>
      <c r="T14" s="27">
        <f t="shared" si="0"/>
        <v>13</v>
      </c>
      <c r="U14" s="40">
        <f t="shared" si="1"/>
        <v>0.42857142857142855</v>
      </c>
      <c r="V14" s="22" t="s">
        <v>365</v>
      </c>
      <c r="W14" s="22" t="s">
        <v>79</v>
      </c>
      <c r="X14" s="22" t="s">
        <v>80</v>
      </c>
      <c r="Y14" s="61">
        <v>1683</v>
      </c>
      <c r="Z14" s="41"/>
      <c r="AA14" s="1" t="s">
        <v>96</v>
      </c>
      <c r="AB14" s="28" t="s">
        <v>82</v>
      </c>
    </row>
    <row r="15" spans="1:28" x14ac:dyDescent="0.3">
      <c r="A15" s="1" t="s">
        <v>364</v>
      </c>
      <c r="B15" s="1" t="s">
        <v>46</v>
      </c>
      <c r="C15" s="27" t="s">
        <v>132</v>
      </c>
      <c r="D15" s="38">
        <v>55</v>
      </c>
      <c r="E15" s="27" t="s">
        <v>467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55"/>
      <c r="Q15" s="39"/>
      <c r="R15" s="39"/>
      <c r="S15" s="39"/>
      <c r="T15" s="27"/>
      <c r="U15" s="40" t="str">
        <f t="shared" si="1"/>
        <v/>
      </c>
      <c r="V15" s="22" t="s">
        <v>365</v>
      </c>
      <c r="W15" s="22" t="s">
        <v>79</v>
      </c>
      <c r="X15" s="22" t="s">
        <v>80</v>
      </c>
      <c r="Y15" s="61">
        <v>1683</v>
      </c>
      <c r="Z15" s="41"/>
      <c r="AA15" s="1" t="s">
        <v>96</v>
      </c>
      <c r="AB15" s="28" t="s">
        <v>82</v>
      </c>
    </row>
    <row r="16" spans="1:28" x14ac:dyDescent="0.3">
      <c r="A16" s="1" t="s">
        <v>364</v>
      </c>
      <c r="B16" s="1" t="s">
        <v>46</v>
      </c>
      <c r="C16" s="27" t="s">
        <v>117</v>
      </c>
      <c r="D16" s="38">
        <v>42</v>
      </c>
      <c r="E16" s="27">
        <v>15</v>
      </c>
      <c r="F16" s="27">
        <v>1</v>
      </c>
      <c r="G16" s="27">
        <v>2</v>
      </c>
      <c r="H16" s="27"/>
      <c r="I16" s="27"/>
      <c r="J16" s="27">
        <v>0</v>
      </c>
      <c r="K16" s="27">
        <v>0</v>
      </c>
      <c r="L16" s="27">
        <v>1</v>
      </c>
      <c r="M16" s="27">
        <v>2</v>
      </c>
      <c r="N16" s="27">
        <f t="shared" si="2"/>
        <v>3</v>
      </c>
      <c r="O16" s="39">
        <v>1</v>
      </c>
      <c r="P16" s="39">
        <v>0</v>
      </c>
      <c r="Q16" s="39">
        <v>0</v>
      </c>
      <c r="R16" s="39">
        <v>1</v>
      </c>
      <c r="S16" s="39">
        <v>1</v>
      </c>
      <c r="T16" s="27">
        <f t="shared" si="0"/>
        <v>2</v>
      </c>
      <c r="U16" s="40">
        <f t="shared" si="1"/>
        <v>0.4</v>
      </c>
      <c r="V16" s="22" t="s">
        <v>365</v>
      </c>
      <c r="W16" s="22" t="s">
        <v>79</v>
      </c>
      <c r="X16" s="22" t="s">
        <v>80</v>
      </c>
      <c r="Y16" s="61">
        <v>1683</v>
      </c>
      <c r="Z16" s="41"/>
      <c r="AA16" s="1" t="s">
        <v>96</v>
      </c>
      <c r="AB16" s="28" t="s">
        <v>82</v>
      </c>
    </row>
    <row r="17" spans="1:28" x14ac:dyDescent="0.3">
      <c r="A17" s="1" t="s">
        <v>364</v>
      </c>
      <c r="B17" s="1" t="s">
        <v>46</v>
      </c>
      <c r="C17" s="27" t="s">
        <v>118</v>
      </c>
      <c r="D17" s="38">
        <v>40</v>
      </c>
      <c r="E17" s="27">
        <v>15</v>
      </c>
      <c r="F17" s="27">
        <v>2</v>
      </c>
      <c r="G17" s="27">
        <v>9</v>
      </c>
      <c r="H17" s="27"/>
      <c r="I17" s="27"/>
      <c r="J17" s="27">
        <v>1</v>
      </c>
      <c r="K17" s="27">
        <v>6</v>
      </c>
      <c r="L17" s="27">
        <v>3</v>
      </c>
      <c r="M17" s="27">
        <v>2</v>
      </c>
      <c r="N17" s="27">
        <f t="shared" si="2"/>
        <v>5</v>
      </c>
      <c r="O17" s="39">
        <v>0</v>
      </c>
      <c r="P17" s="39">
        <v>1</v>
      </c>
      <c r="Q17" s="39">
        <v>0</v>
      </c>
      <c r="R17" s="39">
        <v>1</v>
      </c>
      <c r="S17" s="39">
        <v>0</v>
      </c>
      <c r="T17" s="27">
        <f t="shared" si="0"/>
        <v>5</v>
      </c>
      <c r="U17" s="40">
        <f t="shared" si="1"/>
        <v>0.6</v>
      </c>
      <c r="V17" s="22" t="s">
        <v>365</v>
      </c>
      <c r="W17" s="22" t="s">
        <v>79</v>
      </c>
      <c r="X17" s="22" t="s">
        <v>80</v>
      </c>
      <c r="Y17" s="61">
        <v>1683</v>
      </c>
      <c r="Z17" s="41"/>
      <c r="AA17" s="1" t="s">
        <v>96</v>
      </c>
      <c r="AB17" s="28" t="s">
        <v>82</v>
      </c>
    </row>
    <row r="18" spans="1:28" x14ac:dyDescent="0.3">
      <c r="A18" s="1" t="s">
        <v>364</v>
      </c>
      <c r="B18" s="1" t="s">
        <v>46</v>
      </c>
      <c r="C18" s="27" t="s">
        <v>49</v>
      </c>
      <c r="D18" s="38">
        <v>44</v>
      </c>
      <c r="E18" s="27">
        <v>40</v>
      </c>
      <c r="F18" s="27">
        <v>7</v>
      </c>
      <c r="G18" s="27">
        <v>13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2"/>
        <v>0</v>
      </c>
      <c r="O18" s="39">
        <v>6</v>
      </c>
      <c r="P18" s="39">
        <v>0</v>
      </c>
      <c r="Q18" s="39">
        <v>2</v>
      </c>
      <c r="R18" s="39">
        <v>4</v>
      </c>
      <c r="S18" s="39">
        <v>1</v>
      </c>
      <c r="T18" s="27">
        <f t="shared" si="0"/>
        <v>14</v>
      </c>
      <c r="U18" s="40">
        <f t="shared" si="1"/>
        <v>0.6</v>
      </c>
      <c r="V18" s="22" t="s">
        <v>365</v>
      </c>
      <c r="W18" s="22" t="s">
        <v>79</v>
      </c>
      <c r="X18" s="22" t="s">
        <v>80</v>
      </c>
      <c r="Y18" s="61">
        <v>1683</v>
      </c>
      <c r="Z18" s="41"/>
      <c r="AA18" s="1" t="s">
        <v>96</v>
      </c>
      <c r="AB18" s="28" t="s">
        <v>82</v>
      </c>
    </row>
    <row r="19" spans="1:28" x14ac:dyDescent="0.3">
      <c r="A19" s="1" t="s">
        <v>364</v>
      </c>
      <c r="B19" s="1" t="s">
        <v>46</v>
      </c>
      <c r="C19" s="27" t="s">
        <v>50</v>
      </c>
      <c r="D19" s="38">
        <v>24</v>
      </c>
      <c r="E19" s="27">
        <v>38</v>
      </c>
      <c r="F19" s="27">
        <v>2</v>
      </c>
      <c r="G19" s="27">
        <v>8</v>
      </c>
      <c r="H19" s="27"/>
      <c r="I19" s="27"/>
      <c r="J19" s="27">
        <v>3</v>
      </c>
      <c r="K19" s="27">
        <v>3</v>
      </c>
      <c r="L19" s="27">
        <v>3</v>
      </c>
      <c r="M19" s="27">
        <v>7</v>
      </c>
      <c r="N19" s="27">
        <f t="shared" si="2"/>
        <v>10</v>
      </c>
      <c r="O19" s="39">
        <v>0</v>
      </c>
      <c r="P19" s="39">
        <v>2</v>
      </c>
      <c r="Q19" s="39">
        <v>0</v>
      </c>
      <c r="R19" s="39">
        <v>2</v>
      </c>
      <c r="S19" s="39">
        <v>1</v>
      </c>
      <c r="T19" s="27">
        <f t="shared" si="0"/>
        <v>7</v>
      </c>
      <c r="U19" s="40">
        <f t="shared" si="1"/>
        <v>0.39473684210526316</v>
      </c>
      <c r="V19" s="22" t="s">
        <v>365</v>
      </c>
      <c r="W19" s="22" t="s">
        <v>79</v>
      </c>
      <c r="X19" s="22" t="s">
        <v>80</v>
      </c>
      <c r="Y19" s="61">
        <v>1683</v>
      </c>
      <c r="Z19" s="41"/>
      <c r="AA19" s="1" t="s">
        <v>96</v>
      </c>
      <c r="AB19" s="28" t="s">
        <v>82</v>
      </c>
    </row>
    <row r="20" spans="1:28" x14ac:dyDescent="0.3">
      <c r="A20" s="1" t="s">
        <v>364</v>
      </c>
      <c r="B20" s="1" t="s">
        <v>46</v>
      </c>
      <c r="C20" s="27" t="s">
        <v>51</v>
      </c>
      <c r="D20" s="38">
        <v>23</v>
      </c>
      <c r="E20" s="27">
        <v>2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>SUM(L20:M20)</f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27">
        <f t="shared" si="0"/>
        <v>0</v>
      </c>
      <c r="U20" s="40">
        <f t="shared" si="1"/>
        <v>0</v>
      </c>
      <c r="V20" s="22" t="s">
        <v>365</v>
      </c>
      <c r="W20" s="22" t="s">
        <v>79</v>
      </c>
      <c r="X20" s="22" t="s">
        <v>80</v>
      </c>
      <c r="Y20" s="61">
        <v>1683</v>
      </c>
      <c r="Z20" s="41"/>
      <c r="AA20" s="1" t="s">
        <v>96</v>
      </c>
      <c r="AB20" s="28" t="s">
        <v>82</v>
      </c>
    </row>
    <row r="21" spans="1:28" x14ac:dyDescent="0.3">
      <c r="A21" s="1" t="s">
        <v>364</v>
      </c>
      <c r="B21" s="1" t="s">
        <v>46</v>
      </c>
      <c r="C21" s="27" t="s">
        <v>53</v>
      </c>
      <c r="D21" s="38">
        <v>10</v>
      </c>
      <c r="E21" s="27">
        <v>43</v>
      </c>
      <c r="F21" s="27">
        <v>6</v>
      </c>
      <c r="G21" s="27">
        <v>13</v>
      </c>
      <c r="H21" s="27"/>
      <c r="I21" s="27"/>
      <c r="J21" s="27">
        <v>0</v>
      </c>
      <c r="K21" s="27">
        <v>0</v>
      </c>
      <c r="L21" s="27">
        <v>1</v>
      </c>
      <c r="M21" s="27">
        <v>5</v>
      </c>
      <c r="N21" s="27">
        <f>SUM(L21:M21)</f>
        <v>6</v>
      </c>
      <c r="O21" s="39">
        <v>15</v>
      </c>
      <c r="P21" s="39">
        <v>3</v>
      </c>
      <c r="Q21" s="39">
        <v>9</v>
      </c>
      <c r="R21" s="39">
        <v>4</v>
      </c>
      <c r="S21" s="39">
        <v>0</v>
      </c>
      <c r="T21" s="27">
        <f t="shared" si="0"/>
        <v>12</v>
      </c>
      <c r="U21" s="40">
        <f t="shared" si="1"/>
        <v>1.2325581395348837</v>
      </c>
      <c r="V21" s="22" t="s">
        <v>365</v>
      </c>
      <c r="W21" s="22" t="s">
        <v>79</v>
      </c>
      <c r="X21" s="22" t="s">
        <v>80</v>
      </c>
      <c r="Y21" s="61">
        <v>1683</v>
      </c>
      <c r="Z21" s="41"/>
      <c r="AA21" s="1" t="s">
        <v>96</v>
      </c>
      <c r="AB21" s="28" t="s">
        <v>82</v>
      </c>
    </row>
    <row r="22" spans="1:28" x14ac:dyDescent="0.3">
      <c r="A22" s="1" t="s">
        <v>364</v>
      </c>
      <c r="B22" s="1" t="s">
        <v>46</v>
      </c>
      <c r="C22" s="27" t="s">
        <v>54</v>
      </c>
      <c r="D22" s="38">
        <v>32</v>
      </c>
      <c r="E22" s="27">
        <v>12</v>
      </c>
      <c r="F22" s="27">
        <v>1</v>
      </c>
      <c r="G22" s="27">
        <v>2</v>
      </c>
      <c r="H22" s="27"/>
      <c r="I22" s="27"/>
      <c r="J22" s="27">
        <v>1</v>
      </c>
      <c r="K22" s="27">
        <v>2</v>
      </c>
      <c r="L22" s="27">
        <v>2</v>
      </c>
      <c r="M22" s="27">
        <v>0</v>
      </c>
      <c r="N22" s="27">
        <f>SUM(L22:M22)</f>
        <v>2</v>
      </c>
      <c r="O22" s="39">
        <v>1</v>
      </c>
      <c r="P22" s="39">
        <v>1</v>
      </c>
      <c r="Q22" s="39">
        <v>0</v>
      </c>
      <c r="R22" s="39">
        <v>0</v>
      </c>
      <c r="S22" s="39">
        <v>0</v>
      </c>
      <c r="T22" s="27">
        <f t="shared" si="0"/>
        <v>3</v>
      </c>
      <c r="U22" s="40">
        <f t="shared" si="1"/>
        <v>0.58333333333333337</v>
      </c>
      <c r="V22" s="22" t="s">
        <v>365</v>
      </c>
      <c r="W22" s="22" t="s">
        <v>79</v>
      </c>
      <c r="X22" s="22" t="s">
        <v>80</v>
      </c>
      <c r="Y22" s="61">
        <v>1683</v>
      </c>
      <c r="Z22" s="41"/>
      <c r="AA22" s="1" t="s">
        <v>96</v>
      </c>
      <c r="AB22" s="28" t="s">
        <v>82</v>
      </c>
    </row>
    <row r="23" spans="1:28" x14ac:dyDescent="0.3">
      <c r="A23" s="43" t="s">
        <v>364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38</v>
      </c>
      <c r="G23" s="44">
        <f t="shared" si="3"/>
        <v>77</v>
      </c>
      <c r="H23" s="44">
        <f t="shared" si="3"/>
        <v>0</v>
      </c>
      <c r="I23" s="44">
        <f t="shared" si="3"/>
        <v>0</v>
      </c>
      <c r="J23" s="44">
        <f t="shared" si="3"/>
        <v>15</v>
      </c>
      <c r="K23" s="44">
        <f t="shared" si="3"/>
        <v>24</v>
      </c>
      <c r="L23" s="44">
        <f t="shared" si="3"/>
        <v>12</v>
      </c>
      <c r="M23" s="44">
        <f t="shared" si="3"/>
        <v>29</v>
      </c>
      <c r="N23" s="44">
        <f t="shared" si="3"/>
        <v>41</v>
      </c>
      <c r="O23" s="44">
        <f t="shared" si="3"/>
        <v>27</v>
      </c>
      <c r="P23" s="44">
        <f t="shared" si="3"/>
        <v>13</v>
      </c>
      <c r="Q23" s="44">
        <f t="shared" si="3"/>
        <v>12</v>
      </c>
      <c r="R23" s="44">
        <f t="shared" si="3"/>
        <v>19</v>
      </c>
      <c r="S23" s="44">
        <f t="shared" si="3"/>
        <v>4</v>
      </c>
      <c r="T23" s="44">
        <f t="shared" si="3"/>
        <v>91</v>
      </c>
      <c r="U23" s="45">
        <f>((T23+Q23+N23-R23)+(O23*2))/E23</f>
        <v>0.74583333333333335</v>
      </c>
      <c r="V23" s="46" t="s">
        <v>365</v>
      </c>
      <c r="W23" s="46" t="s">
        <v>79</v>
      </c>
      <c r="X23" s="46" t="s">
        <v>80</v>
      </c>
      <c r="Y23" s="62">
        <v>1683</v>
      </c>
      <c r="Z23" s="74" t="s">
        <v>392</v>
      </c>
      <c r="AA23" s="43" t="s">
        <v>96</v>
      </c>
      <c r="AB23" s="66" t="s">
        <v>82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0.4935064935064935</v>
      </c>
      <c r="H24" s="27"/>
      <c r="I24" s="1"/>
      <c r="J24" s="48" t="s">
        <v>42</v>
      </c>
      <c r="K24" s="50">
        <f>J23/K23</f>
        <v>0.625</v>
      </c>
      <c r="L24" s="1"/>
      <c r="M24" s="39" t="s">
        <v>43</v>
      </c>
      <c r="N24" s="51">
        <v>11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 t="s">
        <v>477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 t="s">
        <v>366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364</v>
      </c>
      <c r="C35" s="27" t="s">
        <v>83</v>
      </c>
      <c r="D35" s="38">
        <v>11</v>
      </c>
      <c r="E35" s="27">
        <v>12</v>
      </c>
      <c r="F35" s="27">
        <v>0</v>
      </c>
      <c r="G35" s="27">
        <v>2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>SUM(L35:M35)</f>
        <v>0</v>
      </c>
      <c r="O35" s="27">
        <v>3</v>
      </c>
      <c r="P35" s="39">
        <v>2</v>
      </c>
      <c r="Q35" s="27">
        <v>0</v>
      </c>
      <c r="R35" s="27">
        <v>1</v>
      </c>
      <c r="S35" s="27">
        <v>0</v>
      </c>
      <c r="T35" s="27">
        <f>(H35*3)+((F35-H35)*2)+J35</f>
        <v>0</v>
      </c>
      <c r="U35" s="40">
        <f>IFERROR(((T35+Q35+N35-R35)+(O35*2))/E35,"")</f>
        <v>0.41666666666666669</v>
      </c>
      <c r="V35" s="22" t="s">
        <v>365</v>
      </c>
      <c r="W35" s="22" t="s">
        <v>94</v>
      </c>
      <c r="X35" s="22" t="s">
        <v>95</v>
      </c>
      <c r="Y35" s="61">
        <v>1683</v>
      </c>
      <c r="Z35" s="41"/>
      <c r="AA35" s="1" t="s">
        <v>81</v>
      </c>
      <c r="AB35" s="28" t="s">
        <v>97</v>
      </c>
    </row>
    <row r="36" spans="1:28" x14ac:dyDescent="0.3">
      <c r="A36" s="1" t="s">
        <v>46</v>
      </c>
      <c r="B36" s="1" t="s">
        <v>364</v>
      </c>
      <c r="C36" s="27" t="s">
        <v>84</v>
      </c>
      <c r="D36" s="38">
        <v>22</v>
      </c>
      <c r="E36" s="27">
        <v>11</v>
      </c>
      <c r="F36" s="27">
        <v>3</v>
      </c>
      <c r="G36" s="27">
        <v>4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ref="N36:N43" si="4">SUM(L36:M36)</f>
        <v>1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f t="shared" ref="T36:T43" si="5">(H36*3)+((F36-H36)*2)+J36</f>
        <v>6</v>
      </c>
      <c r="U36" s="40">
        <f t="shared" ref="U36:U46" si="6">IFERROR(((T36+Q36+N36-R36)+(O36*2))/E36,"")</f>
        <v>0.63636363636363635</v>
      </c>
      <c r="V36" s="22" t="s">
        <v>365</v>
      </c>
      <c r="W36" s="22" t="s">
        <v>94</v>
      </c>
      <c r="X36" s="22" t="s">
        <v>95</v>
      </c>
      <c r="Y36" s="61">
        <v>1683</v>
      </c>
      <c r="Z36" s="41"/>
      <c r="AA36" s="1" t="s">
        <v>81</v>
      </c>
      <c r="AB36" s="28" t="s">
        <v>97</v>
      </c>
    </row>
    <row r="37" spans="1:28" x14ac:dyDescent="0.3">
      <c r="A37" s="1" t="s">
        <v>46</v>
      </c>
      <c r="B37" s="1" t="s">
        <v>364</v>
      </c>
      <c r="C37" s="27" t="s">
        <v>110</v>
      </c>
      <c r="D37" s="38">
        <v>14</v>
      </c>
      <c r="E37" s="27">
        <v>30</v>
      </c>
      <c r="F37" s="27">
        <v>2</v>
      </c>
      <c r="G37" s="27">
        <v>8</v>
      </c>
      <c r="H37" s="27"/>
      <c r="I37" s="27"/>
      <c r="J37" s="27">
        <v>3</v>
      </c>
      <c r="K37" s="27">
        <v>6</v>
      </c>
      <c r="L37" s="27">
        <v>0</v>
      </c>
      <c r="M37" s="27">
        <v>1</v>
      </c>
      <c r="N37" s="27">
        <f t="shared" si="4"/>
        <v>1</v>
      </c>
      <c r="O37" s="39">
        <v>2</v>
      </c>
      <c r="P37" s="39">
        <v>5</v>
      </c>
      <c r="Q37" s="39">
        <v>0</v>
      </c>
      <c r="R37" s="39">
        <v>2</v>
      </c>
      <c r="S37" s="39">
        <v>0</v>
      </c>
      <c r="T37" s="39">
        <f t="shared" si="5"/>
        <v>7</v>
      </c>
      <c r="U37" s="40">
        <f t="shared" si="6"/>
        <v>0.33333333333333331</v>
      </c>
      <c r="V37" s="22" t="s">
        <v>365</v>
      </c>
      <c r="W37" s="22" t="s">
        <v>94</v>
      </c>
      <c r="X37" s="22" t="s">
        <v>95</v>
      </c>
      <c r="Y37" s="61">
        <v>1683</v>
      </c>
      <c r="Z37" s="41"/>
      <c r="AA37" s="1" t="s">
        <v>81</v>
      </c>
      <c r="AB37" s="28" t="s">
        <v>97</v>
      </c>
    </row>
    <row r="38" spans="1:28" x14ac:dyDescent="0.3">
      <c r="A38" s="1" t="s">
        <v>46</v>
      </c>
      <c r="B38" s="1" t="s">
        <v>364</v>
      </c>
      <c r="C38" s="27" t="s">
        <v>87</v>
      </c>
      <c r="D38" s="38">
        <v>42</v>
      </c>
      <c r="E38" s="27">
        <v>12</v>
      </c>
      <c r="F38" s="27">
        <v>3</v>
      </c>
      <c r="G38" s="27">
        <v>7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2</v>
      </c>
      <c r="Q38" s="39">
        <v>0</v>
      </c>
      <c r="R38" s="39">
        <v>1</v>
      </c>
      <c r="S38" s="39">
        <v>0</v>
      </c>
      <c r="T38" s="39">
        <f t="shared" si="5"/>
        <v>6</v>
      </c>
      <c r="U38" s="40">
        <f t="shared" si="6"/>
        <v>0.41666666666666669</v>
      </c>
      <c r="V38" s="22" t="s">
        <v>365</v>
      </c>
      <c r="W38" s="22" t="s">
        <v>94</v>
      </c>
      <c r="X38" s="22" t="s">
        <v>95</v>
      </c>
      <c r="Y38" s="61">
        <v>1683</v>
      </c>
      <c r="Z38" s="41"/>
      <c r="AA38" s="1" t="s">
        <v>81</v>
      </c>
      <c r="AB38" s="28" t="s">
        <v>97</v>
      </c>
    </row>
    <row r="39" spans="1:28" x14ac:dyDescent="0.3">
      <c r="A39" s="1" t="s">
        <v>46</v>
      </c>
      <c r="B39" s="1" t="s">
        <v>364</v>
      </c>
      <c r="C39" s="27" t="s">
        <v>111</v>
      </c>
      <c r="D39" s="38">
        <v>32</v>
      </c>
      <c r="E39" s="27" t="s">
        <v>458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/>
      <c r="V39" s="22" t="s">
        <v>365</v>
      </c>
      <c r="W39" s="22" t="s">
        <v>94</v>
      </c>
      <c r="X39" s="22" t="s">
        <v>95</v>
      </c>
      <c r="Y39" s="61">
        <v>1683</v>
      </c>
      <c r="Z39" s="41"/>
      <c r="AA39" s="1" t="s">
        <v>81</v>
      </c>
      <c r="AB39" s="28" t="s">
        <v>97</v>
      </c>
    </row>
    <row r="40" spans="1:28" x14ac:dyDescent="0.3">
      <c r="A40" s="1" t="s">
        <v>46</v>
      </c>
      <c r="B40" s="1" t="s">
        <v>364</v>
      </c>
      <c r="C40" s="27" t="s">
        <v>88</v>
      </c>
      <c r="D40" s="38">
        <v>15</v>
      </c>
      <c r="E40" s="27">
        <v>35</v>
      </c>
      <c r="F40" s="27">
        <v>3</v>
      </c>
      <c r="G40" s="27">
        <v>8</v>
      </c>
      <c r="H40" s="27"/>
      <c r="I40" s="27"/>
      <c r="J40" s="27">
        <v>0</v>
      </c>
      <c r="K40" s="27">
        <v>0</v>
      </c>
      <c r="L40" s="27">
        <v>3</v>
      </c>
      <c r="M40" s="27">
        <v>2</v>
      </c>
      <c r="N40" s="27">
        <f t="shared" si="4"/>
        <v>5</v>
      </c>
      <c r="O40" s="39">
        <v>6</v>
      </c>
      <c r="P40" s="39">
        <v>2</v>
      </c>
      <c r="Q40" s="39">
        <v>2</v>
      </c>
      <c r="R40" s="39">
        <v>3</v>
      </c>
      <c r="S40" s="39">
        <v>0</v>
      </c>
      <c r="T40" s="39">
        <f t="shared" si="5"/>
        <v>6</v>
      </c>
      <c r="U40" s="40">
        <f t="shared" si="6"/>
        <v>0.62857142857142856</v>
      </c>
      <c r="V40" s="22" t="s">
        <v>365</v>
      </c>
      <c r="W40" s="22" t="s">
        <v>94</v>
      </c>
      <c r="X40" s="22" t="s">
        <v>95</v>
      </c>
      <c r="Y40" s="61">
        <v>1683</v>
      </c>
      <c r="Z40" s="41"/>
      <c r="AA40" s="1" t="s">
        <v>81</v>
      </c>
      <c r="AB40" s="28" t="s">
        <v>97</v>
      </c>
    </row>
    <row r="41" spans="1:28" x14ac:dyDescent="0.3">
      <c r="A41" s="1" t="s">
        <v>46</v>
      </c>
      <c r="B41" s="1" t="s">
        <v>364</v>
      </c>
      <c r="C41" s="27" t="s">
        <v>375</v>
      </c>
      <c r="D41" s="38">
        <v>54</v>
      </c>
      <c r="E41" s="27" t="s">
        <v>458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/>
      <c r="V41" s="22" t="s">
        <v>365</v>
      </c>
      <c r="W41" s="22" t="s">
        <v>94</v>
      </c>
      <c r="X41" s="22" t="s">
        <v>95</v>
      </c>
      <c r="Y41" s="61">
        <v>1683</v>
      </c>
      <c r="Z41" s="41"/>
      <c r="AA41" s="1" t="s">
        <v>81</v>
      </c>
      <c r="AB41" s="28" t="s">
        <v>97</v>
      </c>
    </row>
    <row r="42" spans="1:28" x14ac:dyDescent="0.3">
      <c r="A42" s="1" t="s">
        <v>46</v>
      </c>
      <c r="B42" s="1" t="s">
        <v>364</v>
      </c>
      <c r="C42" s="27" t="s">
        <v>89</v>
      </c>
      <c r="D42" s="38">
        <v>10</v>
      </c>
      <c r="E42" s="27">
        <v>41</v>
      </c>
      <c r="F42" s="27">
        <v>15</v>
      </c>
      <c r="G42" s="27">
        <v>28</v>
      </c>
      <c r="H42" s="27">
        <v>0</v>
      </c>
      <c r="I42" s="27">
        <v>1</v>
      </c>
      <c r="J42" s="27">
        <v>3</v>
      </c>
      <c r="K42" s="27">
        <v>3</v>
      </c>
      <c r="L42" s="27">
        <v>4</v>
      </c>
      <c r="M42" s="27">
        <v>12</v>
      </c>
      <c r="N42" s="27">
        <f t="shared" si="4"/>
        <v>16</v>
      </c>
      <c r="O42" s="39">
        <v>7</v>
      </c>
      <c r="P42" s="39">
        <v>3</v>
      </c>
      <c r="Q42" s="39">
        <v>3</v>
      </c>
      <c r="R42" s="39">
        <v>5</v>
      </c>
      <c r="S42" s="39">
        <v>0</v>
      </c>
      <c r="T42" s="39">
        <f t="shared" si="5"/>
        <v>33</v>
      </c>
      <c r="U42" s="40">
        <f t="shared" si="6"/>
        <v>1.4878048780487805</v>
      </c>
      <c r="V42" s="22" t="s">
        <v>365</v>
      </c>
      <c r="W42" s="22" t="s">
        <v>94</v>
      </c>
      <c r="X42" s="22" t="s">
        <v>95</v>
      </c>
      <c r="Y42" s="61">
        <v>1683</v>
      </c>
      <c r="Z42" s="41"/>
      <c r="AA42" s="1" t="s">
        <v>81</v>
      </c>
      <c r="AB42" s="28" t="s">
        <v>97</v>
      </c>
    </row>
    <row r="43" spans="1:28" x14ac:dyDescent="0.3">
      <c r="A43" s="1" t="s">
        <v>46</v>
      </c>
      <c r="B43" s="1" t="s">
        <v>364</v>
      </c>
      <c r="C43" s="27" t="s">
        <v>90</v>
      </c>
      <c r="D43" s="38">
        <v>33</v>
      </c>
      <c r="E43" s="27">
        <v>25</v>
      </c>
      <c r="F43" s="27">
        <v>4</v>
      </c>
      <c r="G43" s="27">
        <v>6</v>
      </c>
      <c r="H43" s="27"/>
      <c r="I43" s="27"/>
      <c r="J43" s="27">
        <v>0</v>
      </c>
      <c r="K43" s="27">
        <v>0</v>
      </c>
      <c r="L43" s="27">
        <v>2</v>
      </c>
      <c r="M43" s="27">
        <v>2</v>
      </c>
      <c r="N43" s="27">
        <f t="shared" si="4"/>
        <v>4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f t="shared" si="5"/>
        <v>8</v>
      </c>
      <c r="U43" s="40">
        <f t="shared" si="6"/>
        <v>0.48</v>
      </c>
      <c r="V43" s="22" t="s">
        <v>365</v>
      </c>
      <c r="W43" s="22" t="s">
        <v>94</v>
      </c>
      <c r="X43" s="22" t="s">
        <v>95</v>
      </c>
      <c r="Y43" s="61">
        <v>1683</v>
      </c>
      <c r="Z43" s="41"/>
      <c r="AA43" s="1" t="s">
        <v>81</v>
      </c>
      <c r="AB43" s="28" t="s">
        <v>97</v>
      </c>
    </row>
    <row r="44" spans="1:28" x14ac:dyDescent="0.3">
      <c r="A44" s="1" t="s">
        <v>46</v>
      </c>
      <c r="B44" s="1" t="s">
        <v>364</v>
      </c>
      <c r="C44" s="27" t="s">
        <v>91</v>
      </c>
      <c r="D44" s="38">
        <v>24</v>
      </c>
      <c r="E44" s="27">
        <v>23</v>
      </c>
      <c r="F44" s="27">
        <v>2</v>
      </c>
      <c r="G44" s="27">
        <v>6</v>
      </c>
      <c r="H44" s="27"/>
      <c r="I44" s="27"/>
      <c r="J44" s="27">
        <v>0</v>
      </c>
      <c r="K44" s="27">
        <v>0</v>
      </c>
      <c r="L44" s="27">
        <v>1</v>
      </c>
      <c r="M44" s="27">
        <v>0</v>
      </c>
      <c r="N44" s="27">
        <f>SUM(L44:M44)</f>
        <v>1</v>
      </c>
      <c r="O44" s="39">
        <v>1</v>
      </c>
      <c r="P44" s="39">
        <v>2</v>
      </c>
      <c r="Q44" s="39">
        <v>0</v>
      </c>
      <c r="R44" s="39">
        <v>2</v>
      </c>
      <c r="S44" s="39">
        <v>0</v>
      </c>
      <c r="T44" s="39">
        <f>(H44*3)+((F44-H44)*2)+J44</f>
        <v>4</v>
      </c>
      <c r="U44" s="40">
        <f t="shared" si="6"/>
        <v>0.21739130434782608</v>
      </c>
      <c r="V44" s="22" t="s">
        <v>365</v>
      </c>
      <c r="W44" s="22" t="s">
        <v>94</v>
      </c>
      <c r="X44" s="22" t="s">
        <v>95</v>
      </c>
      <c r="Y44" s="61">
        <v>1683</v>
      </c>
      <c r="Z44" s="41"/>
      <c r="AA44" s="1" t="s">
        <v>81</v>
      </c>
      <c r="AB44" s="28" t="s">
        <v>97</v>
      </c>
    </row>
    <row r="45" spans="1:28" x14ac:dyDescent="0.3">
      <c r="A45" s="1" t="s">
        <v>46</v>
      </c>
      <c r="B45" s="1" t="s">
        <v>364</v>
      </c>
      <c r="C45" s="27" t="s">
        <v>92</v>
      </c>
      <c r="D45" s="38">
        <v>35</v>
      </c>
      <c r="E45" s="27">
        <v>29</v>
      </c>
      <c r="F45" s="27">
        <v>4</v>
      </c>
      <c r="G45" s="27">
        <v>8</v>
      </c>
      <c r="H45" s="27"/>
      <c r="I45" s="27"/>
      <c r="J45" s="27">
        <v>0</v>
      </c>
      <c r="K45" s="27">
        <v>0</v>
      </c>
      <c r="L45" s="27">
        <v>2</v>
      </c>
      <c r="M45" s="27">
        <v>6</v>
      </c>
      <c r="N45" s="27">
        <f>SUM(L45:M45)</f>
        <v>8</v>
      </c>
      <c r="O45" s="39">
        <v>1</v>
      </c>
      <c r="P45" s="39">
        <v>4</v>
      </c>
      <c r="Q45" s="39">
        <v>1</v>
      </c>
      <c r="R45" s="39">
        <v>1</v>
      </c>
      <c r="S45" s="39">
        <v>2</v>
      </c>
      <c r="T45" s="39">
        <f>(H45*3)+((F45-H45)*2)+J45</f>
        <v>8</v>
      </c>
      <c r="U45" s="40">
        <f t="shared" si="6"/>
        <v>0.62068965517241381</v>
      </c>
      <c r="V45" s="22" t="s">
        <v>365</v>
      </c>
      <c r="W45" s="22" t="s">
        <v>94</v>
      </c>
      <c r="X45" s="22" t="s">
        <v>95</v>
      </c>
      <c r="Y45" s="61">
        <v>1683</v>
      </c>
      <c r="Z45" s="41"/>
      <c r="AA45" s="1" t="s">
        <v>81</v>
      </c>
      <c r="AB45" s="28" t="s">
        <v>97</v>
      </c>
    </row>
    <row r="46" spans="1:28" x14ac:dyDescent="0.3">
      <c r="A46" s="1" t="s">
        <v>46</v>
      </c>
      <c r="B46" s="1" t="s">
        <v>364</v>
      </c>
      <c r="C46" s="27" t="s">
        <v>93</v>
      </c>
      <c r="D46" s="38">
        <v>40</v>
      </c>
      <c r="E46" s="27">
        <v>22</v>
      </c>
      <c r="F46" s="27">
        <v>4</v>
      </c>
      <c r="G46" s="27">
        <v>11</v>
      </c>
      <c r="H46" s="27"/>
      <c r="I46" s="27"/>
      <c r="J46" s="27">
        <v>0</v>
      </c>
      <c r="K46" s="27">
        <v>0</v>
      </c>
      <c r="L46" s="27">
        <v>1</v>
      </c>
      <c r="M46" s="27">
        <v>1</v>
      </c>
      <c r="N46" s="27">
        <f>SUM(L46:M46)</f>
        <v>2</v>
      </c>
      <c r="O46" s="39">
        <v>0</v>
      </c>
      <c r="P46" s="39">
        <v>3</v>
      </c>
      <c r="Q46" s="39">
        <v>1</v>
      </c>
      <c r="R46" s="39">
        <v>0</v>
      </c>
      <c r="S46" s="39">
        <v>0</v>
      </c>
      <c r="T46" s="39">
        <f>(H46*3)+((F46-H46)*2)+J46</f>
        <v>8</v>
      </c>
      <c r="U46" s="40">
        <f t="shared" si="6"/>
        <v>0.5</v>
      </c>
      <c r="V46" s="22" t="s">
        <v>365</v>
      </c>
      <c r="W46" s="22" t="s">
        <v>94</v>
      </c>
      <c r="X46" s="22" t="s">
        <v>95</v>
      </c>
      <c r="Y46" s="61">
        <v>1683</v>
      </c>
      <c r="Z46" s="41"/>
      <c r="AA46" s="1" t="s">
        <v>81</v>
      </c>
      <c r="AB46" s="28" t="s">
        <v>97</v>
      </c>
    </row>
    <row r="47" spans="1:28" x14ac:dyDescent="0.3">
      <c r="A47" s="43" t="s">
        <v>46</v>
      </c>
      <c r="B47" s="43" t="s">
        <v>364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40</v>
      </c>
      <c r="G47" s="44">
        <f t="shared" si="7"/>
        <v>88</v>
      </c>
      <c r="H47" s="44">
        <f t="shared" si="7"/>
        <v>0</v>
      </c>
      <c r="I47" s="44">
        <f t="shared" si="7"/>
        <v>1</v>
      </c>
      <c r="J47" s="44">
        <f t="shared" si="7"/>
        <v>6</v>
      </c>
      <c r="K47" s="44">
        <f t="shared" si="7"/>
        <v>9</v>
      </c>
      <c r="L47" s="44">
        <f t="shared" si="7"/>
        <v>13</v>
      </c>
      <c r="M47" s="44">
        <f t="shared" si="7"/>
        <v>25</v>
      </c>
      <c r="N47" s="44">
        <f t="shared" si="7"/>
        <v>38</v>
      </c>
      <c r="O47" s="44">
        <f t="shared" si="7"/>
        <v>20</v>
      </c>
      <c r="P47" s="44">
        <f t="shared" si="7"/>
        <v>23</v>
      </c>
      <c r="Q47" s="44">
        <f t="shared" si="7"/>
        <v>7</v>
      </c>
      <c r="R47" s="44">
        <f t="shared" si="7"/>
        <v>15</v>
      </c>
      <c r="S47" s="44">
        <f t="shared" si="7"/>
        <v>2</v>
      </c>
      <c r="T47" s="44">
        <f t="shared" si="7"/>
        <v>86</v>
      </c>
      <c r="U47" s="45">
        <f>((T47+Q47+N47-R47)+(O47*2))/E47</f>
        <v>0.65</v>
      </c>
      <c r="V47" s="46" t="s">
        <v>365</v>
      </c>
      <c r="W47" s="46" t="s">
        <v>94</v>
      </c>
      <c r="X47" s="46" t="s">
        <v>95</v>
      </c>
      <c r="Y47" s="62">
        <v>1683</v>
      </c>
      <c r="Z47" s="47"/>
      <c r="AA47" s="43" t="s">
        <v>81</v>
      </c>
      <c r="AB47" s="66" t="s">
        <v>97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0.45454545454545453</v>
      </c>
      <c r="H48" s="27"/>
      <c r="I48" s="1"/>
      <c r="J48" s="48" t="s">
        <v>42</v>
      </c>
      <c r="K48" s="50">
        <f>J47/K47</f>
        <v>0.66666666666666663</v>
      </c>
      <c r="L48" s="1"/>
      <c r="M48" s="39" t="s">
        <v>43</v>
      </c>
      <c r="N48" s="51">
        <v>9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4D38-C5ED-4C8B-85CD-E95871F9220F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442</v>
      </c>
    </row>
    <row r="2" spans="1:28" x14ac:dyDescent="0.3">
      <c r="B2" s="1"/>
      <c r="C2" s="2" t="s">
        <v>45</v>
      </c>
      <c r="D2" s="3" t="s">
        <v>362</v>
      </c>
      <c r="E2" s="4"/>
      <c r="F2" s="5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29680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221</v>
      </c>
      <c r="D4" s="7" t="s">
        <v>5</v>
      </c>
      <c r="E4" s="8"/>
      <c r="F4" s="5"/>
      <c r="G4" s="1"/>
      <c r="J4" s="15" t="s">
        <v>103</v>
      </c>
      <c r="K4" s="16" t="s">
        <v>45</v>
      </c>
      <c r="L4" s="17"/>
      <c r="M4" s="18"/>
      <c r="N4" s="19">
        <v>21</v>
      </c>
      <c r="O4" s="19">
        <v>22</v>
      </c>
      <c r="P4" s="19">
        <v>22</v>
      </c>
      <c r="Q4" s="19">
        <v>20</v>
      </c>
      <c r="R4" s="20"/>
      <c r="S4" s="21">
        <f>SUM(N4:R4)</f>
        <v>85</v>
      </c>
      <c r="T4" s="22" t="s">
        <v>368</v>
      </c>
    </row>
    <row r="5" spans="1:28" x14ac:dyDescent="0.3">
      <c r="B5" s="1"/>
      <c r="C5" s="6" t="s">
        <v>74</v>
      </c>
      <c r="D5" s="7" t="s">
        <v>6</v>
      </c>
      <c r="E5" s="1"/>
      <c r="F5" s="1"/>
      <c r="G5" s="1"/>
      <c r="J5" s="15" t="s">
        <v>103</v>
      </c>
      <c r="K5" s="16" t="s">
        <v>58</v>
      </c>
      <c r="L5" s="17"/>
      <c r="M5" s="18"/>
      <c r="N5" s="19">
        <v>29</v>
      </c>
      <c r="O5" s="19">
        <v>20</v>
      </c>
      <c r="P5" s="19">
        <v>24</v>
      </c>
      <c r="Q5" s="19">
        <v>19</v>
      </c>
      <c r="R5" s="20"/>
      <c r="S5" s="21">
        <f>SUM(N5:R5)</f>
        <v>92</v>
      </c>
      <c r="T5" s="22" t="s">
        <v>368</v>
      </c>
      <c r="U5" s="1"/>
      <c r="V5" s="1"/>
      <c r="W5" s="1"/>
    </row>
    <row r="6" spans="1:28" x14ac:dyDescent="0.3">
      <c r="C6" s="23">
        <v>3278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75</v>
      </c>
      <c r="D7" s="7" t="s">
        <v>8</v>
      </c>
      <c r="G7" s="1"/>
      <c r="S7" s="1"/>
      <c r="T7" s="25" t="s">
        <v>363</v>
      </c>
      <c r="U7" s="1"/>
      <c r="V7" s="26" t="s">
        <v>368</v>
      </c>
      <c r="W7" s="1"/>
    </row>
    <row r="8" spans="1:28" x14ac:dyDescent="0.3">
      <c r="B8" s="1"/>
      <c r="C8" s="24" t="s">
        <v>113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437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364</v>
      </c>
      <c r="B13" s="1" t="s">
        <v>46</v>
      </c>
      <c r="C13" s="27" t="s">
        <v>47</v>
      </c>
      <c r="D13" s="38">
        <v>12</v>
      </c>
      <c r="E13" s="27">
        <v>46</v>
      </c>
      <c r="F13" s="27">
        <v>10</v>
      </c>
      <c r="G13" s="27">
        <v>23</v>
      </c>
      <c r="H13" s="27"/>
      <c r="I13" s="27"/>
      <c r="J13" s="27">
        <v>6</v>
      </c>
      <c r="K13" s="27">
        <v>7</v>
      </c>
      <c r="L13" s="27">
        <v>6</v>
      </c>
      <c r="M13" s="27">
        <v>5</v>
      </c>
      <c r="N13" s="27">
        <f>SUM(L13:M13)</f>
        <v>11</v>
      </c>
      <c r="O13" s="27">
        <v>3</v>
      </c>
      <c r="P13" s="39">
        <v>4</v>
      </c>
      <c r="Q13" s="27">
        <v>2</v>
      </c>
      <c r="R13" s="27">
        <v>2</v>
      </c>
      <c r="S13" s="27">
        <v>0</v>
      </c>
      <c r="T13" s="39">
        <f t="shared" ref="T13:T22" si="0">(H13*3)+((F13-H13)*2)+J13</f>
        <v>26</v>
      </c>
      <c r="U13" s="40">
        <f>IFERROR(((T13+Q13+N13-R13)+(O13*2))/E13,"")</f>
        <v>0.93478260869565222</v>
      </c>
      <c r="V13" s="22" t="s">
        <v>368</v>
      </c>
      <c r="W13" s="22" t="s">
        <v>94</v>
      </c>
      <c r="X13" s="22" t="s">
        <v>95</v>
      </c>
      <c r="Y13" s="61">
        <v>3278</v>
      </c>
      <c r="Z13" s="41"/>
      <c r="AA13" s="1" t="s">
        <v>96</v>
      </c>
      <c r="AB13" s="28" t="s">
        <v>106</v>
      </c>
    </row>
    <row r="14" spans="1:28" x14ac:dyDescent="0.3">
      <c r="A14" s="1" t="s">
        <v>364</v>
      </c>
      <c r="B14" s="1" t="s">
        <v>46</v>
      </c>
      <c r="C14" s="27" t="s">
        <v>48</v>
      </c>
      <c r="D14" s="38">
        <v>34</v>
      </c>
      <c r="E14" s="27">
        <v>26</v>
      </c>
      <c r="F14" s="27">
        <v>2</v>
      </c>
      <c r="G14" s="27">
        <v>5</v>
      </c>
      <c r="H14" s="27"/>
      <c r="I14" s="27"/>
      <c r="J14" s="27">
        <v>0</v>
      </c>
      <c r="K14" s="27">
        <v>0</v>
      </c>
      <c r="L14" s="27">
        <v>1</v>
      </c>
      <c r="M14" s="27">
        <v>0</v>
      </c>
      <c r="N14" s="27">
        <f t="shared" ref="N14:N19" si="1">SUM(L14:M14)</f>
        <v>1</v>
      </c>
      <c r="O14" s="39">
        <v>3</v>
      </c>
      <c r="P14" s="39">
        <v>5</v>
      </c>
      <c r="Q14" s="39">
        <v>3</v>
      </c>
      <c r="R14" s="39">
        <v>1</v>
      </c>
      <c r="S14" s="39">
        <v>2</v>
      </c>
      <c r="T14" s="39">
        <f t="shared" si="0"/>
        <v>4</v>
      </c>
      <c r="U14" s="40">
        <f t="shared" ref="U14:U22" si="2">IFERROR(((T14+Q14+N14-R14)+(O14*2))/E14,"")</f>
        <v>0.5</v>
      </c>
      <c r="V14" s="22" t="s">
        <v>368</v>
      </c>
      <c r="W14" s="22" t="s">
        <v>94</v>
      </c>
      <c r="X14" s="22" t="s">
        <v>95</v>
      </c>
      <c r="Y14" s="61">
        <v>3278</v>
      </c>
      <c r="Z14" s="41"/>
      <c r="AA14" s="1" t="s">
        <v>96</v>
      </c>
      <c r="AB14" s="28" t="s">
        <v>106</v>
      </c>
    </row>
    <row r="15" spans="1:28" x14ac:dyDescent="0.3">
      <c r="A15" s="1" t="s">
        <v>364</v>
      </c>
      <c r="B15" s="1" t="s">
        <v>46</v>
      </c>
      <c r="C15" s="27" t="s">
        <v>132</v>
      </c>
      <c r="D15" s="38">
        <v>55</v>
      </c>
      <c r="E15" s="27" t="s">
        <v>467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55"/>
      <c r="Q15" s="39"/>
      <c r="R15" s="39"/>
      <c r="S15" s="39"/>
      <c r="T15" s="39"/>
      <c r="U15" s="40" t="str">
        <f t="shared" si="2"/>
        <v/>
      </c>
      <c r="V15" s="22" t="s">
        <v>368</v>
      </c>
      <c r="W15" s="22" t="s">
        <v>94</v>
      </c>
      <c r="X15" s="22" t="s">
        <v>95</v>
      </c>
      <c r="Y15" s="61">
        <v>3278</v>
      </c>
      <c r="Z15" s="41"/>
      <c r="AA15" s="1" t="s">
        <v>96</v>
      </c>
      <c r="AB15" s="28" t="s">
        <v>106</v>
      </c>
    </row>
    <row r="16" spans="1:28" x14ac:dyDescent="0.3">
      <c r="A16" s="1" t="s">
        <v>364</v>
      </c>
      <c r="B16" s="1" t="s">
        <v>46</v>
      </c>
      <c r="C16" s="27" t="s">
        <v>117</v>
      </c>
      <c r="D16" s="38">
        <v>42</v>
      </c>
      <c r="E16" s="27">
        <v>12</v>
      </c>
      <c r="F16" s="27">
        <v>1</v>
      </c>
      <c r="G16" s="27">
        <v>1</v>
      </c>
      <c r="H16" s="27"/>
      <c r="I16" s="27"/>
      <c r="J16" s="27">
        <v>2</v>
      </c>
      <c r="K16" s="27">
        <v>2</v>
      </c>
      <c r="L16" s="27">
        <v>0</v>
      </c>
      <c r="M16" s="27">
        <v>1</v>
      </c>
      <c r="N16" s="27">
        <f t="shared" si="1"/>
        <v>1</v>
      </c>
      <c r="O16" s="39">
        <v>0</v>
      </c>
      <c r="P16" s="39">
        <v>2</v>
      </c>
      <c r="Q16" s="39">
        <v>0</v>
      </c>
      <c r="R16" s="39">
        <v>1</v>
      </c>
      <c r="S16" s="39">
        <v>0</v>
      </c>
      <c r="T16" s="39">
        <f t="shared" si="0"/>
        <v>4</v>
      </c>
      <c r="U16" s="40">
        <f t="shared" si="2"/>
        <v>0.33333333333333331</v>
      </c>
      <c r="V16" s="22" t="s">
        <v>368</v>
      </c>
      <c r="W16" s="22" t="s">
        <v>94</v>
      </c>
      <c r="X16" s="22" t="s">
        <v>95</v>
      </c>
      <c r="Y16" s="61">
        <v>3278</v>
      </c>
      <c r="Z16" s="41"/>
      <c r="AA16" s="1" t="s">
        <v>96</v>
      </c>
      <c r="AB16" s="28" t="s">
        <v>106</v>
      </c>
    </row>
    <row r="17" spans="1:28" x14ac:dyDescent="0.3">
      <c r="A17" s="1" t="s">
        <v>364</v>
      </c>
      <c r="B17" s="1" t="s">
        <v>46</v>
      </c>
      <c r="C17" s="27" t="s">
        <v>118</v>
      </c>
      <c r="D17" s="38">
        <v>40</v>
      </c>
      <c r="E17" s="27">
        <v>29</v>
      </c>
      <c r="F17" s="27">
        <v>2</v>
      </c>
      <c r="G17" s="27">
        <v>10</v>
      </c>
      <c r="H17" s="27"/>
      <c r="I17" s="27"/>
      <c r="J17" s="27">
        <v>2</v>
      </c>
      <c r="K17" s="27">
        <v>2</v>
      </c>
      <c r="L17" s="27">
        <v>2</v>
      </c>
      <c r="M17" s="27">
        <v>3</v>
      </c>
      <c r="N17" s="27">
        <f t="shared" si="1"/>
        <v>5</v>
      </c>
      <c r="O17" s="39">
        <v>0</v>
      </c>
      <c r="P17" s="39">
        <v>1</v>
      </c>
      <c r="Q17" s="39">
        <v>0</v>
      </c>
      <c r="R17" s="39">
        <v>0</v>
      </c>
      <c r="S17" s="39">
        <v>1</v>
      </c>
      <c r="T17" s="39">
        <f t="shared" si="0"/>
        <v>6</v>
      </c>
      <c r="U17" s="40">
        <f t="shared" si="2"/>
        <v>0.37931034482758619</v>
      </c>
      <c r="V17" s="22" t="s">
        <v>368</v>
      </c>
      <c r="W17" s="22" t="s">
        <v>94</v>
      </c>
      <c r="X17" s="22" t="s">
        <v>95</v>
      </c>
      <c r="Y17" s="61">
        <v>3278</v>
      </c>
      <c r="Z17" s="41"/>
      <c r="AA17" s="1" t="s">
        <v>96</v>
      </c>
      <c r="AB17" s="28" t="s">
        <v>106</v>
      </c>
    </row>
    <row r="18" spans="1:28" x14ac:dyDescent="0.3">
      <c r="A18" s="1" t="s">
        <v>364</v>
      </c>
      <c r="B18" s="1" t="s">
        <v>46</v>
      </c>
      <c r="C18" s="27" t="s">
        <v>49</v>
      </c>
      <c r="D18" s="38">
        <v>44</v>
      </c>
      <c r="E18" s="27">
        <v>43</v>
      </c>
      <c r="F18" s="27">
        <v>10</v>
      </c>
      <c r="G18" s="27">
        <v>18</v>
      </c>
      <c r="H18" s="27">
        <v>0</v>
      </c>
      <c r="I18" s="27">
        <v>1</v>
      </c>
      <c r="J18" s="27">
        <v>4</v>
      </c>
      <c r="K18" s="27">
        <v>4</v>
      </c>
      <c r="L18" s="27">
        <v>0</v>
      </c>
      <c r="M18" s="27">
        <v>1</v>
      </c>
      <c r="N18" s="27">
        <f t="shared" si="1"/>
        <v>1</v>
      </c>
      <c r="O18" s="39">
        <v>1</v>
      </c>
      <c r="P18" s="39">
        <v>1</v>
      </c>
      <c r="Q18" s="39">
        <v>2</v>
      </c>
      <c r="R18" s="39">
        <v>4</v>
      </c>
      <c r="S18" s="39">
        <v>0</v>
      </c>
      <c r="T18" s="39">
        <f t="shared" si="0"/>
        <v>24</v>
      </c>
      <c r="U18" s="40">
        <f t="shared" si="2"/>
        <v>0.58139534883720934</v>
      </c>
      <c r="V18" s="22" t="s">
        <v>368</v>
      </c>
      <c r="W18" s="22" t="s">
        <v>94</v>
      </c>
      <c r="X18" s="22" t="s">
        <v>95</v>
      </c>
      <c r="Y18" s="61">
        <v>3278</v>
      </c>
      <c r="Z18" s="41"/>
      <c r="AA18" s="1" t="s">
        <v>96</v>
      </c>
      <c r="AB18" s="28" t="s">
        <v>106</v>
      </c>
    </row>
    <row r="19" spans="1:28" x14ac:dyDescent="0.3">
      <c r="A19" s="1" t="s">
        <v>364</v>
      </c>
      <c r="B19" s="1" t="s">
        <v>46</v>
      </c>
      <c r="C19" s="27" t="s">
        <v>50</v>
      </c>
      <c r="D19" s="38">
        <v>24</v>
      </c>
      <c r="E19" s="27">
        <v>22</v>
      </c>
      <c r="F19" s="27">
        <v>1</v>
      </c>
      <c r="G19" s="27">
        <v>5</v>
      </c>
      <c r="H19" s="27"/>
      <c r="I19" s="27"/>
      <c r="J19" s="27">
        <v>1</v>
      </c>
      <c r="K19" s="27">
        <v>2</v>
      </c>
      <c r="L19" s="27">
        <v>2</v>
      </c>
      <c r="M19" s="27">
        <v>4</v>
      </c>
      <c r="N19" s="27">
        <f t="shared" si="1"/>
        <v>6</v>
      </c>
      <c r="O19" s="39">
        <v>0</v>
      </c>
      <c r="P19" s="39">
        <v>1</v>
      </c>
      <c r="Q19" s="39">
        <v>0</v>
      </c>
      <c r="R19" s="39">
        <v>3</v>
      </c>
      <c r="S19" s="39">
        <v>0</v>
      </c>
      <c r="T19" s="39">
        <f t="shared" si="0"/>
        <v>3</v>
      </c>
      <c r="U19" s="40">
        <f t="shared" si="2"/>
        <v>0.27272727272727271</v>
      </c>
      <c r="V19" s="22" t="s">
        <v>368</v>
      </c>
      <c r="W19" s="22" t="s">
        <v>94</v>
      </c>
      <c r="X19" s="22" t="s">
        <v>95</v>
      </c>
      <c r="Y19" s="61">
        <v>3278</v>
      </c>
      <c r="Z19" s="41"/>
      <c r="AA19" s="1" t="s">
        <v>96</v>
      </c>
      <c r="AB19" s="28" t="s">
        <v>106</v>
      </c>
    </row>
    <row r="20" spans="1:28" x14ac:dyDescent="0.3">
      <c r="A20" s="1" t="s">
        <v>364</v>
      </c>
      <c r="B20" s="1" t="s">
        <v>46</v>
      </c>
      <c r="C20" s="27" t="s">
        <v>51</v>
      </c>
      <c r="D20" s="38">
        <v>23</v>
      </c>
      <c r="E20" s="27">
        <v>9</v>
      </c>
      <c r="F20" s="27">
        <v>0</v>
      </c>
      <c r="G20" s="27">
        <v>2</v>
      </c>
      <c r="H20" s="27"/>
      <c r="I20" s="27"/>
      <c r="J20" s="27">
        <v>0</v>
      </c>
      <c r="K20" s="27">
        <v>0</v>
      </c>
      <c r="L20" s="27">
        <v>0</v>
      </c>
      <c r="M20" s="27">
        <v>2</v>
      </c>
      <c r="N20" s="27">
        <f>SUM(L20:M20)</f>
        <v>2</v>
      </c>
      <c r="O20" s="39">
        <v>0</v>
      </c>
      <c r="P20" s="39">
        <v>0</v>
      </c>
      <c r="Q20" s="39">
        <v>0</v>
      </c>
      <c r="R20" s="39">
        <v>1</v>
      </c>
      <c r="S20" s="39">
        <v>0</v>
      </c>
      <c r="T20" s="39">
        <f t="shared" si="0"/>
        <v>0</v>
      </c>
      <c r="U20" s="40">
        <f t="shared" si="2"/>
        <v>0.1111111111111111</v>
      </c>
      <c r="V20" s="22" t="s">
        <v>368</v>
      </c>
      <c r="W20" s="22" t="s">
        <v>94</v>
      </c>
      <c r="X20" s="22" t="s">
        <v>95</v>
      </c>
      <c r="Y20" s="61">
        <v>3278</v>
      </c>
      <c r="Z20" s="41"/>
      <c r="AA20" s="1" t="s">
        <v>96</v>
      </c>
      <c r="AB20" s="28" t="s">
        <v>106</v>
      </c>
    </row>
    <row r="21" spans="1:28" x14ac:dyDescent="0.3">
      <c r="A21" s="1" t="s">
        <v>364</v>
      </c>
      <c r="B21" s="1" t="s">
        <v>46</v>
      </c>
      <c r="C21" s="27" t="s">
        <v>53</v>
      </c>
      <c r="D21" s="38">
        <v>10</v>
      </c>
      <c r="E21" s="27">
        <v>42</v>
      </c>
      <c r="F21" s="27">
        <v>8</v>
      </c>
      <c r="G21" s="27">
        <v>13</v>
      </c>
      <c r="H21" s="27"/>
      <c r="I21" s="27"/>
      <c r="J21" s="27">
        <v>0</v>
      </c>
      <c r="K21" s="27">
        <v>0</v>
      </c>
      <c r="L21" s="27">
        <v>0</v>
      </c>
      <c r="M21" s="27">
        <v>2</v>
      </c>
      <c r="N21" s="27">
        <f>SUM(L21:M21)</f>
        <v>2</v>
      </c>
      <c r="O21" s="39">
        <v>10</v>
      </c>
      <c r="P21" s="39">
        <v>4</v>
      </c>
      <c r="Q21" s="39">
        <v>2</v>
      </c>
      <c r="R21" s="39">
        <v>5</v>
      </c>
      <c r="S21" s="39">
        <v>0</v>
      </c>
      <c r="T21" s="39">
        <f t="shared" si="0"/>
        <v>16</v>
      </c>
      <c r="U21" s="40">
        <f t="shared" si="2"/>
        <v>0.83333333333333337</v>
      </c>
      <c r="V21" s="22" t="s">
        <v>368</v>
      </c>
      <c r="W21" s="22" t="s">
        <v>94</v>
      </c>
      <c r="X21" s="22" t="s">
        <v>95</v>
      </c>
      <c r="Y21" s="61">
        <v>3278</v>
      </c>
      <c r="Z21" s="41" t="s">
        <v>434</v>
      </c>
      <c r="AA21" s="1" t="s">
        <v>96</v>
      </c>
      <c r="AB21" s="28" t="s">
        <v>106</v>
      </c>
    </row>
    <row r="22" spans="1:28" x14ac:dyDescent="0.3">
      <c r="A22" s="1" t="s">
        <v>364</v>
      </c>
      <c r="B22" s="1" t="s">
        <v>46</v>
      </c>
      <c r="C22" s="27" t="s">
        <v>54</v>
      </c>
      <c r="D22" s="38">
        <v>32</v>
      </c>
      <c r="E22" s="27">
        <v>11</v>
      </c>
      <c r="F22" s="27">
        <v>1</v>
      </c>
      <c r="G22" s="27">
        <v>1</v>
      </c>
      <c r="H22" s="27">
        <v>0</v>
      </c>
      <c r="I22" s="27">
        <v>1</v>
      </c>
      <c r="J22" s="27">
        <v>0</v>
      </c>
      <c r="K22" s="27">
        <v>0</v>
      </c>
      <c r="L22" s="27">
        <v>0</v>
      </c>
      <c r="M22" s="27">
        <v>1</v>
      </c>
      <c r="N22" s="27">
        <f>SUM(L22:M22)</f>
        <v>1</v>
      </c>
      <c r="O22" s="39">
        <v>1</v>
      </c>
      <c r="P22" s="39">
        <v>2</v>
      </c>
      <c r="Q22" s="39">
        <v>0</v>
      </c>
      <c r="R22" s="39">
        <v>3</v>
      </c>
      <c r="S22" s="39">
        <v>0</v>
      </c>
      <c r="T22" s="39">
        <f t="shared" si="0"/>
        <v>2</v>
      </c>
      <c r="U22" s="40">
        <f t="shared" si="2"/>
        <v>0.18181818181818182</v>
      </c>
      <c r="V22" s="22" t="s">
        <v>368</v>
      </c>
      <c r="W22" s="22" t="s">
        <v>94</v>
      </c>
      <c r="X22" s="22" t="s">
        <v>95</v>
      </c>
      <c r="Y22" s="61">
        <v>3278</v>
      </c>
      <c r="Z22" s="41"/>
      <c r="AA22" s="1" t="s">
        <v>96</v>
      </c>
      <c r="AB22" s="28" t="s">
        <v>106</v>
      </c>
    </row>
    <row r="23" spans="1:28" x14ac:dyDescent="0.3">
      <c r="A23" s="43" t="s">
        <v>364</v>
      </c>
      <c r="B23" s="43" t="s">
        <v>46</v>
      </c>
      <c r="C23" s="44" t="s">
        <v>40</v>
      </c>
      <c r="D23" s="44"/>
      <c r="E23" s="44">
        <f t="shared" ref="E23:T23" si="3">SUM(E13:E22)</f>
        <v>240</v>
      </c>
      <c r="F23" s="44">
        <f t="shared" si="3"/>
        <v>35</v>
      </c>
      <c r="G23" s="44">
        <f t="shared" si="3"/>
        <v>78</v>
      </c>
      <c r="H23" s="44">
        <f t="shared" si="3"/>
        <v>0</v>
      </c>
      <c r="I23" s="44">
        <f t="shared" si="3"/>
        <v>2</v>
      </c>
      <c r="J23" s="44">
        <f t="shared" si="3"/>
        <v>15</v>
      </c>
      <c r="K23" s="44">
        <f t="shared" si="3"/>
        <v>17</v>
      </c>
      <c r="L23" s="44">
        <f t="shared" si="3"/>
        <v>11</v>
      </c>
      <c r="M23" s="44">
        <f t="shared" si="3"/>
        <v>19</v>
      </c>
      <c r="N23" s="44">
        <f t="shared" si="3"/>
        <v>30</v>
      </c>
      <c r="O23" s="44">
        <f t="shared" si="3"/>
        <v>18</v>
      </c>
      <c r="P23" s="44">
        <f t="shared" si="3"/>
        <v>20</v>
      </c>
      <c r="Q23" s="44">
        <f t="shared" si="3"/>
        <v>9</v>
      </c>
      <c r="R23" s="44">
        <f t="shared" si="3"/>
        <v>20</v>
      </c>
      <c r="S23" s="44">
        <f t="shared" si="3"/>
        <v>3</v>
      </c>
      <c r="T23" s="44">
        <f t="shared" si="3"/>
        <v>85</v>
      </c>
      <c r="U23" s="45">
        <f>((T23+Q23+N23-R23)+(O23*2))/E23</f>
        <v>0.58333333333333337</v>
      </c>
      <c r="V23" s="46" t="s">
        <v>368</v>
      </c>
      <c r="W23" s="46" t="s">
        <v>94</v>
      </c>
      <c r="X23" s="46" t="s">
        <v>95</v>
      </c>
      <c r="Y23" s="62">
        <v>3278</v>
      </c>
      <c r="Z23" s="47"/>
      <c r="AA23" s="43" t="s">
        <v>96</v>
      </c>
      <c r="AB23" s="66" t="s">
        <v>106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0.44871794871794873</v>
      </c>
      <c r="H24" s="27"/>
      <c r="I24" s="1"/>
      <c r="J24" s="48" t="s">
        <v>42</v>
      </c>
      <c r="K24" s="50">
        <f>J23/K23</f>
        <v>0.88235294117647056</v>
      </c>
      <c r="L24" s="1"/>
      <c r="M24" s="39" t="s">
        <v>43</v>
      </c>
      <c r="N24" s="51">
        <v>7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B26" s="1"/>
      <c r="C26" s="1" t="s">
        <v>370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28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 t="s">
        <v>437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364</v>
      </c>
      <c r="C35" s="27" t="s">
        <v>83</v>
      </c>
      <c r="D35" s="38">
        <v>11</v>
      </c>
      <c r="E35" s="27">
        <v>14</v>
      </c>
      <c r="F35" s="27">
        <v>2</v>
      </c>
      <c r="G35" s="27">
        <v>7</v>
      </c>
      <c r="H35" s="27"/>
      <c r="I35" s="27"/>
      <c r="J35" s="27">
        <v>1</v>
      </c>
      <c r="K35" s="27">
        <v>2</v>
      </c>
      <c r="L35" s="27">
        <v>3</v>
      </c>
      <c r="M35" s="27">
        <v>1</v>
      </c>
      <c r="N35" s="27">
        <f>SUM(L35:M35)</f>
        <v>4</v>
      </c>
      <c r="O35" s="27">
        <v>0</v>
      </c>
      <c r="P35" s="39">
        <v>1</v>
      </c>
      <c r="Q35" s="27">
        <v>0</v>
      </c>
      <c r="R35" s="27">
        <v>2</v>
      </c>
      <c r="S35" s="27">
        <v>0</v>
      </c>
      <c r="T35" s="27">
        <f>(H35*3)+((F35-H35)*2)+J35</f>
        <v>5</v>
      </c>
      <c r="U35" s="40">
        <f>IFERROR(((T35+Q35+N35-R35)+(O35*2))/E35,"")</f>
        <v>0.5</v>
      </c>
      <c r="V35" s="22" t="s">
        <v>368</v>
      </c>
      <c r="W35" s="22" t="s">
        <v>79</v>
      </c>
      <c r="X35" s="22" t="s">
        <v>80</v>
      </c>
      <c r="Y35" s="61">
        <v>3278</v>
      </c>
      <c r="Z35" s="41"/>
      <c r="AA35" s="1" t="s">
        <v>81</v>
      </c>
      <c r="AB35" s="28" t="s">
        <v>106</v>
      </c>
    </row>
    <row r="36" spans="1:28" x14ac:dyDescent="0.3">
      <c r="A36" s="1" t="s">
        <v>46</v>
      </c>
      <c r="B36" s="1" t="s">
        <v>364</v>
      </c>
      <c r="C36" s="27" t="s">
        <v>84</v>
      </c>
      <c r="D36" s="38">
        <v>22</v>
      </c>
      <c r="E36" s="27">
        <v>12</v>
      </c>
      <c r="F36" s="27">
        <v>1</v>
      </c>
      <c r="G36" s="27">
        <v>5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ref="N36:N42" si="4">SUM(L36:M36)</f>
        <v>0</v>
      </c>
      <c r="O36" s="39">
        <v>0</v>
      </c>
      <c r="P36" s="39">
        <v>0</v>
      </c>
      <c r="Q36" s="39">
        <v>1</v>
      </c>
      <c r="R36" s="39">
        <v>2</v>
      </c>
      <c r="S36" s="39">
        <v>0</v>
      </c>
      <c r="T36" s="39">
        <f t="shared" ref="T36:T42" si="5">(H36*3)+((F36-H36)*2)+J36</f>
        <v>2</v>
      </c>
      <c r="U36" s="40">
        <f t="shared" ref="U36:U46" si="6">IFERROR(((T36+Q36+N36-R36)+(O36*2))/E36,"")</f>
        <v>8.3333333333333329E-2</v>
      </c>
      <c r="V36" s="22" t="s">
        <v>368</v>
      </c>
      <c r="W36" s="22" t="s">
        <v>79</v>
      </c>
      <c r="X36" s="22" t="s">
        <v>80</v>
      </c>
      <c r="Y36" s="61">
        <v>3278</v>
      </c>
      <c r="Z36" s="41"/>
      <c r="AA36" s="1" t="s">
        <v>81</v>
      </c>
      <c r="AB36" s="28" t="s">
        <v>106</v>
      </c>
    </row>
    <row r="37" spans="1:28" x14ac:dyDescent="0.3">
      <c r="A37" s="1" t="s">
        <v>46</v>
      </c>
      <c r="B37" s="1" t="s">
        <v>364</v>
      </c>
      <c r="C37" s="27" t="s">
        <v>110</v>
      </c>
      <c r="D37" s="38">
        <v>14</v>
      </c>
      <c r="E37" s="27">
        <v>18</v>
      </c>
      <c r="F37" s="27">
        <v>2</v>
      </c>
      <c r="G37" s="27">
        <v>7</v>
      </c>
      <c r="H37" s="27"/>
      <c r="I37" s="27"/>
      <c r="J37" s="27">
        <v>2</v>
      </c>
      <c r="K37" s="27">
        <v>2</v>
      </c>
      <c r="L37" s="27">
        <v>2</v>
      </c>
      <c r="M37" s="27">
        <v>2</v>
      </c>
      <c r="N37" s="27">
        <f t="shared" si="4"/>
        <v>4</v>
      </c>
      <c r="O37" s="39">
        <v>2</v>
      </c>
      <c r="P37" s="39">
        <v>3</v>
      </c>
      <c r="Q37" s="39">
        <v>0</v>
      </c>
      <c r="R37" s="39">
        <v>1</v>
      </c>
      <c r="S37" s="39">
        <v>0</v>
      </c>
      <c r="T37" s="39">
        <f t="shared" si="5"/>
        <v>6</v>
      </c>
      <c r="U37" s="40">
        <f t="shared" si="6"/>
        <v>0.72222222222222221</v>
      </c>
      <c r="V37" s="22" t="s">
        <v>368</v>
      </c>
      <c r="W37" s="22" t="s">
        <v>79</v>
      </c>
      <c r="X37" s="22" t="s">
        <v>80</v>
      </c>
      <c r="Y37" s="61">
        <v>3278</v>
      </c>
      <c r="Z37" s="41"/>
      <c r="AA37" s="1" t="s">
        <v>81</v>
      </c>
      <c r="AB37" s="28" t="s">
        <v>106</v>
      </c>
    </row>
    <row r="38" spans="1:28" x14ac:dyDescent="0.3">
      <c r="A38" s="1" t="s">
        <v>46</v>
      </c>
      <c r="B38" s="1" t="s">
        <v>364</v>
      </c>
      <c r="C38" s="27" t="s">
        <v>111</v>
      </c>
      <c r="D38" s="38">
        <v>32</v>
      </c>
      <c r="E38" s="27" t="s">
        <v>467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 t="str">
        <f t="shared" si="6"/>
        <v/>
      </c>
      <c r="V38" s="22" t="s">
        <v>368</v>
      </c>
      <c r="W38" s="22" t="s">
        <v>79</v>
      </c>
      <c r="X38" s="22" t="s">
        <v>80</v>
      </c>
      <c r="Y38" s="61">
        <v>3278</v>
      </c>
      <c r="Z38" s="41"/>
      <c r="AA38" s="1" t="s">
        <v>81</v>
      </c>
      <c r="AB38" s="28" t="s">
        <v>106</v>
      </c>
    </row>
    <row r="39" spans="1:28" x14ac:dyDescent="0.3">
      <c r="A39" s="1" t="s">
        <v>46</v>
      </c>
      <c r="B39" s="1" t="s">
        <v>364</v>
      </c>
      <c r="C39" s="27" t="s">
        <v>87</v>
      </c>
      <c r="D39" s="38">
        <v>42</v>
      </c>
      <c r="E39" s="27">
        <v>13</v>
      </c>
      <c r="F39" s="27">
        <v>0</v>
      </c>
      <c r="G39" s="27">
        <v>3</v>
      </c>
      <c r="H39" s="27"/>
      <c r="I39" s="27"/>
      <c r="J39" s="27">
        <v>0</v>
      </c>
      <c r="K39" s="27">
        <v>0</v>
      </c>
      <c r="L39" s="27">
        <v>0</v>
      </c>
      <c r="M39" s="27">
        <v>3</v>
      </c>
      <c r="N39" s="27">
        <f t="shared" si="4"/>
        <v>3</v>
      </c>
      <c r="O39" s="39">
        <v>1</v>
      </c>
      <c r="P39" s="39">
        <v>1</v>
      </c>
      <c r="Q39" s="39">
        <v>0</v>
      </c>
      <c r="R39" s="39">
        <v>1</v>
      </c>
      <c r="S39" s="39">
        <v>0</v>
      </c>
      <c r="T39" s="39">
        <f t="shared" si="5"/>
        <v>0</v>
      </c>
      <c r="U39" s="40">
        <f t="shared" si="6"/>
        <v>0.30769230769230771</v>
      </c>
      <c r="V39" s="22" t="s">
        <v>368</v>
      </c>
      <c r="W39" s="22" t="s">
        <v>79</v>
      </c>
      <c r="X39" s="22" t="s">
        <v>80</v>
      </c>
      <c r="Y39" s="61">
        <v>3278</v>
      </c>
      <c r="Z39" s="41"/>
      <c r="AA39" s="1" t="s">
        <v>81</v>
      </c>
      <c r="AB39" s="28" t="s">
        <v>106</v>
      </c>
    </row>
    <row r="40" spans="1:28" x14ac:dyDescent="0.3">
      <c r="A40" s="1" t="s">
        <v>46</v>
      </c>
      <c r="B40" s="1" t="s">
        <v>364</v>
      </c>
      <c r="C40" s="27" t="s">
        <v>88</v>
      </c>
      <c r="D40" s="38">
        <v>15</v>
      </c>
      <c r="E40" s="27">
        <v>39</v>
      </c>
      <c r="F40" s="27">
        <v>3</v>
      </c>
      <c r="G40" s="27">
        <v>9</v>
      </c>
      <c r="H40" s="27"/>
      <c r="I40" s="27"/>
      <c r="J40" s="27">
        <v>3</v>
      </c>
      <c r="K40" s="27">
        <v>5</v>
      </c>
      <c r="L40" s="27">
        <v>11</v>
      </c>
      <c r="M40" s="27">
        <v>5</v>
      </c>
      <c r="N40" s="27">
        <f t="shared" si="4"/>
        <v>16</v>
      </c>
      <c r="O40" s="39">
        <v>12</v>
      </c>
      <c r="P40" s="39">
        <v>1</v>
      </c>
      <c r="Q40" s="39">
        <v>5</v>
      </c>
      <c r="R40" s="39">
        <v>3</v>
      </c>
      <c r="S40" s="39">
        <v>0</v>
      </c>
      <c r="T40" s="39">
        <f t="shared" si="5"/>
        <v>9</v>
      </c>
      <c r="U40" s="40">
        <f t="shared" si="6"/>
        <v>1.3076923076923077</v>
      </c>
      <c r="V40" s="22" t="s">
        <v>368</v>
      </c>
      <c r="W40" s="22" t="s">
        <v>79</v>
      </c>
      <c r="X40" s="22" t="s">
        <v>80</v>
      </c>
      <c r="Y40" s="61">
        <v>3278</v>
      </c>
      <c r="Z40" s="41"/>
      <c r="AA40" s="1" t="s">
        <v>81</v>
      </c>
      <c r="AB40" s="28" t="s">
        <v>106</v>
      </c>
    </row>
    <row r="41" spans="1:28" x14ac:dyDescent="0.3">
      <c r="A41" s="1" t="s">
        <v>46</v>
      </c>
      <c r="B41" s="1" t="s">
        <v>364</v>
      </c>
      <c r="C41" s="27" t="s">
        <v>375</v>
      </c>
      <c r="D41" s="38">
        <v>54</v>
      </c>
      <c r="E41" s="27" t="s">
        <v>467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/>
      <c r="V41" s="22" t="s">
        <v>368</v>
      </c>
      <c r="W41" s="22" t="s">
        <v>79</v>
      </c>
      <c r="X41" s="22" t="s">
        <v>80</v>
      </c>
      <c r="Y41" s="61">
        <v>3278</v>
      </c>
      <c r="Z41" s="41"/>
      <c r="AA41" s="1" t="s">
        <v>81</v>
      </c>
      <c r="AB41" s="28" t="s">
        <v>106</v>
      </c>
    </row>
    <row r="42" spans="1:28" x14ac:dyDescent="0.3">
      <c r="A42" s="1" t="s">
        <v>46</v>
      </c>
      <c r="B42" s="1" t="s">
        <v>364</v>
      </c>
      <c r="C42" s="27" t="s">
        <v>89</v>
      </c>
      <c r="D42" s="38">
        <v>10</v>
      </c>
      <c r="E42" s="27">
        <v>44</v>
      </c>
      <c r="F42" s="27">
        <v>14</v>
      </c>
      <c r="G42" s="27">
        <v>32</v>
      </c>
      <c r="H42" s="27"/>
      <c r="I42" s="27"/>
      <c r="J42" s="27">
        <v>4</v>
      </c>
      <c r="K42" s="27">
        <v>4</v>
      </c>
      <c r="L42" s="27">
        <v>8</v>
      </c>
      <c r="M42" s="27">
        <v>6</v>
      </c>
      <c r="N42" s="27">
        <f t="shared" si="4"/>
        <v>14</v>
      </c>
      <c r="O42" s="39">
        <v>3</v>
      </c>
      <c r="P42" s="39">
        <v>2</v>
      </c>
      <c r="Q42" s="39">
        <v>3</v>
      </c>
      <c r="R42" s="39">
        <v>2</v>
      </c>
      <c r="S42" s="39">
        <v>0</v>
      </c>
      <c r="T42" s="39">
        <f t="shared" si="5"/>
        <v>32</v>
      </c>
      <c r="U42" s="40">
        <f t="shared" si="6"/>
        <v>1.2045454545454546</v>
      </c>
      <c r="V42" s="22" t="s">
        <v>368</v>
      </c>
      <c r="W42" s="22" t="s">
        <v>79</v>
      </c>
      <c r="X42" s="22" t="s">
        <v>80</v>
      </c>
      <c r="Y42" s="61">
        <v>3278</v>
      </c>
      <c r="Z42" s="41"/>
      <c r="AA42" s="1" t="s">
        <v>81</v>
      </c>
      <c r="AB42" s="28" t="s">
        <v>106</v>
      </c>
    </row>
    <row r="43" spans="1:28" x14ac:dyDescent="0.3">
      <c r="A43" s="1" t="s">
        <v>46</v>
      </c>
      <c r="B43" s="1" t="s">
        <v>364</v>
      </c>
      <c r="C43" s="27" t="s">
        <v>90</v>
      </c>
      <c r="D43" s="38">
        <v>33</v>
      </c>
      <c r="E43" s="27">
        <v>12</v>
      </c>
      <c r="F43" s="27">
        <v>1</v>
      </c>
      <c r="G43" s="27">
        <v>4</v>
      </c>
      <c r="H43" s="27"/>
      <c r="I43" s="27"/>
      <c r="J43" s="27">
        <v>5</v>
      </c>
      <c r="K43" s="27">
        <v>8</v>
      </c>
      <c r="L43" s="27">
        <v>3</v>
      </c>
      <c r="M43" s="27">
        <v>1</v>
      </c>
      <c r="N43" s="27">
        <f>SUM(L43:M43)</f>
        <v>4</v>
      </c>
      <c r="O43" s="39">
        <v>0</v>
      </c>
      <c r="P43" s="39">
        <v>2</v>
      </c>
      <c r="Q43" s="39">
        <v>0</v>
      </c>
      <c r="R43" s="39">
        <v>0</v>
      </c>
      <c r="S43" s="39">
        <v>0</v>
      </c>
      <c r="T43" s="39">
        <f>(H43*3)+((F43-H43)*2)+J43</f>
        <v>7</v>
      </c>
      <c r="U43" s="40">
        <f t="shared" si="6"/>
        <v>0.91666666666666663</v>
      </c>
      <c r="V43" s="22" t="s">
        <v>368</v>
      </c>
      <c r="W43" s="22" t="s">
        <v>79</v>
      </c>
      <c r="X43" s="22" t="s">
        <v>80</v>
      </c>
      <c r="Y43" s="61">
        <v>3278</v>
      </c>
      <c r="Z43" s="41"/>
      <c r="AA43" s="1" t="s">
        <v>81</v>
      </c>
      <c r="AB43" s="28" t="s">
        <v>106</v>
      </c>
    </row>
    <row r="44" spans="1:28" x14ac:dyDescent="0.3">
      <c r="A44" s="1" t="s">
        <v>46</v>
      </c>
      <c r="B44" s="1" t="s">
        <v>364</v>
      </c>
      <c r="C44" s="27" t="s">
        <v>91</v>
      </c>
      <c r="D44" s="38">
        <v>24</v>
      </c>
      <c r="E44" s="27">
        <v>28</v>
      </c>
      <c r="F44" s="27">
        <v>7</v>
      </c>
      <c r="G44" s="27">
        <v>14</v>
      </c>
      <c r="H44" s="27"/>
      <c r="I44" s="27"/>
      <c r="J44" s="27">
        <v>0</v>
      </c>
      <c r="K44" s="27">
        <v>0</v>
      </c>
      <c r="L44" s="27">
        <v>1</v>
      </c>
      <c r="M44" s="27">
        <v>1</v>
      </c>
      <c r="N44" s="27">
        <f>SUM(L44:M44)</f>
        <v>2</v>
      </c>
      <c r="O44" s="39">
        <v>2</v>
      </c>
      <c r="P44" s="39">
        <v>0</v>
      </c>
      <c r="Q44" s="39">
        <v>3</v>
      </c>
      <c r="R44" s="39">
        <v>3</v>
      </c>
      <c r="S44" s="39">
        <v>0</v>
      </c>
      <c r="T44" s="39">
        <f>(H44*3)+((F44-H44)*2)+J44</f>
        <v>14</v>
      </c>
      <c r="U44" s="40">
        <f t="shared" si="6"/>
        <v>0.7142857142857143</v>
      </c>
      <c r="V44" s="22" t="s">
        <v>368</v>
      </c>
      <c r="W44" s="22" t="s">
        <v>79</v>
      </c>
      <c r="X44" s="22" t="s">
        <v>80</v>
      </c>
      <c r="Y44" s="61">
        <v>3278</v>
      </c>
      <c r="Z44" s="41"/>
      <c r="AA44" s="1" t="s">
        <v>81</v>
      </c>
      <c r="AB44" s="28" t="s">
        <v>106</v>
      </c>
    </row>
    <row r="45" spans="1:28" x14ac:dyDescent="0.3">
      <c r="A45" s="1" t="s">
        <v>46</v>
      </c>
      <c r="B45" s="1" t="s">
        <v>364</v>
      </c>
      <c r="C45" s="27" t="s">
        <v>92</v>
      </c>
      <c r="D45" s="38">
        <v>35</v>
      </c>
      <c r="E45" s="27">
        <v>37</v>
      </c>
      <c r="F45" s="27">
        <v>4</v>
      </c>
      <c r="G45" s="27">
        <v>9</v>
      </c>
      <c r="H45" s="27"/>
      <c r="I45" s="27"/>
      <c r="J45" s="27">
        <v>2</v>
      </c>
      <c r="K45" s="27">
        <v>4</v>
      </c>
      <c r="L45" s="27">
        <v>4</v>
      </c>
      <c r="M45" s="27">
        <v>7</v>
      </c>
      <c r="N45" s="27">
        <f>SUM(L45:M45)</f>
        <v>11</v>
      </c>
      <c r="O45" s="39">
        <v>1</v>
      </c>
      <c r="P45" s="39">
        <v>3</v>
      </c>
      <c r="Q45" s="39">
        <v>2</v>
      </c>
      <c r="R45" s="39">
        <v>2</v>
      </c>
      <c r="S45" s="39">
        <v>0</v>
      </c>
      <c r="T45" s="39">
        <f>(H45*3)+((F45-H45)*2)+J45</f>
        <v>10</v>
      </c>
      <c r="U45" s="40">
        <f t="shared" si="6"/>
        <v>0.6216216216216216</v>
      </c>
      <c r="V45" s="22" t="s">
        <v>368</v>
      </c>
      <c r="W45" s="22" t="s">
        <v>79</v>
      </c>
      <c r="X45" s="22" t="s">
        <v>80</v>
      </c>
      <c r="Y45" s="61">
        <v>3278</v>
      </c>
      <c r="Z45" s="41"/>
      <c r="AA45" s="1" t="s">
        <v>81</v>
      </c>
      <c r="AB45" s="28" t="s">
        <v>106</v>
      </c>
    </row>
    <row r="46" spans="1:28" x14ac:dyDescent="0.3">
      <c r="A46" s="1" t="s">
        <v>46</v>
      </c>
      <c r="B46" s="1" t="s">
        <v>364</v>
      </c>
      <c r="C46" s="27" t="s">
        <v>93</v>
      </c>
      <c r="D46" s="38">
        <v>40</v>
      </c>
      <c r="E46" s="27">
        <v>23</v>
      </c>
      <c r="F46" s="27">
        <v>3</v>
      </c>
      <c r="G46" s="27">
        <v>5</v>
      </c>
      <c r="H46" s="27"/>
      <c r="I46" s="27"/>
      <c r="J46" s="27">
        <v>1</v>
      </c>
      <c r="K46" s="27">
        <v>3</v>
      </c>
      <c r="L46" s="27">
        <v>3</v>
      </c>
      <c r="M46" s="27">
        <v>1</v>
      </c>
      <c r="N46" s="27">
        <f>SUM(L46:M46)</f>
        <v>4</v>
      </c>
      <c r="O46" s="39">
        <v>0</v>
      </c>
      <c r="P46" s="39">
        <v>4</v>
      </c>
      <c r="Q46" s="39">
        <v>1</v>
      </c>
      <c r="R46" s="39">
        <v>4</v>
      </c>
      <c r="S46" s="39">
        <v>0</v>
      </c>
      <c r="T46" s="39">
        <f>(H46*3)+((F46-H46)*2)+J46</f>
        <v>7</v>
      </c>
      <c r="U46" s="40">
        <f t="shared" si="6"/>
        <v>0.34782608695652173</v>
      </c>
      <c r="V46" s="22" t="s">
        <v>368</v>
      </c>
      <c r="W46" s="22" t="s">
        <v>79</v>
      </c>
      <c r="X46" s="22" t="s">
        <v>80</v>
      </c>
      <c r="Y46" s="61">
        <v>3278</v>
      </c>
      <c r="Z46" s="41"/>
      <c r="AA46" s="1" t="s">
        <v>81</v>
      </c>
      <c r="AB46" s="28" t="s">
        <v>106</v>
      </c>
    </row>
    <row r="47" spans="1:28" x14ac:dyDescent="0.3">
      <c r="A47" s="43" t="s">
        <v>46</v>
      </c>
      <c r="B47" s="43" t="s">
        <v>364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37</v>
      </c>
      <c r="G47" s="44">
        <f t="shared" si="7"/>
        <v>95</v>
      </c>
      <c r="H47" s="44">
        <f t="shared" si="7"/>
        <v>0</v>
      </c>
      <c r="I47" s="44">
        <f t="shared" si="7"/>
        <v>0</v>
      </c>
      <c r="J47" s="44">
        <f t="shared" si="7"/>
        <v>18</v>
      </c>
      <c r="K47" s="44">
        <f t="shared" si="7"/>
        <v>28</v>
      </c>
      <c r="L47" s="44">
        <f t="shared" si="7"/>
        <v>35</v>
      </c>
      <c r="M47" s="44">
        <f t="shared" si="7"/>
        <v>27</v>
      </c>
      <c r="N47" s="44">
        <f t="shared" si="7"/>
        <v>62</v>
      </c>
      <c r="O47" s="44">
        <f t="shared" si="7"/>
        <v>21</v>
      </c>
      <c r="P47" s="44">
        <f t="shared" si="7"/>
        <v>17</v>
      </c>
      <c r="Q47" s="44">
        <f t="shared" si="7"/>
        <v>15</v>
      </c>
      <c r="R47" s="44">
        <f t="shared" si="7"/>
        <v>20</v>
      </c>
      <c r="S47" s="44">
        <f t="shared" si="7"/>
        <v>0</v>
      </c>
      <c r="T47" s="44">
        <f t="shared" si="7"/>
        <v>92</v>
      </c>
      <c r="U47" s="45">
        <f>((T47+Q47+N47-R47)+(O47*2))/E47</f>
        <v>0.79583333333333328</v>
      </c>
      <c r="V47" s="46" t="s">
        <v>368</v>
      </c>
      <c r="W47" s="46" t="s">
        <v>79</v>
      </c>
      <c r="X47" s="46" t="s">
        <v>80</v>
      </c>
      <c r="Y47" s="62">
        <v>3278</v>
      </c>
      <c r="Z47" s="47"/>
      <c r="AA47" s="43" t="s">
        <v>81</v>
      </c>
      <c r="AB47" s="66" t="s">
        <v>106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0.38947368421052631</v>
      </c>
      <c r="H48" s="27"/>
      <c r="I48" s="1"/>
      <c r="J48" s="48" t="s">
        <v>42</v>
      </c>
      <c r="K48" s="50">
        <f>J47/K47</f>
        <v>0.6428571428571429</v>
      </c>
      <c r="L48" s="1"/>
      <c r="M48" s="39" t="s">
        <v>43</v>
      </c>
      <c r="N48" s="51">
        <v>6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40333-A00F-4499-A568-20912D2DF857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442</v>
      </c>
    </row>
    <row r="2" spans="1:28" x14ac:dyDescent="0.3">
      <c r="B2" s="1"/>
      <c r="C2" s="2" t="s">
        <v>45</v>
      </c>
      <c r="D2" s="3" t="s">
        <v>362</v>
      </c>
      <c r="E2" s="4"/>
      <c r="F2" s="5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29682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102</v>
      </c>
      <c r="K4" s="16" t="s">
        <v>45</v>
      </c>
      <c r="L4" s="17"/>
      <c r="M4" s="18"/>
      <c r="N4" s="19">
        <v>22</v>
      </c>
      <c r="O4" s="19">
        <v>25</v>
      </c>
      <c r="P4" s="19">
        <v>23</v>
      </c>
      <c r="Q4" s="19">
        <v>18</v>
      </c>
      <c r="R4" s="20"/>
      <c r="S4" s="21">
        <f>SUM(N4:R4)</f>
        <v>88</v>
      </c>
      <c r="T4" s="22" t="s">
        <v>371</v>
      </c>
    </row>
    <row r="5" spans="1:28" x14ac:dyDescent="0.3">
      <c r="B5" s="1"/>
      <c r="C5" s="6" t="s">
        <v>74</v>
      </c>
      <c r="D5" s="7" t="s">
        <v>6</v>
      </c>
      <c r="E5" s="1"/>
      <c r="F5" s="1"/>
      <c r="G5" s="1"/>
      <c r="J5" s="15" t="s">
        <v>372</v>
      </c>
      <c r="K5" s="16" t="s">
        <v>58</v>
      </c>
      <c r="L5" s="17"/>
      <c r="M5" s="18"/>
      <c r="N5" s="19">
        <v>21</v>
      </c>
      <c r="O5" s="19">
        <v>31</v>
      </c>
      <c r="P5" s="19">
        <v>18</v>
      </c>
      <c r="Q5" s="19">
        <v>37</v>
      </c>
      <c r="R5" s="20"/>
      <c r="S5" s="21">
        <f>SUM(N5:R5)</f>
        <v>107</v>
      </c>
      <c r="T5" s="22" t="s">
        <v>371</v>
      </c>
      <c r="U5" s="1"/>
      <c r="V5" s="1"/>
      <c r="W5" s="1"/>
    </row>
    <row r="6" spans="1:28" x14ac:dyDescent="0.3">
      <c r="C6" s="23">
        <v>4482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75</v>
      </c>
      <c r="D7" s="7" t="s">
        <v>8</v>
      </c>
      <c r="G7" s="1"/>
      <c r="S7" s="1"/>
      <c r="T7" s="25" t="s">
        <v>363</v>
      </c>
      <c r="U7" s="1"/>
      <c r="V7" s="26" t="s">
        <v>371</v>
      </c>
      <c r="W7" s="1"/>
    </row>
    <row r="8" spans="1:28" x14ac:dyDescent="0.3">
      <c r="B8" s="1"/>
      <c r="C8" s="24" t="s">
        <v>113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373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364</v>
      </c>
      <c r="B13" s="1" t="s">
        <v>46</v>
      </c>
      <c r="C13" s="27" t="s">
        <v>47</v>
      </c>
      <c r="D13" s="38">
        <v>12</v>
      </c>
      <c r="E13" s="27">
        <v>43</v>
      </c>
      <c r="F13" s="27">
        <v>15</v>
      </c>
      <c r="G13" s="27">
        <v>26</v>
      </c>
      <c r="H13" s="27">
        <v>0</v>
      </c>
      <c r="I13" s="27">
        <v>1</v>
      </c>
      <c r="J13" s="27">
        <v>6</v>
      </c>
      <c r="K13" s="27">
        <v>7</v>
      </c>
      <c r="L13" s="27">
        <v>4</v>
      </c>
      <c r="M13" s="27">
        <v>1</v>
      </c>
      <c r="N13" s="27">
        <f>SUM(L13:M13)</f>
        <v>5</v>
      </c>
      <c r="O13" s="27">
        <v>0</v>
      </c>
      <c r="P13" s="39">
        <v>4</v>
      </c>
      <c r="Q13" s="27">
        <v>0</v>
      </c>
      <c r="R13" s="27">
        <v>2</v>
      </c>
      <c r="S13" s="27">
        <v>0</v>
      </c>
      <c r="T13" s="39">
        <f>(H13*3)+((F13-H13)*2)+J13</f>
        <v>36</v>
      </c>
      <c r="U13" s="40">
        <f>IFERROR(((T13+Q13+N13-R13)+(O13*2))/E13,"")</f>
        <v>0.90697674418604646</v>
      </c>
      <c r="V13" s="22" t="s">
        <v>371</v>
      </c>
      <c r="W13" s="22" t="s">
        <v>94</v>
      </c>
      <c r="X13" s="22" t="s">
        <v>95</v>
      </c>
      <c r="Y13" s="61">
        <v>4482</v>
      </c>
      <c r="Z13" s="41"/>
      <c r="AA13" s="1" t="s">
        <v>96</v>
      </c>
      <c r="AB13" s="28" t="s">
        <v>104</v>
      </c>
    </row>
    <row r="14" spans="1:28" x14ac:dyDescent="0.3">
      <c r="A14" s="1" t="s">
        <v>364</v>
      </c>
      <c r="B14" s="1" t="s">
        <v>46</v>
      </c>
      <c r="C14" s="27" t="s">
        <v>48</v>
      </c>
      <c r="D14" s="38">
        <v>34</v>
      </c>
      <c r="E14" s="27">
        <v>35</v>
      </c>
      <c r="F14" s="27">
        <v>3</v>
      </c>
      <c r="G14" s="27">
        <v>6</v>
      </c>
      <c r="H14" s="27"/>
      <c r="I14" s="27"/>
      <c r="J14" s="27">
        <v>3</v>
      </c>
      <c r="K14" s="27">
        <v>5</v>
      </c>
      <c r="L14" s="27">
        <v>4</v>
      </c>
      <c r="M14" s="27">
        <v>3</v>
      </c>
      <c r="N14" s="27">
        <f t="shared" ref="N14:N19" si="0">SUM(L14:M14)</f>
        <v>7</v>
      </c>
      <c r="O14" s="39">
        <v>1</v>
      </c>
      <c r="P14" s="39">
        <v>3</v>
      </c>
      <c r="Q14" s="39">
        <v>1</v>
      </c>
      <c r="R14" s="39">
        <v>3</v>
      </c>
      <c r="S14" s="39">
        <v>2</v>
      </c>
      <c r="T14" s="39">
        <f t="shared" ref="T14:T22" si="1">(H14*3)+((F14-H14)*2)+J14</f>
        <v>9</v>
      </c>
      <c r="U14" s="40">
        <f t="shared" ref="U14:U22" si="2">IFERROR(((T14+Q14+N14-R14)+(O14*2))/E14,"")</f>
        <v>0.45714285714285713</v>
      </c>
      <c r="V14" s="22" t="s">
        <v>371</v>
      </c>
      <c r="W14" s="22" t="s">
        <v>94</v>
      </c>
      <c r="X14" s="22" t="s">
        <v>95</v>
      </c>
      <c r="Y14" s="61">
        <v>4482</v>
      </c>
      <c r="Z14" s="41"/>
      <c r="AA14" s="1" t="s">
        <v>96</v>
      </c>
      <c r="AB14" s="28" t="s">
        <v>104</v>
      </c>
    </row>
    <row r="15" spans="1:28" x14ac:dyDescent="0.3">
      <c r="A15" s="1" t="s">
        <v>364</v>
      </c>
      <c r="B15" s="1" t="s">
        <v>46</v>
      </c>
      <c r="C15" s="27" t="s">
        <v>132</v>
      </c>
      <c r="D15" s="38">
        <v>55</v>
      </c>
      <c r="E15" s="27" t="s">
        <v>467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55"/>
      <c r="Q15" s="39"/>
      <c r="R15" s="39"/>
      <c r="S15" s="39"/>
      <c r="T15" s="39"/>
      <c r="U15" s="40" t="str">
        <f t="shared" si="2"/>
        <v/>
      </c>
      <c r="V15" s="22" t="s">
        <v>371</v>
      </c>
      <c r="W15" s="22" t="s">
        <v>94</v>
      </c>
      <c r="X15" s="22" t="s">
        <v>95</v>
      </c>
      <c r="Y15" s="61">
        <v>4482</v>
      </c>
      <c r="Z15" s="41"/>
      <c r="AA15" s="1" t="s">
        <v>96</v>
      </c>
      <c r="AB15" s="28" t="s">
        <v>104</v>
      </c>
    </row>
    <row r="16" spans="1:28" x14ac:dyDescent="0.3">
      <c r="A16" s="1" t="s">
        <v>364</v>
      </c>
      <c r="B16" s="1" t="s">
        <v>46</v>
      </c>
      <c r="C16" s="27" t="s">
        <v>117</v>
      </c>
      <c r="D16" s="38">
        <v>42</v>
      </c>
      <c r="E16" s="27">
        <v>6</v>
      </c>
      <c r="F16" s="27">
        <v>1</v>
      </c>
      <c r="G16" s="27">
        <v>2</v>
      </c>
      <c r="H16" s="27"/>
      <c r="I16" s="27"/>
      <c r="J16" s="27">
        <v>0</v>
      </c>
      <c r="K16" s="27">
        <v>0</v>
      </c>
      <c r="L16" s="27">
        <v>1</v>
      </c>
      <c r="M16" s="27">
        <v>0</v>
      </c>
      <c r="N16" s="27">
        <f t="shared" si="0"/>
        <v>1</v>
      </c>
      <c r="O16" s="39">
        <v>1</v>
      </c>
      <c r="P16" s="39">
        <v>1</v>
      </c>
      <c r="Q16" s="39">
        <v>0</v>
      </c>
      <c r="R16" s="39">
        <v>0</v>
      </c>
      <c r="S16" s="39">
        <v>0</v>
      </c>
      <c r="T16" s="39">
        <f t="shared" si="1"/>
        <v>2</v>
      </c>
      <c r="U16" s="40">
        <f t="shared" si="2"/>
        <v>0.83333333333333337</v>
      </c>
      <c r="V16" s="22" t="s">
        <v>371</v>
      </c>
      <c r="W16" s="22" t="s">
        <v>94</v>
      </c>
      <c r="X16" s="22" t="s">
        <v>95</v>
      </c>
      <c r="Y16" s="61">
        <v>4482</v>
      </c>
      <c r="Z16" s="41" t="s">
        <v>369</v>
      </c>
      <c r="AA16" s="1" t="s">
        <v>96</v>
      </c>
      <c r="AB16" s="28" t="s">
        <v>104</v>
      </c>
    </row>
    <row r="17" spans="1:28" x14ac:dyDescent="0.3">
      <c r="A17" s="1" t="s">
        <v>364</v>
      </c>
      <c r="B17" s="1" t="s">
        <v>46</v>
      </c>
      <c r="C17" s="27" t="s">
        <v>118</v>
      </c>
      <c r="D17" s="38">
        <v>40</v>
      </c>
      <c r="E17" s="27">
        <v>39</v>
      </c>
      <c r="F17" s="27">
        <v>6</v>
      </c>
      <c r="G17" s="27">
        <v>19</v>
      </c>
      <c r="H17" s="27"/>
      <c r="I17" s="27"/>
      <c r="J17" s="27">
        <v>0</v>
      </c>
      <c r="K17" s="27">
        <v>0</v>
      </c>
      <c r="L17" s="27">
        <v>6</v>
      </c>
      <c r="M17" s="27">
        <v>9</v>
      </c>
      <c r="N17" s="27">
        <f t="shared" si="0"/>
        <v>15</v>
      </c>
      <c r="O17" s="39">
        <v>0</v>
      </c>
      <c r="P17" s="39">
        <v>5</v>
      </c>
      <c r="Q17" s="39">
        <v>0</v>
      </c>
      <c r="R17" s="39">
        <v>1</v>
      </c>
      <c r="S17" s="39">
        <v>2</v>
      </c>
      <c r="T17" s="39">
        <f t="shared" si="1"/>
        <v>12</v>
      </c>
      <c r="U17" s="40">
        <f t="shared" si="2"/>
        <v>0.66666666666666663</v>
      </c>
      <c r="V17" s="22" t="s">
        <v>371</v>
      </c>
      <c r="W17" s="22" t="s">
        <v>94</v>
      </c>
      <c r="X17" s="22" t="s">
        <v>95</v>
      </c>
      <c r="Y17" s="61">
        <v>4482</v>
      </c>
      <c r="Z17" s="41"/>
      <c r="AA17" s="1" t="s">
        <v>96</v>
      </c>
      <c r="AB17" s="28" t="s">
        <v>104</v>
      </c>
    </row>
    <row r="18" spans="1:28" x14ac:dyDescent="0.3">
      <c r="A18" s="1" t="s">
        <v>364</v>
      </c>
      <c r="B18" s="1" t="s">
        <v>46</v>
      </c>
      <c r="C18" s="27" t="s">
        <v>49</v>
      </c>
      <c r="D18" s="38">
        <v>44</v>
      </c>
      <c r="E18" s="27">
        <v>42</v>
      </c>
      <c r="F18" s="27">
        <v>6</v>
      </c>
      <c r="G18" s="27">
        <v>16</v>
      </c>
      <c r="H18" s="27">
        <v>1</v>
      </c>
      <c r="I18" s="27">
        <v>4</v>
      </c>
      <c r="J18" s="27">
        <v>1</v>
      </c>
      <c r="K18" s="27">
        <v>2</v>
      </c>
      <c r="L18" s="27">
        <v>2</v>
      </c>
      <c r="M18" s="27">
        <v>3</v>
      </c>
      <c r="N18" s="27">
        <f t="shared" si="0"/>
        <v>5</v>
      </c>
      <c r="O18" s="39">
        <v>3</v>
      </c>
      <c r="P18" s="39">
        <v>5</v>
      </c>
      <c r="Q18" s="39">
        <v>0</v>
      </c>
      <c r="R18" s="39">
        <v>5</v>
      </c>
      <c r="S18" s="39">
        <v>0</v>
      </c>
      <c r="T18" s="39">
        <f t="shared" si="1"/>
        <v>14</v>
      </c>
      <c r="U18" s="40">
        <f t="shared" si="2"/>
        <v>0.47619047619047616</v>
      </c>
      <c r="V18" s="22" t="s">
        <v>371</v>
      </c>
      <c r="W18" s="22" t="s">
        <v>94</v>
      </c>
      <c r="X18" s="22" t="s">
        <v>95</v>
      </c>
      <c r="Y18" s="61">
        <v>4482</v>
      </c>
      <c r="Z18" s="41"/>
      <c r="AA18" s="1" t="s">
        <v>96</v>
      </c>
      <c r="AB18" s="28" t="s">
        <v>104</v>
      </c>
    </row>
    <row r="19" spans="1:28" x14ac:dyDescent="0.3">
      <c r="A19" s="1" t="s">
        <v>364</v>
      </c>
      <c r="B19" s="1" t="s">
        <v>46</v>
      </c>
      <c r="C19" s="27" t="s">
        <v>50</v>
      </c>
      <c r="D19" s="38">
        <v>24</v>
      </c>
      <c r="E19" s="27">
        <v>16</v>
      </c>
      <c r="F19" s="27">
        <v>0</v>
      </c>
      <c r="G19" s="27">
        <v>2</v>
      </c>
      <c r="H19" s="27"/>
      <c r="I19" s="27"/>
      <c r="J19" s="27">
        <v>1</v>
      </c>
      <c r="K19" s="27">
        <v>1</v>
      </c>
      <c r="L19" s="27">
        <v>0</v>
      </c>
      <c r="M19" s="27">
        <v>3</v>
      </c>
      <c r="N19" s="27">
        <f t="shared" si="0"/>
        <v>3</v>
      </c>
      <c r="O19" s="39">
        <v>1</v>
      </c>
      <c r="P19" s="39">
        <v>2</v>
      </c>
      <c r="Q19" s="39">
        <v>0</v>
      </c>
      <c r="R19" s="39">
        <v>3</v>
      </c>
      <c r="S19" s="39">
        <v>0</v>
      </c>
      <c r="T19" s="39">
        <f t="shared" si="1"/>
        <v>1</v>
      </c>
      <c r="U19" s="40">
        <f t="shared" si="2"/>
        <v>0.1875</v>
      </c>
      <c r="V19" s="22" t="s">
        <v>371</v>
      </c>
      <c r="W19" s="22" t="s">
        <v>94</v>
      </c>
      <c r="X19" s="22" t="s">
        <v>95</v>
      </c>
      <c r="Y19" s="61">
        <v>4482</v>
      </c>
      <c r="Z19" s="41"/>
      <c r="AA19" s="1" t="s">
        <v>96</v>
      </c>
      <c r="AB19" s="28" t="s">
        <v>104</v>
      </c>
    </row>
    <row r="20" spans="1:28" x14ac:dyDescent="0.3">
      <c r="A20" s="1" t="s">
        <v>364</v>
      </c>
      <c r="B20" s="1" t="s">
        <v>46</v>
      </c>
      <c r="C20" s="27" t="s">
        <v>51</v>
      </c>
      <c r="D20" s="38">
        <v>23</v>
      </c>
      <c r="E20" s="27">
        <v>11</v>
      </c>
      <c r="F20" s="27">
        <v>2</v>
      </c>
      <c r="G20" s="27">
        <v>3</v>
      </c>
      <c r="H20" s="27"/>
      <c r="I20" s="27"/>
      <c r="J20" s="27">
        <v>2</v>
      </c>
      <c r="K20" s="27">
        <v>2</v>
      </c>
      <c r="L20" s="27">
        <v>0</v>
      </c>
      <c r="M20" s="27">
        <v>0</v>
      </c>
      <c r="N20" s="27">
        <f>SUM(L20:M20)</f>
        <v>0</v>
      </c>
      <c r="O20" s="39">
        <v>2</v>
      </c>
      <c r="P20" s="39">
        <v>2</v>
      </c>
      <c r="Q20" s="39">
        <v>0</v>
      </c>
      <c r="R20" s="39">
        <v>0</v>
      </c>
      <c r="S20" s="39">
        <v>0</v>
      </c>
      <c r="T20" s="39">
        <f t="shared" si="1"/>
        <v>6</v>
      </c>
      <c r="U20" s="40">
        <f t="shared" si="2"/>
        <v>0.90909090909090906</v>
      </c>
      <c r="V20" s="22" t="s">
        <v>371</v>
      </c>
      <c r="W20" s="22" t="s">
        <v>94</v>
      </c>
      <c r="X20" s="22" t="s">
        <v>95</v>
      </c>
      <c r="Y20" s="61">
        <v>4482</v>
      </c>
      <c r="Z20" s="41"/>
      <c r="AA20" s="1" t="s">
        <v>96</v>
      </c>
      <c r="AB20" s="28" t="s">
        <v>104</v>
      </c>
    </row>
    <row r="21" spans="1:28" x14ac:dyDescent="0.3">
      <c r="A21" s="1" t="s">
        <v>364</v>
      </c>
      <c r="B21" s="1" t="s">
        <v>46</v>
      </c>
      <c r="C21" s="27" t="s">
        <v>53</v>
      </c>
      <c r="D21" s="38">
        <v>10</v>
      </c>
      <c r="E21" s="27">
        <v>34</v>
      </c>
      <c r="F21" s="27">
        <v>4</v>
      </c>
      <c r="G21" s="27">
        <v>12</v>
      </c>
      <c r="H21" s="27">
        <v>0</v>
      </c>
      <c r="I21" s="27">
        <v>1</v>
      </c>
      <c r="J21" s="27">
        <v>0</v>
      </c>
      <c r="K21" s="27">
        <v>0</v>
      </c>
      <c r="L21" s="27">
        <v>1</v>
      </c>
      <c r="M21" s="27">
        <v>4</v>
      </c>
      <c r="N21" s="27">
        <f>SUM(L21:M21)</f>
        <v>5</v>
      </c>
      <c r="O21" s="39">
        <v>3</v>
      </c>
      <c r="P21" s="55">
        <v>6</v>
      </c>
      <c r="Q21" s="39">
        <v>3</v>
      </c>
      <c r="R21" s="39">
        <v>4</v>
      </c>
      <c r="S21" s="39">
        <v>0</v>
      </c>
      <c r="T21" s="39">
        <f t="shared" si="1"/>
        <v>8</v>
      </c>
      <c r="U21" s="40">
        <f t="shared" si="2"/>
        <v>0.52941176470588236</v>
      </c>
      <c r="V21" s="22" t="s">
        <v>371</v>
      </c>
      <c r="W21" s="22" t="s">
        <v>94</v>
      </c>
      <c r="X21" s="22" t="s">
        <v>95</v>
      </c>
      <c r="Y21" s="61">
        <v>4482</v>
      </c>
      <c r="Z21" s="41"/>
      <c r="AA21" s="1" t="s">
        <v>96</v>
      </c>
      <c r="AB21" s="28" t="s">
        <v>104</v>
      </c>
    </row>
    <row r="22" spans="1:28" x14ac:dyDescent="0.3">
      <c r="A22" s="1" t="s">
        <v>364</v>
      </c>
      <c r="B22" s="1" t="s">
        <v>46</v>
      </c>
      <c r="C22" s="27" t="s">
        <v>54</v>
      </c>
      <c r="D22" s="38">
        <v>32</v>
      </c>
      <c r="E22" s="27">
        <v>14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4</v>
      </c>
      <c r="P22" s="39">
        <v>1</v>
      </c>
      <c r="Q22" s="39">
        <v>0</v>
      </c>
      <c r="R22" s="39">
        <v>2</v>
      </c>
      <c r="S22" s="39">
        <v>1</v>
      </c>
      <c r="T22" s="39">
        <f t="shared" si="1"/>
        <v>0</v>
      </c>
      <c r="U22" s="40">
        <f t="shared" si="2"/>
        <v>0.42857142857142855</v>
      </c>
      <c r="V22" s="22" t="s">
        <v>371</v>
      </c>
      <c r="W22" s="22" t="s">
        <v>94</v>
      </c>
      <c r="X22" s="22" t="s">
        <v>95</v>
      </c>
      <c r="Y22" s="61">
        <v>4482</v>
      </c>
      <c r="Z22" s="41"/>
      <c r="AA22" s="1" t="s">
        <v>96</v>
      </c>
      <c r="AB22" s="28" t="s">
        <v>104</v>
      </c>
    </row>
    <row r="23" spans="1:28" x14ac:dyDescent="0.3">
      <c r="A23" s="1" t="s">
        <v>364</v>
      </c>
      <c r="B23" s="75" t="s">
        <v>46</v>
      </c>
      <c r="C23" s="55" t="s">
        <v>39</v>
      </c>
      <c r="D23" s="38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 t="s">
        <v>371</v>
      </c>
      <c r="W23" s="22" t="s">
        <v>94</v>
      </c>
      <c r="X23" s="22" t="s">
        <v>95</v>
      </c>
      <c r="Y23" s="61">
        <v>4482</v>
      </c>
      <c r="Z23" s="41"/>
      <c r="AA23" s="1" t="s">
        <v>96</v>
      </c>
      <c r="AB23" s="28" t="s">
        <v>104</v>
      </c>
    </row>
    <row r="24" spans="1:28" x14ac:dyDescent="0.3">
      <c r="A24" s="43" t="s">
        <v>364</v>
      </c>
      <c r="B24" s="43" t="s">
        <v>46</v>
      </c>
      <c r="C24" s="44" t="s">
        <v>40</v>
      </c>
      <c r="D24" s="44"/>
      <c r="E24" s="44">
        <f t="shared" ref="E24:T24" si="3">SUM(E13:E22)</f>
        <v>240</v>
      </c>
      <c r="F24" s="44">
        <f t="shared" si="3"/>
        <v>37</v>
      </c>
      <c r="G24" s="44">
        <f t="shared" si="3"/>
        <v>87</v>
      </c>
      <c r="H24" s="44">
        <f t="shared" si="3"/>
        <v>1</v>
      </c>
      <c r="I24" s="44">
        <f t="shared" si="3"/>
        <v>6</v>
      </c>
      <c r="J24" s="44">
        <f t="shared" si="3"/>
        <v>13</v>
      </c>
      <c r="K24" s="44">
        <f t="shared" si="3"/>
        <v>17</v>
      </c>
      <c r="L24" s="44">
        <f t="shared" si="3"/>
        <v>18</v>
      </c>
      <c r="M24" s="44">
        <f t="shared" si="3"/>
        <v>23</v>
      </c>
      <c r="N24" s="44">
        <f t="shared" si="3"/>
        <v>41</v>
      </c>
      <c r="O24" s="44">
        <f t="shared" si="3"/>
        <v>15</v>
      </c>
      <c r="P24" s="44">
        <f t="shared" si="3"/>
        <v>29</v>
      </c>
      <c r="Q24" s="44">
        <f t="shared" si="3"/>
        <v>4</v>
      </c>
      <c r="R24" s="44">
        <f t="shared" si="3"/>
        <v>20</v>
      </c>
      <c r="S24" s="44">
        <f t="shared" si="3"/>
        <v>5</v>
      </c>
      <c r="T24" s="44">
        <f t="shared" si="3"/>
        <v>88</v>
      </c>
      <c r="U24" s="45">
        <f>((T24+Q24+N24-R24)+(O24*2))/E24</f>
        <v>0.59583333333333333</v>
      </c>
      <c r="V24" s="46" t="s">
        <v>371</v>
      </c>
      <c r="W24" s="46" t="s">
        <v>94</v>
      </c>
      <c r="X24" s="46" t="s">
        <v>95</v>
      </c>
      <c r="Y24" s="62">
        <v>4482</v>
      </c>
      <c r="Z24" s="47"/>
      <c r="AA24" s="43" t="s">
        <v>96</v>
      </c>
      <c r="AB24" s="66" t="s">
        <v>104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0.42528735632183906</v>
      </c>
      <c r="H25" s="27"/>
      <c r="I25" s="1"/>
      <c r="J25" s="48" t="s">
        <v>42</v>
      </c>
      <c r="K25" s="50">
        <f>J24/K24</f>
        <v>0.76470588235294112</v>
      </c>
      <c r="L25" s="1"/>
      <c r="M25" s="39" t="s">
        <v>43</v>
      </c>
      <c r="N25" s="51">
        <v>3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378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 t="s">
        <v>373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364</v>
      </c>
      <c r="C35" s="27" t="s">
        <v>83</v>
      </c>
      <c r="D35" s="38">
        <v>11</v>
      </c>
      <c r="E35" s="27">
        <v>13</v>
      </c>
      <c r="F35" s="27">
        <v>2</v>
      </c>
      <c r="G35" s="27">
        <v>3</v>
      </c>
      <c r="H35" s="27"/>
      <c r="I35" s="27"/>
      <c r="J35" s="27">
        <v>0</v>
      </c>
      <c r="K35" s="27">
        <v>0</v>
      </c>
      <c r="L35" s="27">
        <v>1</v>
      </c>
      <c r="M35" s="27">
        <v>2</v>
      </c>
      <c r="N35" s="27">
        <f>SUM(L35:M35)</f>
        <v>3</v>
      </c>
      <c r="O35" s="27">
        <v>1</v>
      </c>
      <c r="P35" s="39">
        <v>1</v>
      </c>
      <c r="Q35" s="27">
        <v>0</v>
      </c>
      <c r="R35" s="27">
        <v>2</v>
      </c>
      <c r="S35" s="27">
        <v>0</v>
      </c>
      <c r="T35" s="27">
        <f>(H35*3)+((F35-H35)*2)+J35</f>
        <v>4</v>
      </c>
      <c r="U35" s="40">
        <f>IFERROR(((T35+Q35+N35-R35)+(O35*2))/E35,"")</f>
        <v>0.53846153846153844</v>
      </c>
      <c r="V35" s="22" t="s">
        <v>371</v>
      </c>
      <c r="W35" s="22" t="s">
        <v>79</v>
      </c>
      <c r="X35" s="22" t="s">
        <v>80</v>
      </c>
      <c r="Y35" s="61">
        <v>4482</v>
      </c>
      <c r="Z35" s="41"/>
      <c r="AA35" s="1" t="s">
        <v>81</v>
      </c>
      <c r="AB35" s="28" t="s">
        <v>374</v>
      </c>
    </row>
    <row r="36" spans="1:28" x14ac:dyDescent="0.3">
      <c r="A36" s="1" t="s">
        <v>46</v>
      </c>
      <c r="B36" s="1" t="s">
        <v>364</v>
      </c>
      <c r="C36" s="27" t="s">
        <v>84</v>
      </c>
      <c r="D36" s="38">
        <v>22</v>
      </c>
      <c r="E36" s="27">
        <v>1</v>
      </c>
      <c r="F36" s="27">
        <v>0</v>
      </c>
      <c r="G36" s="27">
        <v>0</v>
      </c>
      <c r="H36" s="27"/>
      <c r="I36" s="27"/>
      <c r="J36" s="27">
        <v>4</v>
      </c>
      <c r="K36" s="27">
        <v>4</v>
      </c>
      <c r="L36" s="27">
        <v>0</v>
      </c>
      <c r="M36" s="27">
        <v>0</v>
      </c>
      <c r="N36" s="27">
        <f t="shared" ref="N36:N42" si="4">SUM(L36:M36)</f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f t="shared" ref="T36:T42" si="5">(H36*3)+((F36-H36)*2)+J36</f>
        <v>4</v>
      </c>
      <c r="U36" s="40">
        <f t="shared" ref="U36:U46" si="6">IFERROR(((T36+Q36+N36-R36)+(O36*2))/E36,"")</f>
        <v>4</v>
      </c>
      <c r="V36" s="22" t="s">
        <v>371</v>
      </c>
      <c r="W36" s="22" t="s">
        <v>79</v>
      </c>
      <c r="X36" s="22" t="s">
        <v>80</v>
      </c>
      <c r="Y36" s="61">
        <v>4482</v>
      </c>
      <c r="Z36" s="41"/>
      <c r="AA36" s="1" t="s">
        <v>81</v>
      </c>
      <c r="AB36" s="28" t="s">
        <v>374</v>
      </c>
    </row>
    <row r="37" spans="1:28" x14ac:dyDescent="0.3">
      <c r="A37" s="1" t="s">
        <v>46</v>
      </c>
      <c r="B37" s="1" t="s">
        <v>364</v>
      </c>
      <c r="C37" s="27" t="s">
        <v>110</v>
      </c>
      <c r="D37" s="38">
        <v>14</v>
      </c>
      <c r="E37" s="27">
        <v>28</v>
      </c>
      <c r="F37" s="27">
        <v>2</v>
      </c>
      <c r="G37" s="27">
        <v>5</v>
      </c>
      <c r="H37" s="27"/>
      <c r="I37" s="27"/>
      <c r="J37" s="27">
        <v>1</v>
      </c>
      <c r="K37" s="27">
        <v>1</v>
      </c>
      <c r="L37" s="27">
        <v>2</v>
      </c>
      <c r="M37" s="27">
        <v>6</v>
      </c>
      <c r="N37" s="27">
        <f t="shared" si="4"/>
        <v>8</v>
      </c>
      <c r="O37" s="39">
        <v>4</v>
      </c>
      <c r="P37" s="39">
        <v>4</v>
      </c>
      <c r="Q37" s="39">
        <v>1</v>
      </c>
      <c r="R37" s="39">
        <v>3</v>
      </c>
      <c r="S37" s="39">
        <v>0</v>
      </c>
      <c r="T37" s="39">
        <f t="shared" si="5"/>
        <v>5</v>
      </c>
      <c r="U37" s="40">
        <f t="shared" si="6"/>
        <v>0.6785714285714286</v>
      </c>
      <c r="V37" s="22" t="s">
        <v>371</v>
      </c>
      <c r="W37" s="22" t="s">
        <v>79</v>
      </c>
      <c r="X37" s="22" t="s">
        <v>80</v>
      </c>
      <c r="Y37" s="61">
        <v>4482</v>
      </c>
      <c r="Z37" s="41"/>
      <c r="AA37" s="1" t="s">
        <v>81</v>
      </c>
      <c r="AB37" s="28" t="s">
        <v>374</v>
      </c>
    </row>
    <row r="38" spans="1:28" x14ac:dyDescent="0.3">
      <c r="A38" s="1" t="s">
        <v>46</v>
      </c>
      <c r="B38" s="1" t="s">
        <v>364</v>
      </c>
      <c r="C38" s="27" t="s">
        <v>111</v>
      </c>
      <c r="D38" s="38">
        <v>32</v>
      </c>
      <c r="E38" s="27">
        <v>1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f t="shared" si="5"/>
        <v>0</v>
      </c>
      <c r="U38" s="40">
        <f t="shared" si="6"/>
        <v>0</v>
      </c>
      <c r="V38" s="22" t="s">
        <v>371</v>
      </c>
      <c r="W38" s="22" t="s">
        <v>79</v>
      </c>
      <c r="X38" s="22" t="s">
        <v>80</v>
      </c>
      <c r="Y38" s="61">
        <v>4482</v>
      </c>
      <c r="Z38" s="41"/>
      <c r="AA38" s="1" t="s">
        <v>81</v>
      </c>
      <c r="AB38" s="28" t="s">
        <v>374</v>
      </c>
    </row>
    <row r="39" spans="1:28" x14ac:dyDescent="0.3">
      <c r="A39" s="1" t="s">
        <v>46</v>
      </c>
      <c r="B39" s="1" t="s">
        <v>364</v>
      </c>
      <c r="C39" s="27" t="s">
        <v>87</v>
      </c>
      <c r="D39" s="38">
        <v>42</v>
      </c>
      <c r="E39" s="27">
        <v>8</v>
      </c>
      <c r="F39" s="27">
        <v>0</v>
      </c>
      <c r="G39" s="27">
        <v>1</v>
      </c>
      <c r="H39" s="27"/>
      <c r="I39" s="27"/>
      <c r="J39" s="27">
        <v>0</v>
      </c>
      <c r="K39" s="27">
        <v>3</v>
      </c>
      <c r="L39" s="27">
        <v>0</v>
      </c>
      <c r="M39" s="27">
        <v>3</v>
      </c>
      <c r="N39" s="27">
        <f t="shared" si="4"/>
        <v>3</v>
      </c>
      <c r="O39" s="39">
        <v>1</v>
      </c>
      <c r="P39" s="39">
        <v>1</v>
      </c>
      <c r="Q39" s="39">
        <v>0</v>
      </c>
      <c r="R39" s="39">
        <v>0</v>
      </c>
      <c r="S39" s="39">
        <v>0</v>
      </c>
      <c r="T39" s="39">
        <f t="shared" si="5"/>
        <v>0</v>
      </c>
      <c r="U39" s="40">
        <f t="shared" si="6"/>
        <v>0.625</v>
      </c>
      <c r="V39" s="22" t="s">
        <v>371</v>
      </c>
      <c r="W39" s="22" t="s">
        <v>79</v>
      </c>
      <c r="X39" s="22" t="s">
        <v>80</v>
      </c>
      <c r="Y39" s="61">
        <v>4482</v>
      </c>
      <c r="Z39" s="41"/>
      <c r="AA39" s="1" t="s">
        <v>81</v>
      </c>
      <c r="AB39" s="28" t="s">
        <v>374</v>
      </c>
    </row>
    <row r="40" spans="1:28" x14ac:dyDescent="0.3">
      <c r="A40" s="1" t="s">
        <v>46</v>
      </c>
      <c r="B40" s="1" t="s">
        <v>364</v>
      </c>
      <c r="C40" s="27" t="s">
        <v>88</v>
      </c>
      <c r="D40" s="38">
        <v>15</v>
      </c>
      <c r="E40" s="27">
        <v>37</v>
      </c>
      <c r="F40" s="27">
        <v>4</v>
      </c>
      <c r="G40" s="27">
        <v>11</v>
      </c>
      <c r="H40" s="27"/>
      <c r="I40" s="27"/>
      <c r="J40" s="27">
        <v>3</v>
      </c>
      <c r="K40" s="27">
        <v>4</v>
      </c>
      <c r="L40" s="27">
        <v>7</v>
      </c>
      <c r="M40" s="27">
        <v>3</v>
      </c>
      <c r="N40" s="27">
        <f t="shared" si="4"/>
        <v>10</v>
      </c>
      <c r="O40" s="39">
        <v>8</v>
      </c>
      <c r="P40" s="39">
        <v>4</v>
      </c>
      <c r="Q40" s="39">
        <v>4</v>
      </c>
      <c r="R40" s="39">
        <v>5</v>
      </c>
      <c r="S40" s="39">
        <v>0</v>
      </c>
      <c r="T40" s="39">
        <f t="shared" si="5"/>
        <v>11</v>
      </c>
      <c r="U40" s="40">
        <f t="shared" si="6"/>
        <v>0.97297297297297303</v>
      </c>
      <c r="V40" s="22" t="s">
        <v>371</v>
      </c>
      <c r="W40" s="22" t="s">
        <v>79</v>
      </c>
      <c r="X40" s="22" t="s">
        <v>80</v>
      </c>
      <c r="Y40" s="61">
        <v>4482</v>
      </c>
      <c r="Z40" s="41"/>
      <c r="AA40" s="1" t="s">
        <v>81</v>
      </c>
      <c r="AB40" s="28" t="s">
        <v>374</v>
      </c>
    </row>
    <row r="41" spans="1:28" x14ac:dyDescent="0.3">
      <c r="A41" s="1" t="s">
        <v>46</v>
      </c>
      <c r="B41" s="1" t="s">
        <v>364</v>
      </c>
      <c r="C41" s="27" t="s">
        <v>375</v>
      </c>
      <c r="D41" s="38">
        <v>54</v>
      </c>
      <c r="E41" s="27">
        <v>1</v>
      </c>
      <c r="F41" s="27">
        <v>0</v>
      </c>
      <c r="G41" s="27">
        <v>0</v>
      </c>
      <c r="H41" s="27"/>
      <c r="I41" s="27"/>
      <c r="J41" s="27">
        <v>3</v>
      </c>
      <c r="K41" s="27">
        <v>4</v>
      </c>
      <c r="L41" s="27">
        <v>0</v>
      </c>
      <c r="M41" s="27">
        <v>0</v>
      </c>
      <c r="N41" s="27">
        <f t="shared" ref="N41" si="7">SUM(L41:M41)</f>
        <v>0</v>
      </c>
      <c r="O41" s="39">
        <v>0</v>
      </c>
      <c r="P41" s="39">
        <v>1</v>
      </c>
      <c r="Q41" s="39">
        <v>0</v>
      </c>
      <c r="R41" s="39">
        <v>0</v>
      </c>
      <c r="S41" s="39">
        <v>0</v>
      </c>
      <c r="T41" s="39">
        <f t="shared" si="5"/>
        <v>3</v>
      </c>
      <c r="U41" s="40">
        <f t="shared" si="6"/>
        <v>3</v>
      </c>
      <c r="V41" s="22" t="s">
        <v>371</v>
      </c>
      <c r="W41" s="22" t="s">
        <v>79</v>
      </c>
      <c r="X41" s="22" t="s">
        <v>80</v>
      </c>
      <c r="Y41" s="61">
        <v>4482</v>
      </c>
      <c r="Z41" s="41"/>
      <c r="AA41" s="1" t="s">
        <v>81</v>
      </c>
      <c r="AB41" s="28" t="s">
        <v>374</v>
      </c>
    </row>
    <row r="42" spans="1:28" x14ac:dyDescent="0.3">
      <c r="A42" s="1" t="s">
        <v>46</v>
      </c>
      <c r="B42" s="1" t="s">
        <v>364</v>
      </c>
      <c r="C42" s="27" t="s">
        <v>89</v>
      </c>
      <c r="D42" s="38">
        <v>10</v>
      </c>
      <c r="E42" s="27">
        <v>45</v>
      </c>
      <c r="F42" s="27">
        <v>14</v>
      </c>
      <c r="G42" s="27">
        <v>28</v>
      </c>
      <c r="H42" s="27">
        <v>0</v>
      </c>
      <c r="I42" s="27">
        <v>1</v>
      </c>
      <c r="J42" s="27">
        <v>7</v>
      </c>
      <c r="K42" s="27">
        <v>9</v>
      </c>
      <c r="L42" s="27">
        <v>4</v>
      </c>
      <c r="M42" s="27">
        <v>6</v>
      </c>
      <c r="N42" s="27">
        <f t="shared" si="4"/>
        <v>10</v>
      </c>
      <c r="O42" s="39">
        <v>6</v>
      </c>
      <c r="P42" s="39">
        <v>4</v>
      </c>
      <c r="Q42" s="39">
        <v>2</v>
      </c>
      <c r="R42" s="39">
        <v>2</v>
      </c>
      <c r="S42" s="39">
        <v>0</v>
      </c>
      <c r="T42" s="39">
        <f t="shared" si="5"/>
        <v>35</v>
      </c>
      <c r="U42" s="40">
        <f t="shared" si="6"/>
        <v>1.2666666666666666</v>
      </c>
      <c r="V42" s="22" t="s">
        <v>371</v>
      </c>
      <c r="W42" s="22" t="s">
        <v>79</v>
      </c>
      <c r="X42" s="22" t="s">
        <v>80</v>
      </c>
      <c r="Y42" s="61">
        <v>4482</v>
      </c>
      <c r="Z42" s="41"/>
      <c r="AA42" s="1" t="s">
        <v>81</v>
      </c>
      <c r="AB42" s="28" t="s">
        <v>374</v>
      </c>
    </row>
    <row r="43" spans="1:28" x14ac:dyDescent="0.3">
      <c r="A43" s="1" t="s">
        <v>46</v>
      </c>
      <c r="B43" s="1" t="s">
        <v>364</v>
      </c>
      <c r="C43" s="27" t="s">
        <v>90</v>
      </c>
      <c r="D43" s="38">
        <v>33</v>
      </c>
      <c r="E43" s="27">
        <v>22</v>
      </c>
      <c r="F43" s="27">
        <v>3</v>
      </c>
      <c r="G43" s="27">
        <v>9</v>
      </c>
      <c r="H43" s="27"/>
      <c r="I43" s="27"/>
      <c r="J43" s="27">
        <v>6</v>
      </c>
      <c r="K43" s="27">
        <v>6</v>
      </c>
      <c r="L43" s="27">
        <v>6</v>
      </c>
      <c r="M43" s="27">
        <v>1</v>
      </c>
      <c r="N43" s="27">
        <f>SUM(L43:M43)</f>
        <v>7</v>
      </c>
      <c r="O43" s="39">
        <v>0</v>
      </c>
      <c r="P43" s="39">
        <v>1</v>
      </c>
      <c r="Q43" s="39">
        <v>4</v>
      </c>
      <c r="R43" s="39">
        <v>2</v>
      </c>
      <c r="S43" s="39">
        <v>0</v>
      </c>
      <c r="T43" s="39">
        <f>(H43*3)+((F43-H43)*2)+J43</f>
        <v>12</v>
      </c>
      <c r="U43" s="40">
        <f t="shared" si="6"/>
        <v>0.95454545454545459</v>
      </c>
      <c r="V43" s="22" t="s">
        <v>371</v>
      </c>
      <c r="W43" s="22" t="s">
        <v>79</v>
      </c>
      <c r="X43" s="22" t="s">
        <v>80</v>
      </c>
      <c r="Y43" s="61">
        <v>4482</v>
      </c>
      <c r="Z43" s="41"/>
      <c r="AA43" s="1" t="s">
        <v>81</v>
      </c>
      <c r="AB43" s="28" t="s">
        <v>374</v>
      </c>
    </row>
    <row r="44" spans="1:28" x14ac:dyDescent="0.3">
      <c r="A44" s="1" t="s">
        <v>46</v>
      </c>
      <c r="B44" s="1" t="s">
        <v>364</v>
      </c>
      <c r="C44" s="27" t="s">
        <v>91</v>
      </c>
      <c r="D44" s="38">
        <v>24</v>
      </c>
      <c r="E44" s="27">
        <v>26</v>
      </c>
      <c r="F44" s="27">
        <v>4</v>
      </c>
      <c r="G44" s="27">
        <v>11</v>
      </c>
      <c r="H44" s="27"/>
      <c r="I44" s="27"/>
      <c r="J44" s="27">
        <v>1</v>
      </c>
      <c r="K44" s="27">
        <v>2</v>
      </c>
      <c r="L44" s="27">
        <v>2</v>
      </c>
      <c r="M44" s="27">
        <v>2</v>
      </c>
      <c r="N44" s="27">
        <f>SUM(L44:M44)</f>
        <v>4</v>
      </c>
      <c r="O44" s="39">
        <v>2</v>
      </c>
      <c r="P44" s="39">
        <v>1</v>
      </c>
      <c r="Q44" s="39">
        <v>1</v>
      </c>
      <c r="R44" s="39">
        <v>2</v>
      </c>
      <c r="S44" s="39">
        <v>0</v>
      </c>
      <c r="T44" s="39">
        <f>(H44*3)+((F44-H44)*2)+J44</f>
        <v>9</v>
      </c>
      <c r="U44" s="40">
        <f t="shared" si="6"/>
        <v>0.61538461538461542</v>
      </c>
      <c r="V44" s="22" t="s">
        <v>371</v>
      </c>
      <c r="W44" s="22" t="s">
        <v>79</v>
      </c>
      <c r="X44" s="22" t="s">
        <v>80</v>
      </c>
      <c r="Y44" s="61">
        <v>4482</v>
      </c>
      <c r="Z44" s="41"/>
      <c r="AA44" s="1" t="s">
        <v>81</v>
      </c>
      <c r="AB44" s="28" t="s">
        <v>374</v>
      </c>
    </row>
    <row r="45" spans="1:28" x14ac:dyDescent="0.3">
      <c r="A45" s="1" t="s">
        <v>46</v>
      </c>
      <c r="B45" s="1" t="s">
        <v>364</v>
      </c>
      <c r="C45" s="27" t="s">
        <v>92</v>
      </c>
      <c r="D45" s="38">
        <v>35</v>
      </c>
      <c r="E45" s="27">
        <v>40</v>
      </c>
      <c r="F45" s="27">
        <v>4</v>
      </c>
      <c r="G45" s="27">
        <v>9</v>
      </c>
      <c r="H45" s="27"/>
      <c r="I45" s="27"/>
      <c r="J45" s="27">
        <v>1</v>
      </c>
      <c r="K45" s="27">
        <v>2</v>
      </c>
      <c r="L45" s="27">
        <v>3</v>
      </c>
      <c r="M45" s="27">
        <v>6</v>
      </c>
      <c r="N45" s="27">
        <f>SUM(L45:M45)</f>
        <v>9</v>
      </c>
      <c r="O45" s="39">
        <v>0</v>
      </c>
      <c r="P45" s="39">
        <v>3</v>
      </c>
      <c r="Q45" s="39">
        <v>3</v>
      </c>
      <c r="R45" s="39">
        <v>1</v>
      </c>
      <c r="S45" s="39">
        <v>1</v>
      </c>
      <c r="T45" s="39">
        <f>(H45*3)+((F45-H45)*2)+J45</f>
        <v>9</v>
      </c>
      <c r="U45" s="40">
        <f t="shared" si="6"/>
        <v>0.5</v>
      </c>
      <c r="V45" s="22" t="s">
        <v>371</v>
      </c>
      <c r="W45" s="22" t="s">
        <v>79</v>
      </c>
      <c r="X45" s="22" t="s">
        <v>80</v>
      </c>
      <c r="Y45" s="61">
        <v>4482</v>
      </c>
      <c r="Z45" s="41"/>
      <c r="AA45" s="1" t="s">
        <v>81</v>
      </c>
      <c r="AB45" s="28" t="s">
        <v>374</v>
      </c>
    </row>
    <row r="46" spans="1:28" x14ac:dyDescent="0.3">
      <c r="A46" s="1" t="s">
        <v>46</v>
      </c>
      <c r="B46" s="1" t="s">
        <v>364</v>
      </c>
      <c r="C46" s="27" t="s">
        <v>93</v>
      </c>
      <c r="D46" s="38">
        <v>40</v>
      </c>
      <c r="E46" s="27">
        <v>18</v>
      </c>
      <c r="F46" s="27">
        <v>5</v>
      </c>
      <c r="G46" s="27">
        <v>6</v>
      </c>
      <c r="H46" s="27"/>
      <c r="I46" s="27"/>
      <c r="J46" s="27">
        <v>5</v>
      </c>
      <c r="K46" s="27">
        <v>7</v>
      </c>
      <c r="L46" s="27">
        <v>2</v>
      </c>
      <c r="M46" s="27">
        <v>4</v>
      </c>
      <c r="N46" s="27">
        <f>SUM(L46:M46)</f>
        <v>6</v>
      </c>
      <c r="O46" s="39">
        <v>1</v>
      </c>
      <c r="P46" s="39">
        <v>4</v>
      </c>
      <c r="Q46" s="39">
        <v>0</v>
      </c>
      <c r="R46" s="39">
        <v>1</v>
      </c>
      <c r="S46" s="39">
        <v>0</v>
      </c>
      <c r="T46" s="39">
        <f>(H46*3)+((F46-H46)*2)+J46</f>
        <v>15</v>
      </c>
      <c r="U46" s="40">
        <f t="shared" si="6"/>
        <v>1.2222222222222223</v>
      </c>
      <c r="V46" s="22" t="s">
        <v>371</v>
      </c>
      <c r="W46" s="22" t="s">
        <v>79</v>
      </c>
      <c r="X46" s="22" t="s">
        <v>80</v>
      </c>
      <c r="Y46" s="61">
        <v>4482</v>
      </c>
      <c r="Z46" s="41"/>
      <c r="AA46" s="1" t="s">
        <v>81</v>
      </c>
      <c r="AB46" s="28" t="s">
        <v>374</v>
      </c>
    </row>
    <row r="47" spans="1:28" x14ac:dyDescent="0.3">
      <c r="A47" s="43" t="s">
        <v>46</v>
      </c>
      <c r="B47" s="43" t="s">
        <v>364</v>
      </c>
      <c r="C47" s="44" t="s">
        <v>40</v>
      </c>
      <c r="D47" s="43"/>
      <c r="E47" s="44">
        <f t="shared" ref="E47:T47" si="8">SUM(E35:E46)</f>
        <v>240</v>
      </c>
      <c r="F47" s="44">
        <f t="shared" si="8"/>
        <v>38</v>
      </c>
      <c r="G47" s="44">
        <f t="shared" si="8"/>
        <v>83</v>
      </c>
      <c r="H47" s="44">
        <f t="shared" si="8"/>
        <v>0</v>
      </c>
      <c r="I47" s="44">
        <f t="shared" si="8"/>
        <v>1</v>
      </c>
      <c r="J47" s="44">
        <f t="shared" si="8"/>
        <v>31</v>
      </c>
      <c r="K47" s="44">
        <f t="shared" si="8"/>
        <v>42</v>
      </c>
      <c r="L47" s="44">
        <f t="shared" si="8"/>
        <v>27</v>
      </c>
      <c r="M47" s="44">
        <f t="shared" si="8"/>
        <v>33</v>
      </c>
      <c r="N47" s="44">
        <f t="shared" si="8"/>
        <v>60</v>
      </c>
      <c r="O47" s="44">
        <f t="shared" si="8"/>
        <v>23</v>
      </c>
      <c r="P47" s="44">
        <f t="shared" si="8"/>
        <v>24</v>
      </c>
      <c r="Q47" s="44">
        <f t="shared" si="8"/>
        <v>15</v>
      </c>
      <c r="R47" s="44">
        <f t="shared" si="8"/>
        <v>18</v>
      </c>
      <c r="S47" s="44">
        <f t="shared" si="8"/>
        <v>1</v>
      </c>
      <c r="T47" s="44">
        <f t="shared" si="8"/>
        <v>107</v>
      </c>
      <c r="U47" s="45">
        <f>((T47+Q47+N47-R47)+(O47*2))/E47</f>
        <v>0.875</v>
      </c>
      <c r="V47" s="46" t="s">
        <v>371</v>
      </c>
      <c r="W47" s="46" t="s">
        <v>79</v>
      </c>
      <c r="X47" s="46" t="s">
        <v>80</v>
      </c>
      <c r="Y47" s="62">
        <v>4482</v>
      </c>
      <c r="Z47" s="47" t="s">
        <v>376</v>
      </c>
      <c r="AA47" s="43" t="s">
        <v>81</v>
      </c>
      <c r="AB47" s="73" t="s">
        <v>374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0.45783132530120479</v>
      </c>
      <c r="H48" s="27"/>
      <c r="I48" s="1"/>
      <c r="J48" s="48" t="s">
        <v>42</v>
      </c>
      <c r="K48" s="50">
        <f>J47/K47</f>
        <v>0.73809523809523814</v>
      </c>
      <c r="L48" s="1"/>
      <c r="M48" s="39" t="s">
        <v>43</v>
      </c>
      <c r="N48" s="51">
        <v>0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377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7704-3DE3-43D2-850F-5A4AC48B5AEC}">
  <sheetPr>
    <tabColor rgb="FFFF0000"/>
    <pageSetUpPr fitToPage="1"/>
  </sheetPr>
  <dimension ref="A1:AB51"/>
  <sheetViews>
    <sheetView workbookViewId="0">
      <selection activeCell="C5" sqref="C5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409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134</v>
      </c>
      <c r="D4" s="7" t="s">
        <v>5</v>
      </c>
      <c r="E4" s="8"/>
      <c r="F4" s="5"/>
      <c r="G4" s="1"/>
      <c r="J4" s="15" t="s">
        <v>136</v>
      </c>
      <c r="K4" s="16" t="s">
        <v>45</v>
      </c>
      <c r="L4" s="17"/>
      <c r="M4" s="18"/>
      <c r="N4" s="19">
        <v>19</v>
      </c>
      <c r="O4" s="19">
        <v>25</v>
      </c>
      <c r="P4" s="19">
        <v>36</v>
      </c>
      <c r="Q4" s="19">
        <v>23</v>
      </c>
      <c r="R4" s="20"/>
      <c r="S4" s="21">
        <f>SUM(N4:R4)</f>
        <v>103</v>
      </c>
      <c r="T4" s="22">
        <v>364</v>
      </c>
    </row>
    <row r="5" spans="1:28" x14ac:dyDescent="0.3">
      <c r="B5" s="1"/>
      <c r="C5" s="6" t="s">
        <v>135</v>
      </c>
      <c r="D5" s="7" t="s">
        <v>6</v>
      </c>
      <c r="E5" s="1"/>
      <c r="F5" s="1"/>
      <c r="G5" s="1"/>
      <c r="J5" s="15" t="s">
        <v>137</v>
      </c>
      <c r="K5" s="16" t="s">
        <v>62</v>
      </c>
      <c r="L5" s="17"/>
      <c r="M5" s="18"/>
      <c r="N5" s="19">
        <v>23</v>
      </c>
      <c r="O5" s="19">
        <v>19</v>
      </c>
      <c r="P5" s="19">
        <v>20</v>
      </c>
      <c r="Q5" s="19">
        <v>24</v>
      </c>
      <c r="R5" s="20"/>
      <c r="S5" s="21">
        <f>SUM(N5:R5)</f>
        <v>86</v>
      </c>
      <c r="T5" s="22">
        <v>364</v>
      </c>
      <c r="U5" s="1"/>
      <c r="V5" s="1"/>
      <c r="W5" s="1"/>
    </row>
    <row r="6" spans="1:28" x14ac:dyDescent="0.3">
      <c r="C6" s="23">
        <v>300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364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4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60</v>
      </c>
      <c r="B13" s="1" t="s">
        <v>46</v>
      </c>
      <c r="C13" s="27" t="s">
        <v>47</v>
      </c>
      <c r="D13" s="38">
        <v>12</v>
      </c>
      <c r="E13" s="78"/>
      <c r="F13" s="27">
        <v>10</v>
      </c>
      <c r="G13" s="78"/>
      <c r="H13" s="27"/>
      <c r="I13" s="27"/>
      <c r="J13" s="27">
        <v>7</v>
      </c>
      <c r="K13" s="78"/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+(F13*2)+J13</f>
        <v>27</v>
      </c>
      <c r="U13" s="40" t="str">
        <f>IFERROR(((T13+Q13+N13-R13)+(O13*2))/E13,"")</f>
        <v/>
      </c>
      <c r="V13" s="22">
        <v>364</v>
      </c>
      <c r="W13" s="22" t="s">
        <v>94</v>
      </c>
      <c r="X13" s="22" t="s">
        <v>80</v>
      </c>
      <c r="Y13" s="61">
        <v>300</v>
      </c>
      <c r="Z13" s="41"/>
      <c r="AA13" s="1" t="s">
        <v>96</v>
      </c>
      <c r="AB13" s="28" t="s">
        <v>138</v>
      </c>
    </row>
    <row r="14" spans="1:28" x14ac:dyDescent="0.3">
      <c r="A14" s="1" t="s">
        <v>60</v>
      </c>
      <c r="B14" s="1" t="s">
        <v>46</v>
      </c>
      <c r="C14" s="27" t="s">
        <v>48</v>
      </c>
      <c r="D14" s="38">
        <v>34</v>
      </c>
      <c r="E14" s="78"/>
      <c r="F14" s="27">
        <v>1</v>
      </c>
      <c r="G14" s="78"/>
      <c r="H14" s="27"/>
      <c r="I14" s="27"/>
      <c r="J14" s="27">
        <v>0</v>
      </c>
      <c r="K14" s="78"/>
      <c r="L14" s="78"/>
      <c r="M14" s="78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3" si="1">+(F14*2)+J14</f>
        <v>2</v>
      </c>
      <c r="U14" s="40" t="str">
        <f t="shared" ref="U14:U23" si="2">IFERROR(((T14+Q14+N14-R14)+(O14*2))/E14,"")</f>
        <v/>
      </c>
      <c r="V14" s="22">
        <v>364</v>
      </c>
      <c r="W14" s="22" t="s">
        <v>94</v>
      </c>
      <c r="X14" s="22" t="s">
        <v>80</v>
      </c>
      <c r="Y14" s="61">
        <v>300</v>
      </c>
      <c r="Z14" s="41"/>
      <c r="AA14" s="1" t="s">
        <v>96</v>
      </c>
      <c r="AB14" s="28" t="s">
        <v>138</v>
      </c>
    </row>
    <row r="15" spans="1:28" x14ac:dyDescent="0.3">
      <c r="A15" s="1" t="s">
        <v>60</v>
      </c>
      <c r="B15" s="1" t="s">
        <v>46</v>
      </c>
      <c r="C15" s="27" t="s">
        <v>49</v>
      </c>
      <c r="D15" s="38">
        <v>44</v>
      </c>
      <c r="E15" s="78"/>
      <c r="F15" s="27">
        <v>7</v>
      </c>
      <c r="G15" s="78"/>
      <c r="H15" s="27"/>
      <c r="I15" s="27"/>
      <c r="J15" s="27">
        <v>0</v>
      </c>
      <c r="K15" s="78"/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14</v>
      </c>
      <c r="U15" s="40" t="str">
        <f t="shared" si="2"/>
        <v/>
      </c>
      <c r="V15" s="22">
        <v>364</v>
      </c>
      <c r="W15" s="22" t="s">
        <v>94</v>
      </c>
      <c r="X15" s="22" t="s">
        <v>80</v>
      </c>
      <c r="Y15" s="61">
        <v>300</v>
      </c>
      <c r="Z15" s="41"/>
      <c r="AA15" s="1" t="s">
        <v>96</v>
      </c>
      <c r="AB15" s="28" t="s">
        <v>138</v>
      </c>
    </row>
    <row r="16" spans="1:28" x14ac:dyDescent="0.3">
      <c r="A16" s="1" t="s">
        <v>60</v>
      </c>
      <c r="B16" s="1" t="s">
        <v>46</v>
      </c>
      <c r="C16" s="27" t="s">
        <v>139</v>
      </c>
      <c r="D16" s="38">
        <v>14</v>
      </c>
      <c r="E16" s="78"/>
      <c r="F16" s="27">
        <v>0</v>
      </c>
      <c r="G16" s="78"/>
      <c r="H16" s="27"/>
      <c r="I16" s="27"/>
      <c r="J16" s="27">
        <v>2</v>
      </c>
      <c r="K16" s="78"/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2</v>
      </c>
      <c r="U16" s="40" t="str">
        <f t="shared" si="2"/>
        <v/>
      </c>
      <c r="V16" s="22">
        <v>364</v>
      </c>
      <c r="W16" s="22" t="s">
        <v>94</v>
      </c>
      <c r="X16" s="22" t="s">
        <v>80</v>
      </c>
      <c r="Y16" s="61">
        <v>300</v>
      </c>
      <c r="Z16" s="41"/>
      <c r="AA16" s="1" t="s">
        <v>96</v>
      </c>
      <c r="AB16" s="28" t="s">
        <v>138</v>
      </c>
    </row>
    <row r="17" spans="1:28" x14ac:dyDescent="0.3">
      <c r="A17" s="1" t="s">
        <v>60</v>
      </c>
      <c r="B17" s="1" t="s">
        <v>46</v>
      </c>
      <c r="C17" s="27" t="s">
        <v>50</v>
      </c>
      <c r="D17" s="38">
        <v>24</v>
      </c>
      <c r="E17" s="78"/>
      <c r="F17" s="27">
        <v>6</v>
      </c>
      <c r="G17" s="78"/>
      <c r="H17" s="27"/>
      <c r="I17" s="27"/>
      <c r="J17" s="27">
        <v>9</v>
      </c>
      <c r="K17" s="78"/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21</v>
      </c>
      <c r="U17" s="40" t="str">
        <f t="shared" si="2"/>
        <v/>
      </c>
      <c r="V17" s="22">
        <v>364</v>
      </c>
      <c r="W17" s="22" t="s">
        <v>94</v>
      </c>
      <c r="X17" s="22" t="s">
        <v>80</v>
      </c>
      <c r="Y17" s="61">
        <v>300</v>
      </c>
      <c r="Z17" s="41"/>
      <c r="AA17" s="1" t="s">
        <v>96</v>
      </c>
      <c r="AB17" s="28" t="s">
        <v>138</v>
      </c>
    </row>
    <row r="18" spans="1:28" x14ac:dyDescent="0.3">
      <c r="A18" s="1" t="s">
        <v>60</v>
      </c>
      <c r="B18" s="1" t="s">
        <v>46</v>
      </c>
      <c r="C18" s="27" t="s">
        <v>51</v>
      </c>
      <c r="D18" s="38">
        <v>23</v>
      </c>
      <c r="E18" s="78"/>
      <c r="F18" s="27">
        <v>2</v>
      </c>
      <c r="G18" s="78"/>
      <c r="H18" s="27"/>
      <c r="I18" s="27"/>
      <c r="J18" s="27">
        <v>3</v>
      </c>
      <c r="K18" s="78"/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7</v>
      </c>
      <c r="U18" s="40" t="str">
        <f t="shared" si="2"/>
        <v/>
      </c>
      <c r="V18" s="22">
        <v>364</v>
      </c>
      <c r="W18" s="22" t="s">
        <v>94</v>
      </c>
      <c r="X18" s="22" t="s">
        <v>80</v>
      </c>
      <c r="Y18" s="61">
        <v>300</v>
      </c>
      <c r="Z18" s="41"/>
      <c r="AA18" s="1" t="s">
        <v>96</v>
      </c>
      <c r="AB18" s="28" t="s">
        <v>138</v>
      </c>
    </row>
    <row r="19" spans="1:28" x14ac:dyDescent="0.3">
      <c r="A19" s="1" t="s">
        <v>60</v>
      </c>
      <c r="B19" s="1" t="s">
        <v>46</v>
      </c>
      <c r="C19" s="27" t="s">
        <v>52</v>
      </c>
      <c r="D19" s="38">
        <v>33</v>
      </c>
      <c r="E19" s="78"/>
      <c r="F19" s="27">
        <v>1</v>
      </c>
      <c r="G19" s="78"/>
      <c r="H19" s="27"/>
      <c r="I19" s="27"/>
      <c r="J19" s="27">
        <v>0</v>
      </c>
      <c r="K19" s="78"/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2</v>
      </c>
      <c r="U19" s="40" t="str">
        <f t="shared" si="2"/>
        <v/>
      </c>
      <c r="V19" s="22">
        <v>364</v>
      </c>
      <c r="W19" s="22" t="s">
        <v>94</v>
      </c>
      <c r="X19" s="22" t="s">
        <v>80</v>
      </c>
      <c r="Y19" s="61">
        <v>300</v>
      </c>
      <c r="Z19" s="41"/>
      <c r="AA19" s="1" t="s">
        <v>96</v>
      </c>
      <c r="AB19" s="28" t="s">
        <v>138</v>
      </c>
    </row>
    <row r="20" spans="1:28" x14ac:dyDescent="0.3">
      <c r="A20" s="1" t="s">
        <v>60</v>
      </c>
      <c r="B20" s="1" t="s">
        <v>46</v>
      </c>
      <c r="C20" s="27" t="s">
        <v>53</v>
      </c>
      <c r="D20" s="38">
        <v>10</v>
      </c>
      <c r="E20" s="78"/>
      <c r="F20" s="27">
        <v>7</v>
      </c>
      <c r="G20" s="78"/>
      <c r="H20" s="27"/>
      <c r="I20" s="27"/>
      <c r="J20" s="27">
        <v>1</v>
      </c>
      <c r="K20" s="78"/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15</v>
      </c>
      <c r="U20" s="40" t="str">
        <f t="shared" si="2"/>
        <v/>
      </c>
      <c r="V20" s="22">
        <v>364</v>
      </c>
      <c r="W20" s="22" t="s">
        <v>94</v>
      </c>
      <c r="X20" s="22" t="s">
        <v>80</v>
      </c>
      <c r="Y20" s="61">
        <v>300</v>
      </c>
      <c r="Z20" s="41"/>
      <c r="AA20" s="1" t="s">
        <v>96</v>
      </c>
      <c r="AB20" s="28" t="s">
        <v>138</v>
      </c>
    </row>
    <row r="21" spans="1:28" x14ac:dyDescent="0.3">
      <c r="A21" s="1" t="s">
        <v>60</v>
      </c>
      <c r="B21" s="1" t="s">
        <v>46</v>
      </c>
      <c r="C21" s="27" t="s">
        <v>54</v>
      </c>
      <c r="D21" s="38">
        <v>32</v>
      </c>
      <c r="E21" s="78"/>
      <c r="F21" s="27">
        <v>1</v>
      </c>
      <c r="G21" s="78"/>
      <c r="H21" s="27"/>
      <c r="I21" s="27"/>
      <c r="J21" s="27">
        <v>0</v>
      </c>
      <c r="K21" s="78"/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2</v>
      </c>
      <c r="U21" s="40" t="str">
        <f t="shared" si="2"/>
        <v/>
      </c>
      <c r="V21" s="22">
        <v>364</v>
      </c>
      <c r="W21" s="22" t="s">
        <v>94</v>
      </c>
      <c r="X21" s="22" t="s">
        <v>80</v>
      </c>
      <c r="Y21" s="61">
        <v>300</v>
      </c>
      <c r="Z21" s="41"/>
      <c r="AA21" s="1" t="s">
        <v>96</v>
      </c>
      <c r="AB21" s="28" t="s">
        <v>138</v>
      </c>
    </row>
    <row r="22" spans="1:28" x14ac:dyDescent="0.3">
      <c r="A22" s="1" t="s">
        <v>60</v>
      </c>
      <c r="B22" s="1" t="s">
        <v>46</v>
      </c>
      <c r="C22" s="27" t="s">
        <v>55</v>
      </c>
      <c r="D22" s="38">
        <v>22</v>
      </c>
      <c r="E22" s="78"/>
      <c r="F22" s="27">
        <v>2</v>
      </c>
      <c r="G22" s="78"/>
      <c r="H22" s="27"/>
      <c r="I22" s="27"/>
      <c r="J22" s="27">
        <v>0</v>
      </c>
      <c r="K22" s="78"/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4</v>
      </c>
      <c r="U22" s="40" t="str">
        <f t="shared" si="2"/>
        <v/>
      </c>
      <c r="V22" s="22">
        <v>364</v>
      </c>
      <c r="W22" s="22" t="s">
        <v>94</v>
      </c>
      <c r="X22" s="22" t="s">
        <v>80</v>
      </c>
      <c r="Y22" s="61">
        <v>300</v>
      </c>
      <c r="Z22" s="41"/>
      <c r="AA22" s="1" t="s">
        <v>96</v>
      </c>
      <c r="AB22" s="28" t="s">
        <v>138</v>
      </c>
    </row>
    <row r="23" spans="1:28" x14ac:dyDescent="0.3">
      <c r="A23" s="1" t="s">
        <v>60</v>
      </c>
      <c r="B23" s="1" t="s">
        <v>46</v>
      </c>
      <c r="C23" s="27" t="s">
        <v>56</v>
      </c>
      <c r="D23" s="38">
        <v>20</v>
      </c>
      <c r="E23" s="78"/>
      <c r="F23" s="27">
        <v>3</v>
      </c>
      <c r="G23" s="78"/>
      <c r="H23" s="27"/>
      <c r="I23" s="27"/>
      <c r="J23" s="27">
        <v>1</v>
      </c>
      <c r="K23" s="78"/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27">
        <f t="shared" si="1"/>
        <v>7</v>
      </c>
      <c r="U23" s="40" t="str">
        <f t="shared" si="2"/>
        <v/>
      </c>
      <c r="V23" s="22">
        <v>364</v>
      </c>
      <c r="W23" s="22" t="s">
        <v>94</v>
      </c>
      <c r="X23" s="22" t="s">
        <v>80</v>
      </c>
      <c r="Y23" s="61">
        <v>300</v>
      </c>
      <c r="Z23" s="41"/>
      <c r="AA23" s="1" t="s">
        <v>96</v>
      </c>
      <c r="AB23" s="28" t="s">
        <v>138</v>
      </c>
    </row>
    <row r="24" spans="1:28" x14ac:dyDescent="0.3">
      <c r="A24" s="1" t="s">
        <v>60</v>
      </c>
      <c r="B24" s="1" t="s">
        <v>46</v>
      </c>
      <c r="C24" s="55" t="s">
        <v>39</v>
      </c>
      <c r="D24" s="1"/>
      <c r="E24" s="55">
        <v>240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0" t="str">
        <f t="shared" ref="U24" si="3">_xlfn.IFNA("",((T24+Q24+N24-R24)+(O24*2))/E24)</f>
        <v/>
      </c>
      <c r="V24" s="22"/>
      <c r="W24" s="22"/>
      <c r="X24" s="22"/>
      <c r="Y24" s="61"/>
      <c r="Z24" s="41"/>
      <c r="AA24" s="1"/>
      <c r="AB24" s="28"/>
    </row>
    <row r="25" spans="1:28" x14ac:dyDescent="0.3">
      <c r="A25" s="43" t="s">
        <v>60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40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23</v>
      </c>
      <c r="K25" s="44">
        <f t="shared" si="4"/>
        <v>0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0</v>
      </c>
      <c r="P25" s="44">
        <f t="shared" si="4"/>
        <v>0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103</v>
      </c>
      <c r="U25" s="45">
        <f>((T25+Q25+N25-R25)+(O25*2))/E25</f>
        <v>0.42916666666666664</v>
      </c>
      <c r="V25" s="46">
        <v>364</v>
      </c>
      <c r="W25" s="46" t="s">
        <v>94</v>
      </c>
      <c r="X25" s="46" t="s">
        <v>154</v>
      </c>
      <c r="Y25" s="62">
        <v>300</v>
      </c>
      <c r="Z25" s="47"/>
      <c r="AA25" s="43" t="s">
        <v>96</v>
      </c>
      <c r="AB25" s="66" t="s">
        <v>138</v>
      </c>
    </row>
    <row r="26" spans="1:28" x14ac:dyDescent="0.3">
      <c r="A26" s="1"/>
      <c r="B26" s="1"/>
      <c r="C26" s="1"/>
      <c r="D26" s="1"/>
      <c r="F26" s="48" t="s">
        <v>41</v>
      </c>
      <c r="G26" s="49" t="e">
        <f>F25/G25</f>
        <v>#DIV/0!</v>
      </c>
      <c r="H26" s="27"/>
      <c r="I26" s="1"/>
      <c r="J26" s="48" t="s">
        <v>42</v>
      </c>
      <c r="K26" s="50" t="e">
        <f>J25/K25</f>
        <v>#DIV/0!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426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4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60</v>
      </c>
      <c r="C35" s="27" t="s">
        <v>140</v>
      </c>
      <c r="D35" s="38">
        <v>17</v>
      </c>
      <c r="E35" s="78" t="s">
        <v>388</v>
      </c>
      <c r="F35" s="27"/>
      <c r="G35" s="78"/>
      <c r="H35" s="27"/>
      <c r="I35" s="27"/>
      <c r="J35" s="27"/>
      <c r="K35" s="78"/>
      <c r="L35" s="78"/>
      <c r="M35" s="78"/>
      <c r="N35" s="27"/>
      <c r="O35" s="78"/>
      <c r="P35" s="79"/>
      <c r="Q35" s="78"/>
      <c r="R35" s="78"/>
      <c r="S35" s="78"/>
      <c r="T35" s="27"/>
      <c r="U35" s="40" t="str">
        <f>IFERROR(((T35+Q35+N35-R35)+(O35*2))/E35,"")</f>
        <v/>
      </c>
      <c r="V35" s="22">
        <v>364</v>
      </c>
      <c r="W35" s="22" t="s">
        <v>79</v>
      </c>
      <c r="X35" s="22" t="s">
        <v>95</v>
      </c>
      <c r="Y35" s="61">
        <v>300</v>
      </c>
      <c r="Z35" s="41"/>
      <c r="AA35" s="1" t="s">
        <v>141</v>
      </c>
      <c r="AB35" s="28" t="s">
        <v>142</v>
      </c>
    </row>
    <row r="36" spans="1:28" x14ac:dyDescent="0.3">
      <c r="A36" s="1" t="s">
        <v>46</v>
      </c>
      <c r="B36" s="1" t="s">
        <v>60</v>
      </c>
      <c r="C36" s="27" t="s">
        <v>143</v>
      </c>
      <c r="D36" s="81"/>
      <c r="E36" s="78"/>
      <c r="F36" s="27">
        <v>1</v>
      </c>
      <c r="G36" s="78"/>
      <c r="H36" s="27"/>
      <c r="I36" s="27"/>
      <c r="J36" s="27">
        <v>1</v>
      </c>
      <c r="K36" s="78"/>
      <c r="L36" s="78"/>
      <c r="M36" s="78"/>
      <c r="N36" s="27">
        <f t="shared" ref="N36:N40" si="5">SUM(L36:M36)</f>
        <v>0</v>
      </c>
      <c r="O36" s="79"/>
      <c r="P36" s="79"/>
      <c r="Q36" s="79"/>
      <c r="R36" s="79"/>
      <c r="S36" s="79"/>
      <c r="T36" s="39">
        <f t="shared" ref="T36:T40" si="6">(H36*3)+((F36-H36)*2)+J36</f>
        <v>3</v>
      </c>
      <c r="U36" s="40" t="str">
        <f t="shared" ref="U36:U46" si="7">IFERROR(((T36+Q36+N36-R36)+(O36*2))/E36,"")</f>
        <v/>
      </c>
      <c r="V36" s="22">
        <v>364</v>
      </c>
      <c r="W36" s="22" t="s">
        <v>79</v>
      </c>
      <c r="X36" s="22" t="s">
        <v>95</v>
      </c>
      <c r="Y36" s="61">
        <v>300</v>
      </c>
      <c r="Z36" s="41"/>
      <c r="AA36" s="1" t="s">
        <v>141</v>
      </c>
      <c r="AB36" s="28" t="s">
        <v>142</v>
      </c>
    </row>
    <row r="37" spans="1:28" x14ac:dyDescent="0.3">
      <c r="A37" s="1" t="s">
        <v>46</v>
      </c>
      <c r="B37" s="1" t="s">
        <v>60</v>
      </c>
      <c r="C37" s="27" t="s">
        <v>144</v>
      </c>
      <c r="D37" s="38">
        <v>44</v>
      </c>
      <c r="E37" s="78"/>
      <c r="F37" s="27">
        <v>4</v>
      </c>
      <c r="G37" s="78"/>
      <c r="H37" s="27"/>
      <c r="I37" s="27"/>
      <c r="J37" s="27">
        <v>2</v>
      </c>
      <c r="K37" s="78"/>
      <c r="L37" s="78"/>
      <c r="M37" s="78"/>
      <c r="N37" s="27">
        <f t="shared" si="5"/>
        <v>0</v>
      </c>
      <c r="O37" s="79"/>
      <c r="P37" s="79"/>
      <c r="Q37" s="79"/>
      <c r="R37" s="79"/>
      <c r="S37" s="79"/>
      <c r="T37" s="39">
        <f t="shared" si="6"/>
        <v>10</v>
      </c>
      <c r="U37" s="40" t="str">
        <f t="shared" si="7"/>
        <v/>
      </c>
      <c r="V37" s="22">
        <v>364</v>
      </c>
      <c r="W37" s="22" t="s">
        <v>79</v>
      </c>
      <c r="X37" s="22" t="s">
        <v>95</v>
      </c>
      <c r="Y37" s="61">
        <v>300</v>
      </c>
      <c r="Z37" s="41"/>
      <c r="AA37" s="1" t="s">
        <v>141</v>
      </c>
      <c r="AB37" s="28" t="s">
        <v>142</v>
      </c>
    </row>
    <row r="38" spans="1:28" x14ac:dyDescent="0.3">
      <c r="A38" s="1" t="s">
        <v>46</v>
      </c>
      <c r="B38" s="1" t="s">
        <v>60</v>
      </c>
      <c r="C38" s="27" t="s">
        <v>145</v>
      </c>
      <c r="D38" s="38">
        <v>6</v>
      </c>
      <c r="E38" s="78"/>
      <c r="F38" s="27">
        <v>6</v>
      </c>
      <c r="G38" s="78"/>
      <c r="H38" s="27"/>
      <c r="I38" s="27"/>
      <c r="J38" s="27">
        <v>7</v>
      </c>
      <c r="K38" s="78"/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39">
        <f t="shared" si="6"/>
        <v>19</v>
      </c>
      <c r="U38" s="40" t="str">
        <f t="shared" si="7"/>
        <v/>
      </c>
      <c r="V38" s="22">
        <v>364</v>
      </c>
      <c r="W38" s="22" t="s">
        <v>79</v>
      </c>
      <c r="X38" s="22" t="s">
        <v>95</v>
      </c>
      <c r="Y38" s="61">
        <v>300</v>
      </c>
      <c r="Z38" s="41"/>
      <c r="AA38" s="1" t="s">
        <v>141</v>
      </c>
      <c r="AB38" s="28" t="s">
        <v>142</v>
      </c>
    </row>
    <row r="39" spans="1:28" x14ac:dyDescent="0.3">
      <c r="A39" s="1" t="s">
        <v>46</v>
      </c>
      <c r="B39" s="1" t="s">
        <v>60</v>
      </c>
      <c r="C39" s="27" t="s">
        <v>146</v>
      </c>
      <c r="D39" s="38">
        <v>33</v>
      </c>
      <c r="E39" s="78"/>
      <c r="F39" s="27">
        <v>9</v>
      </c>
      <c r="G39" s="78"/>
      <c r="H39" s="27"/>
      <c r="I39" s="27"/>
      <c r="J39" s="27">
        <v>8</v>
      </c>
      <c r="K39" s="78"/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39">
        <f t="shared" si="6"/>
        <v>26</v>
      </c>
      <c r="U39" s="40" t="str">
        <f t="shared" si="7"/>
        <v/>
      </c>
      <c r="V39" s="22">
        <v>364</v>
      </c>
      <c r="W39" s="22" t="s">
        <v>79</v>
      </c>
      <c r="X39" s="22" t="s">
        <v>95</v>
      </c>
      <c r="Y39" s="61">
        <v>300</v>
      </c>
      <c r="Z39" s="41"/>
      <c r="AA39" s="1" t="s">
        <v>141</v>
      </c>
      <c r="AB39" s="28" t="s">
        <v>142</v>
      </c>
    </row>
    <row r="40" spans="1:28" x14ac:dyDescent="0.3">
      <c r="A40" s="1" t="s">
        <v>46</v>
      </c>
      <c r="B40" s="1" t="s">
        <v>60</v>
      </c>
      <c r="C40" s="27" t="s">
        <v>147</v>
      </c>
      <c r="D40" s="38">
        <v>22</v>
      </c>
      <c r="E40" s="78"/>
      <c r="F40" s="27">
        <v>0</v>
      </c>
      <c r="G40" s="78"/>
      <c r="H40" s="27"/>
      <c r="I40" s="27"/>
      <c r="J40" s="27">
        <v>0</v>
      </c>
      <c r="K40" s="78"/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39">
        <f t="shared" si="6"/>
        <v>0</v>
      </c>
      <c r="U40" s="40" t="str">
        <f t="shared" si="7"/>
        <v/>
      </c>
      <c r="V40" s="22">
        <v>364</v>
      </c>
      <c r="W40" s="22" t="s">
        <v>79</v>
      </c>
      <c r="X40" s="22" t="s">
        <v>95</v>
      </c>
      <c r="Y40" s="61">
        <v>300</v>
      </c>
      <c r="Z40" s="41"/>
      <c r="AA40" s="1" t="s">
        <v>141</v>
      </c>
      <c r="AB40" s="28" t="s">
        <v>142</v>
      </c>
    </row>
    <row r="41" spans="1:28" x14ac:dyDescent="0.3">
      <c r="A41" s="1" t="s">
        <v>46</v>
      </c>
      <c r="B41" s="1" t="s">
        <v>60</v>
      </c>
      <c r="C41" s="27" t="s">
        <v>148</v>
      </c>
      <c r="D41" s="38">
        <v>9</v>
      </c>
      <c r="E41" s="78" t="s">
        <v>388</v>
      </c>
      <c r="F41" s="27"/>
      <c r="G41" s="78"/>
      <c r="H41" s="27"/>
      <c r="I41" s="27"/>
      <c r="J41" s="27"/>
      <c r="K41" s="78"/>
      <c r="L41" s="78"/>
      <c r="M41" s="78"/>
      <c r="N41" s="27"/>
      <c r="O41" s="79"/>
      <c r="P41" s="79"/>
      <c r="Q41" s="79"/>
      <c r="R41" s="79"/>
      <c r="S41" s="79"/>
      <c r="T41" s="39"/>
      <c r="U41" s="40" t="str">
        <f t="shared" si="7"/>
        <v/>
      </c>
      <c r="V41" s="22">
        <v>364</v>
      </c>
      <c r="W41" s="22" t="s">
        <v>79</v>
      </c>
      <c r="X41" s="22" t="s">
        <v>95</v>
      </c>
      <c r="Y41" s="61">
        <v>300</v>
      </c>
      <c r="Z41" s="41"/>
      <c r="AA41" s="1" t="s">
        <v>141</v>
      </c>
      <c r="AB41" s="28" t="s">
        <v>142</v>
      </c>
    </row>
    <row r="42" spans="1:28" x14ac:dyDescent="0.3">
      <c r="A42" s="1" t="s">
        <v>46</v>
      </c>
      <c r="B42" s="1" t="s">
        <v>60</v>
      </c>
      <c r="C42" s="27" t="s">
        <v>149</v>
      </c>
      <c r="D42" s="38">
        <v>24</v>
      </c>
      <c r="E42" s="78"/>
      <c r="F42" s="27">
        <v>3</v>
      </c>
      <c r="G42" s="78"/>
      <c r="H42" s="27"/>
      <c r="I42" s="27"/>
      <c r="J42" s="27">
        <v>1</v>
      </c>
      <c r="K42" s="78"/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7</v>
      </c>
      <c r="U42" s="40" t="str">
        <f t="shared" si="7"/>
        <v/>
      </c>
      <c r="V42" s="22">
        <v>364</v>
      </c>
      <c r="W42" s="22" t="s">
        <v>79</v>
      </c>
      <c r="X42" s="22" t="s">
        <v>95</v>
      </c>
      <c r="Y42" s="61">
        <v>300</v>
      </c>
      <c r="Z42" s="41"/>
      <c r="AA42" s="1" t="s">
        <v>141</v>
      </c>
      <c r="AB42" s="28" t="s">
        <v>142</v>
      </c>
    </row>
    <row r="43" spans="1:28" x14ac:dyDescent="0.3">
      <c r="A43" s="1" t="s">
        <v>46</v>
      </c>
      <c r="B43" s="1" t="s">
        <v>60</v>
      </c>
      <c r="C43" s="27" t="s">
        <v>150</v>
      </c>
      <c r="D43" s="38">
        <v>11</v>
      </c>
      <c r="E43" s="78"/>
      <c r="F43" s="27">
        <v>2</v>
      </c>
      <c r="G43" s="78"/>
      <c r="H43" s="27"/>
      <c r="I43" s="27"/>
      <c r="J43" s="27">
        <v>0</v>
      </c>
      <c r="K43" s="78"/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4</v>
      </c>
      <c r="U43" s="40" t="str">
        <f t="shared" si="7"/>
        <v/>
      </c>
      <c r="V43" s="22">
        <v>364</v>
      </c>
      <c r="W43" s="22" t="s">
        <v>79</v>
      </c>
      <c r="X43" s="22" t="s">
        <v>95</v>
      </c>
      <c r="Y43" s="61">
        <v>300</v>
      </c>
      <c r="Z43" s="41"/>
      <c r="AA43" s="1" t="s">
        <v>141</v>
      </c>
      <c r="AB43" s="28" t="s">
        <v>142</v>
      </c>
    </row>
    <row r="44" spans="1:28" x14ac:dyDescent="0.3">
      <c r="A44" s="1" t="s">
        <v>46</v>
      </c>
      <c r="B44" s="1" t="s">
        <v>60</v>
      </c>
      <c r="C44" s="27" t="s">
        <v>151</v>
      </c>
      <c r="D44" s="38">
        <v>32</v>
      </c>
      <c r="E44" s="78"/>
      <c r="F44" s="27">
        <v>0</v>
      </c>
      <c r="G44" s="78"/>
      <c r="H44" s="27"/>
      <c r="I44" s="27"/>
      <c r="J44" s="27">
        <v>0</v>
      </c>
      <c r="K44" s="78"/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39">
        <f>(H44*3)+((F44-H44)*2)+J44</f>
        <v>0</v>
      </c>
      <c r="U44" s="40" t="str">
        <f t="shared" si="7"/>
        <v/>
      </c>
      <c r="V44" s="22">
        <v>364</v>
      </c>
      <c r="W44" s="22" t="s">
        <v>79</v>
      </c>
      <c r="X44" s="22" t="s">
        <v>95</v>
      </c>
      <c r="Y44" s="61">
        <v>300</v>
      </c>
      <c r="Z44" s="41"/>
      <c r="AA44" s="1" t="s">
        <v>141</v>
      </c>
      <c r="AB44" s="28" t="s">
        <v>142</v>
      </c>
    </row>
    <row r="45" spans="1:28" x14ac:dyDescent="0.3">
      <c r="A45" s="1" t="s">
        <v>46</v>
      </c>
      <c r="B45" s="1" t="s">
        <v>60</v>
      </c>
      <c r="C45" s="27" t="s">
        <v>152</v>
      </c>
      <c r="D45" s="38">
        <v>7</v>
      </c>
      <c r="E45" s="78"/>
      <c r="F45" s="27">
        <v>0</v>
      </c>
      <c r="G45" s="78"/>
      <c r="H45" s="27"/>
      <c r="I45" s="27"/>
      <c r="J45" s="27">
        <v>0</v>
      </c>
      <c r="K45" s="78"/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39">
        <f>(H45*3)+((F45-H45)*2)+J45</f>
        <v>0</v>
      </c>
      <c r="U45" s="40" t="str">
        <f t="shared" si="7"/>
        <v/>
      </c>
      <c r="V45" s="22">
        <v>364</v>
      </c>
      <c r="W45" s="22" t="s">
        <v>79</v>
      </c>
      <c r="X45" s="22" t="s">
        <v>95</v>
      </c>
      <c r="Y45" s="61">
        <v>300</v>
      </c>
      <c r="Z45" s="41"/>
      <c r="AA45" s="1" t="s">
        <v>141</v>
      </c>
      <c r="AB45" s="28" t="s">
        <v>142</v>
      </c>
    </row>
    <row r="46" spans="1:28" x14ac:dyDescent="0.3">
      <c r="A46" s="1" t="s">
        <v>46</v>
      </c>
      <c r="B46" s="1" t="s">
        <v>60</v>
      </c>
      <c r="C46" s="27" t="s">
        <v>153</v>
      </c>
      <c r="D46" s="38">
        <v>13</v>
      </c>
      <c r="E46" s="78"/>
      <c r="F46" s="27">
        <v>6</v>
      </c>
      <c r="G46" s="78"/>
      <c r="H46" s="27"/>
      <c r="I46" s="27"/>
      <c r="J46" s="27">
        <v>5</v>
      </c>
      <c r="K46" s="78"/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39">
        <f>(H46*3)+((F46-H46)*2)+J46</f>
        <v>17</v>
      </c>
      <c r="U46" s="40" t="str">
        <f t="shared" si="7"/>
        <v/>
      </c>
      <c r="V46" s="22">
        <v>364</v>
      </c>
      <c r="W46" s="22" t="s">
        <v>79</v>
      </c>
      <c r="X46" s="22" t="s">
        <v>95</v>
      </c>
      <c r="Y46" s="61">
        <v>300</v>
      </c>
      <c r="Z46" s="41"/>
      <c r="AA46" s="1" t="s">
        <v>141</v>
      </c>
      <c r="AB46" s="28" t="s">
        <v>142</v>
      </c>
    </row>
    <row r="47" spans="1:28" x14ac:dyDescent="0.3">
      <c r="A47" s="1" t="s">
        <v>46</v>
      </c>
      <c r="B47" s="1" t="s">
        <v>60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0" t="str">
        <f t="shared" ref="U47" si="8">_xlfn.IFNA("",((T47+Q47+N47-R47)+(O47*2))/E47)</f>
        <v/>
      </c>
      <c r="V47" s="22">
        <v>364</v>
      </c>
      <c r="W47" s="22" t="s">
        <v>79</v>
      </c>
      <c r="X47" s="22" t="s">
        <v>95</v>
      </c>
      <c r="Y47" s="61">
        <v>300</v>
      </c>
      <c r="Z47" s="41"/>
      <c r="AA47" s="1" t="s">
        <v>141</v>
      </c>
      <c r="AB47" s="28" t="s">
        <v>142</v>
      </c>
    </row>
    <row r="48" spans="1:28" x14ac:dyDescent="0.3">
      <c r="A48" s="43" t="s">
        <v>46</v>
      </c>
      <c r="B48" s="43" t="s">
        <v>60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31</v>
      </c>
      <c r="G48" s="44">
        <f t="shared" si="9"/>
        <v>0</v>
      </c>
      <c r="H48" s="44">
        <f t="shared" si="9"/>
        <v>0</v>
      </c>
      <c r="I48" s="44">
        <f t="shared" si="9"/>
        <v>0</v>
      </c>
      <c r="J48" s="44">
        <f t="shared" si="9"/>
        <v>24</v>
      </c>
      <c r="K48" s="44">
        <f t="shared" si="9"/>
        <v>0</v>
      </c>
      <c r="L48" s="44">
        <f t="shared" si="9"/>
        <v>0</v>
      </c>
      <c r="M48" s="44">
        <f t="shared" si="9"/>
        <v>0</v>
      </c>
      <c r="N48" s="44">
        <f t="shared" si="9"/>
        <v>0</v>
      </c>
      <c r="O48" s="44">
        <f t="shared" si="9"/>
        <v>0</v>
      </c>
      <c r="P48" s="44">
        <f t="shared" si="9"/>
        <v>0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86</v>
      </c>
      <c r="U48" s="45">
        <f>((T48+Q48+N48-R48)+(O48*2))/E48</f>
        <v>0.35833333333333334</v>
      </c>
      <c r="V48" s="46">
        <v>364</v>
      </c>
      <c r="W48" s="46" t="s">
        <v>79</v>
      </c>
      <c r="X48" s="46" t="s">
        <v>95</v>
      </c>
      <c r="Y48" s="64">
        <v>300</v>
      </c>
      <c r="Z48" s="47"/>
      <c r="AA48" s="43" t="s">
        <v>141</v>
      </c>
      <c r="AB48" s="66" t="s">
        <v>142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 t="e">
        <f>J48/K48</f>
        <v>#DIV/0!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C325-7C1A-4865-AC45-EE6EAD079AAB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413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221</v>
      </c>
      <c r="D4" s="7" t="s">
        <v>5</v>
      </c>
      <c r="E4" s="8"/>
      <c r="F4" s="5"/>
      <c r="G4" s="1"/>
      <c r="J4" s="15" t="s">
        <v>228</v>
      </c>
      <c r="K4" s="16" t="s">
        <v>45</v>
      </c>
      <c r="L4" s="17"/>
      <c r="M4" s="18"/>
      <c r="N4" s="19">
        <v>20</v>
      </c>
      <c r="O4" s="19">
        <v>24</v>
      </c>
      <c r="P4" s="19">
        <v>21</v>
      </c>
      <c r="Q4" s="19">
        <v>21</v>
      </c>
      <c r="R4" s="19">
        <v>8</v>
      </c>
      <c r="S4" s="21">
        <f>SUM(N4:R4)</f>
        <v>94</v>
      </c>
      <c r="T4" s="22">
        <v>367</v>
      </c>
    </row>
    <row r="5" spans="1:28" x14ac:dyDescent="0.3">
      <c r="B5" s="1"/>
      <c r="C5" s="6" t="s">
        <v>227</v>
      </c>
      <c r="D5" s="7" t="s">
        <v>6</v>
      </c>
      <c r="E5" s="1"/>
      <c r="F5" s="1"/>
      <c r="G5" s="1"/>
      <c r="J5" s="15" t="s">
        <v>229</v>
      </c>
      <c r="K5" s="16" t="s">
        <v>64</v>
      </c>
      <c r="L5" s="17"/>
      <c r="M5" s="18"/>
      <c r="N5" s="19">
        <v>21</v>
      </c>
      <c r="O5" s="19">
        <v>20</v>
      </c>
      <c r="P5" s="19">
        <v>18</v>
      </c>
      <c r="Q5" s="19">
        <v>27</v>
      </c>
      <c r="R5" s="19">
        <v>6</v>
      </c>
      <c r="S5" s="21">
        <f>SUM(N5:R5)</f>
        <v>92</v>
      </c>
      <c r="T5" s="22">
        <v>367</v>
      </c>
      <c r="U5" s="1"/>
      <c r="V5" s="1"/>
      <c r="W5" s="1"/>
    </row>
    <row r="6" spans="1:28" x14ac:dyDescent="0.3">
      <c r="C6" s="23">
        <v>2511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367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5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12</v>
      </c>
      <c r="E13" s="78"/>
      <c r="F13" s="78"/>
      <c r="G13" s="78"/>
      <c r="H13" s="27"/>
      <c r="I13" s="27"/>
      <c r="J13" s="78"/>
      <c r="K13" s="78"/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v>28</v>
      </c>
      <c r="U13" s="40" t="str">
        <f>IFERROR(((T13+Q13+N13-R13)+(O13*2))/E13,"")</f>
        <v/>
      </c>
      <c r="V13" s="22">
        <v>367</v>
      </c>
      <c r="W13" s="22" t="s">
        <v>94</v>
      </c>
      <c r="X13" s="22" t="s">
        <v>80</v>
      </c>
      <c r="Y13" s="61">
        <v>2511</v>
      </c>
      <c r="Z13" s="41"/>
      <c r="AA13" s="1" t="s">
        <v>96</v>
      </c>
      <c r="AB13" s="28" t="s">
        <v>230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34</v>
      </c>
      <c r="E14" s="78"/>
      <c r="F14" s="78"/>
      <c r="G14" s="78"/>
      <c r="H14" s="27"/>
      <c r="I14" s="27"/>
      <c r="J14" s="78"/>
      <c r="K14" s="78"/>
      <c r="L14" s="78"/>
      <c r="M14" s="78"/>
      <c r="N14" s="27">
        <f t="shared" ref="N14:N20" si="0">SUM(L14:M14)</f>
        <v>0</v>
      </c>
      <c r="O14" s="79"/>
      <c r="P14" s="79"/>
      <c r="Q14" s="79"/>
      <c r="R14" s="79"/>
      <c r="S14" s="79"/>
      <c r="T14" s="39">
        <v>23</v>
      </c>
      <c r="U14" s="40" t="str">
        <f t="shared" ref="U14:U23" si="1">IFERROR(((T14+Q14+N14-R14)+(O14*2))/E14,"")</f>
        <v/>
      </c>
      <c r="V14" s="22">
        <v>367</v>
      </c>
      <c r="W14" s="22" t="s">
        <v>94</v>
      </c>
      <c r="X14" s="22" t="s">
        <v>80</v>
      </c>
      <c r="Y14" s="61">
        <v>2511</v>
      </c>
      <c r="Z14" s="41"/>
      <c r="AA14" s="1" t="s">
        <v>96</v>
      </c>
      <c r="AB14" s="28" t="s">
        <v>230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44</v>
      </c>
      <c r="E15" s="78"/>
      <c r="F15" s="78"/>
      <c r="G15" s="78"/>
      <c r="H15" s="27"/>
      <c r="I15" s="27"/>
      <c r="J15" s="78"/>
      <c r="K15" s="78"/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39">
        <v>10</v>
      </c>
      <c r="U15" s="40" t="str">
        <f t="shared" si="1"/>
        <v/>
      </c>
      <c r="V15" s="22">
        <v>367</v>
      </c>
      <c r="W15" s="22" t="s">
        <v>94</v>
      </c>
      <c r="X15" s="22" t="s">
        <v>80</v>
      </c>
      <c r="Y15" s="61">
        <v>2511</v>
      </c>
      <c r="Z15" s="41"/>
      <c r="AA15" s="1" t="s">
        <v>96</v>
      </c>
      <c r="AB15" s="28" t="s">
        <v>230</v>
      </c>
    </row>
    <row r="16" spans="1:28" x14ac:dyDescent="0.3">
      <c r="A16" s="1" t="s">
        <v>63</v>
      </c>
      <c r="B16" s="1" t="s">
        <v>46</v>
      </c>
      <c r="C16" s="27" t="s">
        <v>139</v>
      </c>
      <c r="D16" s="38">
        <v>14</v>
      </c>
      <c r="E16" s="78" t="s">
        <v>388</v>
      </c>
      <c r="F16" s="78"/>
      <c r="G16" s="78"/>
      <c r="H16" s="27"/>
      <c r="I16" s="27"/>
      <c r="J16" s="78"/>
      <c r="K16" s="78"/>
      <c r="L16" s="78"/>
      <c r="M16" s="78"/>
      <c r="N16" s="27"/>
      <c r="O16" s="79"/>
      <c r="P16" s="79"/>
      <c r="Q16" s="79"/>
      <c r="R16" s="79"/>
      <c r="S16" s="79"/>
      <c r="T16" s="39"/>
      <c r="U16" s="40"/>
      <c r="V16" s="22">
        <v>367</v>
      </c>
      <c r="W16" s="22" t="s">
        <v>94</v>
      </c>
      <c r="X16" s="22" t="s">
        <v>80</v>
      </c>
      <c r="Y16" s="61">
        <v>2511</v>
      </c>
      <c r="Z16" s="41"/>
      <c r="AA16" s="1" t="s">
        <v>96</v>
      </c>
      <c r="AB16" s="28" t="s">
        <v>230</v>
      </c>
    </row>
    <row r="17" spans="1:28" x14ac:dyDescent="0.3">
      <c r="A17" s="1" t="s">
        <v>63</v>
      </c>
      <c r="B17" s="1" t="s">
        <v>46</v>
      </c>
      <c r="C17" s="27" t="s">
        <v>50</v>
      </c>
      <c r="D17" s="38">
        <v>24</v>
      </c>
      <c r="E17" s="78"/>
      <c r="F17" s="78"/>
      <c r="G17" s="78"/>
      <c r="H17" s="27"/>
      <c r="I17" s="27"/>
      <c r="J17" s="78"/>
      <c r="K17" s="78"/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v>8</v>
      </c>
      <c r="U17" s="40" t="str">
        <f t="shared" si="1"/>
        <v/>
      </c>
      <c r="V17" s="22">
        <v>367</v>
      </c>
      <c r="W17" s="22" t="s">
        <v>94</v>
      </c>
      <c r="X17" s="22" t="s">
        <v>80</v>
      </c>
      <c r="Y17" s="61">
        <v>2511</v>
      </c>
      <c r="Z17" s="41"/>
      <c r="AA17" s="1" t="s">
        <v>96</v>
      </c>
      <c r="AB17" s="28" t="s">
        <v>230</v>
      </c>
    </row>
    <row r="18" spans="1:28" x14ac:dyDescent="0.3">
      <c r="A18" s="1" t="s">
        <v>63</v>
      </c>
      <c r="B18" s="1" t="s">
        <v>46</v>
      </c>
      <c r="C18" s="27" t="s">
        <v>51</v>
      </c>
      <c r="D18" s="38">
        <v>23</v>
      </c>
      <c r="E18" s="78"/>
      <c r="F18" s="78"/>
      <c r="G18" s="78"/>
      <c r="H18" s="27"/>
      <c r="I18" s="27"/>
      <c r="J18" s="78"/>
      <c r="K18" s="78"/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v>13</v>
      </c>
      <c r="U18" s="40" t="str">
        <f t="shared" si="1"/>
        <v/>
      </c>
      <c r="V18" s="22">
        <v>367</v>
      </c>
      <c r="W18" s="22" t="s">
        <v>94</v>
      </c>
      <c r="X18" s="22" t="s">
        <v>80</v>
      </c>
      <c r="Y18" s="61">
        <v>2511</v>
      </c>
      <c r="Z18" s="41"/>
      <c r="AA18" s="1" t="s">
        <v>96</v>
      </c>
      <c r="AB18" s="28" t="s">
        <v>230</v>
      </c>
    </row>
    <row r="19" spans="1:28" x14ac:dyDescent="0.3">
      <c r="A19" s="1" t="s">
        <v>63</v>
      </c>
      <c r="B19" s="1" t="s">
        <v>46</v>
      </c>
      <c r="C19" s="27" t="s">
        <v>52</v>
      </c>
      <c r="D19" s="38">
        <v>33</v>
      </c>
      <c r="E19" s="78" t="s">
        <v>388</v>
      </c>
      <c r="F19" s="78"/>
      <c r="G19" s="78"/>
      <c r="H19" s="27"/>
      <c r="I19" s="27"/>
      <c r="J19" s="78"/>
      <c r="K19" s="78"/>
      <c r="L19" s="78"/>
      <c r="M19" s="78"/>
      <c r="N19" s="27"/>
      <c r="O19" s="79"/>
      <c r="P19" s="79"/>
      <c r="Q19" s="79"/>
      <c r="R19" s="79"/>
      <c r="S19" s="79"/>
      <c r="T19" s="39"/>
      <c r="U19" s="40" t="str">
        <f t="shared" si="1"/>
        <v/>
      </c>
      <c r="V19" s="22">
        <v>367</v>
      </c>
      <c r="W19" s="22" t="s">
        <v>94</v>
      </c>
      <c r="X19" s="22" t="s">
        <v>80</v>
      </c>
      <c r="Y19" s="61">
        <v>2511</v>
      </c>
      <c r="Z19" s="41"/>
      <c r="AA19" s="1" t="s">
        <v>96</v>
      </c>
      <c r="AB19" s="28" t="s">
        <v>230</v>
      </c>
    </row>
    <row r="20" spans="1:28" x14ac:dyDescent="0.3">
      <c r="A20" s="1" t="s">
        <v>63</v>
      </c>
      <c r="B20" s="1" t="s">
        <v>46</v>
      </c>
      <c r="C20" s="27" t="s">
        <v>53</v>
      </c>
      <c r="D20" s="38">
        <v>10</v>
      </c>
      <c r="E20" s="78"/>
      <c r="F20" s="78"/>
      <c r="G20" s="78"/>
      <c r="H20" s="27"/>
      <c r="I20" s="27"/>
      <c r="J20" s="78"/>
      <c r="K20" s="78"/>
      <c r="L20" s="78"/>
      <c r="M20" s="78"/>
      <c r="N20" s="27">
        <f t="shared" si="0"/>
        <v>0</v>
      </c>
      <c r="O20" s="79"/>
      <c r="P20" s="79"/>
      <c r="Q20" s="79"/>
      <c r="R20" s="79"/>
      <c r="S20" s="79"/>
      <c r="T20" s="39">
        <v>10</v>
      </c>
      <c r="U20" s="40" t="str">
        <f t="shared" si="1"/>
        <v/>
      </c>
      <c r="V20" s="22">
        <v>367</v>
      </c>
      <c r="W20" s="22" t="s">
        <v>94</v>
      </c>
      <c r="X20" s="22" t="s">
        <v>80</v>
      </c>
      <c r="Y20" s="61">
        <v>2511</v>
      </c>
      <c r="Z20" s="41"/>
      <c r="AA20" s="1" t="s">
        <v>96</v>
      </c>
      <c r="AB20" s="28" t="s">
        <v>230</v>
      </c>
    </row>
    <row r="21" spans="1:28" x14ac:dyDescent="0.3">
      <c r="A21" s="1" t="s">
        <v>63</v>
      </c>
      <c r="B21" s="1" t="s">
        <v>46</v>
      </c>
      <c r="C21" s="27" t="s">
        <v>54</v>
      </c>
      <c r="D21" s="38">
        <v>32</v>
      </c>
      <c r="E21" s="78"/>
      <c r="F21" s="78"/>
      <c r="G21" s="78"/>
      <c r="H21" s="27"/>
      <c r="I21" s="27"/>
      <c r="J21" s="78"/>
      <c r="K21" s="78"/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v>2</v>
      </c>
      <c r="U21" s="40" t="str">
        <f t="shared" si="1"/>
        <v/>
      </c>
      <c r="V21" s="22">
        <v>367</v>
      </c>
      <c r="W21" s="22" t="s">
        <v>94</v>
      </c>
      <c r="X21" s="22" t="s">
        <v>80</v>
      </c>
      <c r="Y21" s="61">
        <v>2511</v>
      </c>
      <c r="Z21" s="41"/>
      <c r="AA21" s="1" t="s">
        <v>96</v>
      </c>
      <c r="AB21" s="28" t="s">
        <v>230</v>
      </c>
    </row>
    <row r="22" spans="1:28" x14ac:dyDescent="0.3">
      <c r="A22" s="1" t="s">
        <v>63</v>
      </c>
      <c r="B22" s="1" t="s">
        <v>46</v>
      </c>
      <c r="C22" s="27" t="s">
        <v>55</v>
      </c>
      <c r="D22" s="38">
        <v>22</v>
      </c>
      <c r="E22" s="78" t="s">
        <v>388</v>
      </c>
      <c r="F22" s="78"/>
      <c r="G22" s="78"/>
      <c r="H22" s="27"/>
      <c r="I22" s="27"/>
      <c r="J22" s="78"/>
      <c r="K22" s="78"/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0</v>
      </c>
      <c r="U22" s="40" t="str">
        <f t="shared" si="1"/>
        <v/>
      </c>
      <c r="V22" s="22">
        <v>367</v>
      </c>
      <c r="W22" s="22" t="s">
        <v>94</v>
      </c>
      <c r="X22" s="22" t="s">
        <v>80</v>
      </c>
      <c r="Y22" s="61">
        <v>2511</v>
      </c>
      <c r="Z22" s="41"/>
      <c r="AA22" s="1" t="s">
        <v>96</v>
      </c>
      <c r="AB22" s="28" t="s">
        <v>230</v>
      </c>
    </row>
    <row r="23" spans="1:28" x14ac:dyDescent="0.3">
      <c r="A23" s="1" t="s">
        <v>63</v>
      </c>
      <c r="B23" s="1" t="s">
        <v>46</v>
      </c>
      <c r="C23" s="27" t="s">
        <v>56</v>
      </c>
      <c r="D23" s="38">
        <v>20</v>
      </c>
      <c r="E23" s="78" t="s">
        <v>388</v>
      </c>
      <c r="F23" s="78"/>
      <c r="G23" s="78"/>
      <c r="H23" s="27"/>
      <c r="I23" s="27"/>
      <c r="J23" s="78"/>
      <c r="K23" s="78"/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0</v>
      </c>
      <c r="U23" s="40" t="str">
        <f t="shared" si="1"/>
        <v/>
      </c>
      <c r="V23" s="22">
        <v>367</v>
      </c>
      <c r="W23" s="22" t="s">
        <v>94</v>
      </c>
      <c r="X23" s="22" t="s">
        <v>80</v>
      </c>
      <c r="Y23" s="61">
        <v>2511</v>
      </c>
      <c r="Z23" s="41"/>
      <c r="AA23" s="1" t="s">
        <v>96</v>
      </c>
      <c r="AB23" s="28" t="s">
        <v>230</v>
      </c>
    </row>
    <row r="24" spans="1:28" x14ac:dyDescent="0.3">
      <c r="A24" s="1" t="s">
        <v>63</v>
      </c>
      <c r="B24" s="1" t="s">
        <v>46</v>
      </c>
      <c r="C24" s="55" t="s">
        <v>39</v>
      </c>
      <c r="D24" s="1"/>
      <c r="E24" s="55">
        <v>265</v>
      </c>
      <c r="F24" s="55">
        <v>39</v>
      </c>
      <c r="G24" s="55">
        <v>90</v>
      </c>
      <c r="H24" s="55"/>
      <c r="I24" s="55"/>
      <c r="J24" s="55">
        <v>16</v>
      </c>
      <c r="K24" s="55">
        <v>18</v>
      </c>
      <c r="L24" s="42"/>
      <c r="M24" s="42"/>
      <c r="N24" s="42"/>
      <c r="O24" s="42"/>
      <c r="P24" s="55">
        <v>26</v>
      </c>
      <c r="Q24" s="42"/>
      <c r="R24" s="42"/>
      <c r="S24" s="42"/>
      <c r="T24" s="42"/>
      <c r="U24" s="40" t="str">
        <f t="shared" ref="U24" si="2">_xlfn.IFNA("",((T24+Q24+N24-R24)+(O24*2))/E24)</f>
        <v/>
      </c>
      <c r="V24" s="22">
        <v>367</v>
      </c>
      <c r="W24" s="22" t="s">
        <v>94</v>
      </c>
      <c r="X24" s="22" t="s">
        <v>80</v>
      </c>
      <c r="Y24" s="61">
        <v>2511</v>
      </c>
      <c r="Z24" s="41"/>
      <c r="AA24" s="1" t="s">
        <v>96</v>
      </c>
      <c r="AB24" s="28" t="s">
        <v>230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3">SUM(E13:E24)</f>
        <v>265</v>
      </c>
      <c r="F25" s="44">
        <f t="shared" si="3"/>
        <v>39</v>
      </c>
      <c r="G25" s="44">
        <f t="shared" si="3"/>
        <v>90</v>
      </c>
      <c r="H25" s="44">
        <f t="shared" si="3"/>
        <v>0</v>
      </c>
      <c r="I25" s="44">
        <f t="shared" si="3"/>
        <v>0</v>
      </c>
      <c r="J25" s="44">
        <f t="shared" si="3"/>
        <v>16</v>
      </c>
      <c r="K25" s="44">
        <f t="shared" si="3"/>
        <v>18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26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94</v>
      </c>
      <c r="U25" s="45">
        <f>((T25+Q25+N25-R25)+(O25*2))/E25</f>
        <v>0.35471698113207545</v>
      </c>
      <c r="V25" s="46">
        <v>367</v>
      </c>
      <c r="W25" s="46" t="s">
        <v>94</v>
      </c>
      <c r="X25" s="46" t="s">
        <v>80</v>
      </c>
      <c r="Y25" s="62">
        <v>2511</v>
      </c>
      <c r="Z25" s="47"/>
      <c r="AA25" s="43" t="s">
        <v>96</v>
      </c>
      <c r="AB25" s="66" t="s">
        <v>230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0.43333333333333335</v>
      </c>
      <c r="H26" s="27"/>
      <c r="I26" s="1"/>
      <c r="J26" s="48" t="s">
        <v>42</v>
      </c>
      <c r="K26" s="50">
        <f>J25/K25</f>
        <v>0.88888888888888884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426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341</v>
      </c>
      <c r="D35" s="38">
        <v>7</v>
      </c>
      <c r="E35" s="78" t="s">
        <v>388</v>
      </c>
      <c r="F35" s="78"/>
      <c r="G35" s="78"/>
      <c r="H35" s="27"/>
      <c r="I35" s="27"/>
      <c r="J35" s="78"/>
      <c r="K35" s="78"/>
      <c r="L35" s="78"/>
      <c r="M35" s="78"/>
      <c r="N35" s="27">
        <v>0</v>
      </c>
      <c r="O35" s="79"/>
      <c r="P35" s="79"/>
      <c r="Q35" s="79"/>
      <c r="R35" s="79"/>
      <c r="S35" s="79"/>
      <c r="T35" s="27">
        <v>0</v>
      </c>
      <c r="U35" s="40" t="str">
        <f t="shared" ref="U35:U44" si="4">IFERROR(((T35+Q35+N35-R35)+(O35*2))/E35,"")</f>
        <v/>
      </c>
      <c r="V35" s="22">
        <v>367</v>
      </c>
      <c r="W35" s="22" t="s">
        <v>79</v>
      </c>
      <c r="X35" s="22" t="s">
        <v>95</v>
      </c>
      <c r="Y35" s="61">
        <v>2511</v>
      </c>
      <c r="Z35" s="36" t="s">
        <v>2</v>
      </c>
      <c r="AA35" s="1" t="s">
        <v>231</v>
      </c>
      <c r="AB35" s="28" t="s">
        <v>232</v>
      </c>
    </row>
    <row r="36" spans="1:28" x14ac:dyDescent="0.3">
      <c r="A36" s="1" t="s">
        <v>46</v>
      </c>
      <c r="B36" s="1" t="s">
        <v>63</v>
      </c>
      <c r="C36" s="27" t="s">
        <v>410</v>
      </c>
      <c r="D36" s="38">
        <v>6</v>
      </c>
      <c r="E36" s="78"/>
      <c r="F36" s="78"/>
      <c r="G36" s="78"/>
      <c r="H36" s="27"/>
      <c r="I36" s="27"/>
      <c r="J36" s="78"/>
      <c r="K36" s="78"/>
      <c r="L36" s="78"/>
      <c r="M36" s="78"/>
      <c r="N36" s="27">
        <f t="shared" ref="N36:N41" si="5">SUM(L36:M36)</f>
        <v>0</v>
      </c>
      <c r="O36" s="79"/>
      <c r="P36" s="79"/>
      <c r="Q36" s="79"/>
      <c r="R36" s="79"/>
      <c r="S36" s="79"/>
      <c r="T36" s="27">
        <v>5</v>
      </c>
      <c r="U36" s="40" t="str">
        <f t="shared" si="4"/>
        <v/>
      </c>
      <c r="V36" s="22">
        <v>367</v>
      </c>
      <c r="W36" s="22" t="s">
        <v>79</v>
      </c>
      <c r="X36" s="22" t="s">
        <v>95</v>
      </c>
      <c r="Y36" s="61">
        <v>2511</v>
      </c>
      <c r="Z36" s="36" t="s">
        <v>2</v>
      </c>
      <c r="AA36" s="1" t="s">
        <v>231</v>
      </c>
      <c r="AB36" s="28" t="s">
        <v>232</v>
      </c>
    </row>
    <row r="37" spans="1:28" x14ac:dyDescent="0.3">
      <c r="A37" s="1" t="s">
        <v>46</v>
      </c>
      <c r="B37" s="1" t="s">
        <v>63</v>
      </c>
      <c r="C37" s="27" t="s">
        <v>411</v>
      </c>
      <c r="D37" s="38">
        <v>22</v>
      </c>
      <c r="E37" s="78"/>
      <c r="F37" s="78"/>
      <c r="G37" s="78"/>
      <c r="H37" s="27"/>
      <c r="I37" s="27"/>
      <c r="J37" s="78"/>
      <c r="K37" s="78"/>
      <c r="L37" s="78"/>
      <c r="M37" s="78"/>
      <c r="N37" s="27">
        <f t="shared" si="5"/>
        <v>0</v>
      </c>
      <c r="O37" s="79"/>
      <c r="P37" s="79"/>
      <c r="Q37" s="79"/>
      <c r="R37" s="79"/>
      <c r="S37" s="79"/>
      <c r="T37" s="27">
        <v>12</v>
      </c>
      <c r="U37" s="40" t="str">
        <f t="shared" si="4"/>
        <v/>
      </c>
      <c r="V37" s="22">
        <v>367</v>
      </c>
      <c r="W37" s="22" t="s">
        <v>79</v>
      </c>
      <c r="X37" s="22" t="s">
        <v>95</v>
      </c>
      <c r="Y37" s="61">
        <v>2511</v>
      </c>
      <c r="Z37" s="36" t="s">
        <v>2</v>
      </c>
      <c r="AA37" s="1" t="s">
        <v>231</v>
      </c>
      <c r="AB37" s="28" t="s">
        <v>232</v>
      </c>
    </row>
    <row r="38" spans="1:28" x14ac:dyDescent="0.3">
      <c r="A38" s="1" t="s">
        <v>46</v>
      </c>
      <c r="B38" s="1" t="s">
        <v>63</v>
      </c>
      <c r="C38" s="27" t="s">
        <v>342</v>
      </c>
      <c r="D38" s="38">
        <v>50</v>
      </c>
      <c r="E38" s="78"/>
      <c r="F38" s="78"/>
      <c r="G38" s="78"/>
      <c r="H38" s="27"/>
      <c r="I38" s="27"/>
      <c r="J38" s="78"/>
      <c r="K38" s="78"/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27">
        <v>11</v>
      </c>
      <c r="U38" s="40" t="str">
        <f t="shared" si="4"/>
        <v/>
      </c>
      <c r="V38" s="22">
        <v>367</v>
      </c>
      <c r="W38" s="22" t="s">
        <v>79</v>
      </c>
      <c r="X38" s="22" t="s">
        <v>95</v>
      </c>
      <c r="Y38" s="61">
        <v>2511</v>
      </c>
      <c r="Z38" s="36" t="s">
        <v>2</v>
      </c>
      <c r="AA38" s="1" t="s">
        <v>231</v>
      </c>
      <c r="AB38" s="28" t="s">
        <v>232</v>
      </c>
    </row>
    <row r="39" spans="1:28" x14ac:dyDescent="0.3">
      <c r="A39" s="1" t="s">
        <v>46</v>
      </c>
      <c r="B39" s="1" t="s">
        <v>63</v>
      </c>
      <c r="C39" s="27" t="s">
        <v>343</v>
      </c>
      <c r="D39" s="38">
        <v>1</v>
      </c>
      <c r="E39" s="78"/>
      <c r="F39" s="78"/>
      <c r="G39" s="78"/>
      <c r="H39" s="27"/>
      <c r="I39" s="27"/>
      <c r="J39" s="78"/>
      <c r="K39" s="78"/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27">
        <v>5</v>
      </c>
      <c r="U39" s="40" t="str">
        <f t="shared" si="4"/>
        <v/>
      </c>
      <c r="V39" s="22">
        <v>367</v>
      </c>
      <c r="W39" s="22" t="s">
        <v>79</v>
      </c>
      <c r="X39" s="22" t="s">
        <v>95</v>
      </c>
      <c r="Y39" s="61">
        <v>2511</v>
      </c>
      <c r="Z39" s="36" t="s">
        <v>2</v>
      </c>
      <c r="AA39" s="1" t="s">
        <v>231</v>
      </c>
      <c r="AB39" s="28" t="s">
        <v>232</v>
      </c>
    </row>
    <row r="40" spans="1:28" x14ac:dyDescent="0.3">
      <c r="A40" s="1" t="s">
        <v>46</v>
      </c>
      <c r="B40" s="1" t="s">
        <v>63</v>
      </c>
      <c r="C40" s="27" t="s">
        <v>345</v>
      </c>
      <c r="D40" s="38">
        <v>12</v>
      </c>
      <c r="E40" s="78"/>
      <c r="F40" s="78"/>
      <c r="G40" s="78"/>
      <c r="H40" s="27"/>
      <c r="I40" s="27"/>
      <c r="J40" s="78"/>
      <c r="K40" s="78"/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27">
        <v>24</v>
      </c>
      <c r="U40" s="40" t="str">
        <f t="shared" si="4"/>
        <v/>
      </c>
      <c r="V40" s="22">
        <v>367</v>
      </c>
      <c r="W40" s="22" t="s">
        <v>79</v>
      </c>
      <c r="X40" s="22" t="s">
        <v>95</v>
      </c>
      <c r="Y40" s="61">
        <v>2511</v>
      </c>
      <c r="Z40" s="36" t="s">
        <v>2</v>
      </c>
      <c r="AA40" s="1" t="s">
        <v>231</v>
      </c>
      <c r="AB40" s="28" t="s">
        <v>232</v>
      </c>
    </row>
    <row r="41" spans="1:28" x14ac:dyDescent="0.3">
      <c r="A41" s="1" t="s">
        <v>46</v>
      </c>
      <c r="B41" s="1" t="s">
        <v>63</v>
      </c>
      <c r="C41" s="27" t="s">
        <v>346</v>
      </c>
      <c r="D41" s="38">
        <v>42</v>
      </c>
      <c r="E41" s="78"/>
      <c r="F41" s="78"/>
      <c r="G41" s="78"/>
      <c r="H41" s="27"/>
      <c r="I41" s="27"/>
      <c r="J41" s="78"/>
      <c r="K41" s="78"/>
      <c r="L41" s="78"/>
      <c r="M41" s="78"/>
      <c r="N41" s="27">
        <f t="shared" si="5"/>
        <v>0</v>
      </c>
      <c r="O41" s="79"/>
      <c r="P41" s="79"/>
      <c r="Q41" s="79"/>
      <c r="R41" s="79"/>
      <c r="S41" s="79"/>
      <c r="T41" s="27">
        <v>4</v>
      </c>
      <c r="U41" s="40" t="str">
        <f t="shared" si="4"/>
        <v/>
      </c>
      <c r="V41" s="22">
        <v>367</v>
      </c>
      <c r="W41" s="22" t="s">
        <v>79</v>
      </c>
      <c r="X41" s="22" t="s">
        <v>95</v>
      </c>
      <c r="Y41" s="61">
        <v>2511</v>
      </c>
      <c r="Z41" s="36" t="s">
        <v>2</v>
      </c>
      <c r="AA41" s="1" t="s">
        <v>231</v>
      </c>
      <c r="AB41" s="28" t="s">
        <v>232</v>
      </c>
    </row>
    <row r="42" spans="1:28" x14ac:dyDescent="0.3">
      <c r="A42" s="1" t="s">
        <v>46</v>
      </c>
      <c r="B42" s="1" t="s">
        <v>63</v>
      </c>
      <c r="C42" s="27" t="s">
        <v>347</v>
      </c>
      <c r="D42" s="38">
        <v>11</v>
      </c>
      <c r="E42" s="78"/>
      <c r="F42" s="78"/>
      <c r="G42" s="78"/>
      <c r="H42" s="27"/>
      <c r="I42" s="27"/>
      <c r="J42" s="78"/>
      <c r="K42" s="78"/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27">
        <v>6</v>
      </c>
      <c r="U42" s="40" t="str">
        <f t="shared" si="4"/>
        <v/>
      </c>
      <c r="V42" s="22">
        <v>367</v>
      </c>
      <c r="W42" s="22" t="s">
        <v>79</v>
      </c>
      <c r="X42" s="22" t="s">
        <v>95</v>
      </c>
      <c r="Y42" s="61">
        <v>2511</v>
      </c>
      <c r="Z42" s="36" t="s">
        <v>2</v>
      </c>
      <c r="AA42" s="1" t="s">
        <v>231</v>
      </c>
      <c r="AB42" s="28" t="s">
        <v>232</v>
      </c>
    </row>
    <row r="43" spans="1:28" x14ac:dyDescent="0.3">
      <c r="A43" s="1" t="s">
        <v>46</v>
      </c>
      <c r="B43" s="1" t="s">
        <v>63</v>
      </c>
      <c r="C43" s="27" t="s">
        <v>348</v>
      </c>
      <c r="D43" s="38">
        <v>44</v>
      </c>
      <c r="E43" s="78"/>
      <c r="F43" s="78"/>
      <c r="G43" s="78"/>
      <c r="H43" s="27"/>
      <c r="I43" s="27"/>
      <c r="J43" s="78"/>
      <c r="K43" s="78"/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v>12</v>
      </c>
      <c r="U43" s="40" t="str">
        <f t="shared" si="4"/>
        <v/>
      </c>
      <c r="V43" s="22">
        <v>367</v>
      </c>
      <c r="W43" s="22" t="s">
        <v>79</v>
      </c>
      <c r="X43" s="22" t="s">
        <v>95</v>
      </c>
      <c r="Y43" s="61">
        <v>2511</v>
      </c>
      <c r="Z43" s="36" t="s">
        <v>2</v>
      </c>
      <c r="AA43" s="1" t="s">
        <v>231</v>
      </c>
      <c r="AB43" s="28" t="s">
        <v>232</v>
      </c>
    </row>
    <row r="44" spans="1:28" x14ac:dyDescent="0.3">
      <c r="A44" s="1" t="s">
        <v>46</v>
      </c>
      <c r="B44" s="1" t="s">
        <v>63</v>
      </c>
      <c r="C44" s="27" t="s">
        <v>349</v>
      </c>
      <c r="D44" s="38">
        <v>10</v>
      </c>
      <c r="E44" s="78"/>
      <c r="F44" s="78"/>
      <c r="G44" s="78"/>
      <c r="H44" s="27"/>
      <c r="I44" s="27"/>
      <c r="J44" s="78"/>
      <c r="K44" s="78"/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v>13</v>
      </c>
      <c r="U44" s="40" t="str">
        <f t="shared" si="4"/>
        <v/>
      </c>
      <c r="V44" s="22">
        <v>367</v>
      </c>
      <c r="W44" s="22" t="s">
        <v>79</v>
      </c>
      <c r="X44" s="22" t="s">
        <v>95</v>
      </c>
      <c r="Y44" s="61">
        <v>2511</v>
      </c>
      <c r="Z44" s="36" t="s">
        <v>2</v>
      </c>
      <c r="AA44" s="1" t="s">
        <v>231</v>
      </c>
      <c r="AB44" s="28" t="s">
        <v>232</v>
      </c>
    </row>
    <row r="45" spans="1:28" x14ac:dyDescent="0.3">
      <c r="A45" s="1" t="s">
        <v>46</v>
      </c>
      <c r="B45" s="1" t="s">
        <v>63</v>
      </c>
      <c r="C45" s="55" t="s">
        <v>39</v>
      </c>
      <c r="D45" s="1"/>
      <c r="E45" s="55">
        <v>265</v>
      </c>
      <c r="F45" s="55">
        <v>34</v>
      </c>
      <c r="G45" s="55">
        <v>104</v>
      </c>
      <c r="H45" s="55"/>
      <c r="I45" s="55"/>
      <c r="J45" s="55">
        <v>24</v>
      </c>
      <c r="K45" s="55">
        <v>38</v>
      </c>
      <c r="L45" s="55"/>
      <c r="M45" s="55"/>
      <c r="N45" s="5"/>
      <c r="O45" s="55"/>
      <c r="P45" s="55">
        <v>19</v>
      </c>
      <c r="Q45" s="42"/>
      <c r="R45" s="42"/>
      <c r="S45" s="42"/>
      <c r="T45" s="27"/>
      <c r="U45" s="40" t="str">
        <f t="shared" ref="U45" si="6">_xlfn.IFNA("",((T45+Q45+N45-R45)+(O45*2))/E45)</f>
        <v/>
      </c>
      <c r="V45" s="22">
        <v>367</v>
      </c>
      <c r="W45" s="22" t="s">
        <v>79</v>
      </c>
      <c r="X45" s="22" t="s">
        <v>95</v>
      </c>
      <c r="Y45" s="61">
        <v>2511</v>
      </c>
      <c r="Z45" s="36" t="s">
        <v>2</v>
      </c>
      <c r="AA45" s="1" t="s">
        <v>231</v>
      </c>
      <c r="AB45" s="28" t="s">
        <v>232</v>
      </c>
    </row>
    <row r="46" spans="1:28" x14ac:dyDescent="0.3">
      <c r="A46" s="43" t="s">
        <v>46</v>
      </c>
      <c r="B46" s="43" t="s">
        <v>63</v>
      </c>
      <c r="C46" s="44" t="s">
        <v>40</v>
      </c>
      <c r="D46" s="43"/>
      <c r="E46" s="44">
        <f t="shared" ref="E46:T46" si="7">SUM(E35:E45)</f>
        <v>265</v>
      </c>
      <c r="F46" s="44">
        <f t="shared" si="7"/>
        <v>34</v>
      </c>
      <c r="G46" s="44">
        <f t="shared" si="7"/>
        <v>104</v>
      </c>
      <c r="H46" s="44">
        <f t="shared" si="7"/>
        <v>0</v>
      </c>
      <c r="I46" s="44">
        <f t="shared" si="7"/>
        <v>0</v>
      </c>
      <c r="J46" s="44">
        <f t="shared" si="7"/>
        <v>24</v>
      </c>
      <c r="K46" s="44">
        <f t="shared" si="7"/>
        <v>38</v>
      </c>
      <c r="L46" s="44">
        <f t="shared" si="7"/>
        <v>0</v>
      </c>
      <c r="M46" s="44">
        <f t="shared" si="7"/>
        <v>0</v>
      </c>
      <c r="N46" s="44">
        <f t="shared" si="7"/>
        <v>0</v>
      </c>
      <c r="O46" s="44">
        <f t="shared" si="7"/>
        <v>0</v>
      </c>
      <c r="P46" s="44">
        <f t="shared" si="7"/>
        <v>19</v>
      </c>
      <c r="Q46" s="44">
        <f t="shared" si="7"/>
        <v>0</v>
      </c>
      <c r="R46" s="44">
        <f t="shared" si="7"/>
        <v>0</v>
      </c>
      <c r="S46" s="44">
        <f t="shared" si="7"/>
        <v>0</v>
      </c>
      <c r="T46" s="44">
        <f t="shared" si="7"/>
        <v>92</v>
      </c>
      <c r="U46" s="45">
        <f>((T46+Q46+N46-R46)+(O46*2))/E46</f>
        <v>0.3471698113207547</v>
      </c>
      <c r="V46" s="46">
        <v>367</v>
      </c>
      <c r="W46" s="46" t="s">
        <v>79</v>
      </c>
      <c r="X46" s="46" t="s">
        <v>95</v>
      </c>
      <c r="Y46" s="62">
        <v>2511</v>
      </c>
      <c r="Z46" s="86" t="s">
        <v>2</v>
      </c>
      <c r="AA46" s="43" t="s">
        <v>231</v>
      </c>
      <c r="AB46" s="66" t="s">
        <v>232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0.32692307692307693</v>
      </c>
      <c r="H47" s="27"/>
      <c r="I47" s="1"/>
      <c r="J47" s="48" t="s">
        <v>42</v>
      </c>
      <c r="K47" s="50">
        <f>J46/K46</f>
        <v>0.63157894736842102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AC2C-A6E3-42FB-8018-511B62FED2EC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391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 t="s">
        <v>457</v>
      </c>
    </row>
    <row r="3" spans="1:28" x14ac:dyDescent="0.3">
      <c r="B3" s="1"/>
      <c r="C3" s="6">
        <v>29569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112</v>
      </c>
      <c r="D4" s="7" t="s">
        <v>5</v>
      </c>
      <c r="E4" s="8"/>
      <c r="F4" s="5"/>
      <c r="G4" s="1"/>
      <c r="J4" s="15" t="s">
        <v>233</v>
      </c>
      <c r="K4" s="16" t="s">
        <v>45</v>
      </c>
      <c r="L4" s="17"/>
      <c r="M4" s="18"/>
      <c r="N4" s="19">
        <v>22</v>
      </c>
      <c r="O4" s="19">
        <v>14</v>
      </c>
      <c r="P4" s="19">
        <v>21</v>
      </c>
      <c r="Q4" s="19">
        <v>20</v>
      </c>
      <c r="R4" s="20"/>
      <c r="S4" s="21">
        <f>SUM(N4:R4)</f>
        <v>77</v>
      </c>
      <c r="T4" s="22">
        <v>369</v>
      </c>
    </row>
    <row r="5" spans="1:28" x14ac:dyDescent="0.3">
      <c r="B5" s="1"/>
      <c r="C5" s="6" t="s">
        <v>456</v>
      </c>
      <c r="D5" s="7" t="s">
        <v>6</v>
      </c>
      <c r="E5" s="1"/>
      <c r="F5" s="1"/>
      <c r="G5" s="1"/>
      <c r="J5" s="15" t="s">
        <v>234</v>
      </c>
      <c r="K5" s="16" t="s">
        <v>66</v>
      </c>
      <c r="L5" s="17"/>
      <c r="M5" s="18"/>
      <c r="N5" s="19">
        <v>25</v>
      </c>
      <c r="O5" s="19">
        <v>20</v>
      </c>
      <c r="P5" s="19">
        <v>20</v>
      </c>
      <c r="Q5" s="19">
        <v>15</v>
      </c>
      <c r="R5" s="20"/>
      <c r="S5" s="21">
        <f>SUM(N5:R5)</f>
        <v>80</v>
      </c>
      <c r="T5" s="22">
        <v>369</v>
      </c>
      <c r="U5" s="1"/>
      <c r="V5" s="1"/>
      <c r="W5" s="1"/>
    </row>
    <row r="6" spans="1:28" x14ac:dyDescent="0.3">
      <c r="C6" s="23">
        <v>915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369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12</v>
      </c>
      <c r="E13" s="78"/>
      <c r="F13" s="27">
        <v>8</v>
      </c>
      <c r="G13" s="78"/>
      <c r="H13" s="27"/>
      <c r="I13" s="27"/>
      <c r="J13" s="27">
        <v>3</v>
      </c>
      <c r="K13" s="78"/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+(F13*2)+J13</f>
        <v>19</v>
      </c>
      <c r="U13" s="40" t="str">
        <f>IFERROR(((T13+Q13+N13-R13)+(O13*2))/E13,"")</f>
        <v/>
      </c>
      <c r="V13" s="22">
        <v>369</v>
      </c>
      <c r="W13" s="22" t="s">
        <v>94</v>
      </c>
      <c r="X13" s="22" t="s">
        <v>95</v>
      </c>
      <c r="Y13" s="61">
        <v>915</v>
      </c>
      <c r="Z13" s="41"/>
      <c r="AA13" s="1" t="s">
        <v>96</v>
      </c>
      <c r="AB13" s="28" t="s">
        <v>235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34</v>
      </c>
      <c r="E14" s="78"/>
      <c r="F14" s="27">
        <v>4</v>
      </c>
      <c r="G14" s="78"/>
      <c r="H14" s="27"/>
      <c r="I14" s="27"/>
      <c r="J14" s="27">
        <v>0</v>
      </c>
      <c r="K14" s="78"/>
      <c r="L14" s="78"/>
      <c r="M14" s="78"/>
      <c r="N14" s="27">
        <f t="shared" ref="N14:N20" si="0">SUM(L14:M14)</f>
        <v>0</v>
      </c>
      <c r="O14" s="79"/>
      <c r="P14" s="79"/>
      <c r="Q14" s="79"/>
      <c r="R14" s="79"/>
      <c r="S14" s="79"/>
      <c r="T14" s="27">
        <f t="shared" ref="T14:T23" si="1">+(F14*2)+J14</f>
        <v>8</v>
      </c>
      <c r="U14" s="40" t="str">
        <f t="shared" ref="U14:U23" si="2">IFERROR(((T14+Q14+N14-R14)+(O14*2))/E14,"")</f>
        <v/>
      </c>
      <c r="V14" s="22">
        <v>369</v>
      </c>
      <c r="W14" s="22" t="s">
        <v>94</v>
      </c>
      <c r="X14" s="22" t="s">
        <v>95</v>
      </c>
      <c r="Y14" s="61">
        <v>915</v>
      </c>
      <c r="Z14" s="41"/>
      <c r="AA14" s="1" t="s">
        <v>96</v>
      </c>
      <c r="AB14" s="28" t="s">
        <v>235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44</v>
      </c>
      <c r="E15" s="78"/>
      <c r="F15" s="27">
        <v>8</v>
      </c>
      <c r="G15" s="78"/>
      <c r="H15" s="27"/>
      <c r="I15" s="27"/>
      <c r="J15" s="27">
        <v>2</v>
      </c>
      <c r="K15" s="78"/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18</v>
      </c>
      <c r="U15" s="40" t="str">
        <f t="shared" si="2"/>
        <v/>
      </c>
      <c r="V15" s="22">
        <v>369</v>
      </c>
      <c r="W15" s="22" t="s">
        <v>94</v>
      </c>
      <c r="X15" s="22" t="s">
        <v>95</v>
      </c>
      <c r="Y15" s="61">
        <v>915</v>
      </c>
      <c r="Z15" s="41"/>
      <c r="AA15" s="1" t="s">
        <v>96</v>
      </c>
      <c r="AB15" s="28" t="s">
        <v>235</v>
      </c>
    </row>
    <row r="16" spans="1:28" x14ac:dyDescent="0.3">
      <c r="A16" s="1" t="s">
        <v>65</v>
      </c>
      <c r="B16" s="1" t="s">
        <v>46</v>
      </c>
      <c r="C16" s="27" t="s">
        <v>139</v>
      </c>
      <c r="D16" s="38">
        <v>14</v>
      </c>
      <c r="E16" s="78" t="s">
        <v>388</v>
      </c>
      <c r="F16" s="27"/>
      <c r="G16" s="78"/>
      <c r="H16" s="27"/>
      <c r="I16" s="27"/>
      <c r="J16" s="27"/>
      <c r="K16" s="78"/>
      <c r="L16" s="78"/>
      <c r="M16" s="78"/>
      <c r="N16" s="27"/>
      <c r="O16" s="79"/>
      <c r="P16" s="79"/>
      <c r="Q16" s="79"/>
      <c r="R16" s="79"/>
      <c r="S16" s="79"/>
      <c r="T16" s="27"/>
      <c r="U16" s="40"/>
      <c r="V16" s="22">
        <v>369</v>
      </c>
      <c r="W16" s="22" t="s">
        <v>94</v>
      </c>
      <c r="X16" s="22" t="s">
        <v>95</v>
      </c>
      <c r="Y16" s="61">
        <v>915</v>
      </c>
      <c r="Z16" s="41"/>
      <c r="AA16" s="1" t="s">
        <v>96</v>
      </c>
      <c r="AB16" s="28" t="s">
        <v>235</v>
      </c>
    </row>
    <row r="17" spans="1:28" x14ac:dyDescent="0.3">
      <c r="A17" s="1" t="s">
        <v>65</v>
      </c>
      <c r="B17" s="1" t="s">
        <v>46</v>
      </c>
      <c r="C17" s="27" t="s">
        <v>50</v>
      </c>
      <c r="D17" s="38">
        <v>24</v>
      </c>
      <c r="E17" s="78"/>
      <c r="F17" s="27">
        <v>5</v>
      </c>
      <c r="G17" s="78"/>
      <c r="H17" s="27"/>
      <c r="I17" s="27"/>
      <c r="J17" s="27">
        <v>1</v>
      </c>
      <c r="K17" s="78"/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11</v>
      </c>
      <c r="U17" s="40" t="str">
        <f t="shared" si="2"/>
        <v/>
      </c>
      <c r="V17" s="22">
        <v>369</v>
      </c>
      <c r="W17" s="22" t="s">
        <v>94</v>
      </c>
      <c r="X17" s="22" t="s">
        <v>95</v>
      </c>
      <c r="Y17" s="61">
        <v>915</v>
      </c>
      <c r="Z17" s="41"/>
      <c r="AA17" s="1" t="s">
        <v>96</v>
      </c>
      <c r="AB17" s="28" t="s">
        <v>235</v>
      </c>
    </row>
    <row r="18" spans="1:28" x14ac:dyDescent="0.3">
      <c r="A18" s="1" t="s">
        <v>65</v>
      </c>
      <c r="B18" s="1" t="s">
        <v>46</v>
      </c>
      <c r="C18" s="27" t="s">
        <v>51</v>
      </c>
      <c r="D18" s="38">
        <v>23</v>
      </c>
      <c r="E18" s="78"/>
      <c r="F18" s="27">
        <v>1</v>
      </c>
      <c r="G18" s="78"/>
      <c r="H18" s="27"/>
      <c r="I18" s="27"/>
      <c r="J18" s="27">
        <v>0</v>
      </c>
      <c r="K18" s="78"/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2</v>
      </c>
      <c r="U18" s="40" t="str">
        <f t="shared" si="2"/>
        <v/>
      </c>
      <c r="V18" s="22">
        <v>369</v>
      </c>
      <c r="W18" s="22" t="s">
        <v>94</v>
      </c>
      <c r="X18" s="22" t="s">
        <v>95</v>
      </c>
      <c r="Y18" s="61">
        <v>915</v>
      </c>
      <c r="Z18" s="41"/>
      <c r="AA18" s="1" t="s">
        <v>96</v>
      </c>
      <c r="AB18" s="28" t="s">
        <v>235</v>
      </c>
    </row>
    <row r="19" spans="1:28" x14ac:dyDescent="0.3">
      <c r="A19" s="1" t="s">
        <v>65</v>
      </c>
      <c r="B19" s="1" t="s">
        <v>46</v>
      </c>
      <c r="C19" s="27" t="s">
        <v>52</v>
      </c>
      <c r="D19" s="38">
        <v>33</v>
      </c>
      <c r="E19" s="78"/>
      <c r="F19" s="27">
        <v>4</v>
      </c>
      <c r="G19" s="78"/>
      <c r="H19" s="27"/>
      <c r="I19" s="27"/>
      <c r="J19" s="27">
        <v>5</v>
      </c>
      <c r="K19" s="78"/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13</v>
      </c>
      <c r="U19" s="40" t="str">
        <f t="shared" si="2"/>
        <v/>
      </c>
      <c r="V19" s="22">
        <v>369</v>
      </c>
      <c r="W19" s="22" t="s">
        <v>94</v>
      </c>
      <c r="X19" s="22" t="s">
        <v>95</v>
      </c>
      <c r="Y19" s="61">
        <v>915</v>
      </c>
      <c r="Z19" s="41"/>
      <c r="AA19" s="1" t="s">
        <v>96</v>
      </c>
      <c r="AB19" s="28" t="s">
        <v>235</v>
      </c>
    </row>
    <row r="20" spans="1:28" x14ac:dyDescent="0.3">
      <c r="A20" s="1" t="s">
        <v>65</v>
      </c>
      <c r="B20" s="1" t="s">
        <v>46</v>
      </c>
      <c r="C20" s="27" t="s">
        <v>53</v>
      </c>
      <c r="D20" s="38">
        <v>10</v>
      </c>
      <c r="E20" s="78"/>
      <c r="F20" s="27">
        <v>3</v>
      </c>
      <c r="G20" s="78"/>
      <c r="H20" s="27"/>
      <c r="I20" s="27"/>
      <c r="J20" s="27">
        <v>0</v>
      </c>
      <c r="K20" s="78"/>
      <c r="L20" s="78"/>
      <c r="M20" s="78"/>
      <c r="N20" s="27">
        <f t="shared" si="0"/>
        <v>0</v>
      </c>
      <c r="O20" s="79"/>
      <c r="P20" s="79"/>
      <c r="Q20" s="79"/>
      <c r="R20" s="79"/>
      <c r="S20" s="79"/>
      <c r="T20" s="27">
        <f t="shared" si="1"/>
        <v>6</v>
      </c>
      <c r="U20" s="40" t="str">
        <f t="shared" si="2"/>
        <v/>
      </c>
      <c r="V20" s="22">
        <v>369</v>
      </c>
      <c r="W20" s="22" t="s">
        <v>94</v>
      </c>
      <c r="X20" s="22" t="s">
        <v>95</v>
      </c>
      <c r="Y20" s="61">
        <v>915</v>
      </c>
      <c r="Z20" s="41"/>
      <c r="AA20" s="1" t="s">
        <v>96</v>
      </c>
      <c r="AB20" s="28" t="s">
        <v>235</v>
      </c>
    </row>
    <row r="21" spans="1:28" x14ac:dyDescent="0.3">
      <c r="A21" s="1" t="s">
        <v>65</v>
      </c>
      <c r="B21" s="1" t="s">
        <v>46</v>
      </c>
      <c r="C21" s="27" t="s">
        <v>54</v>
      </c>
      <c r="D21" s="38">
        <v>32</v>
      </c>
      <c r="E21" s="78"/>
      <c r="F21" s="27">
        <v>0</v>
      </c>
      <c r="G21" s="78"/>
      <c r="H21" s="27"/>
      <c r="I21" s="27"/>
      <c r="J21" s="27">
        <v>0</v>
      </c>
      <c r="K21" s="78"/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0</v>
      </c>
      <c r="U21" s="40" t="str">
        <f t="shared" si="2"/>
        <v/>
      </c>
      <c r="V21" s="22">
        <v>369</v>
      </c>
      <c r="W21" s="22" t="s">
        <v>94</v>
      </c>
      <c r="X21" s="22" t="s">
        <v>95</v>
      </c>
      <c r="Y21" s="61">
        <v>915</v>
      </c>
      <c r="Z21" s="41"/>
      <c r="AA21" s="1" t="s">
        <v>96</v>
      </c>
      <c r="AB21" s="28" t="s">
        <v>235</v>
      </c>
    </row>
    <row r="22" spans="1:28" x14ac:dyDescent="0.3">
      <c r="A22" s="1" t="s">
        <v>65</v>
      </c>
      <c r="B22" s="1" t="s">
        <v>46</v>
      </c>
      <c r="C22" s="27" t="s">
        <v>55</v>
      </c>
      <c r="D22" s="38">
        <v>22</v>
      </c>
      <c r="E22" s="78" t="s">
        <v>458</v>
      </c>
      <c r="F22" s="27"/>
      <c r="G22" s="78"/>
      <c r="H22" s="27"/>
      <c r="I22" s="27"/>
      <c r="J22" s="27"/>
      <c r="K22" s="78"/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0</v>
      </c>
      <c r="U22" s="40" t="str">
        <f t="shared" si="2"/>
        <v/>
      </c>
      <c r="V22" s="22">
        <v>369</v>
      </c>
      <c r="W22" s="22" t="s">
        <v>94</v>
      </c>
      <c r="X22" s="22" t="s">
        <v>95</v>
      </c>
      <c r="Y22" s="61">
        <v>915</v>
      </c>
      <c r="Z22" s="41"/>
      <c r="AA22" s="1" t="s">
        <v>96</v>
      </c>
      <c r="AB22" s="28" t="s">
        <v>235</v>
      </c>
    </row>
    <row r="23" spans="1:28" x14ac:dyDescent="0.3">
      <c r="A23" s="1" t="s">
        <v>65</v>
      </c>
      <c r="B23" s="1" t="s">
        <v>46</v>
      </c>
      <c r="C23" s="27" t="s">
        <v>56</v>
      </c>
      <c r="D23" s="38">
        <v>20</v>
      </c>
      <c r="E23" s="78" t="s">
        <v>458</v>
      </c>
      <c r="F23" s="27"/>
      <c r="G23" s="78"/>
      <c r="H23" s="27"/>
      <c r="I23" s="27"/>
      <c r="J23" s="27"/>
      <c r="K23" s="78"/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27">
        <f t="shared" si="1"/>
        <v>0</v>
      </c>
      <c r="U23" s="40" t="str">
        <f t="shared" si="2"/>
        <v/>
      </c>
      <c r="V23" s="22">
        <v>369</v>
      </c>
      <c r="W23" s="22" t="s">
        <v>94</v>
      </c>
      <c r="X23" s="22" t="s">
        <v>95</v>
      </c>
      <c r="Y23" s="61">
        <v>915</v>
      </c>
      <c r="Z23" s="41"/>
      <c r="AA23" s="1" t="s">
        <v>96</v>
      </c>
      <c r="AB23" s="28" t="s">
        <v>235</v>
      </c>
    </row>
    <row r="24" spans="1:28" x14ac:dyDescent="0.3">
      <c r="A24" s="1" t="s">
        <v>65</v>
      </c>
      <c r="B24" s="1" t="s">
        <v>46</v>
      </c>
      <c r="C24" s="55" t="s">
        <v>39</v>
      </c>
      <c r="D24" s="1"/>
      <c r="E24" s="55">
        <v>240</v>
      </c>
      <c r="F24" s="55"/>
      <c r="G24" s="55"/>
      <c r="H24" s="55"/>
      <c r="I24" s="55"/>
      <c r="J24" s="55"/>
      <c r="K24" s="42"/>
      <c r="L24" s="42"/>
      <c r="M24" s="42"/>
      <c r="N24" s="27"/>
      <c r="O24" s="42"/>
      <c r="P24" s="42"/>
      <c r="Q24" s="42"/>
      <c r="R24" s="42"/>
      <c r="S24" s="42"/>
      <c r="T24" s="27"/>
      <c r="U24" s="40" t="str">
        <f t="shared" ref="U24" si="3">_xlfn.IFNA("",((T24+Q24+N24-R24)+(O24*2))/E24)</f>
        <v/>
      </c>
      <c r="V24" s="22">
        <v>369</v>
      </c>
      <c r="W24" s="22" t="s">
        <v>94</v>
      </c>
      <c r="X24" s="22" t="s">
        <v>95</v>
      </c>
      <c r="Y24" s="61">
        <v>915</v>
      </c>
      <c r="Z24" s="41"/>
      <c r="AA24" s="1" t="s">
        <v>96</v>
      </c>
      <c r="AB24" s="28" t="s">
        <v>235</v>
      </c>
    </row>
    <row r="25" spans="1:28" x14ac:dyDescent="0.3">
      <c r="A25" s="43" t="s">
        <v>65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33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11</v>
      </c>
      <c r="K25" s="44">
        <f t="shared" si="4"/>
        <v>0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0</v>
      </c>
      <c r="P25" s="44">
        <f t="shared" si="4"/>
        <v>0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77</v>
      </c>
      <c r="U25" s="45">
        <f>((T25+Q25+N25-R25)+(O25*2))/E25</f>
        <v>0.32083333333333336</v>
      </c>
      <c r="V25" s="46">
        <v>369</v>
      </c>
      <c r="W25" s="46" t="s">
        <v>94</v>
      </c>
      <c r="X25" s="46" t="s">
        <v>95</v>
      </c>
      <c r="Y25" s="62">
        <v>915</v>
      </c>
      <c r="Z25" s="47"/>
      <c r="AA25" s="43" t="s">
        <v>96</v>
      </c>
      <c r="AB25" s="66" t="s">
        <v>235</v>
      </c>
    </row>
    <row r="26" spans="1:28" x14ac:dyDescent="0.3">
      <c r="A26" s="1"/>
      <c r="B26" s="1"/>
      <c r="C26" s="1"/>
      <c r="D26" s="1"/>
      <c r="F26" s="48" t="s">
        <v>41</v>
      </c>
      <c r="G26" s="49" t="e">
        <f>F25/G25</f>
        <v>#DIV/0!</v>
      </c>
      <c r="H26" s="27"/>
      <c r="I26" s="1"/>
      <c r="J26" s="48" t="s">
        <v>42</v>
      </c>
      <c r="K26" s="50" t="e">
        <f>J25/K25</f>
        <v>#DIV/0!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426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4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328</v>
      </c>
      <c r="D35" s="38">
        <v>34</v>
      </c>
      <c r="E35" s="78"/>
      <c r="F35" s="27">
        <v>4</v>
      </c>
      <c r="G35" s="78"/>
      <c r="H35" s="27"/>
      <c r="I35" s="27"/>
      <c r="J35" s="27">
        <v>0</v>
      </c>
      <c r="K35" s="78"/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(H35*3)+((F35-H35)*2)+J35</f>
        <v>8</v>
      </c>
      <c r="U35" s="40" t="str">
        <f>IFERROR(((T35+Q35+N35-R35)+(O35*2))/E35,"")</f>
        <v/>
      </c>
      <c r="V35" s="22">
        <v>369</v>
      </c>
      <c r="W35" s="22" t="s">
        <v>79</v>
      </c>
      <c r="X35" s="22" t="s">
        <v>80</v>
      </c>
      <c r="Y35" s="61">
        <v>915</v>
      </c>
      <c r="Z35" s="41"/>
      <c r="AA35" s="1" t="s">
        <v>236</v>
      </c>
      <c r="AB35" s="28" t="s">
        <v>237</v>
      </c>
    </row>
    <row r="36" spans="1:28" x14ac:dyDescent="0.3">
      <c r="A36" s="1" t="s">
        <v>46</v>
      </c>
      <c r="B36" s="1" t="s">
        <v>65</v>
      </c>
      <c r="C36" s="27" t="s">
        <v>329</v>
      </c>
      <c r="D36" s="38">
        <v>10</v>
      </c>
      <c r="E36" s="78"/>
      <c r="F36" s="27">
        <v>6</v>
      </c>
      <c r="G36" s="78"/>
      <c r="H36" s="27"/>
      <c r="I36" s="27"/>
      <c r="J36" s="27">
        <v>1</v>
      </c>
      <c r="K36" s="78"/>
      <c r="L36" s="78"/>
      <c r="M36" s="78"/>
      <c r="N36" s="27">
        <f t="shared" ref="N36:N41" si="5">SUM(L36:M36)</f>
        <v>0</v>
      </c>
      <c r="O36" s="79"/>
      <c r="P36" s="79"/>
      <c r="Q36" s="79"/>
      <c r="R36" s="79"/>
      <c r="S36" s="79"/>
      <c r="T36" s="39">
        <f t="shared" ref="T36:T41" si="6">(H36*3)+((F36-H36)*2)+J36</f>
        <v>13</v>
      </c>
      <c r="U36" s="40" t="str">
        <f t="shared" ref="U36:U46" si="7">IFERROR(((T36+Q36+N36-R36)+(O36*2))/E36,"")</f>
        <v/>
      </c>
      <c r="V36" s="22">
        <v>369</v>
      </c>
      <c r="W36" s="22" t="s">
        <v>79</v>
      </c>
      <c r="X36" s="22" t="s">
        <v>80</v>
      </c>
      <c r="Y36" s="61">
        <v>915</v>
      </c>
      <c r="Z36" s="41"/>
      <c r="AA36" s="1" t="s">
        <v>236</v>
      </c>
      <c r="AB36" s="28" t="s">
        <v>237</v>
      </c>
    </row>
    <row r="37" spans="1:28" x14ac:dyDescent="0.3">
      <c r="A37" s="1" t="s">
        <v>46</v>
      </c>
      <c r="B37" s="1" t="s">
        <v>65</v>
      </c>
      <c r="C37" s="27" t="s">
        <v>330</v>
      </c>
      <c r="D37" s="38">
        <v>32</v>
      </c>
      <c r="E37" s="78" t="s">
        <v>388</v>
      </c>
      <c r="F37" s="27"/>
      <c r="G37" s="78"/>
      <c r="H37" s="27"/>
      <c r="I37" s="27"/>
      <c r="J37" s="27"/>
      <c r="K37" s="78"/>
      <c r="L37" s="78"/>
      <c r="M37" s="78"/>
      <c r="N37" s="27"/>
      <c r="O37" s="79"/>
      <c r="P37" s="79"/>
      <c r="Q37" s="79"/>
      <c r="R37" s="79"/>
      <c r="S37" s="79"/>
      <c r="T37" s="39"/>
      <c r="U37" s="40" t="str">
        <f t="shared" si="7"/>
        <v/>
      </c>
      <c r="V37" s="22">
        <v>369</v>
      </c>
      <c r="W37" s="22" t="s">
        <v>79</v>
      </c>
      <c r="X37" s="22" t="s">
        <v>80</v>
      </c>
      <c r="Y37" s="61">
        <v>915</v>
      </c>
      <c r="Z37" s="41"/>
      <c r="AA37" s="1" t="s">
        <v>236</v>
      </c>
      <c r="AB37" s="28" t="s">
        <v>237</v>
      </c>
    </row>
    <row r="38" spans="1:28" x14ac:dyDescent="0.3">
      <c r="A38" s="1" t="s">
        <v>46</v>
      </c>
      <c r="B38" s="1" t="s">
        <v>65</v>
      </c>
      <c r="C38" s="27" t="s">
        <v>331</v>
      </c>
      <c r="D38" s="38">
        <v>14</v>
      </c>
      <c r="E38" s="78"/>
      <c r="F38" s="27">
        <v>4</v>
      </c>
      <c r="G38" s="78"/>
      <c r="H38" s="27"/>
      <c r="I38" s="27"/>
      <c r="J38" s="27">
        <v>0</v>
      </c>
      <c r="K38" s="78"/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39">
        <f t="shared" si="6"/>
        <v>8</v>
      </c>
      <c r="U38" s="40" t="str">
        <f t="shared" si="7"/>
        <v/>
      </c>
      <c r="V38" s="22">
        <v>369</v>
      </c>
      <c r="W38" s="22" t="s">
        <v>79</v>
      </c>
      <c r="X38" s="22" t="s">
        <v>80</v>
      </c>
      <c r="Y38" s="61">
        <v>915</v>
      </c>
      <c r="Z38" s="41"/>
      <c r="AA38" s="1" t="s">
        <v>236</v>
      </c>
      <c r="AB38" s="28" t="s">
        <v>237</v>
      </c>
    </row>
    <row r="39" spans="1:28" x14ac:dyDescent="0.3">
      <c r="A39" s="1" t="s">
        <v>46</v>
      </c>
      <c r="B39" s="1" t="s">
        <v>65</v>
      </c>
      <c r="C39" s="27" t="s">
        <v>332</v>
      </c>
      <c r="D39" s="38">
        <v>30</v>
      </c>
      <c r="E39" s="78"/>
      <c r="F39" s="27">
        <v>3</v>
      </c>
      <c r="G39" s="78"/>
      <c r="H39" s="27"/>
      <c r="I39" s="27"/>
      <c r="J39" s="27">
        <v>0</v>
      </c>
      <c r="K39" s="78"/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39">
        <f t="shared" si="6"/>
        <v>6</v>
      </c>
      <c r="U39" s="40" t="str">
        <f t="shared" si="7"/>
        <v/>
      </c>
      <c r="V39" s="22">
        <v>369</v>
      </c>
      <c r="W39" s="22" t="s">
        <v>79</v>
      </c>
      <c r="X39" s="22" t="s">
        <v>80</v>
      </c>
      <c r="Y39" s="61">
        <v>915</v>
      </c>
      <c r="Z39" s="41"/>
      <c r="AA39" s="1" t="s">
        <v>236</v>
      </c>
      <c r="AB39" s="28" t="s">
        <v>237</v>
      </c>
    </row>
    <row r="40" spans="1:28" x14ac:dyDescent="0.3">
      <c r="A40" s="1" t="s">
        <v>46</v>
      </c>
      <c r="B40" s="1" t="s">
        <v>65</v>
      </c>
      <c r="C40" s="27" t="s">
        <v>333</v>
      </c>
      <c r="D40" s="38">
        <v>44</v>
      </c>
      <c r="E40" s="78"/>
      <c r="F40" s="27">
        <v>0</v>
      </c>
      <c r="G40" s="78"/>
      <c r="H40" s="27"/>
      <c r="I40" s="27"/>
      <c r="J40" s="27">
        <v>1</v>
      </c>
      <c r="K40" s="78"/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39">
        <f t="shared" si="6"/>
        <v>1</v>
      </c>
      <c r="U40" s="40" t="str">
        <f t="shared" si="7"/>
        <v/>
      </c>
      <c r="V40" s="22">
        <v>369</v>
      </c>
      <c r="W40" s="22" t="s">
        <v>79</v>
      </c>
      <c r="X40" s="22" t="s">
        <v>80</v>
      </c>
      <c r="Y40" s="61">
        <v>915</v>
      </c>
      <c r="Z40" s="41"/>
      <c r="AA40" s="1" t="s">
        <v>236</v>
      </c>
      <c r="AB40" s="28" t="s">
        <v>237</v>
      </c>
    </row>
    <row r="41" spans="1:28" x14ac:dyDescent="0.3">
      <c r="A41" s="1" t="s">
        <v>46</v>
      </c>
      <c r="B41" s="1" t="s">
        <v>65</v>
      </c>
      <c r="C41" s="27" t="s">
        <v>334</v>
      </c>
      <c r="D41" s="38">
        <v>50</v>
      </c>
      <c r="E41" s="78"/>
      <c r="F41" s="27">
        <v>2</v>
      </c>
      <c r="G41" s="78"/>
      <c r="H41" s="27"/>
      <c r="I41" s="27"/>
      <c r="J41" s="27">
        <v>0</v>
      </c>
      <c r="K41" s="78"/>
      <c r="L41" s="78"/>
      <c r="M41" s="78"/>
      <c r="N41" s="27">
        <f t="shared" si="5"/>
        <v>0</v>
      </c>
      <c r="O41" s="79"/>
      <c r="P41" s="79"/>
      <c r="Q41" s="79"/>
      <c r="R41" s="79"/>
      <c r="S41" s="79"/>
      <c r="T41" s="39">
        <f t="shared" si="6"/>
        <v>4</v>
      </c>
      <c r="U41" s="40" t="str">
        <f t="shared" si="7"/>
        <v/>
      </c>
      <c r="V41" s="22">
        <v>369</v>
      </c>
      <c r="W41" s="22" t="s">
        <v>79</v>
      </c>
      <c r="X41" s="22" t="s">
        <v>80</v>
      </c>
      <c r="Y41" s="61">
        <v>915</v>
      </c>
      <c r="Z41" s="41"/>
      <c r="AA41" s="1" t="s">
        <v>236</v>
      </c>
      <c r="AB41" s="28" t="s">
        <v>237</v>
      </c>
    </row>
    <row r="42" spans="1:28" x14ac:dyDescent="0.3">
      <c r="A42" s="1" t="s">
        <v>46</v>
      </c>
      <c r="B42" s="1" t="s">
        <v>65</v>
      </c>
      <c r="C42" s="27" t="s">
        <v>335</v>
      </c>
      <c r="D42" s="38">
        <v>20</v>
      </c>
      <c r="E42" s="78" t="s">
        <v>388</v>
      </c>
      <c r="F42" s="27"/>
      <c r="G42" s="78"/>
      <c r="H42" s="27"/>
      <c r="I42" s="27"/>
      <c r="J42" s="27"/>
      <c r="K42" s="78"/>
      <c r="L42" s="78"/>
      <c r="M42" s="78"/>
      <c r="N42" s="27"/>
      <c r="O42" s="79"/>
      <c r="P42" s="79"/>
      <c r="Q42" s="79"/>
      <c r="R42" s="79"/>
      <c r="S42" s="79"/>
      <c r="T42" s="39"/>
      <c r="U42" s="40" t="str">
        <f t="shared" si="7"/>
        <v/>
      </c>
      <c r="V42" s="22">
        <v>369</v>
      </c>
      <c r="W42" s="22" t="s">
        <v>79</v>
      </c>
      <c r="X42" s="22" t="s">
        <v>80</v>
      </c>
      <c r="Y42" s="61">
        <v>915</v>
      </c>
      <c r="Z42" s="41"/>
      <c r="AA42" s="1" t="s">
        <v>236</v>
      </c>
      <c r="AB42" s="28" t="s">
        <v>237</v>
      </c>
    </row>
    <row r="43" spans="1:28" x14ac:dyDescent="0.3">
      <c r="A43" s="1" t="s">
        <v>46</v>
      </c>
      <c r="B43" s="1" t="s">
        <v>65</v>
      </c>
      <c r="C43" s="27" t="s">
        <v>336</v>
      </c>
      <c r="D43" s="38">
        <v>24</v>
      </c>
      <c r="E43" s="78"/>
      <c r="F43" s="27">
        <v>2</v>
      </c>
      <c r="G43" s="78"/>
      <c r="H43" s="27"/>
      <c r="I43" s="27"/>
      <c r="J43" s="27">
        <v>2</v>
      </c>
      <c r="K43" s="78"/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6</v>
      </c>
      <c r="U43" s="40" t="str">
        <f t="shared" si="7"/>
        <v/>
      </c>
      <c r="V43" s="22">
        <v>369</v>
      </c>
      <c r="W43" s="22" t="s">
        <v>79</v>
      </c>
      <c r="X43" s="22" t="s">
        <v>80</v>
      </c>
      <c r="Y43" s="61">
        <v>915</v>
      </c>
      <c r="Z43" s="41"/>
      <c r="AA43" s="1" t="s">
        <v>236</v>
      </c>
      <c r="AB43" s="28" t="s">
        <v>237</v>
      </c>
    </row>
    <row r="44" spans="1:28" x14ac:dyDescent="0.3">
      <c r="A44" s="1" t="s">
        <v>46</v>
      </c>
      <c r="B44" s="1" t="s">
        <v>65</v>
      </c>
      <c r="C44" s="27" t="s">
        <v>337</v>
      </c>
      <c r="D44" s="38">
        <v>40</v>
      </c>
      <c r="E44" s="78"/>
      <c r="F44" s="27">
        <v>10</v>
      </c>
      <c r="G44" s="78"/>
      <c r="H44" s="27"/>
      <c r="I44" s="27"/>
      <c r="J44" s="27">
        <v>8</v>
      </c>
      <c r="K44" s="78"/>
      <c r="L44" s="78"/>
      <c r="M44" s="27">
        <v>20</v>
      </c>
      <c r="N44" s="27">
        <f>SUM(L44:M44)</f>
        <v>20</v>
      </c>
      <c r="O44" s="79"/>
      <c r="P44" s="79"/>
      <c r="Q44" s="79"/>
      <c r="R44" s="79"/>
      <c r="S44" s="79"/>
      <c r="T44" s="39">
        <f>(H44*3)+((F44-H44)*2)+J44</f>
        <v>28</v>
      </c>
      <c r="U44" s="40" t="str">
        <f t="shared" si="7"/>
        <v/>
      </c>
      <c r="V44" s="22">
        <v>369</v>
      </c>
      <c r="W44" s="22" t="s">
        <v>79</v>
      </c>
      <c r="X44" s="22" t="s">
        <v>80</v>
      </c>
      <c r="Y44" s="61">
        <v>915</v>
      </c>
      <c r="Z44" s="41"/>
      <c r="AA44" s="1" t="s">
        <v>236</v>
      </c>
      <c r="AB44" s="28" t="s">
        <v>237</v>
      </c>
    </row>
    <row r="45" spans="1:28" x14ac:dyDescent="0.3">
      <c r="A45" s="1" t="s">
        <v>46</v>
      </c>
      <c r="B45" s="1" t="s">
        <v>65</v>
      </c>
      <c r="C45" s="27" t="s">
        <v>338</v>
      </c>
      <c r="D45" s="38">
        <v>22</v>
      </c>
      <c r="E45" s="78"/>
      <c r="F45" s="27">
        <v>1</v>
      </c>
      <c r="G45" s="78"/>
      <c r="H45" s="27"/>
      <c r="I45" s="27"/>
      <c r="J45" s="27">
        <v>2</v>
      </c>
      <c r="K45" s="78"/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39">
        <f>(H45*3)+((F45-H45)*2)+J45</f>
        <v>4</v>
      </c>
      <c r="U45" s="40" t="str">
        <f t="shared" si="7"/>
        <v/>
      </c>
      <c r="V45" s="22">
        <v>369</v>
      </c>
      <c r="W45" s="22" t="s">
        <v>79</v>
      </c>
      <c r="X45" s="22" t="s">
        <v>80</v>
      </c>
      <c r="Y45" s="61">
        <v>915</v>
      </c>
      <c r="Z45" s="41"/>
      <c r="AA45" s="1" t="s">
        <v>236</v>
      </c>
      <c r="AB45" s="28" t="s">
        <v>237</v>
      </c>
    </row>
    <row r="46" spans="1:28" x14ac:dyDescent="0.3">
      <c r="A46" s="1" t="s">
        <v>46</v>
      </c>
      <c r="B46" s="1" t="s">
        <v>65</v>
      </c>
      <c r="C46" s="27" t="s">
        <v>339</v>
      </c>
      <c r="D46" s="38">
        <v>42</v>
      </c>
      <c r="E46" s="78"/>
      <c r="F46" s="27">
        <v>1</v>
      </c>
      <c r="G46" s="78"/>
      <c r="H46" s="27"/>
      <c r="I46" s="27"/>
      <c r="J46" s="27">
        <v>0</v>
      </c>
      <c r="K46" s="78"/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39">
        <f>(H46*3)+((F46-H46)*2)+J46</f>
        <v>2</v>
      </c>
      <c r="U46" s="40" t="str">
        <f t="shared" si="7"/>
        <v/>
      </c>
      <c r="V46" s="22">
        <v>369</v>
      </c>
      <c r="W46" s="22" t="s">
        <v>79</v>
      </c>
      <c r="X46" s="22" t="s">
        <v>80</v>
      </c>
      <c r="Y46" s="61">
        <v>915</v>
      </c>
      <c r="Z46" s="41"/>
      <c r="AA46" s="1" t="s">
        <v>236</v>
      </c>
      <c r="AB46" s="28" t="s">
        <v>237</v>
      </c>
    </row>
    <row r="47" spans="1:28" x14ac:dyDescent="0.3">
      <c r="A47" s="1" t="s">
        <v>46</v>
      </c>
      <c r="B47" s="1" t="s">
        <v>65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55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0" t="str">
        <f t="shared" ref="U47" si="8">_xlfn.IFNA("",((T47+Q47+N47-R47)+(O47*2))/E47)</f>
        <v/>
      </c>
      <c r="V47" s="22">
        <v>369</v>
      </c>
      <c r="W47" s="22" t="s">
        <v>79</v>
      </c>
      <c r="X47" s="22" t="s">
        <v>80</v>
      </c>
      <c r="Y47" s="61">
        <v>915</v>
      </c>
      <c r="Z47" s="41"/>
      <c r="AA47" s="1" t="s">
        <v>236</v>
      </c>
      <c r="AB47" s="28" t="s">
        <v>237</v>
      </c>
    </row>
    <row r="48" spans="1:28" x14ac:dyDescent="0.3">
      <c r="A48" s="43" t="s">
        <v>46</v>
      </c>
      <c r="B48" s="43" t="s">
        <v>65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33</v>
      </c>
      <c r="G48" s="44">
        <f t="shared" si="9"/>
        <v>0</v>
      </c>
      <c r="H48" s="44">
        <f t="shared" si="9"/>
        <v>0</v>
      </c>
      <c r="I48" s="44">
        <f t="shared" si="9"/>
        <v>0</v>
      </c>
      <c r="J48" s="44">
        <f t="shared" si="9"/>
        <v>14</v>
      </c>
      <c r="K48" s="44">
        <f t="shared" si="9"/>
        <v>0</v>
      </c>
      <c r="L48" s="44">
        <f t="shared" si="9"/>
        <v>0</v>
      </c>
      <c r="M48" s="44">
        <f t="shared" si="9"/>
        <v>20</v>
      </c>
      <c r="N48" s="44">
        <f t="shared" si="9"/>
        <v>20</v>
      </c>
      <c r="O48" s="44">
        <f t="shared" si="9"/>
        <v>0</v>
      </c>
      <c r="P48" s="44">
        <f t="shared" si="9"/>
        <v>0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80</v>
      </c>
      <c r="U48" s="45">
        <f>((T48+Q48+N48-R48)+(O48*2))/E48</f>
        <v>0.41666666666666669</v>
      </c>
      <c r="V48" s="46">
        <v>369</v>
      </c>
      <c r="W48" s="46" t="s">
        <v>79</v>
      </c>
      <c r="X48" s="46" t="s">
        <v>80</v>
      </c>
      <c r="Y48" s="62">
        <v>915</v>
      </c>
      <c r="Z48" s="47"/>
      <c r="AA48" s="43" t="s">
        <v>236</v>
      </c>
      <c r="AB48" s="66" t="s">
        <v>237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 t="e">
        <f>J48/K48</f>
        <v>#DIV/0!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28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28"/>
    </row>
    <row r="53" spans="1:28" x14ac:dyDescent="0.3">
      <c r="AB53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894F-BDAE-41DA-83F7-BB0B2CFCA4C7}">
  <sheetPr>
    <tabColor rgb="FFFF0000"/>
    <pageSetUpPr fitToPage="1"/>
  </sheetPr>
  <dimension ref="A1:AB51"/>
  <sheetViews>
    <sheetView workbookViewId="0">
      <selection activeCell="K6" sqref="K6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7.109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401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238</v>
      </c>
      <c r="K4" s="16" t="s">
        <v>45</v>
      </c>
      <c r="L4" s="17"/>
      <c r="M4" s="18"/>
      <c r="N4" s="19">
        <v>27</v>
      </c>
      <c r="O4" s="19">
        <v>18</v>
      </c>
      <c r="P4" s="19">
        <v>34</v>
      </c>
      <c r="Q4" s="19">
        <v>25</v>
      </c>
      <c r="R4" s="20"/>
      <c r="S4" s="21">
        <f>SUM(N4:R4)</f>
        <v>104</v>
      </c>
      <c r="T4" s="22">
        <v>371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223</v>
      </c>
      <c r="K5" s="16" t="s">
        <v>68</v>
      </c>
      <c r="L5" s="17"/>
      <c r="M5" s="18"/>
      <c r="N5" s="19">
        <v>24</v>
      </c>
      <c r="O5" s="19">
        <v>14</v>
      </c>
      <c r="P5" s="19">
        <v>18</v>
      </c>
      <c r="Q5" s="19">
        <v>21</v>
      </c>
      <c r="R5" s="20"/>
      <c r="S5" s="21">
        <f>SUM(N5:R5)</f>
        <v>77</v>
      </c>
      <c r="T5" s="22">
        <v>371</v>
      </c>
      <c r="U5" s="1"/>
      <c r="V5" s="1"/>
      <c r="W5" s="1"/>
    </row>
    <row r="6" spans="1:28" x14ac:dyDescent="0.3">
      <c r="C6" s="23">
        <v>780</v>
      </c>
      <c r="D6" s="7" t="s">
        <v>7</v>
      </c>
      <c r="F6" s="1" t="s">
        <v>398</v>
      </c>
      <c r="K6" s="1" t="s">
        <v>399</v>
      </c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371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12</v>
      </c>
      <c r="E13" s="78"/>
      <c r="F13" s="27">
        <v>11</v>
      </c>
      <c r="G13" s="27">
        <v>24</v>
      </c>
      <c r="H13" s="27"/>
      <c r="I13" s="27"/>
      <c r="J13" s="27">
        <v>8</v>
      </c>
      <c r="K13" s="27">
        <v>10</v>
      </c>
      <c r="L13" s="78"/>
      <c r="M13" s="27">
        <v>9</v>
      </c>
      <c r="N13" s="27">
        <f>SUM(L13:M13)</f>
        <v>9</v>
      </c>
      <c r="O13" s="78"/>
      <c r="P13" s="79"/>
      <c r="Q13" s="78"/>
      <c r="R13" s="78"/>
      <c r="S13" s="78"/>
      <c r="T13" s="27">
        <f>+(F13*2)+J13</f>
        <v>30</v>
      </c>
      <c r="U13" s="40" t="str">
        <f>IFERROR(((T13+Q13+N13-R13)+(O13*2))/E13,"")</f>
        <v/>
      </c>
      <c r="V13" s="22">
        <v>371</v>
      </c>
      <c r="W13" s="22" t="s">
        <v>79</v>
      </c>
      <c r="X13" s="22" t="s">
        <v>80</v>
      </c>
      <c r="Y13" s="61">
        <v>780</v>
      </c>
      <c r="Z13" s="41"/>
      <c r="AA13" s="1" t="s">
        <v>96</v>
      </c>
      <c r="AB13" s="28" t="s">
        <v>239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34</v>
      </c>
      <c r="E14" s="78"/>
      <c r="F14" s="27">
        <v>1</v>
      </c>
      <c r="G14" s="78"/>
      <c r="H14" s="27"/>
      <c r="I14" s="27"/>
      <c r="J14" s="27">
        <v>2</v>
      </c>
      <c r="K14" s="27">
        <v>2</v>
      </c>
      <c r="L14" s="78"/>
      <c r="M14" s="78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3" si="1">+(F14*2)+J14</f>
        <v>4</v>
      </c>
      <c r="U14" s="40" t="str">
        <f t="shared" ref="U14:U23" si="2">IFERROR(((T14+Q14+N14-R14)+(O14*2))/E14,"")</f>
        <v/>
      </c>
      <c r="V14" s="22">
        <v>371</v>
      </c>
      <c r="W14" s="22" t="s">
        <v>79</v>
      </c>
      <c r="X14" s="22" t="s">
        <v>80</v>
      </c>
      <c r="Y14" s="61">
        <v>780</v>
      </c>
      <c r="Z14" s="41"/>
      <c r="AA14" s="1" t="s">
        <v>96</v>
      </c>
      <c r="AB14" s="28" t="s">
        <v>239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44</v>
      </c>
      <c r="E15" s="27">
        <v>20</v>
      </c>
      <c r="F15" s="27">
        <v>8</v>
      </c>
      <c r="G15" s="78"/>
      <c r="H15" s="27"/>
      <c r="I15" s="27"/>
      <c r="J15" s="27">
        <v>0</v>
      </c>
      <c r="K15" s="27">
        <v>0</v>
      </c>
      <c r="L15" s="78"/>
      <c r="M15" s="78"/>
      <c r="N15" s="27">
        <f t="shared" si="0"/>
        <v>0</v>
      </c>
      <c r="O15" s="39">
        <v>5</v>
      </c>
      <c r="P15" s="79"/>
      <c r="Q15" s="39">
        <v>7</v>
      </c>
      <c r="R15" s="79"/>
      <c r="S15" s="79"/>
      <c r="T15" s="27">
        <f t="shared" si="1"/>
        <v>16</v>
      </c>
      <c r="U15" s="40">
        <f t="shared" si="2"/>
        <v>1.65</v>
      </c>
      <c r="V15" s="22">
        <v>371</v>
      </c>
      <c r="W15" s="22" t="s">
        <v>79</v>
      </c>
      <c r="X15" s="22" t="s">
        <v>80</v>
      </c>
      <c r="Y15" s="61">
        <v>780</v>
      </c>
      <c r="Z15" s="41" t="s">
        <v>400</v>
      </c>
      <c r="AA15" s="1" t="s">
        <v>96</v>
      </c>
      <c r="AB15" s="28" t="s">
        <v>239</v>
      </c>
    </row>
    <row r="16" spans="1:28" x14ac:dyDescent="0.3">
      <c r="A16" s="1" t="s">
        <v>67</v>
      </c>
      <c r="B16" s="1" t="s">
        <v>46</v>
      </c>
      <c r="C16" s="27" t="s">
        <v>139</v>
      </c>
      <c r="D16" s="38">
        <v>14</v>
      </c>
      <c r="E16" s="78"/>
      <c r="F16" s="27">
        <v>0</v>
      </c>
      <c r="G16" s="78"/>
      <c r="H16" s="27"/>
      <c r="I16" s="27"/>
      <c r="J16" s="27">
        <v>0</v>
      </c>
      <c r="K16" s="27">
        <v>0</v>
      </c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0</v>
      </c>
      <c r="U16" s="40" t="str">
        <f t="shared" si="2"/>
        <v/>
      </c>
      <c r="V16" s="22">
        <v>371</v>
      </c>
      <c r="W16" s="22" t="s">
        <v>79</v>
      </c>
      <c r="X16" s="22" t="s">
        <v>80</v>
      </c>
      <c r="Y16" s="61">
        <v>780</v>
      </c>
      <c r="Z16" s="41"/>
      <c r="AA16" s="1" t="s">
        <v>96</v>
      </c>
      <c r="AB16" s="28" t="s">
        <v>239</v>
      </c>
    </row>
    <row r="17" spans="1:28" x14ac:dyDescent="0.3">
      <c r="A17" s="1" t="s">
        <v>67</v>
      </c>
      <c r="B17" s="1" t="s">
        <v>46</v>
      </c>
      <c r="C17" s="27" t="s">
        <v>50</v>
      </c>
      <c r="D17" s="38">
        <v>24</v>
      </c>
      <c r="E17" s="78"/>
      <c r="F17" s="27">
        <v>8</v>
      </c>
      <c r="G17" s="78"/>
      <c r="H17" s="27"/>
      <c r="I17" s="27"/>
      <c r="J17" s="27">
        <v>2</v>
      </c>
      <c r="K17" s="27">
        <v>2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18</v>
      </c>
      <c r="U17" s="40" t="str">
        <f t="shared" si="2"/>
        <v/>
      </c>
      <c r="V17" s="22">
        <v>371</v>
      </c>
      <c r="W17" s="22" t="s">
        <v>79</v>
      </c>
      <c r="X17" s="22" t="s">
        <v>80</v>
      </c>
      <c r="Y17" s="61">
        <v>780</v>
      </c>
      <c r="Z17" s="41"/>
      <c r="AA17" s="1" t="s">
        <v>96</v>
      </c>
      <c r="AB17" s="28" t="s">
        <v>239</v>
      </c>
    </row>
    <row r="18" spans="1:28" x14ac:dyDescent="0.3">
      <c r="A18" s="1" t="s">
        <v>67</v>
      </c>
      <c r="B18" s="1" t="s">
        <v>46</v>
      </c>
      <c r="C18" s="27" t="s">
        <v>51</v>
      </c>
      <c r="D18" s="38">
        <v>23</v>
      </c>
      <c r="E18" s="78"/>
      <c r="F18" s="27">
        <v>2</v>
      </c>
      <c r="G18" s="78"/>
      <c r="H18" s="27"/>
      <c r="I18" s="27"/>
      <c r="J18" s="27">
        <v>2</v>
      </c>
      <c r="K18" s="27">
        <v>2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6</v>
      </c>
      <c r="U18" s="40" t="str">
        <f t="shared" si="2"/>
        <v/>
      </c>
      <c r="V18" s="22">
        <v>371</v>
      </c>
      <c r="W18" s="22" t="s">
        <v>79</v>
      </c>
      <c r="X18" s="22" t="s">
        <v>80</v>
      </c>
      <c r="Y18" s="61">
        <v>780</v>
      </c>
      <c r="Z18" s="41"/>
      <c r="AA18" s="1" t="s">
        <v>96</v>
      </c>
      <c r="AB18" s="28" t="s">
        <v>239</v>
      </c>
    </row>
    <row r="19" spans="1:28" x14ac:dyDescent="0.3">
      <c r="A19" s="1" t="s">
        <v>67</v>
      </c>
      <c r="B19" s="1" t="s">
        <v>46</v>
      </c>
      <c r="C19" s="27" t="s">
        <v>52</v>
      </c>
      <c r="D19" s="38">
        <v>33</v>
      </c>
      <c r="E19" s="78"/>
      <c r="F19" s="27">
        <v>0</v>
      </c>
      <c r="G19" s="78"/>
      <c r="H19" s="27"/>
      <c r="I19" s="27"/>
      <c r="J19" s="27">
        <v>1</v>
      </c>
      <c r="K19" s="27">
        <v>2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1</v>
      </c>
      <c r="U19" s="40" t="str">
        <f t="shared" si="2"/>
        <v/>
      </c>
      <c r="V19" s="22">
        <v>371</v>
      </c>
      <c r="W19" s="22" t="s">
        <v>79</v>
      </c>
      <c r="X19" s="22" t="s">
        <v>80</v>
      </c>
      <c r="Y19" s="61">
        <v>780</v>
      </c>
      <c r="Z19" s="41"/>
      <c r="AA19" s="1" t="s">
        <v>96</v>
      </c>
      <c r="AB19" s="28" t="s">
        <v>239</v>
      </c>
    </row>
    <row r="20" spans="1:28" x14ac:dyDescent="0.3">
      <c r="A20" s="1" t="s">
        <v>67</v>
      </c>
      <c r="B20" s="1" t="s">
        <v>46</v>
      </c>
      <c r="C20" s="27" t="s">
        <v>53</v>
      </c>
      <c r="D20" s="38">
        <v>10</v>
      </c>
      <c r="E20" s="78"/>
      <c r="F20" s="27">
        <v>8</v>
      </c>
      <c r="G20" s="27">
        <v>9</v>
      </c>
      <c r="H20" s="27"/>
      <c r="I20" s="27"/>
      <c r="J20" s="27">
        <v>2</v>
      </c>
      <c r="K20" s="27">
        <v>2</v>
      </c>
      <c r="L20" s="78"/>
      <c r="M20" s="78"/>
      <c r="N20" s="27">
        <f>SUM(L20:M20)</f>
        <v>0</v>
      </c>
      <c r="O20" s="39">
        <v>11</v>
      </c>
      <c r="P20" s="79"/>
      <c r="Q20" s="39">
        <v>9</v>
      </c>
      <c r="R20" s="79"/>
      <c r="S20" s="79"/>
      <c r="T20" s="27">
        <f t="shared" si="1"/>
        <v>18</v>
      </c>
      <c r="U20" s="40" t="str">
        <f t="shared" si="2"/>
        <v/>
      </c>
      <c r="V20" s="22">
        <v>371</v>
      </c>
      <c r="W20" s="22" t="s">
        <v>79</v>
      </c>
      <c r="X20" s="22" t="s">
        <v>80</v>
      </c>
      <c r="Y20" s="61">
        <v>780</v>
      </c>
      <c r="Z20" s="41"/>
      <c r="AA20" s="1" t="s">
        <v>96</v>
      </c>
      <c r="AB20" s="28" t="s">
        <v>239</v>
      </c>
    </row>
    <row r="21" spans="1:28" x14ac:dyDescent="0.3">
      <c r="A21" s="1" t="s">
        <v>67</v>
      </c>
      <c r="B21" s="1" t="s">
        <v>46</v>
      </c>
      <c r="C21" s="27" t="s">
        <v>54</v>
      </c>
      <c r="D21" s="38">
        <v>32</v>
      </c>
      <c r="E21" s="78"/>
      <c r="F21" s="27">
        <v>1</v>
      </c>
      <c r="G21" s="78"/>
      <c r="H21" s="27"/>
      <c r="I21" s="27"/>
      <c r="J21" s="27">
        <v>2</v>
      </c>
      <c r="K21" s="27">
        <v>5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4</v>
      </c>
      <c r="U21" s="40" t="str">
        <f t="shared" si="2"/>
        <v/>
      </c>
      <c r="V21" s="22">
        <v>371</v>
      </c>
      <c r="W21" s="22" t="s">
        <v>79</v>
      </c>
      <c r="X21" s="22" t="s">
        <v>80</v>
      </c>
      <c r="Y21" s="61">
        <v>780</v>
      </c>
      <c r="Z21" s="41"/>
      <c r="AA21" s="1" t="s">
        <v>96</v>
      </c>
      <c r="AB21" s="28" t="s">
        <v>239</v>
      </c>
    </row>
    <row r="22" spans="1:28" x14ac:dyDescent="0.3">
      <c r="A22" s="1" t="s">
        <v>67</v>
      </c>
      <c r="B22" s="1" t="s">
        <v>46</v>
      </c>
      <c r="C22" s="27" t="s">
        <v>55</v>
      </c>
      <c r="D22" s="38">
        <v>22</v>
      </c>
      <c r="E22" s="27">
        <v>8</v>
      </c>
      <c r="F22" s="27">
        <v>3</v>
      </c>
      <c r="G22" s="78"/>
      <c r="H22" s="27"/>
      <c r="I22" s="27"/>
      <c r="J22" s="27">
        <v>1</v>
      </c>
      <c r="K22" s="27">
        <v>3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7</v>
      </c>
      <c r="U22" s="40">
        <f t="shared" si="2"/>
        <v>0.875</v>
      </c>
      <c r="V22" s="22">
        <v>371</v>
      </c>
      <c r="W22" s="22" t="s">
        <v>79</v>
      </c>
      <c r="X22" s="22" t="s">
        <v>80</v>
      </c>
      <c r="Y22" s="61">
        <v>780</v>
      </c>
      <c r="Z22" s="41"/>
      <c r="AA22" s="1" t="s">
        <v>96</v>
      </c>
      <c r="AB22" s="28" t="s">
        <v>239</v>
      </c>
    </row>
    <row r="23" spans="1:28" x14ac:dyDescent="0.3">
      <c r="A23" s="1" t="s">
        <v>67</v>
      </c>
      <c r="B23" s="1" t="s">
        <v>46</v>
      </c>
      <c r="C23" s="27" t="s">
        <v>56</v>
      </c>
      <c r="D23" s="38">
        <v>20</v>
      </c>
      <c r="E23" s="78"/>
      <c r="F23" s="27">
        <v>0</v>
      </c>
      <c r="G23" s="78"/>
      <c r="H23" s="27"/>
      <c r="I23" s="27"/>
      <c r="J23" s="27">
        <v>0</v>
      </c>
      <c r="K23" s="27">
        <v>0</v>
      </c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27">
        <f t="shared" si="1"/>
        <v>0</v>
      </c>
      <c r="U23" s="40" t="str">
        <f t="shared" si="2"/>
        <v/>
      </c>
      <c r="V23" s="22">
        <v>371</v>
      </c>
      <c r="W23" s="22" t="s">
        <v>79</v>
      </c>
      <c r="X23" s="22" t="s">
        <v>80</v>
      </c>
      <c r="Y23" s="61">
        <v>780</v>
      </c>
      <c r="Z23" s="41"/>
      <c r="AA23" s="1" t="s">
        <v>96</v>
      </c>
      <c r="AB23" s="28" t="s">
        <v>239</v>
      </c>
    </row>
    <row r="24" spans="1:28" x14ac:dyDescent="0.3">
      <c r="A24" s="1" t="s">
        <v>67</v>
      </c>
      <c r="B24" s="1" t="s">
        <v>46</v>
      </c>
      <c r="C24" s="55" t="s">
        <v>39</v>
      </c>
      <c r="D24" s="1"/>
      <c r="E24" s="55">
        <v>212</v>
      </c>
      <c r="F24" s="42"/>
      <c r="G24" s="55">
        <v>48</v>
      </c>
      <c r="H24" s="42"/>
      <c r="I24" s="42"/>
      <c r="J24" s="42"/>
      <c r="K24" s="42"/>
      <c r="L24" s="42"/>
      <c r="M24" s="55">
        <v>29</v>
      </c>
      <c r="N24" s="27"/>
      <c r="O24" s="55">
        <v>15</v>
      </c>
      <c r="P24" s="55">
        <v>25</v>
      </c>
      <c r="Q24" s="55">
        <v>9</v>
      </c>
      <c r="R24" s="55">
        <v>22</v>
      </c>
      <c r="S24" s="42"/>
      <c r="T24" s="27"/>
      <c r="U24" s="40" t="str">
        <f t="shared" ref="U24" si="3">_xlfn.IFNA("",((T24+Q24+N24-R24)+(O24*2))/E24)</f>
        <v/>
      </c>
      <c r="V24" s="22">
        <v>371</v>
      </c>
      <c r="W24" s="22" t="s">
        <v>79</v>
      </c>
      <c r="X24" s="22" t="s">
        <v>80</v>
      </c>
      <c r="Y24" s="61">
        <v>780</v>
      </c>
      <c r="Z24" s="41"/>
      <c r="AA24" s="1" t="s">
        <v>96</v>
      </c>
      <c r="AB24" s="28" t="s">
        <v>239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42</v>
      </c>
      <c r="G25" s="44">
        <f t="shared" si="4"/>
        <v>81</v>
      </c>
      <c r="H25" s="44">
        <f t="shared" si="4"/>
        <v>0</v>
      </c>
      <c r="I25" s="44">
        <f t="shared" si="4"/>
        <v>0</v>
      </c>
      <c r="J25" s="44">
        <f t="shared" si="4"/>
        <v>20</v>
      </c>
      <c r="K25" s="44">
        <f t="shared" si="4"/>
        <v>28</v>
      </c>
      <c r="L25" s="44">
        <f t="shared" si="4"/>
        <v>0</v>
      </c>
      <c r="M25" s="44">
        <f t="shared" si="4"/>
        <v>38</v>
      </c>
      <c r="N25" s="44">
        <f t="shared" si="4"/>
        <v>9</v>
      </c>
      <c r="O25" s="44">
        <f t="shared" si="4"/>
        <v>31</v>
      </c>
      <c r="P25" s="44">
        <f t="shared" si="4"/>
        <v>25</v>
      </c>
      <c r="Q25" s="44">
        <f t="shared" si="4"/>
        <v>25</v>
      </c>
      <c r="R25" s="44">
        <f t="shared" si="4"/>
        <v>22</v>
      </c>
      <c r="S25" s="44">
        <f t="shared" si="4"/>
        <v>0</v>
      </c>
      <c r="T25" s="44">
        <f t="shared" si="4"/>
        <v>104</v>
      </c>
      <c r="U25" s="45">
        <f>((T25+Q25+N25-R25)+(O25*2))/E25</f>
        <v>0.7416666666666667</v>
      </c>
      <c r="V25" s="46">
        <v>371</v>
      </c>
      <c r="W25" s="46" t="s">
        <v>79</v>
      </c>
      <c r="X25" s="46" t="s">
        <v>80</v>
      </c>
      <c r="Y25" s="62">
        <v>780</v>
      </c>
      <c r="Z25" s="47"/>
      <c r="AA25" s="43" t="s">
        <v>96</v>
      </c>
      <c r="AB25" s="66" t="s">
        <v>239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0.51851851851851849</v>
      </c>
      <c r="H26" s="27"/>
      <c r="I26" s="1"/>
      <c r="J26" s="48" t="s">
        <v>42</v>
      </c>
      <c r="K26" s="50">
        <f>J25/K25</f>
        <v>0.7142857142857143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426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180</v>
      </c>
      <c r="D35" s="38">
        <v>50</v>
      </c>
      <c r="E35" s="78"/>
      <c r="F35" s="27">
        <v>2</v>
      </c>
      <c r="G35" s="78"/>
      <c r="H35" s="27"/>
      <c r="I35" s="27"/>
      <c r="J35" s="27">
        <v>0</v>
      </c>
      <c r="K35" s="27">
        <v>2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(H35*3)+((F35-H35)*2)+J35</f>
        <v>4</v>
      </c>
      <c r="U35" s="40" t="str">
        <f>IFERROR(((T35+Q35+N35-R35)+(O35*2))/E35,"")</f>
        <v/>
      </c>
      <c r="V35" s="22">
        <v>371</v>
      </c>
      <c r="W35" s="22" t="s">
        <v>94</v>
      </c>
      <c r="X35" s="22" t="s">
        <v>95</v>
      </c>
      <c r="Y35" s="61">
        <v>780</v>
      </c>
      <c r="Z35" s="41"/>
      <c r="AA35" s="1" t="s">
        <v>240</v>
      </c>
      <c r="AB35" s="28" t="s">
        <v>225</v>
      </c>
    </row>
    <row r="36" spans="1:28" x14ac:dyDescent="0.3">
      <c r="A36" s="1" t="s">
        <v>46</v>
      </c>
      <c r="B36" s="1" t="s">
        <v>67</v>
      </c>
      <c r="C36" s="27" t="s">
        <v>215</v>
      </c>
      <c r="D36" s="38">
        <v>40</v>
      </c>
      <c r="E36" s="78"/>
      <c r="F36" s="27">
        <v>3</v>
      </c>
      <c r="G36" s="78"/>
      <c r="H36" s="27"/>
      <c r="I36" s="27"/>
      <c r="J36" s="27">
        <v>0</v>
      </c>
      <c r="K36" s="27">
        <v>0</v>
      </c>
      <c r="L36" s="78"/>
      <c r="M36" s="78"/>
      <c r="N36" s="27">
        <f t="shared" ref="N36:N41" si="5">SUM(L36:M36)</f>
        <v>0</v>
      </c>
      <c r="O36" s="79"/>
      <c r="P36" s="79"/>
      <c r="Q36" s="79"/>
      <c r="R36" s="79"/>
      <c r="S36" s="79"/>
      <c r="T36" s="39">
        <f t="shared" ref="T36:T41" si="6">(H36*3)+((F36-H36)*2)+J36</f>
        <v>6</v>
      </c>
      <c r="U36" s="40" t="str">
        <f t="shared" ref="U36:U45" si="7">IFERROR(((T36+Q36+N36-R36)+(O36*2))/E36,"")</f>
        <v/>
      </c>
      <c r="V36" s="22">
        <v>371</v>
      </c>
      <c r="W36" s="22" t="s">
        <v>94</v>
      </c>
      <c r="X36" s="22" t="s">
        <v>95</v>
      </c>
      <c r="Y36" s="61">
        <v>780</v>
      </c>
      <c r="Z36" s="41"/>
      <c r="AA36" s="1" t="s">
        <v>240</v>
      </c>
      <c r="AB36" s="28" t="s">
        <v>225</v>
      </c>
    </row>
    <row r="37" spans="1:28" x14ac:dyDescent="0.3">
      <c r="A37" s="1" t="s">
        <v>46</v>
      </c>
      <c r="B37" s="1" t="s">
        <v>67</v>
      </c>
      <c r="C37" s="27" t="s">
        <v>324</v>
      </c>
      <c r="D37" s="38">
        <v>32</v>
      </c>
      <c r="E37" s="78"/>
      <c r="F37" s="27">
        <v>4</v>
      </c>
      <c r="G37" s="78"/>
      <c r="H37" s="27"/>
      <c r="I37" s="27"/>
      <c r="J37" s="27">
        <v>0</v>
      </c>
      <c r="K37" s="27">
        <v>2</v>
      </c>
      <c r="L37" s="78"/>
      <c r="M37" s="27">
        <v>9</v>
      </c>
      <c r="N37" s="27">
        <f t="shared" si="5"/>
        <v>9</v>
      </c>
      <c r="O37" s="79"/>
      <c r="P37" s="79"/>
      <c r="Q37" s="79"/>
      <c r="R37" s="79"/>
      <c r="S37" s="79"/>
      <c r="T37" s="39">
        <f t="shared" si="6"/>
        <v>8</v>
      </c>
      <c r="U37" s="40" t="str">
        <f t="shared" si="7"/>
        <v/>
      </c>
      <c r="V37" s="22">
        <v>371</v>
      </c>
      <c r="W37" s="22" t="s">
        <v>94</v>
      </c>
      <c r="X37" s="22" t="s">
        <v>95</v>
      </c>
      <c r="Y37" s="61">
        <v>780</v>
      </c>
      <c r="Z37" s="41"/>
      <c r="AA37" s="1" t="s">
        <v>240</v>
      </c>
      <c r="AB37" s="28" t="s">
        <v>225</v>
      </c>
    </row>
    <row r="38" spans="1:28" x14ac:dyDescent="0.3">
      <c r="A38" s="1" t="s">
        <v>46</v>
      </c>
      <c r="B38" s="1" t="s">
        <v>67</v>
      </c>
      <c r="C38" s="27" t="s">
        <v>181</v>
      </c>
      <c r="D38" s="38">
        <v>43</v>
      </c>
      <c r="E38" s="78"/>
      <c r="F38" s="27">
        <v>4</v>
      </c>
      <c r="G38" s="78"/>
      <c r="H38" s="27"/>
      <c r="I38" s="27"/>
      <c r="J38" s="27">
        <v>2</v>
      </c>
      <c r="K38" s="27">
        <v>3</v>
      </c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39">
        <f t="shared" si="6"/>
        <v>10</v>
      </c>
      <c r="U38" s="40" t="str">
        <f t="shared" si="7"/>
        <v/>
      </c>
      <c r="V38" s="22">
        <v>371</v>
      </c>
      <c r="W38" s="22" t="s">
        <v>94</v>
      </c>
      <c r="X38" s="22" t="s">
        <v>95</v>
      </c>
      <c r="Y38" s="61">
        <v>780</v>
      </c>
      <c r="Z38" s="41"/>
      <c r="AA38" s="1" t="s">
        <v>240</v>
      </c>
      <c r="AB38" s="28" t="s">
        <v>225</v>
      </c>
    </row>
    <row r="39" spans="1:28" x14ac:dyDescent="0.3">
      <c r="A39" s="1" t="s">
        <v>46</v>
      </c>
      <c r="B39" s="1" t="s">
        <v>67</v>
      </c>
      <c r="C39" s="27" t="s">
        <v>182</v>
      </c>
      <c r="D39" s="38">
        <v>10</v>
      </c>
      <c r="E39" s="78"/>
      <c r="F39" s="27">
        <v>4</v>
      </c>
      <c r="G39" s="78"/>
      <c r="H39" s="27"/>
      <c r="I39" s="27"/>
      <c r="J39" s="27">
        <v>1</v>
      </c>
      <c r="K39" s="27">
        <v>3</v>
      </c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39">
        <f t="shared" si="6"/>
        <v>9</v>
      </c>
      <c r="U39" s="40" t="str">
        <f t="shared" si="7"/>
        <v/>
      </c>
      <c r="V39" s="22">
        <v>371</v>
      </c>
      <c r="W39" s="22" t="s">
        <v>94</v>
      </c>
      <c r="X39" s="22" t="s">
        <v>95</v>
      </c>
      <c r="Y39" s="61">
        <v>780</v>
      </c>
      <c r="Z39" s="41"/>
      <c r="AA39" s="1" t="s">
        <v>240</v>
      </c>
      <c r="AB39" s="28" t="s">
        <v>225</v>
      </c>
    </row>
    <row r="40" spans="1:28" x14ac:dyDescent="0.3">
      <c r="A40" s="1" t="s">
        <v>46</v>
      </c>
      <c r="B40" s="1" t="s">
        <v>67</v>
      </c>
      <c r="C40" s="27" t="s">
        <v>325</v>
      </c>
      <c r="D40" s="38">
        <v>13</v>
      </c>
      <c r="E40" s="78"/>
      <c r="F40" s="27">
        <v>4</v>
      </c>
      <c r="G40" s="78"/>
      <c r="H40" s="27"/>
      <c r="I40" s="27"/>
      <c r="J40" s="27">
        <v>2</v>
      </c>
      <c r="K40" s="27">
        <v>3</v>
      </c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39">
        <f t="shared" si="6"/>
        <v>10</v>
      </c>
      <c r="U40" s="40" t="str">
        <f t="shared" si="7"/>
        <v/>
      </c>
      <c r="V40" s="22">
        <v>371</v>
      </c>
      <c r="W40" s="22" t="s">
        <v>94</v>
      </c>
      <c r="X40" s="22" t="s">
        <v>95</v>
      </c>
      <c r="Y40" s="61">
        <v>780</v>
      </c>
      <c r="Z40" s="41"/>
      <c r="AA40" s="1" t="s">
        <v>240</v>
      </c>
      <c r="AB40" s="28" t="s">
        <v>225</v>
      </c>
    </row>
    <row r="41" spans="1:28" x14ac:dyDescent="0.3">
      <c r="A41" s="1" t="s">
        <v>46</v>
      </c>
      <c r="B41" s="1" t="s">
        <v>67</v>
      </c>
      <c r="C41" s="27" t="s">
        <v>183</v>
      </c>
      <c r="D41" s="38">
        <v>33</v>
      </c>
      <c r="E41" s="78"/>
      <c r="F41" s="27">
        <v>2</v>
      </c>
      <c r="G41" s="78"/>
      <c r="H41" s="27"/>
      <c r="I41" s="27"/>
      <c r="J41" s="27">
        <v>1</v>
      </c>
      <c r="K41" s="27">
        <v>4</v>
      </c>
      <c r="L41" s="78"/>
      <c r="M41" s="78"/>
      <c r="N41" s="27">
        <f t="shared" si="5"/>
        <v>0</v>
      </c>
      <c r="O41" s="79"/>
      <c r="P41" s="79"/>
      <c r="Q41" s="79"/>
      <c r="R41" s="79"/>
      <c r="S41" s="79"/>
      <c r="T41" s="39">
        <f t="shared" si="6"/>
        <v>5</v>
      </c>
      <c r="U41" s="40" t="str">
        <f t="shared" si="7"/>
        <v/>
      </c>
      <c r="V41" s="22">
        <v>371</v>
      </c>
      <c r="W41" s="22" t="s">
        <v>94</v>
      </c>
      <c r="X41" s="22" t="s">
        <v>95</v>
      </c>
      <c r="Y41" s="61">
        <v>780</v>
      </c>
      <c r="Z41" s="41"/>
      <c r="AA41" s="1" t="s">
        <v>240</v>
      </c>
      <c r="AB41" s="28" t="s">
        <v>225</v>
      </c>
    </row>
    <row r="42" spans="1:28" x14ac:dyDescent="0.3">
      <c r="A42" s="1" t="s">
        <v>46</v>
      </c>
      <c r="B42" s="1" t="s">
        <v>67</v>
      </c>
      <c r="C42" s="27" t="s">
        <v>217</v>
      </c>
      <c r="D42" s="38">
        <v>11</v>
      </c>
      <c r="E42" s="78"/>
      <c r="F42" s="27">
        <v>4</v>
      </c>
      <c r="G42" s="78"/>
      <c r="H42" s="27"/>
      <c r="I42" s="27"/>
      <c r="J42" s="27">
        <v>4</v>
      </c>
      <c r="K42" s="27">
        <v>5</v>
      </c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12</v>
      </c>
      <c r="U42" s="40" t="str">
        <f t="shared" si="7"/>
        <v/>
      </c>
      <c r="V42" s="22">
        <v>371</v>
      </c>
      <c r="W42" s="22" t="s">
        <v>94</v>
      </c>
      <c r="X42" s="22" t="s">
        <v>95</v>
      </c>
      <c r="Y42" s="61">
        <v>780</v>
      </c>
      <c r="Z42" s="41"/>
      <c r="AA42" s="1" t="s">
        <v>240</v>
      </c>
      <c r="AB42" s="28" t="s">
        <v>225</v>
      </c>
    </row>
    <row r="43" spans="1:28" x14ac:dyDescent="0.3">
      <c r="A43" s="1" t="s">
        <v>46</v>
      </c>
      <c r="B43" s="1" t="s">
        <v>67</v>
      </c>
      <c r="C43" s="27" t="s">
        <v>326</v>
      </c>
      <c r="D43" s="38">
        <v>8</v>
      </c>
      <c r="E43" s="78" t="s">
        <v>467</v>
      </c>
      <c r="F43" s="27"/>
      <c r="G43" s="78"/>
      <c r="H43" s="27"/>
      <c r="I43" s="27"/>
      <c r="J43" s="27"/>
      <c r="K43" s="27"/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0</v>
      </c>
      <c r="U43" s="40" t="str">
        <f t="shared" si="7"/>
        <v/>
      </c>
      <c r="V43" s="22">
        <v>371</v>
      </c>
      <c r="W43" s="22" t="s">
        <v>94</v>
      </c>
      <c r="X43" s="22" t="s">
        <v>95</v>
      </c>
      <c r="Y43" s="61">
        <v>780</v>
      </c>
      <c r="Z43" s="41"/>
      <c r="AA43" s="1" t="s">
        <v>240</v>
      </c>
      <c r="AB43" s="28" t="s">
        <v>225</v>
      </c>
    </row>
    <row r="44" spans="1:28" x14ac:dyDescent="0.3">
      <c r="A44" s="1" t="s">
        <v>46</v>
      </c>
      <c r="B44" s="1" t="s">
        <v>67</v>
      </c>
      <c r="C44" s="27" t="s">
        <v>327</v>
      </c>
      <c r="D44" s="38">
        <v>22</v>
      </c>
      <c r="E44" s="78"/>
      <c r="F44" s="27">
        <v>1</v>
      </c>
      <c r="G44" s="78"/>
      <c r="H44" s="27"/>
      <c r="I44" s="27"/>
      <c r="J44" s="27">
        <v>2</v>
      </c>
      <c r="K44" s="27">
        <v>2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39">
        <f>(H44*3)+((F44-H44)*2)+J44</f>
        <v>4</v>
      </c>
      <c r="U44" s="40" t="str">
        <f t="shared" si="7"/>
        <v/>
      </c>
      <c r="V44" s="22">
        <v>371</v>
      </c>
      <c r="W44" s="22" t="s">
        <v>94</v>
      </c>
      <c r="X44" s="22" t="s">
        <v>95</v>
      </c>
      <c r="Y44" s="61">
        <v>780</v>
      </c>
      <c r="Z44" s="41"/>
      <c r="AA44" s="1" t="s">
        <v>240</v>
      </c>
      <c r="AB44" s="28" t="s">
        <v>225</v>
      </c>
    </row>
    <row r="45" spans="1:28" x14ac:dyDescent="0.3">
      <c r="A45" s="1" t="s">
        <v>46</v>
      </c>
      <c r="B45" s="1" t="s">
        <v>67</v>
      </c>
      <c r="C45" s="27" t="s">
        <v>186</v>
      </c>
      <c r="D45" s="38">
        <v>1</v>
      </c>
      <c r="E45" s="78"/>
      <c r="F45" s="27">
        <v>4</v>
      </c>
      <c r="G45" s="78"/>
      <c r="H45" s="27"/>
      <c r="I45" s="27"/>
      <c r="J45" s="27">
        <v>1</v>
      </c>
      <c r="K45" s="27">
        <v>2</v>
      </c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39">
        <f>(H45*3)+((F45-H45)*2)+J45</f>
        <v>9</v>
      </c>
      <c r="U45" s="40" t="str">
        <f t="shared" si="7"/>
        <v/>
      </c>
      <c r="V45" s="22">
        <v>371</v>
      </c>
      <c r="W45" s="22" t="s">
        <v>94</v>
      </c>
      <c r="X45" s="22" t="s">
        <v>95</v>
      </c>
      <c r="Y45" s="61">
        <v>780</v>
      </c>
      <c r="Z45" s="41"/>
      <c r="AA45" s="1" t="s">
        <v>240</v>
      </c>
      <c r="AB45" s="28" t="s">
        <v>225</v>
      </c>
    </row>
    <row r="46" spans="1:28" x14ac:dyDescent="0.3">
      <c r="A46" s="1" t="s">
        <v>46</v>
      </c>
      <c r="B46" s="1" t="s">
        <v>67</v>
      </c>
      <c r="C46" s="55" t="s">
        <v>39</v>
      </c>
      <c r="D46" s="1"/>
      <c r="E46" s="55">
        <v>240</v>
      </c>
      <c r="F46" s="42"/>
      <c r="G46" s="55">
        <v>69</v>
      </c>
      <c r="H46" s="42"/>
      <c r="I46" s="42"/>
      <c r="J46" s="42"/>
      <c r="K46" s="42"/>
      <c r="L46" s="42"/>
      <c r="M46" s="55">
        <v>37</v>
      </c>
      <c r="N46" s="42"/>
      <c r="O46" s="55">
        <v>19</v>
      </c>
      <c r="P46" s="55">
        <v>27</v>
      </c>
      <c r="Q46" s="55">
        <v>13</v>
      </c>
      <c r="R46" s="55">
        <v>32</v>
      </c>
      <c r="S46" s="42"/>
      <c r="T46" s="42"/>
      <c r="U46" s="40" t="str">
        <f t="shared" ref="U46" si="8">_xlfn.IFNA("",((T46+Q46+N46-R46)+(O46*2))/E46)</f>
        <v/>
      </c>
      <c r="V46" s="22">
        <v>371</v>
      </c>
      <c r="W46" s="22" t="s">
        <v>94</v>
      </c>
      <c r="X46" s="22" t="s">
        <v>95</v>
      </c>
      <c r="Y46" s="61">
        <v>780</v>
      </c>
      <c r="Z46" s="41"/>
      <c r="AA46" s="1" t="s">
        <v>240</v>
      </c>
      <c r="AB46" s="28" t="s">
        <v>225</v>
      </c>
    </row>
    <row r="47" spans="1:28" x14ac:dyDescent="0.3">
      <c r="A47" s="43" t="s">
        <v>46</v>
      </c>
      <c r="B47" s="43" t="s">
        <v>67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32</v>
      </c>
      <c r="G47" s="44">
        <f t="shared" si="9"/>
        <v>69</v>
      </c>
      <c r="H47" s="44">
        <f t="shared" si="9"/>
        <v>0</v>
      </c>
      <c r="I47" s="44">
        <f t="shared" si="9"/>
        <v>0</v>
      </c>
      <c r="J47" s="44">
        <f t="shared" si="9"/>
        <v>13</v>
      </c>
      <c r="K47" s="44">
        <f t="shared" si="9"/>
        <v>26</v>
      </c>
      <c r="L47" s="44">
        <f t="shared" si="9"/>
        <v>0</v>
      </c>
      <c r="M47" s="44">
        <f t="shared" si="9"/>
        <v>46</v>
      </c>
      <c r="N47" s="44">
        <f t="shared" si="9"/>
        <v>9</v>
      </c>
      <c r="O47" s="44">
        <f t="shared" si="9"/>
        <v>19</v>
      </c>
      <c r="P47" s="44">
        <f t="shared" si="9"/>
        <v>27</v>
      </c>
      <c r="Q47" s="44">
        <f t="shared" si="9"/>
        <v>13</v>
      </c>
      <c r="R47" s="44">
        <f t="shared" si="9"/>
        <v>32</v>
      </c>
      <c r="S47" s="44">
        <f t="shared" si="9"/>
        <v>0</v>
      </c>
      <c r="T47" s="44">
        <f t="shared" si="9"/>
        <v>77</v>
      </c>
      <c r="U47" s="45">
        <f>((T47+Q47+N47-R47)+(O47*2))/E47</f>
        <v>0.4375</v>
      </c>
      <c r="V47" s="46">
        <v>371</v>
      </c>
      <c r="W47" s="46" t="s">
        <v>94</v>
      </c>
      <c r="X47" s="46" t="s">
        <v>95</v>
      </c>
      <c r="Y47" s="62">
        <v>780</v>
      </c>
      <c r="Z47" s="47"/>
      <c r="AA47" s="43" t="s">
        <v>240</v>
      </c>
      <c r="AB47" s="66" t="s">
        <v>225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0.46376811594202899</v>
      </c>
      <c r="H48" s="27"/>
      <c r="I48" s="1"/>
      <c r="J48" s="48" t="s">
        <v>42</v>
      </c>
      <c r="K48" s="50">
        <f>J47/K47</f>
        <v>0.5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D3C8-A17A-48E6-B2C1-BBB0E042989F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59" t="s">
        <v>462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6" t="s">
        <v>463</v>
      </c>
    </row>
    <row r="3" spans="1:28" x14ac:dyDescent="0.3">
      <c r="B3" s="1"/>
      <c r="C3" s="6">
        <v>29576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112</v>
      </c>
      <c r="D4" s="7" t="s">
        <v>5</v>
      </c>
      <c r="E4" s="8"/>
      <c r="F4" s="5"/>
      <c r="G4" s="1"/>
      <c r="J4" s="15" t="s">
        <v>241</v>
      </c>
      <c r="K4" s="16" t="str">
        <f>+C11</f>
        <v>New Jersey Gems</v>
      </c>
      <c r="L4" s="17"/>
      <c r="M4" s="18"/>
      <c r="N4" s="19">
        <v>27</v>
      </c>
      <c r="O4" s="19">
        <v>28</v>
      </c>
      <c r="P4" s="19">
        <v>26</v>
      </c>
      <c r="Q4" s="19">
        <v>27</v>
      </c>
      <c r="R4" s="20"/>
      <c r="S4" s="21">
        <f>SUM(N4:R4)</f>
        <v>108</v>
      </c>
      <c r="T4" s="22">
        <v>377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242</v>
      </c>
      <c r="K5" s="16" t="str">
        <f>+C33</f>
        <v>New England Gulls</v>
      </c>
      <c r="L5" s="17"/>
      <c r="M5" s="18"/>
      <c r="N5" s="19">
        <v>18</v>
      </c>
      <c r="O5" s="19">
        <v>13</v>
      </c>
      <c r="P5" s="19">
        <v>19</v>
      </c>
      <c r="Q5" s="19">
        <v>32</v>
      </c>
      <c r="R5" s="20"/>
      <c r="S5" s="21">
        <f>SUM(N5:R5)</f>
        <v>82</v>
      </c>
      <c r="T5" s="22">
        <v>377</v>
      </c>
      <c r="U5" s="1"/>
      <c r="V5" s="1"/>
      <c r="W5" s="1"/>
    </row>
    <row r="6" spans="1:28" x14ac:dyDescent="0.3">
      <c r="C6" s="23">
        <v>1035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377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8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60</v>
      </c>
      <c r="B13" s="1" t="s">
        <v>46</v>
      </c>
      <c r="C13" s="27" t="s">
        <v>47</v>
      </c>
      <c r="D13" s="38">
        <v>12</v>
      </c>
      <c r="E13" s="78"/>
      <c r="F13" s="27">
        <v>10</v>
      </c>
      <c r="G13" s="78"/>
      <c r="H13" s="27"/>
      <c r="I13" s="27"/>
      <c r="J13" s="27">
        <v>8</v>
      </c>
      <c r="K13" s="78"/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+(F13*2)+J13</f>
        <v>28</v>
      </c>
      <c r="U13" s="40" t="str">
        <f>IFERROR(((T13+Q13+N13-R13)+(O13*2))/E13,"")</f>
        <v/>
      </c>
      <c r="V13" s="22">
        <v>377</v>
      </c>
      <c r="W13" s="22" t="s">
        <v>79</v>
      </c>
      <c r="X13" s="22" t="s">
        <v>80</v>
      </c>
      <c r="Y13" s="61">
        <v>1035</v>
      </c>
      <c r="Z13" s="41"/>
      <c r="AA13" s="1" t="s">
        <v>96</v>
      </c>
      <c r="AB13" s="28" t="s">
        <v>243</v>
      </c>
    </row>
    <row r="14" spans="1:28" x14ac:dyDescent="0.3">
      <c r="A14" s="1" t="s">
        <v>60</v>
      </c>
      <c r="B14" s="1" t="s">
        <v>46</v>
      </c>
      <c r="C14" s="27" t="s">
        <v>48</v>
      </c>
      <c r="D14" s="38">
        <v>34</v>
      </c>
      <c r="E14" s="78"/>
      <c r="F14" s="27">
        <v>4</v>
      </c>
      <c r="G14" s="78"/>
      <c r="H14" s="27"/>
      <c r="I14" s="27"/>
      <c r="J14" s="27">
        <v>0</v>
      </c>
      <c r="K14" s="78"/>
      <c r="L14" s="78"/>
      <c r="M14" s="78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3" si="1">+(F14*2)+J14</f>
        <v>8</v>
      </c>
      <c r="U14" s="40" t="str">
        <f t="shared" ref="U14:U23" si="2">IFERROR(((T14+Q14+N14-R14)+(O14*2))/E14,"")</f>
        <v/>
      </c>
      <c r="V14" s="22">
        <v>377</v>
      </c>
      <c r="W14" s="22" t="s">
        <v>79</v>
      </c>
      <c r="X14" s="22" t="s">
        <v>80</v>
      </c>
      <c r="Y14" s="61">
        <v>1035</v>
      </c>
      <c r="Z14" s="41"/>
      <c r="AA14" s="1" t="s">
        <v>96</v>
      </c>
      <c r="AB14" s="28" t="s">
        <v>243</v>
      </c>
    </row>
    <row r="15" spans="1:28" x14ac:dyDescent="0.3">
      <c r="A15" s="1" t="s">
        <v>60</v>
      </c>
      <c r="B15" s="1" t="s">
        <v>46</v>
      </c>
      <c r="C15" s="27" t="s">
        <v>49</v>
      </c>
      <c r="D15" s="38">
        <v>44</v>
      </c>
      <c r="E15" s="78"/>
      <c r="F15" s="27">
        <v>8</v>
      </c>
      <c r="G15" s="78"/>
      <c r="H15" s="27"/>
      <c r="I15" s="27"/>
      <c r="J15" s="27">
        <v>1</v>
      </c>
      <c r="K15" s="78"/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17</v>
      </c>
      <c r="U15" s="40" t="str">
        <f t="shared" si="2"/>
        <v/>
      </c>
      <c r="V15" s="22">
        <v>377</v>
      </c>
      <c r="W15" s="22" t="s">
        <v>79</v>
      </c>
      <c r="X15" s="22" t="s">
        <v>80</v>
      </c>
      <c r="Y15" s="61">
        <v>1035</v>
      </c>
      <c r="Z15" s="41"/>
      <c r="AA15" s="1" t="s">
        <v>96</v>
      </c>
      <c r="AB15" s="28" t="s">
        <v>243</v>
      </c>
    </row>
    <row r="16" spans="1:28" x14ac:dyDescent="0.3">
      <c r="A16" s="1" t="s">
        <v>60</v>
      </c>
      <c r="B16" s="1" t="s">
        <v>46</v>
      </c>
      <c r="C16" s="27" t="s">
        <v>139</v>
      </c>
      <c r="D16" s="38">
        <v>14</v>
      </c>
      <c r="E16" s="78"/>
      <c r="F16" s="27">
        <v>2</v>
      </c>
      <c r="G16" s="78"/>
      <c r="H16" s="27"/>
      <c r="I16" s="27"/>
      <c r="J16" s="27">
        <v>1</v>
      </c>
      <c r="K16" s="78"/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5</v>
      </c>
      <c r="U16" s="40" t="str">
        <f t="shared" si="2"/>
        <v/>
      </c>
      <c r="V16" s="22">
        <v>377</v>
      </c>
      <c r="W16" s="22" t="s">
        <v>79</v>
      </c>
      <c r="X16" s="22" t="s">
        <v>80</v>
      </c>
      <c r="Y16" s="61">
        <v>1035</v>
      </c>
      <c r="Z16" s="41"/>
      <c r="AA16" s="1" t="s">
        <v>96</v>
      </c>
      <c r="AB16" s="28" t="s">
        <v>243</v>
      </c>
    </row>
    <row r="17" spans="1:28" x14ac:dyDescent="0.3">
      <c r="A17" s="1" t="s">
        <v>60</v>
      </c>
      <c r="B17" s="1" t="s">
        <v>46</v>
      </c>
      <c r="C17" s="27" t="s">
        <v>50</v>
      </c>
      <c r="D17" s="38">
        <v>24</v>
      </c>
      <c r="E17" s="78"/>
      <c r="F17" s="27">
        <v>5</v>
      </c>
      <c r="G17" s="78"/>
      <c r="H17" s="27"/>
      <c r="I17" s="27"/>
      <c r="J17" s="27">
        <v>2</v>
      </c>
      <c r="K17" s="78"/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12</v>
      </c>
      <c r="U17" s="40" t="str">
        <f t="shared" si="2"/>
        <v/>
      </c>
      <c r="V17" s="22">
        <v>377</v>
      </c>
      <c r="W17" s="22" t="s">
        <v>79</v>
      </c>
      <c r="X17" s="22" t="s">
        <v>80</v>
      </c>
      <c r="Y17" s="61">
        <v>1035</v>
      </c>
      <c r="Z17" s="41"/>
      <c r="AA17" s="1" t="s">
        <v>96</v>
      </c>
      <c r="AB17" s="28" t="s">
        <v>243</v>
      </c>
    </row>
    <row r="18" spans="1:28" x14ac:dyDescent="0.3">
      <c r="A18" s="1" t="s">
        <v>60</v>
      </c>
      <c r="B18" s="1" t="s">
        <v>46</v>
      </c>
      <c r="C18" s="27" t="s">
        <v>51</v>
      </c>
      <c r="D18" s="38">
        <v>23</v>
      </c>
      <c r="E18" s="78"/>
      <c r="F18" s="27">
        <v>0</v>
      </c>
      <c r="G18" s="78"/>
      <c r="H18" s="27"/>
      <c r="I18" s="27"/>
      <c r="J18" s="27">
        <v>3</v>
      </c>
      <c r="K18" s="78"/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3</v>
      </c>
      <c r="U18" s="40" t="str">
        <f t="shared" si="2"/>
        <v/>
      </c>
      <c r="V18" s="22">
        <v>377</v>
      </c>
      <c r="W18" s="22" t="s">
        <v>79</v>
      </c>
      <c r="X18" s="22" t="s">
        <v>80</v>
      </c>
      <c r="Y18" s="61">
        <v>1035</v>
      </c>
      <c r="Z18" s="41"/>
      <c r="AA18" s="1" t="s">
        <v>96</v>
      </c>
      <c r="AB18" s="28" t="s">
        <v>243</v>
      </c>
    </row>
    <row r="19" spans="1:28" x14ac:dyDescent="0.3">
      <c r="A19" s="1" t="s">
        <v>60</v>
      </c>
      <c r="B19" s="1" t="s">
        <v>46</v>
      </c>
      <c r="C19" s="27" t="s">
        <v>52</v>
      </c>
      <c r="D19" s="38">
        <v>33</v>
      </c>
      <c r="E19" s="78"/>
      <c r="F19" s="27">
        <v>3</v>
      </c>
      <c r="G19" s="78"/>
      <c r="H19" s="27"/>
      <c r="I19" s="27"/>
      <c r="J19" s="27">
        <v>2</v>
      </c>
      <c r="K19" s="78"/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8</v>
      </c>
      <c r="U19" s="40" t="str">
        <f t="shared" si="2"/>
        <v/>
      </c>
      <c r="V19" s="22">
        <v>377</v>
      </c>
      <c r="W19" s="22" t="s">
        <v>79</v>
      </c>
      <c r="X19" s="22" t="s">
        <v>80</v>
      </c>
      <c r="Y19" s="61">
        <v>1035</v>
      </c>
      <c r="Z19" s="41"/>
      <c r="AA19" s="1" t="s">
        <v>96</v>
      </c>
      <c r="AB19" s="28" t="s">
        <v>243</v>
      </c>
    </row>
    <row r="20" spans="1:28" x14ac:dyDescent="0.3">
      <c r="A20" s="1" t="s">
        <v>60</v>
      </c>
      <c r="B20" s="1" t="s">
        <v>46</v>
      </c>
      <c r="C20" s="27" t="s">
        <v>53</v>
      </c>
      <c r="D20" s="38">
        <v>10</v>
      </c>
      <c r="E20" s="78"/>
      <c r="F20" s="27">
        <v>5</v>
      </c>
      <c r="G20" s="78"/>
      <c r="H20" s="27"/>
      <c r="I20" s="27"/>
      <c r="J20" s="27">
        <v>5</v>
      </c>
      <c r="K20" s="78"/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15</v>
      </c>
      <c r="U20" s="40" t="str">
        <f t="shared" si="2"/>
        <v/>
      </c>
      <c r="V20" s="22">
        <v>377</v>
      </c>
      <c r="W20" s="22" t="s">
        <v>79</v>
      </c>
      <c r="X20" s="22" t="s">
        <v>80</v>
      </c>
      <c r="Y20" s="61">
        <v>1035</v>
      </c>
      <c r="Z20" s="41"/>
      <c r="AA20" s="1" t="s">
        <v>96</v>
      </c>
      <c r="AB20" s="28" t="s">
        <v>243</v>
      </c>
    </row>
    <row r="21" spans="1:28" x14ac:dyDescent="0.3">
      <c r="A21" s="1" t="s">
        <v>60</v>
      </c>
      <c r="B21" s="1" t="s">
        <v>46</v>
      </c>
      <c r="C21" s="27" t="s">
        <v>54</v>
      </c>
      <c r="D21" s="38">
        <v>32</v>
      </c>
      <c r="E21" s="78"/>
      <c r="F21" s="27">
        <v>3</v>
      </c>
      <c r="G21" s="78"/>
      <c r="H21" s="27"/>
      <c r="I21" s="27"/>
      <c r="J21" s="27">
        <v>0</v>
      </c>
      <c r="K21" s="78"/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6</v>
      </c>
      <c r="U21" s="40" t="str">
        <f t="shared" si="2"/>
        <v/>
      </c>
      <c r="V21" s="22">
        <v>377</v>
      </c>
      <c r="W21" s="22" t="s">
        <v>79</v>
      </c>
      <c r="X21" s="22" t="s">
        <v>80</v>
      </c>
      <c r="Y21" s="61">
        <v>1035</v>
      </c>
      <c r="Z21" s="41"/>
      <c r="AA21" s="1" t="s">
        <v>96</v>
      </c>
      <c r="AB21" s="28" t="s">
        <v>243</v>
      </c>
    </row>
    <row r="22" spans="1:28" x14ac:dyDescent="0.3">
      <c r="A22" s="1" t="s">
        <v>60</v>
      </c>
      <c r="B22" s="1" t="s">
        <v>46</v>
      </c>
      <c r="C22" s="27" t="s">
        <v>55</v>
      </c>
      <c r="D22" s="38">
        <v>22</v>
      </c>
      <c r="E22" s="78"/>
      <c r="F22" s="27">
        <v>2</v>
      </c>
      <c r="G22" s="78"/>
      <c r="H22" s="27"/>
      <c r="I22" s="27"/>
      <c r="J22" s="27">
        <v>0</v>
      </c>
      <c r="K22" s="78"/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4</v>
      </c>
      <c r="U22" s="40" t="str">
        <f t="shared" si="2"/>
        <v/>
      </c>
      <c r="V22" s="22">
        <v>377</v>
      </c>
      <c r="W22" s="22" t="s">
        <v>79</v>
      </c>
      <c r="X22" s="22" t="s">
        <v>80</v>
      </c>
      <c r="Y22" s="61">
        <v>1035</v>
      </c>
      <c r="Z22" s="41"/>
      <c r="AA22" s="1" t="s">
        <v>96</v>
      </c>
      <c r="AB22" s="28" t="s">
        <v>243</v>
      </c>
    </row>
    <row r="23" spans="1:28" x14ac:dyDescent="0.3">
      <c r="A23" s="1" t="s">
        <v>60</v>
      </c>
      <c r="B23" s="1" t="s">
        <v>46</v>
      </c>
      <c r="C23" s="27" t="s">
        <v>56</v>
      </c>
      <c r="D23" s="38">
        <v>20</v>
      </c>
      <c r="E23" s="78"/>
      <c r="F23" s="27">
        <v>1</v>
      </c>
      <c r="G23" s="78"/>
      <c r="H23" s="27"/>
      <c r="I23" s="27"/>
      <c r="J23" s="27">
        <v>0</v>
      </c>
      <c r="K23" s="78"/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27">
        <f t="shared" si="1"/>
        <v>2</v>
      </c>
      <c r="U23" s="40" t="str">
        <f t="shared" si="2"/>
        <v/>
      </c>
      <c r="V23" s="22">
        <v>377</v>
      </c>
      <c r="W23" s="22" t="s">
        <v>79</v>
      </c>
      <c r="X23" s="22" t="s">
        <v>80</v>
      </c>
      <c r="Y23" s="61">
        <v>1035</v>
      </c>
      <c r="Z23" s="41"/>
      <c r="AA23" s="1" t="s">
        <v>96</v>
      </c>
      <c r="AB23" s="28" t="s">
        <v>243</v>
      </c>
    </row>
    <row r="24" spans="1:28" x14ac:dyDescent="0.3">
      <c r="A24" s="1" t="s">
        <v>60</v>
      </c>
      <c r="B24" s="1" t="s">
        <v>46</v>
      </c>
      <c r="C24" s="55" t="s">
        <v>39</v>
      </c>
      <c r="D24" s="1"/>
      <c r="E24" s="55">
        <v>240</v>
      </c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42"/>
      <c r="Q24" s="42"/>
      <c r="R24" s="42"/>
      <c r="S24" s="42"/>
      <c r="T24" s="27"/>
      <c r="U24" s="40" t="str">
        <f t="shared" ref="U24" si="3">_xlfn.IFNA("",((T24+Q24+N24-R24)+(O24*2))/E24)</f>
        <v/>
      </c>
      <c r="V24" s="22">
        <v>377</v>
      </c>
      <c r="W24" s="22" t="s">
        <v>79</v>
      </c>
      <c r="X24" s="22" t="s">
        <v>80</v>
      </c>
      <c r="Y24" s="61">
        <v>1035</v>
      </c>
      <c r="Z24" s="41"/>
      <c r="AA24" s="1" t="s">
        <v>96</v>
      </c>
      <c r="AB24" s="28" t="s">
        <v>243</v>
      </c>
    </row>
    <row r="25" spans="1:28" x14ac:dyDescent="0.3">
      <c r="A25" s="43" t="s">
        <v>60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43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22</v>
      </c>
      <c r="K25" s="44">
        <f t="shared" si="4"/>
        <v>0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0</v>
      </c>
      <c r="P25" s="44">
        <f t="shared" si="4"/>
        <v>0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108</v>
      </c>
      <c r="U25" s="45">
        <f>((T25+Q25+N25-R25)+(O25*2))/E25</f>
        <v>0.45</v>
      </c>
      <c r="V25" s="46">
        <v>377</v>
      </c>
      <c r="W25" s="46" t="s">
        <v>79</v>
      </c>
      <c r="X25" s="46" t="s">
        <v>80</v>
      </c>
      <c r="Y25" s="62">
        <v>1035</v>
      </c>
      <c r="Z25" s="47"/>
      <c r="AA25" s="43" t="s">
        <v>96</v>
      </c>
      <c r="AB25" s="66" t="s">
        <v>243</v>
      </c>
    </row>
    <row r="26" spans="1:28" x14ac:dyDescent="0.3">
      <c r="A26" s="1"/>
      <c r="B26" s="1"/>
      <c r="C26" s="1"/>
      <c r="D26" s="1"/>
      <c r="F26" s="48" t="s">
        <v>41</v>
      </c>
      <c r="G26" s="49" t="e">
        <f>F25/G25</f>
        <v>#DIV/0!</v>
      </c>
      <c r="H26" s="27"/>
      <c r="I26" s="1"/>
      <c r="J26" s="48" t="s">
        <v>42</v>
      </c>
      <c r="K26" s="50" t="e">
        <f>J25/K25</f>
        <v>#DIV/0!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426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6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60</v>
      </c>
      <c r="C35" s="27" t="s">
        <v>140</v>
      </c>
      <c r="D35" s="38">
        <v>17</v>
      </c>
      <c r="E35" s="78"/>
      <c r="F35" s="27">
        <v>7</v>
      </c>
      <c r="G35" s="78"/>
      <c r="H35" s="27"/>
      <c r="I35" s="27"/>
      <c r="J35" s="27">
        <v>0</v>
      </c>
      <c r="K35" s="78"/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(H35*3)+((F35-H35)*2)+J35</f>
        <v>14</v>
      </c>
      <c r="U35" s="40" t="str">
        <f>IFERROR(((T35+Q35+N35-R35)+(O35*2))/E35,"")</f>
        <v/>
      </c>
      <c r="V35" s="22">
        <v>377</v>
      </c>
      <c r="W35" s="22" t="s">
        <v>94</v>
      </c>
      <c r="X35" s="22" t="s">
        <v>95</v>
      </c>
      <c r="Y35" s="61">
        <v>1035</v>
      </c>
      <c r="Z35" s="41" t="s">
        <v>319</v>
      </c>
      <c r="AA35" s="1" t="s">
        <v>141</v>
      </c>
      <c r="AB35" s="28" t="s">
        <v>244</v>
      </c>
    </row>
    <row r="36" spans="1:28" x14ac:dyDescent="0.3">
      <c r="A36" s="1" t="s">
        <v>46</v>
      </c>
      <c r="B36" s="1" t="s">
        <v>60</v>
      </c>
      <c r="C36" s="27" t="s">
        <v>143</v>
      </c>
      <c r="D36" s="81"/>
      <c r="E36" s="78"/>
      <c r="F36" s="27">
        <v>2</v>
      </c>
      <c r="G36" s="78"/>
      <c r="H36" s="27"/>
      <c r="I36" s="27"/>
      <c r="J36" s="27">
        <v>0</v>
      </c>
      <c r="K36" s="78"/>
      <c r="L36" s="78"/>
      <c r="M36" s="78"/>
      <c r="N36" s="27">
        <f t="shared" ref="N36:N40" si="5">SUM(L36:M36)</f>
        <v>0</v>
      </c>
      <c r="O36" s="79"/>
      <c r="P36" s="79"/>
      <c r="Q36" s="79"/>
      <c r="R36" s="79"/>
      <c r="S36" s="79"/>
      <c r="T36" s="39">
        <f t="shared" ref="T36:T40" si="6">(H36*3)+((F36-H36)*2)+J36</f>
        <v>4</v>
      </c>
      <c r="U36" s="40" t="str">
        <f t="shared" ref="U36:U45" si="7">IFERROR(((T36+Q36+N36-R36)+(O36*2))/E36,"")</f>
        <v/>
      </c>
      <c r="V36" s="22">
        <v>377</v>
      </c>
      <c r="W36" s="22" t="s">
        <v>94</v>
      </c>
      <c r="X36" s="22" t="s">
        <v>95</v>
      </c>
      <c r="Y36" s="61">
        <v>1035</v>
      </c>
      <c r="Z36" s="41" t="s">
        <v>319</v>
      </c>
      <c r="AA36" s="1" t="s">
        <v>141</v>
      </c>
      <c r="AB36" s="28" t="s">
        <v>244</v>
      </c>
    </row>
    <row r="37" spans="1:28" x14ac:dyDescent="0.3">
      <c r="A37" s="1" t="s">
        <v>46</v>
      </c>
      <c r="B37" s="1" t="s">
        <v>60</v>
      </c>
      <c r="C37" s="27" t="s">
        <v>144</v>
      </c>
      <c r="D37" s="38">
        <v>44</v>
      </c>
      <c r="E37" s="78"/>
      <c r="F37" s="27">
        <v>0</v>
      </c>
      <c r="G37" s="78"/>
      <c r="H37" s="27"/>
      <c r="I37" s="27"/>
      <c r="J37" s="27">
        <v>0</v>
      </c>
      <c r="K37" s="78"/>
      <c r="L37" s="78"/>
      <c r="M37" s="78"/>
      <c r="N37" s="27">
        <f t="shared" si="5"/>
        <v>0</v>
      </c>
      <c r="O37" s="79"/>
      <c r="P37" s="79"/>
      <c r="Q37" s="79"/>
      <c r="R37" s="79"/>
      <c r="S37" s="79"/>
      <c r="T37" s="39">
        <f t="shared" si="6"/>
        <v>0</v>
      </c>
      <c r="U37" s="40" t="str">
        <f t="shared" si="7"/>
        <v/>
      </c>
      <c r="V37" s="22">
        <v>377</v>
      </c>
      <c r="W37" s="22" t="s">
        <v>94</v>
      </c>
      <c r="X37" s="22" t="s">
        <v>95</v>
      </c>
      <c r="Y37" s="61">
        <v>1035</v>
      </c>
      <c r="Z37" s="41" t="s">
        <v>319</v>
      </c>
      <c r="AA37" s="1" t="s">
        <v>141</v>
      </c>
      <c r="AB37" s="28" t="s">
        <v>244</v>
      </c>
    </row>
    <row r="38" spans="1:28" x14ac:dyDescent="0.3">
      <c r="A38" s="1" t="s">
        <v>46</v>
      </c>
      <c r="B38" s="1" t="s">
        <v>60</v>
      </c>
      <c r="C38" s="27" t="s">
        <v>145</v>
      </c>
      <c r="D38" s="38">
        <v>6</v>
      </c>
      <c r="E38" s="78"/>
      <c r="F38" s="27">
        <v>8</v>
      </c>
      <c r="G38" s="78"/>
      <c r="H38" s="27"/>
      <c r="I38" s="27"/>
      <c r="J38" s="27">
        <v>3</v>
      </c>
      <c r="K38" s="78"/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39">
        <f t="shared" si="6"/>
        <v>19</v>
      </c>
      <c r="U38" s="40" t="str">
        <f t="shared" si="7"/>
        <v/>
      </c>
      <c r="V38" s="22">
        <v>377</v>
      </c>
      <c r="W38" s="22" t="s">
        <v>94</v>
      </c>
      <c r="X38" s="22" t="s">
        <v>95</v>
      </c>
      <c r="Y38" s="61">
        <v>1035</v>
      </c>
      <c r="Z38" s="41" t="s">
        <v>319</v>
      </c>
      <c r="AA38" s="1" t="s">
        <v>141</v>
      </c>
      <c r="AB38" s="28" t="s">
        <v>244</v>
      </c>
    </row>
    <row r="39" spans="1:28" x14ac:dyDescent="0.3">
      <c r="A39" s="1" t="s">
        <v>46</v>
      </c>
      <c r="B39" s="1" t="s">
        <v>60</v>
      </c>
      <c r="C39" s="27" t="s">
        <v>146</v>
      </c>
      <c r="D39" s="38">
        <v>33</v>
      </c>
      <c r="E39" s="78"/>
      <c r="F39" s="27">
        <v>12</v>
      </c>
      <c r="G39" s="78"/>
      <c r="H39" s="27"/>
      <c r="I39" s="27"/>
      <c r="J39" s="27">
        <v>3</v>
      </c>
      <c r="K39" s="78"/>
      <c r="L39" s="78"/>
      <c r="M39" s="27">
        <v>19</v>
      </c>
      <c r="N39" s="27">
        <f t="shared" si="5"/>
        <v>19</v>
      </c>
      <c r="O39" s="79"/>
      <c r="P39" s="79"/>
      <c r="Q39" s="79"/>
      <c r="R39" s="79"/>
      <c r="S39" s="79"/>
      <c r="T39" s="39">
        <f t="shared" si="6"/>
        <v>27</v>
      </c>
      <c r="U39" s="40" t="str">
        <f t="shared" si="7"/>
        <v/>
      </c>
      <c r="V39" s="22">
        <v>377</v>
      </c>
      <c r="W39" s="22" t="s">
        <v>94</v>
      </c>
      <c r="X39" s="22" t="s">
        <v>95</v>
      </c>
      <c r="Y39" s="61">
        <v>1035</v>
      </c>
      <c r="Z39" s="41" t="s">
        <v>319</v>
      </c>
      <c r="AA39" s="1" t="s">
        <v>141</v>
      </c>
      <c r="AB39" s="28" t="s">
        <v>244</v>
      </c>
    </row>
    <row r="40" spans="1:28" x14ac:dyDescent="0.3">
      <c r="A40" s="1" t="s">
        <v>46</v>
      </c>
      <c r="B40" s="1" t="s">
        <v>60</v>
      </c>
      <c r="C40" s="27" t="s">
        <v>148</v>
      </c>
      <c r="D40" s="38">
        <v>9</v>
      </c>
      <c r="E40" s="78"/>
      <c r="F40" s="27">
        <v>0</v>
      </c>
      <c r="G40" s="78"/>
      <c r="H40" s="27"/>
      <c r="I40" s="27"/>
      <c r="J40" s="27">
        <v>0</v>
      </c>
      <c r="K40" s="78"/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39">
        <f t="shared" si="6"/>
        <v>0</v>
      </c>
      <c r="U40" s="40" t="str">
        <f t="shared" si="7"/>
        <v/>
      </c>
      <c r="V40" s="22">
        <v>377</v>
      </c>
      <c r="W40" s="22" t="s">
        <v>94</v>
      </c>
      <c r="X40" s="22" t="s">
        <v>95</v>
      </c>
      <c r="Y40" s="61">
        <v>1035</v>
      </c>
      <c r="Z40" s="41" t="s">
        <v>319</v>
      </c>
      <c r="AA40" s="1" t="s">
        <v>141</v>
      </c>
      <c r="AB40" s="28" t="s">
        <v>244</v>
      </c>
    </row>
    <row r="41" spans="1:28" x14ac:dyDescent="0.3">
      <c r="A41" s="1" t="s">
        <v>46</v>
      </c>
      <c r="B41" s="1" t="s">
        <v>60</v>
      </c>
      <c r="C41" s="27" t="s">
        <v>149</v>
      </c>
      <c r="D41" s="38">
        <v>24</v>
      </c>
      <c r="E41" s="78"/>
      <c r="F41" s="27">
        <v>1</v>
      </c>
      <c r="G41" s="78"/>
      <c r="H41" s="27"/>
      <c r="I41" s="27"/>
      <c r="J41" s="27">
        <v>0</v>
      </c>
      <c r="K41" s="78"/>
      <c r="L41" s="78"/>
      <c r="M41" s="78"/>
      <c r="N41" s="27">
        <f>SUM(L41:M41)</f>
        <v>0</v>
      </c>
      <c r="O41" s="79"/>
      <c r="P41" s="79"/>
      <c r="Q41" s="79"/>
      <c r="R41" s="79"/>
      <c r="S41" s="79"/>
      <c r="T41" s="39">
        <f>(H41*3)+((F41-H41)*2)+J41</f>
        <v>2</v>
      </c>
      <c r="U41" s="40" t="str">
        <f t="shared" si="7"/>
        <v/>
      </c>
      <c r="V41" s="22">
        <v>377</v>
      </c>
      <c r="W41" s="22" t="s">
        <v>94</v>
      </c>
      <c r="X41" s="22" t="s">
        <v>95</v>
      </c>
      <c r="Y41" s="61">
        <v>1035</v>
      </c>
      <c r="Z41" s="41" t="s">
        <v>319</v>
      </c>
      <c r="AA41" s="1" t="s">
        <v>141</v>
      </c>
      <c r="AB41" s="28" t="s">
        <v>244</v>
      </c>
    </row>
    <row r="42" spans="1:28" x14ac:dyDescent="0.3">
      <c r="A42" s="1" t="s">
        <v>46</v>
      </c>
      <c r="B42" s="1" t="s">
        <v>60</v>
      </c>
      <c r="C42" s="27" t="s">
        <v>150</v>
      </c>
      <c r="D42" s="38">
        <v>11</v>
      </c>
      <c r="E42" s="78"/>
      <c r="F42" s="27">
        <v>3</v>
      </c>
      <c r="G42" s="78"/>
      <c r="H42" s="27"/>
      <c r="I42" s="27"/>
      <c r="J42" s="27">
        <v>0</v>
      </c>
      <c r="K42" s="78"/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6</v>
      </c>
      <c r="U42" s="40" t="str">
        <f t="shared" si="7"/>
        <v/>
      </c>
      <c r="V42" s="22">
        <v>377</v>
      </c>
      <c r="W42" s="22" t="s">
        <v>94</v>
      </c>
      <c r="X42" s="22" t="s">
        <v>95</v>
      </c>
      <c r="Y42" s="61">
        <v>1035</v>
      </c>
      <c r="Z42" s="41" t="s">
        <v>319</v>
      </c>
      <c r="AA42" s="1" t="s">
        <v>141</v>
      </c>
      <c r="AB42" s="28" t="s">
        <v>244</v>
      </c>
    </row>
    <row r="43" spans="1:28" x14ac:dyDescent="0.3">
      <c r="A43" s="1" t="s">
        <v>46</v>
      </c>
      <c r="B43" s="1" t="s">
        <v>60</v>
      </c>
      <c r="C43" s="27" t="s">
        <v>151</v>
      </c>
      <c r="D43" s="38">
        <v>32</v>
      </c>
      <c r="E43" s="78"/>
      <c r="F43" s="27">
        <v>1</v>
      </c>
      <c r="G43" s="78"/>
      <c r="H43" s="27"/>
      <c r="I43" s="27"/>
      <c r="J43" s="27">
        <v>0</v>
      </c>
      <c r="K43" s="78"/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2</v>
      </c>
      <c r="U43" s="40" t="str">
        <f t="shared" si="7"/>
        <v/>
      </c>
      <c r="V43" s="22">
        <v>377</v>
      </c>
      <c r="W43" s="22" t="s">
        <v>94</v>
      </c>
      <c r="X43" s="22" t="s">
        <v>95</v>
      </c>
      <c r="Y43" s="61">
        <v>1035</v>
      </c>
      <c r="Z43" s="41" t="s">
        <v>319</v>
      </c>
      <c r="AA43" s="1" t="s">
        <v>141</v>
      </c>
      <c r="AB43" s="28" t="s">
        <v>244</v>
      </c>
    </row>
    <row r="44" spans="1:28" x14ac:dyDescent="0.3">
      <c r="A44" s="1" t="s">
        <v>46</v>
      </c>
      <c r="B44" s="1" t="s">
        <v>60</v>
      </c>
      <c r="C44" s="27" t="s">
        <v>152</v>
      </c>
      <c r="D44" s="38">
        <v>7</v>
      </c>
      <c r="E44" s="78"/>
      <c r="F44" s="27">
        <v>3</v>
      </c>
      <c r="G44" s="78"/>
      <c r="H44" s="27"/>
      <c r="I44" s="27"/>
      <c r="J44" s="27">
        <v>2</v>
      </c>
      <c r="K44" s="78"/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39">
        <f>(H44*3)+((F44-H44)*2)+J44</f>
        <v>8</v>
      </c>
      <c r="U44" s="40" t="str">
        <f t="shared" si="7"/>
        <v/>
      </c>
      <c r="V44" s="22">
        <v>377</v>
      </c>
      <c r="W44" s="22" t="s">
        <v>94</v>
      </c>
      <c r="X44" s="22" t="s">
        <v>95</v>
      </c>
      <c r="Y44" s="61">
        <v>1035</v>
      </c>
      <c r="Z44" s="41" t="s">
        <v>319</v>
      </c>
      <c r="AA44" s="1" t="s">
        <v>141</v>
      </c>
      <c r="AB44" s="28" t="s">
        <v>244</v>
      </c>
    </row>
    <row r="45" spans="1:28" x14ac:dyDescent="0.3">
      <c r="A45" s="1" t="s">
        <v>46</v>
      </c>
      <c r="B45" s="1" t="s">
        <v>60</v>
      </c>
      <c r="C45" s="27" t="s">
        <v>153</v>
      </c>
      <c r="D45" s="38">
        <v>13</v>
      </c>
      <c r="E45" s="78"/>
      <c r="F45" s="27">
        <v>0</v>
      </c>
      <c r="G45" s="78"/>
      <c r="H45" s="27"/>
      <c r="I45" s="27"/>
      <c r="J45" s="27">
        <v>0</v>
      </c>
      <c r="K45" s="78"/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39">
        <f>(H45*3)+((F45-H45)*2)+J45</f>
        <v>0</v>
      </c>
      <c r="U45" s="40" t="str">
        <f t="shared" si="7"/>
        <v/>
      </c>
      <c r="V45" s="22">
        <v>377</v>
      </c>
      <c r="W45" s="22" t="s">
        <v>94</v>
      </c>
      <c r="X45" s="22" t="s">
        <v>95</v>
      </c>
      <c r="Y45" s="61">
        <v>1035</v>
      </c>
      <c r="Z45" s="41" t="s">
        <v>319</v>
      </c>
      <c r="AA45" s="1" t="s">
        <v>141</v>
      </c>
      <c r="AB45" s="28" t="s">
        <v>244</v>
      </c>
    </row>
    <row r="46" spans="1:28" x14ac:dyDescent="0.3">
      <c r="A46" s="1" t="s">
        <v>46</v>
      </c>
      <c r="B46" s="1" t="s">
        <v>60</v>
      </c>
      <c r="C46" s="55" t="s">
        <v>39</v>
      </c>
      <c r="D46" s="1"/>
      <c r="E46" s="55">
        <v>240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0" t="str">
        <f t="shared" ref="U46" si="8">_xlfn.IFNA("",((T46+Q46+N46-R46)+(O46*2))/E46)</f>
        <v/>
      </c>
      <c r="V46" s="22">
        <v>377</v>
      </c>
      <c r="W46" s="22" t="s">
        <v>94</v>
      </c>
      <c r="X46" s="22" t="s">
        <v>95</v>
      </c>
      <c r="Y46" s="61">
        <v>1035</v>
      </c>
      <c r="Z46" s="41" t="s">
        <v>319</v>
      </c>
      <c r="AA46" s="1" t="s">
        <v>141</v>
      </c>
      <c r="AB46" s="28" t="s">
        <v>244</v>
      </c>
    </row>
    <row r="47" spans="1:28" x14ac:dyDescent="0.3">
      <c r="A47" s="43" t="s">
        <v>46</v>
      </c>
      <c r="B47" s="43" t="s">
        <v>60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37</v>
      </c>
      <c r="G47" s="44">
        <f t="shared" si="9"/>
        <v>0</v>
      </c>
      <c r="H47" s="44">
        <f t="shared" si="9"/>
        <v>0</v>
      </c>
      <c r="I47" s="44">
        <f t="shared" si="9"/>
        <v>0</v>
      </c>
      <c r="J47" s="44">
        <f t="shared" si="9"/>
        <v>8</v>
      </c>
      <c r="K47" s="44">
        <f t="shared" si="9"/>
        <v>0</v>
      </c>
      <c r="L47" s="44">
        <f t="shared" si="9"/>
        <v>0</v>
      </c>
      <c r="M47" s="44">
        <f t="shared" si="9"/>
        <v>19</v>
      </c>
      <c r="N47" s="44">
        <f t="shared" si="9"/>
        <v>19</v>
      </c>
      <c r="O47" s="44">
        <f t="shared" si="9"/>
        <v>0</v>
      </c>
      <c r="P47" s="44">
        <f t="shared" si="9"/>
        <v>0</v>
      </c>
      <c r="Q47" s="44">
        <f t="shared" si="9"/>
        <v>0</v>
      </c>
      <c r="R47" s="44">
        <f t="shared" si="9"/>
        <v>0</v>
      </c>
      <c r="S47" s="44">
        <f t="shared" si="9"/>
        <v>0</v>
      </c>
      <c r="T47" s="44">
        <f t="shared" si="9"/>
        <v>82</v>
      </c>
      <c r="U47" s="45">
        <f>((T47+Q47+N47-R47)+(O47*2))/E47</f>
        <v>0.42083333333333334</v>
      </c>
      <c r="V47" s="46">
        <v>377</v>
      </c>
      <c r="W47" s="46" t="s">
        <v>94</v>
      </c>
      <c r="X47" s="46" t="s">
        <v>95</v>
      </c>
      <c r="Y47" s="62">
        <v>1035</v>
      </c>
      <c r="Z47" s="47" t="s">
        <v>319</v>
      </c>
      <c r="AA47" s="43" t="s">
        <v>141</v>
      </c>
      <c r="AB47" s="66" t="s">
        <v>244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7"/>
      <c r="I48" s="1"/>
      <c r="J48" s="48" t="s">
        <v>42</v>
      </c>
      <c r="K48" s="50" t="e">
        <f>J47/K47</f>
        <v>#DIV/0!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7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3120-E62D-4F5F-8C5E-E65112251D1E}">
  <sheetPr>
    <tabColor rgb="FFFF0000"/>
    <pageSetUpPr fitToPage="1"/>
  </sheetPr>
  <dimension ref="A2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29588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246</v>
      </c>
      <c r="K4" s="16" t="s">
        <v>45</v>
      </c>
      <c r="L4" s="17"/>
      <c r="M4" s="18"/>
      <c r="N4" s="19">
        <v>27</v>
      </c>
      <c r="O4" s="19">
        <v>31</v>
      </c>
      <c r="P4" s="19">
        <v>18</v>
      </c>
      <c r="Q4" s="19">
        <v>29</v>
      </c>
      <c r="R4" s="20"/>
      <c r="S4" s="21">
        <f>SUM(N4:R4)</f>
        <v>105</v>
      </c>
      <c r="T4" s="22">
        <v>384</v>
      </c>
    </row>
    <row r="5" spans="1:28" x14ac:dyDescent="0.3">
      <c r="B5" s="1"/>
      <c r="C5" s="6" t="s">
        <v>245</v>
      </c>
      <c r="D5" s="7" t="s">
        <v>6</v>
      </c>
      <c r="E5" s="1"/>
      <c r="F5" s="1"/>
      <c r="G5" s="1"/>
      <c r="J5" s="15" t="s">
        <v>247</v>
      </c>
      <c r="K5" s="16" t="s">
        <v>70</v>
      </c>
      <c r="L5" s="17"/>
      <c r="M5" s="18"/>
      <c r="N5" s="19">
        <v>24</v>
      </c>
      <c r="O5" s="19">
        <v>18</v>
      </c>
      <c r="P5" s="19">
        <v>24</v>
      </c>
      <c r="Q5" s="19">
        <v>27</v>
      </c>
      <c r="R5" s="20"/>
      <c r="S5" s="21">
        <f>SUM(N5:R5)</f>
        <v>93</v>
      </c>
      <c r="T5" s="22">
        <v>384</v>
      </c>
      <c r="U5" s="1"/>
      <c r="V5" s="1"/>
      <c r="W5" s="1"/>
    </row>
    <row r="6" spans="1:28" x14ac:dyDescent="0.3">
      <c r="C6" s="23">
        <v>2471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379</v>
      </c>
      <c r="D7" s="7" t="s">
        <v>8</v>
      </c>
      <c r="G7" s="1"/>
      <c r="S7" s="1"/>
      <c r="T7" s="25" t="s">
        <v>9</v>
      </c>
      <c r="U7" s="1"/>
      <c r="V7" s="26">
        <v>384</v>
      </c>
      <c r="W7" s="1"/>
    </row>
    <row r="8" spans="1:28" x14ac:dyDescent="0.3">
      <c r="B8" s="1"/>
      <c r="C8" s="24" t="s">
        <v>380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0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9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12</v>
      </c>
      <c r="E13" s="78"/>
      <c r="F13" s="27">
        <v>10</v>
      </c>
      <c r="G13" s="78"/>
      <c r="H13" s="27"/>
      <c r="I13" s="27"/>
      <c r="J13" s="27">
        <v>2</v>
      </c>
      <c r="K13" s="27">
        <v>3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+(F13*2)+J13</f>
        <v>22</v>
      </c>
      <c r="U13" s="40" t="str">
        <f>IFERROR(((T13+Q13+N13-R13)+(O13*2))/E13,"")</f>
        <v/>
      </c>
      <c r="V13" s="22">
        <v>384</v>
      </c>
      <c r="W13" s="22" t="s">
        <v>94</v>
      </c>
      <c r="X13" s="22" t="s">
        <v>80</v>
      </c>
      <c r="Y13" s="61">
        <v>2471</v>
      </c>
      <c r="Z13" s="41" t="s">
        <v>434</v>
      </c>
      <c r="AA13" s="1" t="s">
        <v>96</v>
      </c>
      <c r="AB13" s="28" t="s">
        <v>248</v>
      </c>
    </row>
    <row r="14" spans="1:28" x14ac:dyDescent="0.3">
      <c r="A14" s="1" t="s">
        <v>69</v>
      </c>
      <c r="B14" s="1" t="s">
        <v>46</v>
      </c>
      <c r="C14" s="27" t="s">
        <v>48</v>
      </c>
      <c r="D14" s="38">
        <v>34</v>
      </c>
      <c r="E14" s="78"/>
      <c r="F14" s="27">
        <v>0</v>
      </c>
      <c r="G14" s="78"/>
      <c r="H14" s="27"/>
      <c r="I14" s="27"/>
      <c r="J14" s="27">
        <v>2</v>
      </c>
      <c r="K14" s="27">
        <v>3</v>
      </c>
      <c r="L14" s="78"/>
      <c r="M14" s="78"/>
      <c r="N14" s="27">
        <f t="shared" ref="N14:N19" si="0">SUM(L14:M14)</f>
        <v>0</v>
      </c>
      <c r="O14" s="79"/>
      <c r="P14" s="55">
        <v>6</v>
      </c>
      <c r="Q14" s="79"/>
      <c r="R14" s="79"/>
      <c r="S14" s="79"/>
      <c r="T14" s="27">
        <f t="shared" ref="T14:T25" si="1">+(F14*2)+J14</f>
        <v>2</v>
      </c>
      <c r="U14" s="40" t="str">
        <f t="shared" ref="U14:U25" si="2">IFERROR(((T14+Q14+N14-R14)+(O14*2))/E14,"")</f>
        <v/>
      </c>
      <c r="V14" s="22">
        <v>384</v>
      </c>
      <c r="W14" s="22" t="s">
        <v>94</v>
      </c>
      <c r="X14" s="22" t="s">
        <v>80</v>
      </c>
      <c r="Y14" s="61">
        <v>2471</v>
      </c>
      <c r="Z14" s="41"/>
      <c r="AA14" s="1" t="s">
        <v>96</v>
      </c>
      <c r="AB14" s="28" t="s">
        <v>248</v>
      </c>
    </row>
    <row r="15" spans="1:28" x14ac:dyDescent="0.3">
      <c r="A15" s="1" t="s">
        <v>69</v>
      </c>
      <c r="B15" s="1" t="s">
        <v>46</v>
      </c>
      <c r="C15" s="27" t="s">
        <v>117</v>
      </c>
      <c r="D15" s="38">
        <v>42</v>
      </c>
      <c r="E15" s="78"/>
      <c r="F15" s="27">
        <v>0</v>
      </c>
      <c r="G15" s="78"/>
      <c r="H15" s="27"/>
      <c r="I15" s="27"/>
      <c r="J15" s="27">
        <v>0</v>
      </c>
      <c r="K15" s="27">
        <v>0</v>
      </c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0</v>
      </c>
      <c r="U15" s="40" t="str">
        <f t="shared" si="2"/>
        <v/>
      </c>
      <c r="V15" s="22">
        <v>384</v>
      </c>
      <c r="W15" s="22" t="s">
        <v>94</v>
      </c>
      <c r="X15" s="22" t="s">
        <v>80</v>
      </c>
      <c r="Y15" s="61">
        <v>2471</v>
      </c>
      <c r="Z15" s="41"/>
      <c r="AA15" s="1" t="s">
        <v>96</v>
      </c>
      <c r="AB15" s="28" t="s">
        <v>248</v>
      </c>
    </row>
    <row r="16" spans="1:28" x14ac:dyDescent="0.3">
      <c r="A16" s="1" t="s">
        <v>69</v>
      </c>
      <c r="B16" s="1" t="s">
        <v>46</v>
      </c>
      <c r="C16" s="27" t="s">
        <v>118</v>
      </c>
      <c r="D16" s="38">
        <v>40</v>
      </c>
      <c r="E16" s="78"/>
      <c r="F16" s="27">
        <v>8</v>
      </c>
      <c r="G16" s="78"/>
      <c r="H16" s="27"/>
      <c r="I16" s="27"/>
      <c r="J16" s="27">
        <v>2</v>
      </c>
      <c r="K16" s="27">
        <v>2</v>
      </c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18</v>
      </c>
      <c r="U16" s="40" t="str">
        <f t="shared" si="2"/>
        <v/>
      </c>
      <c r="V16" s="22">
        <v>384</v>
      </c>
      <c r="W16" s="22" t="s">
        <v>94</v>
      </c>
      <c r="X16" s="22" t="s">
        <v>80</v>
      </c>
      <c r="Y16" s="61">
        <v>2471</v>
      </c>
      <c r="Z16" s="41"/>
      <c r="AA16" s="1" t="s">
        <v>96</v>
      </c>
      <c r="AB16" s="28" t="s">
        <v>248</v>
      </c>
    </row>
    <row r="17" spans="1:28" x14ac:dyDescent="0.3">
      <c r="A17" s="1" t="s">
        <v>69</v>
      </c>
      <c r="B17" s="1" t="s">
        <v>46</v>
      </c>
      <c r="C17" s="27" t="s">
        <v>49</v>
      </c>
      <c r="D17" s="38">
        <v>44</v>
      </c>
      <c r="E17" s="78"/>
      <c r="F17" s="27">
        <v>6</v>
      </c>
      <c r="G17" s="78"/>
      <c r="H17" s="27"/>
      <c r="I17" s="27"/>
      <c r="J17" s="27">
        <v>2</v>
      </c>
      <c r="K17" s="27">
        <v>2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14</v>
      </c>
      <c r="U17" s="40" t="str">
        <f t="shared" si="2"/>
        <v/>
      </c>
      <c r="V17" s="22">
        <v>384</v>
      </c>
      <c r="W17" s="22" t="s">
        <v>94</v>
      </c>
      <c r="X17" s="22" t="s">
        <v>80</v>
      </c>
      <c r="Y17" s="61">
        <v>2471</v>
      </c>
      <c r="Z17" s="41"/>
      <c r="AA17" s="1" t="s">
        <v>96</v>
      </c>
      <c r="AB17" s="28" t="s">
        <v>248</v>
      </c>
    </row>
    <row r="18" spans="1:28" x14ac:dyDescent="0.3">
      <c r="A18" s="1" t="s">
        <v>69</v>
      </c>
      <c r="B18" s="1" t="s">
        <v>46</v>
      </c>
      <c r="C18" s="27" t="s">
        <v>172</v>
      </c>
      <c r="D18" s="38">
        <v>14</v>
      </c>
      <c r="E18" s="78"/>
      <c r="F18" s="27">
        <v>2</v>
      </c>
      <c r="G18" s="78"/>
      <c r="H18" s="27"/>
      <c r="I18" s="27"/>
      <c r="J18" s="27">
        <v>0</v>
      </c>
      <c r="K18" s="27">
        <v>0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4</v>
      </c>
      <c r="U18" s="40" t="str">
        <f t="shared" si="2"/>
        <v/>
      </c>
      <c r="V18" s="22">
        <v>384</v>
      </c>
      <c r="W18" s="22" t="s">
        <v>94</v>
      </c>
      <c r="X18" s="22" t="s">
        <v>80</v>
      </c>
      <c r="Y18" s="61">
        <v>2471</v>
      </c>
      <c r="Z18" s="41"/>
      <c r="AA18" s="1" t="s">
        <v>96</v>
      </c>
      <c r="AB18" s="28" t="s">
        <v>248</v>
      </c>
    </row>
    <row r="19" spans="1:28" x14ac:dyDescent="0.3">
      <c r="A19" s="1" t="s">
        <v>69</v>
      </c>
      <c r="B19" s="1" t="s">
        <v>46</v>
      </c>
      <c r="C19" s="27" t="s">
        <v>50</v>
      </c>
      <c r="D19" s="38">
        <v>24</v>
      </c>
      <c r="E19" s="78"/>
      <c r="F19" s="27">
        <v>3</v>
      </c>
      <c r="G19" s="78"/>
      <c r="H19" s="27"/>
      <c r="I19" s="27"/>
      <c r="J19" s="27">
        <v>5</v>
      </c>
      <c r="K19" s="27">
        <v>8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11</v>
      </c>
      <c r="U19" s="40" t="str">
        <f t="shared" si="2"/>
        <v/>
      </c>
      <c r="V19" s="22">
        <v>384</v>
      </c>
      <c r="W19" s="22" t="s">
        <v>94</v>
      </c>
      <c r="X19" s="22" t="s">
        <v>80</v>
      </c>
      <c r="Y19" s="61">
        <v>2471</v>
      </c>
      <c r="Z19" s="41"/>
      <c r="AA19" s="1" t="s">
        <v>96</v>
      </c>
      <c r="AB19" s="28" t="s">
        <v>248</v>
      </c>
    </row>
    <row r="20" spans="1:28" x14ac:dyDescent="0.3">
      <c r="A20" s="1" t="s">
        <v>69</v>
      </c>
      <c r="B20" s="1" t="s">
        <v>46</v>
      </c>
      <c r="C20" s="27" t="s">
        <v>51</v>
      </c>
      <c r="D20" s="38">
        <v>23</v>
      </c>
      <c r="E20" s="78"/>
      <c r="F20" s="27">
        <v>1</v>
      </c>
      <c r="G20" s="78"/>
      <c r="H20" s="27"/>
      <c r="I20" s="27"/>
      <c r="J20" s="27">
        <v>2</v>
      </c>
      <c r="K20" s="27">
        <v>2</v>
      </c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4</v>
      </c>
      <c r="U20" s="40" t="str">
        <f t="shared" si="2"/>
        <v/>
      </c>
      <c r="V20" s="22">
        <v>384</v>
      </c>
      <c r="W20" s="22" t="s">
        <v>94</v>
      </c>
      <c r="X20" s="22" t="s">
        <v>80</v>
      </c>
      <c r="Y20" s="61">
        <v>2471</v>
      </c>
      <c r="Z20" s="41"/>
      <c r="AA20" s="1" t="s">
        <v>96</v>
      </c>
      <c r="AB20" s="28" t="s">
        <v>248</v>
      </c>
    </row>
    <row r="21" spans="1:28" x14ac:dyDescent="0.3">
      <c r="A21" s="1" t="s">
        <v>69</v>
      </c>
      <c r="B21" s="1" t="s">
        <v>46</v>
      </c>
      <c r="C21" s="27" t="s">
        <v>52</v>
      </c>
      <c r="D21" s="38">
        <v>33</v>
      </c>
      <c r="E21" s="78"/>
      <c r="F21" s="27">
        <v>2</v>
      </c>
      <c r="G21" s="78"/>
      <c r="H21" s="27"/>
      <c r="I21" s="27"/>
      <c r="J21" s="27">
        <v>2</v>
      </c>
      <c r="K21" s="27">
        <v>2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6</v>
      </c>
      <c r="U21" s="40" t="str">
        <f t="shared" si="2"/>
        <v/>
      </c>
      <c r="V21" s="22">
        <v>384</v>
      </c>
      <c r="W21" s="22" t="s">
        <v>94</v>
      </c>
      <c r="X21" s="22" t="s">
        <v>80</v>
      </c>
      <c r="Y21" s="61">
        <v>2471</v>
      </c>
      <c r="Z21" s="41"/>
      <c r="AA21" s="1" t="s">
        <v>96</v>
      </c>
      <c r="AB21" s="28" t="s">
        <v>248</v>
      </c>
    </row>
    <row r="22" spans="1:28" x14ac:dyDescent="0.3">
      <c r="A22" s="1" t="s">
        <v>69</v>
      </c>
      <c r="B22" s="1" t="s">
        <v>46</v>
      </c>
      <c r="C22" s="27" t="s">
        <v>53</v>
      </c>
      <c r="D22" s="38">
        <v>10</v>
      </c>
      <c r="E22" s="78"/>
      <c r="F22" s="27">
        <v>5</v>
      </c>
      <c r="G22" s="78"/>
      <c r="H22" s="27"/>
      <c r="I22" s="27"/>
      <c r="J22" s="27">
        <v>0</v>
      </c>
      <c r="K22" s="27">
        <v>0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10</v>
      </c>
      <c r="U22" s="40" t="str">
        <f t="shared" si="2"/>
        <v/>
      </c>
      <c r="V22" s="22">
        <v>384</v>
      </c>
      <c r="W22" s="22" t="s">
        <v>94</v>
      </c>
      <c r="X22" s="22" t="s">
        <v>80</v>
      </c>
      <c r="Y22" s="61">
        <v>2471</v>
      </c>
      <c r="Z22" s="41"/>
      <c r="AA22" s="1" t="s">
        <v>96</v>
      </c>
      <c r="AB22" s="28" t="s">
        <v>248</v>
      </c>
    </row>
    <row r="23" spans="1:28" x14ac:dyDescent="0.3">
      <c r="A23" s="1" t="s">
        <v>69</v>
      </c>
      <c r="B23" s="1" t="s">
        <v>46</v>
      </c>
      <c r="C23" s="27" t="s">
        <v>54</v>
      </c>
      <c r="D23" s="38">
        <v>32</v>
      </c>
      <c r="E23" s="78" t="s">
        <v>467</v>
      </c>
      <c r="F23" s="27"/>
      <c r="G23" s="78"/>
      <c r="H23" s="27"/>
      <c r="I23" s="27"/>
      <c r="J23" s="27"/>
      <c r="K23" s="27"/>
      <c r="L23" s="78"/>
      <c r="M23" s="78"/>
      <c r="N23" s="27"/>
      <c r="O23" s="79"/>
      <c r="P23" s="79"/>
      <c r="Q23" s="79"/>
      <c r="R23" s="79"/>
      <c r="S23" s="79"/>
      <c r="T23" s="27"/>
      <c r="U23" s="40"/>
      <c r="V23" s="22">
        <v>384</v>
      </c>
      <c r="W23" s="22" t="s">
        <v>94</v>
      </c>
      <c r="X23" s="22" t="s">
        <v>80</v>
      </c>
      <c r="Y23" s="61">
        <v>2471</v>
      </c>
      <c r="Z23" s="41"/>
      <c r="AA23" s="1" t="s">
        <v>96</v>
      </c>
      <c r="AB23" s="28" t="s">
        <v>248</v>
      </c>
    </row>
    <row r="24" spans="1:28" x14ac:dyDescent="0.3">
      <c r="A24" s="1" t="s">
        <v>69</v>
      </c>
      <c r="B24" s="1" t="s">
        <v>46</v>
      </c>
      <c r="C24" s="27" t="s">
        <v>55</v>
      </c>
      <c r="D24" s="38">
        <v>22</v>
      </c>
      <c r="E24" s="78"/>
      <c r="F24" s="27">
        <v>5</v>
      </c>
      <c r="G24" s="78"/>
      <c r="H24" s="27"/>
      <c r="I24" s="27"/>
      <c r="J24" s="27">
        <v>4</v>
      </c>
      <c r="K24" s="27">
        <v>7</v>
      </c>
      <c r="L24" s="78"/>
      <c r="M24" s="78"/>
      <c r="N24" s="27">
        <f>SUM(L24:M24)</f>
        <v>0</v>
      </c>
      <c r="O24" s="79"/>
      <c r="P24" s="79"/>
      <c r="Q24" s="79"/>
      <c r="R24" s="79"/>
      <c r="S24" s="79"/>
      <c r="T24" s="27">
        <f t="shared" si="1"/>
        <v>14</v>
      </c>
      <c r="U24" s="40" t="str">
        <f t="shared" si="2"/>
        <v/>
      </c>
      <c r="V24" s="22">
        <v>384</v>
      </c>
      <c r="W24" s="22" t="s">
        <v>94</v>
      </c>
      <c r="X24" s="22" t="s">
        <v>80</v>
      </c>
      <c r="Y24" s="61">
        <v>2471</v>
      </c>
      <c r="Z24" s="41"/>
      <c r="AA24" s="1" t="s">
        <v>96</v>
      </c>
      <c r="AB24" s="28" t="s">
        <v>248</v>
      </c>
    </row>
    <row r="25" spans="1:28" x14ac:dyDescent="0.3">
      <c r="A25" s="1" t="s">
        <v>69</v>
      </c>
      <c r="B25" s="1" t="s">
        <v>46</v>
      </c>
      <c r="C25" s="27" t="s">
        <v>56</v>
      </c>
      <c r="D25" s="38">
        <v>20</v>
      </c>
      <c r="E25" s="78"/>
      <c r="F25" s="27">
        <v>0</v>
      </c>
      <c r="G25" s="78"/>
      <c r="H25" s="27"/>
      <c r="I25" s="27"/>
      <c r="J25" s="27">
        <v>0</v>
      </c>
      <c r="K25" s="27">
        <v>0</v>
      </c>
      <c r="L25" s="78"/>
      <c r="M25" s="78"/>
      <c r="N25" s="27">
        <f>SUM(L25:M25)</f>
        <v>0</v>
      </c>
      <c r="O25" s="79"/>
      <c r="P25" s="79"/>
      <c r="Q25" s="79"/>
      <c r="R25" s="79"/>
      <c r="S25" s="79"/>
      <c r="T25" s="27">
        <f t="shared" si="1"/>
        <v>0</v>
      </c>
      <c r="U25" s="40" t="str">
        <f t="shared" si="2"/>
        <v/>
      </c>
      <c r="V25" s="22">
        <v>384</v>
      </c>
      <c r="W25" s="22" t="s">
        <v>94</v>
      </c>
      <c r="X25" s="22" t="s">
        <v>80</v>
      </c>
      <c r="Y25" s="61">
        <v>2471</v>
      </c>
      <c r="Z25" s="41"/>
      <c r="AA25" s="1" t="s">
        <v>96</v>
      </c>
      <c r="AB25" s="28" t="s">
        <v>248</v>
      </c>
    </row>
    <row r="26" spans="1:28" x14ac:dyDescent="0.3">
      <c r="A26" s="1" t="s">
        <v>69</v>
      </c>
      <c r="B26" s="1" t="s">
        <v>46</v>
      </c>
      <c r="C26" s="55" t="s">
        <v>39</v>
      </c>
      <c r="D26" s="1"/>
      <c r="E26" s="55">
        <v>240</v>
      </c>
      <c r="F26" s="55"/>
      <c r="G26" s="55">
        <v>86</v>
      </c>
      <c r="H26" s="55"/>
      <c r="I26" s="55"/>
      <c r="J26" s="55"/>
      <c r="K26" s="55"/>
      <c r="L26" s="55"/>
      <c r="M26" s="55"/>
      <c r="N26" s="5"/>
      <c r="O26" s="55"/>
      <c r="P26" s="55">
        <v>31</v>
      </c>
      <c r="Q26" s="42"/>
      <c r="R26" s="42"/>
      <c r="S26" s="42"/>
      <c r="T26" s="27"/>
      <c r="U26" s="40" t="str">
        <f t="shared" ref="U26" si="3">_xlfn.IFNA("",((T26+Q26+N26-R26)+(O26*2))/E26)</f>
        <v/>
      </c>
      <c r="V26" s="22">
        <v>384</v>
      </c>
      <c r="W26" s="22" t="s">
        <v>94</v>
      </c>
      <c r="X26" s="22" t="s">
        <v>80</v>
      </c>
      <c r="Y26" s="61">
        <v>2471</v>
      </c>
      <c r="Z26" s="41"/>
      <c r="AA26" s="1" t="s">
        <v>96</v>
      </c>
      <c r="AB26" s="28" t="s">
        <v>248</v>
      </c>
    </row>
    <row r="27" spans="1:28" x14ac:dyDescent="0.3">
      <c r="A27" s="43" t="s">
        <v>69</v>
      </c>
      <c r="B27" s="43" t="s">
        <v>46</v>
      </c>
      <c r="C27" s="44" t="s">
        <v>40</v>
      </c>
      <c r="D27" s="43"/>
      <c r="E27" s="44">
        <f t="shared" ref="E27:T27" si="4">SUM(E13:E26)</f>
        <v>240</v>
      </c>
      <c r="F27" s="44">
        <f t="shared" si="4"/>
        <v>42</v>
      </c>
      <c r="G27" s="44">
        <f t="shared" si="4"/>
        <v>86</v>
      </c>
      <c r="H27" s="44">
        <f t="shared" si="4"/>
        <v>0</v>
      </c>
      <c r="I27" s="44">
        <f t="shared" si="4"/>
        <v>0</v>
      </c>
      <c r="J27" s="44">
        <f t="shared" si="4"/>
        <v>21</v>
      </c>
      <c r="K27" s="44">
        <f t="shared" si="4"/>
        <v>29</v>
      </c>
      <c r="L27" s="44">
        <f t="shared" si="4"/>
        <v>0</v>
      </c>
      <c r="M27" s="44">
        <f t="shared" si="4"/>
        <v>0</v>
      </c>
      <c r="N27" s="44">
        <f t="shared" si="4"/>
        <v>0</v>
      </c>
      <c r="O27" s="44">
        <f t="shared" si="4"/>
        <v>0</v>
      </c>
      <c r="P27" s="44">
        <f t="shared" si="4"/>
        <v>37</v>
      </c>
      <c r="Q27" s="44">
        <f t="shared" si="4"/>
        <v>0</v>
      </c>
      <c r="R27" s="44">
        <f t="shared" si="4"/>
        <v>0</v>
      </c>
      <c r="S27" s="44">
        <f t="shared" si="4"/>
        <v>0</v>
      </c>
      <c r="T27" s="44">
        <f t="shared" si="4"/>
        <v>105</v>
      </c>
      <c r="U27" s="45">
        <f>((T27+Q27+N27-R27)+(O27*2))/E27</f>
        <v>0.4375</v>
      </c>
      <c r="V27" s="46">
        <v>384</v>
      </c>
      <c r="W27" s="46" t="s">
        <v>94</v>
      </c>
      <c r="X27" s="46" t="s">
        <v>80</v>
      </c>
      <c r="Y27" s="62">
        <v>2471</v>
      </c>
      <c r="Z27" s="74" t="s">
        <v>392</v>
      </c>
      <c r="AA27" s="43" t="s">
        <v>96</v>
      </c>
      <c r="AB27" s="73" t="s">
        <v>248</v>
      </c>
    </row>
    <row r="28" spans="1:28" x14ac:dyDescent="0.3">
      <c r="A28" s="1"/>
      <c r="B28" s="1"/>
      <c r="C28" s="1"/>
      <c r="D28" s="1"/>
      <c r="F28" s="48" t="s">
        <v>41</v>
      </c>
      <c r="G28" s="50">
        <f>F27/G27</f>
        <v>0.48837209302325579</v>
      </c>
      <c r="H28" s="27"/>
      <c r="I28" s="1"/>
      <c r="J28" s="48" t="s">
        <v>42</v>
      </c>
      <c r="K28" s="50">
        <f>J27/K27</f>
        <v>0.72413793103448276</v>
      </c>
      <c r="L28" s="1"/>
      <c r="M28" s="39" t="s">
        <v>43</v>
      </c>
      <c r="N28" s="5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 t="s">
        <v>44</v>
      </c>
      <c r="G29" s="56"/>
      <c r="V29" s="22"/>
      <c r="W29" s="22"/>
      <c r="X29" s="22"/>
      <c r="Y29" s="52"/>
      <c r="Z29" s="41"/>
      <c r="AA29" s="1"/>
      <c r="AB29" s="28"/>
    </row>
    <row r="30" spans="1:28" x14ac:dyDescent="0.3">
      <c r="B30" s="1"/>
      <c r="C30" s="1" t="s">
        <v>383</v>
      </c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28"/>
    </row>
    <row r="31" spans="1:28" x14ac:dyDescent="0.3">
      <c r="C31" t="s">
        <v>384</v>
      </c>
      <c r="AB31" s="6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7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351</v>
      </c>
      <c r="D35" s="38">
        <v>24</v>
      </c>
      <c r="E35" s="78"/>
      <c r="F35" s="27">
        <v>4</v>
      </c>
      <c r="G35" s="78"/>
      <c r="H35" s="27"/>
      <c r="I35" s="27"/>
      <c r="J35" s="27">
        <v>2</v>
      </c>
      <c r="K35" s="27">
        <v>2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(H35*3)+((F35-H35)*2)+J35</f>
        <v>10</v>
      </c>
      <c r="U35" s="40" t="str">
        <f>IFERROR(((T35+Q35+N35-R35)+(O35*2))/E35,"")</f>
        <v/>
      </c>
      <c r="V35" s="22">
        <v>384</v>
      </c>
      <c r="W35" s="22" t="s">
        <v>79</v>
      </c>
      <c r="X35" s="22" t="s">
        <v>95</v>
      </c>
      <c r="Y35" s="61">
        <v>2471</v>
      </c>
      <c r="Z35" s="41"/>
      <c r="AA35" s="1" t="s">
        <v>381</v>
      </c>
      <c r="AB35" s="28" t="s">
        <v>106</v>
      </c>
    </row>
    <row r="36" spans="1:28" x14ac:dyDescent="0.3">
      <c r="A36" s="1" t="s">
        <v>46</v>
      </c>
      <c r="B36" s="1" t="s">
        <v>69</v>
      </c>
      <c r="C36" s="27" t="s">
        <v>352</v>
      </c>
      <c r="D36" s="38">
        <v>21</v>
      </c>
      <c r="E36" s="78"/>
      <c r="F36" s="27">
        <v>3</v>
      </c>
      <c r="G36" s="78"/>
      <c r="H36" s="27"/>
      <c r="I36" s="27"/>
      <c r="J36" s="27">
        <v>3</v>
      </c>
      <c r="K36" s="27">
        <v>4</v>
      </c>
      <c r="L36" s="78"/>
      <c r="M36" s="78"/>
      <c r="N36" s="27">
        <f t="shared" ref="N36:N41" si="5">SUM(L36:M36)</f>
        <v>0</v>
      </c>
      <c r="O36" s="79"/>
      <c r="P36" s="79"/>
      <c r="Q36" s="79"/>
      <c r="R36" s="79"/>
      <c r="S36" s="79"/>
      <c r="T36" s="39">
        <f t="shared" ref="T36:T41" si="6">(H36*3)+((F36-H36)*2)+J36</f>
        <v>9</v>
      </c>
      <c r="U36" s="40" t="str">
        <f t="shared" ref="U36:U46" si="7">IFERROR(((T36+Q36+N36-R36)+(O36*2))/E36,"")</f>
        <v/>
      </c>
      <c r="V36" s="22">
        <v>384</v>
      </c>
      <c r="W36" s="22" t="s">
        <v>79</v>
      </c>
      <c r="X36" s="22" t="s">
        <v>95</v>
      </c>
      <c r="Y36" s="61">
        <v>2471</v>
      </c>
      <c r="Z36" s="41"/>
      <c r="AA36" s="1" t="s">
        <v>381</v>
      </c>
      <c r="AB36" s="28" t="s">
        <v>106</v>
      </c>
    </row>
    <row r="37" spans="1:28" x14ac:dyDescent="0.3">
      <c r="A37" s="1" t="s">
        <v>46</v>
      </c>
      <c r="B37" s="1" t="s">
        <v>69</v>
      </c>
      <c r="C37" s="27" t="s">
        <v>353</v>
      </c>
      <c r="D37" s="38">
        <v>15</v>
      </c>
      <c r="E37" s="27">
        <v>35</v>
      </c>
      <c r="F37" s="27">
        <v>1</v>
      </c>
      <c r="G37" s="27">
        <v>5</v>
      </c>
      <c r="H37" s="27"/>
      <c r="I37" s="27"/>
      <c r="J37" s="27">
        <v>2</v>
      </c>
      <c r="K37" s="27">
        <v>3</v>
      </c>
      <c r="L37" s="78"/>
      <c r="M37" s="78"/>
      <c r="N37" s="27">
        <f t="shared" si="5"/>
        <v>0</v>
      </c>
      <c r="O37" s="39">
        <v>5</v>
      </c>
      <c r="P37" s="79"/>
      <c r="Q37" s="79"/>
      <c r="R37" s="79"/>
      <c r="S37" s="79"/>
      <c r="T37" s="39">
        <f t="shared" si="6"/>
        <v>4</v>
      </c>
      <c r="U37" s="40">
        <f t="shared" si="7"/>
        <v>0.4</v>
      </c>
      <c r="V37" s="22">
        <v>384</v>
      </c>
      <c r="W37" s="22" t="s">
        <v>79</v>
      </c>
      <c r="X37" s="22" t="s">
        <v>95</v>
      </c>
      <c r="Y37" s="61">
        <v>2471</v>
      </c>
      <c r="Z37" s="41"/>
      <c r="AA37" s="1" t="s">
        <v>381</v>
      </c>
      <c r="AB37" s="28" t="s">
        <v>106</v>
      </c>
    </row>
    <row r="38" spans="1:28" x14ac:dyDescent="0.3">
      <c r="A38" s="1" t="s">
        <v>46</v>
      </c>
      <c r="B38" s="1" t="s">
        <v>69</v>
      </c>
      <c r="C38" s="27" t="s">
        <v>354</v>
      </c>
      <c r="D38" s="38">
        <v>10</v>
      </c>
      <c r="E38" s="78"/>
      <c r="F38" s="27">
        <v>0</v>
      </c>
      <c r="G38" s="78"/>
      <c r="H38" s="27"/>
      <c r="I38" s="27"/>
      <c r="J38" s="27">
        <v>0</v>
      </c>
      <c r="K38" s="27">
        <v>0</v>
      </c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39">
        <f t="shared" si="6"/>
        <v>0</v>
      </c>
      <c r="U38" s="40" t="str">
        <f t="shared" si="7"/>
        <v/>
      </c>
      <c r="V38" s="22">
        <v>384</v>
      </c>
      <c r="W38" s="22" t="s">
        <v>79</v>
      </c>
      <c r="X38" s="22" t="s">
        <v>95</v>
      </c>
      <c r="Y38" s="61">
        <v>2471</v>
      </c>
      <c r="Z38" s="41"/>
      <c r="AA38" s="1" t="s">
        <v>381</v>
      </c>
      <c r="AB38" s="28" t="s">
        <v>106</v>
      </c>
    </row>
    <row r="39" spans="1:28" x14ac:dyDescent="0.3">
      <c r="A39" s="1" t="s">
        <v>46</v>
      </c>
      <c r="B39" s="1" t="s">
        <v>69</v>
      </c>
      <c r="C39" s="27" t="s">
        <v>355</v>
      </c>
      <c r="D39" s="38">
        <v>14</v>
      </c>
      <c r="E39" s="78"/>
      <c r="F39" s="27">
        <v>4</v>
      </c>
      <c r="G39" s="78"/>
      <c r="H39" s="27"/>
      <c r="I39" s="27"/>
      <c r="J39" s="27">
        <v>7</v>
      </c>
      <c r="K39" s="27">
        <v>10</v>
      </c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39">
        <f t="shared" si="6"/>
        <v>15</v>
      </c>
      <c r="U39" s="40" t="str">
        <f t="shared" si="7"/>
        <v/>
      </c>
      <c r="V39" s="22">
        <v>384</v>
      </c>
      <c r="W39" s="22" t="s">
        <v>79</v>
      </c>
      <c r="X39" s="22" t="s">
        <v>95</v>
      </c>
      <c r="Y39" s="61">
        <v>2471</v>
      </c>
      <c r="Z39" s="41"/>
      <c r="AA39" s="1" t="s">
        <v>381</v>
      </c>
      <c r="AB39" s="28" t="s">
        <v>106</v>
      </c>
    </row>
    <row r="40" spans="1:28" x14ac:dyDescent="0.3">
      <c r="A40" s="1" t="s">
        <v>46</v>
      </c>
      <c r="B40" s="1" t="s">
        <v>69</v>
      </c>
      <c r="C40" s="27" t="s">
        <v>216</v>
      </c>
      <c r="D40" s="38">
        <v>44</v>
      </c>
      <c r="E40" s="78"/>
      <c r="F40" s="27">
        <v>0</v>
      </c>
      <c r="G40" s="78"/>
      <c r="H40" s="27"/>
      <c r="I40" s="27"/>
      <c r="J40" s="27">
        <v>0</v>
      </c>
      <c r="K40" s="27">
        <v>0</v>
      </c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39">
        <f t="shared" si="6"/>
        <v>0</v>
      </c>
      <c r="U40" s="40" t="str">
        <f t="shared" si="7"/>
        <v/>
      </c>
      <c r="V40" s="22">
        <v>384</v>
      </c>
      <c r="W40" s="22" t="s">
        <v>79</v>
      </c>
      <c r="X40" s="22" t="s">
        <v>95</v>
      </c>
      <c r="Y40" s="61">
        <v>2471</v>
      </c>
      <c r="Z40" s="41"/>
      <c r="AA40" s="1" t="s">
        <v>381</v>
      </c>
      <c r="AB40" s="28" t="s">
        <v>106</v>
      </c>
    </row>
    <row r="41" spans="1:28" x14ac:dyDescent="0.3">
      <c r="A41" s="1" t="s">
        <v>46</v>
      </c>
      <c r="B41" s="1" t="s">
        <v>69</v>
      </c>
      <c r="C41" s="27" t="s">
        <v>382</v>
      </c>
      <c r="D41" s="38">
        <v>11</v>
      </c>
      <c r="E41" s="78"/>
      <c r="F41" s="27">
        <v>2</v>
      </c>
      <c r="G41" s="78"/>
      <c r="H41" s="27"/>
      <c r="I41" s="27"/>
      <c r="J41" s="27">
        <v>1</v>
      </c>
      <c r="K41" s="27">
        <v>4</v>
      </c>
      <c r="L41" s="78"/>
      <c r="M41" s="78"/>
      <c r="N41" s="27">
        <f t="shared" si="5"/>
        <v>0</v>
      </c>
      <c r="O41" s="79"/>
      <c r="P41" s="79"/>
      <c r="Q41" s="79"/>
      <c r="R41" s="79"/>
      <c r="S41" s="79"/>
      <c r="T41" s="39">
        <f t="shared" si="6"/>
        <v>5</v>
      </c>
      <c r="U41" s="40" t="str">
        <f t="shared" si="7"/>
        <v/>
      </c>
      <c r="V41" s="22">
        <v>384</v>
      </c>
      <c r="W41" s="22" t="s">
        <v>79</v>
      </c>
      <c r="X41" s="22" t="s">
        <v>95</v>
      </c>
      <c r="Y41" s="61">
        <v>2471</v>
      </c>
      <c r="Z41" s="41"/>
      <c r="AA41" s="1" t="s">
        <v>381</v>
      </c>
      <c r="AB41" s="28" t="s">
        <v>106</v>
      </c>
    </row>
    <row r="42" spans="1:28" x14ac:dyDescent="0.3">
      <c r="A42" s="1" t="s">
        <v>46</v>
      </c>
      <c r="B42" s="1" t="s">
        <v>69</v>
      </c>
      <c r="C42" s="27" t="s">
        <v>474</v>
      </c>
      <c r="D42" s="38">
        <v>12</v>
      </c>
      <c r="E42" s="78"/>
      <c r="F42" s="27">
        <v>0</v>
      </c>
      <c r="G42" s="78"/>
      <c r="H42" s="27"/>
      <c r="I42" s="27"/>
      <c r="J42" s="27">
        <v>0</v>
      </c>
      <c r="K42" s="27">
        <v>1</v>
      </c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0</v>
      </c>
      <c r="U42" s="40" t="str">
        <f t="shared" si="7"/>
        <v/>
      </c>
      <c r="V42" s="22">
        <v>384</v>
      </c>
      <c r="W42" s="22" t="s">
        <v>79</v>
      </c>
      <c r="X42" s="22" t="s">
        <v>95</v>
      </c>
      <c r="Y42" s="61">
        <v>2471</v>
      </c>
      <c r="Z42" s="41"/>
      <c r="AA42" s="1" t="s">
        <v>381</v>
      </c>
      <c r="AB42" s="28" t="s">
        <v>106</v>
      </c>
    </row>
    <row r="43" spans="1:28" x14ac:dyDescent="0.3">
      <c r="A43" s="1" t="s">
        <v>46</v>
      </c>
      <c r="B43" s="1" t="s">
        <v>69</v>
      </c>
      <c r="C43" s="27" t="s">
        <v>356</v>
      </c>
      <c r="D43" s="38">
        <v>25</v>
      </c>
      <c r="E43" s="78"/>
      <c r="F43" s="27">
        <v>4</v>
      </c>
      <c r="G43" s="27">
        <v>18</v>
      </c>
      <c r="H43" s="27"/>
      <c r="I43" s="27"/>
      <c r="J43" s="27">
        <v>6</v>
      </c>
      <c r="K43" s="27">
        <v>7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14</v>
      </c>
      <c r="U43" s="40" t="str">
        <f t="shared" si="7"/>
        <v/>
      </c>
      <c r="V43" s="22">
        <v>384</v>
      </c>
      <c r="W43" s="22" t="s">
        <v>79</v>
      </c>
      <c r="X43" s="22" t="s">
        <v>95</v>
      </c>
      <c r="Y43" s="61">
        <v>2471</v>
      </c>
      <c r="Z43" s="41"/>
      <c r="AA43" s="1" t="s">
        <v>381</v>
      </c>
      <c r="AB43" s="28" t="s">
        <v>106</v>
      </c>
    </row>
    <row r="44" spans="1:28" x14ac:dyDescent="0.3">
      <c r="A44" s="1" t="s">
        <v>46</v>
      </c>
      <c r="B44" s="1" t="s">
        <v>69</v>
      </c>
      <c r="C44" s="27" t="s">
        <v>357</v>
      </c>
      <c r="D44" s="38">
        <v>41</v>
      </c>
      <c r="E44" s="78"/>
      <c r="F44" s="27">
        <v>2</v>
      </c>
      <c r="G44" s="78"/>
      <c r="H44" s="27"/>
      <c r="I44" s="27"/>
      <c r="J44" s="27">
        <v>1</v>
      </c>
      <c r="K44" s="27">
        <v>3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39">
        <f>(H44*3)+((F44-H44)*2)+J44</f>
        <v>5</v>
      </c>
      <c r="U44" s="40" t="str">
        <f t="shared" si="7"/>
        <v/>
      </c>
      <c r="V44" s="22">
        <v>384</v>
      </c>
      <c r="W44" s="22" t="s">
        <v>79</v>
      </c>
      <c r="X44" s="22" t="s">
        <v>95</v>
      </c>
      <c r="Y44" s="61">
        <v>2471</v>
      </c>
      <c r="Z44" s="41"/>
      <c r="AA44" s="1" t="s">
        <v>381</v>
      </c>
      <c r="AB44" s="28" t="s">
        <v>106</v>
      </c>
    </row>
    <row r="45" spans="1:28" x14ac:dyDescent="0.3">
      <c r="A45" s="1" t="s">
        <v>46</v>
      </c>
      <c r="B45" s="1" t="s">
        <v>69</v>
      </c>
      <c r="C45" s="27" t="s">
        <v>358</v>
      </c>
      <c r="D45" s="38">
        <v>42</v>
      </c>
      <c r="E45" s="78"/>
      <c r="F45" s="27">
        <v>8</v>
      </c>
      <c r="G45" s="27">
        <v>22</v>
      </c>
      <c r="H45" s="27"/>
      <c r="I45" s="27"/>
      <c r="J45" s="27">
        <v>10</v>
      </c>
      <c r="K45" s="27">
        <v>13</v>
      </c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39">
        <f>(H45*3)+((F45-H45)*2)+J45</f>
        <v>26</v>
      </c>
      <c r="U45" s="40" t="str">
        <f t="shared" si="7"/>
        <v/>
      </c>
      <c r="V45" s="22">
        <v>384</v>
      </c>
      <c r="W45" s="22" t="s">
        <v>79</v>
      </c>
      <c r="X45" s="22" t="s">
        <v>95</v>
      </c>
      <c r="Y45" s="61">
        <v>2471</v>
      </c>
      <c r="Z45" s="41"/>
      <c r="AA45" s="1" t="s">
        <v>381</v>
      </c>
      <c r="AB45" s="28" t="s">
        <v>106</v>
      </c>
    </row>
    <row r="46" spans="1:28" x14ac:dyDescent="0.3">
      <c r="A46" s="1" t="s">
        <v>46</v>
      </c>
      <c r="B46" s="1" t="s">
        <v>69</v>
      </c>
      <c r="C46" s="27" t="s">
        <v>360</v>
      </c>
      <c r="D46" s="38">
        <v>20</v>
      </c>
      <c r="E46" s="78"/>
      <c r="F46" s="27">
        <v>1</v>
      </c>
      <c r="G46" s="78"/>
      <c r="H46" s="27"/>
      <c r="I46" s="27"/>
      <c r="J46" s="27">
        <v>3</v>
      </c>
      <c r="K46" s="27">
        <v>4</v>
      </c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39">
        <f>(H46*3)+((F46-H46)*2)+J46</f>
        <v>5</v>
      </c>
      <c r="U46" s="40" t="str">
        <f t="shared" si="7"/>
        <v/>
      </c>
      <c r="V46" s="22">
        <v>384</v>
      </c>
      <c r="W46" s="22" t="s">
        <v>79</v>
      </c>
      <c r="X46" s="22" t="s">
        <v>95</v>
      </c>
      <c r="Y46" s="61">
        <v>2471</v>
      </c>
      <c r="Z46" s="41"/>
      <c r="AA46" s="1" t="s">
        <v>381</v>
      </c>
      <c r="AB46" s="28" t="s">
        <v>106</v>
      </c>
    </row>
    <row r="47" spans="1:28" x14ac:dyDescent="0.3">
      <c r="A47" s="1" t="s">
        <v>46</v>
      </c>
      <c r="B47" s="1" t="s">
        <v>69</v>
      </c>
      <c r="C47" s="55" t="s">
        <v>39</v>
      </c>
      <c r="D47" s="1"/>
      <c r="E47" s="55">
        <v>205</v>
      </c>
      <c r="F47" s="55"/>
      <c r="G47" s="55">
        <v>40</v>
      </c>
      <c r="H47" s="55"/>
      <c r="I47" s="55"/>
      <c r="J47" s="55"/>
      <c r="K47" s="55"/>
      <c r="L47" s="55"/>
      <c r="M47" s="55"/>
      <c r="N47" s="55"/>
      <c r="O47" s="55"/>
      <c r="P47" s="55">
        <v>26</v>
      </c>
      <c r="Q47" s="55"/>
      <c r="R47" s="42"/>
      <c r="S47" s="42"/>
      <c r="T47" s="42"/>
      <c r="U47" s="40" t="str">
        <f t="shared" ref="U47" si="8">_xlfn.IFNA("",((T47+Q47+N47-R47)+(O47*2))/E47)</f>
        <v/>
      </c>
      <c r="V47" s="22">
        <v>384</v>
      </c>
      <c r="W47" s="22" t="s">
        <v>79</v>
      </c>
      <c r="X47" s="22" t="s">
        <v>95</v>
      </c>
      <c r="Y47" s="61">
        <v>2471</v>
      </c>
      <c r="Z47" s="41"/>
      <c r="AA47" s="1" t="s">
        <v>381</v>
      </c>
      <c r="AB47" s="28" t="s">
        <v>106</v>
      </c>
    </row>
    <row r="48" spans="1:28" x14ac:dyDescent="0.3">
      <c r="A48" s="43" t="s">
        <v>46</v>
      </c>
      <c r="B48" s="43" t="s">
        <v>69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29</v>
      </c>
      <c r="G48" s="44">
        <f t="shared" si="9"/>
        <v>85</v>
      </c>
      <c r="H48" s="44">
        <f t="shared" si="9"/>
        <v>0</v>
      </c>
      <c r="I48" s="44">
        <f t="shared" si="9"/>
        <v>0</v>
      </c>
      <c r="J48" s="44">
        <f t="shared" si="9"/>
        <v>35</v>
      </c>
      <c r="K48" s="44">
        <f t="shared" si="9"/>
        <v>51</v>
      </c>
      <c r="L48" s="44">
        <f t="shared" si="9"/>
        <v>0</v>
      </c>
      <c r="M48" s="44">
        <f t="shared" si="9"/>
        <v>0</v>
      </c>
      <c r="N48" s="44">
        <f t="shared" si="9"/>
        <v>0</v>
      </c>
      <c r="O48" s="44">
        <f t="shared" si="9"/>
        <v>5</v>
      </c>
      <c r="P48" s="44">
        <f t="shared" si="9"/>
        <v>26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93</v>
      </c>
      <c r="U48" s="45">
        <f>((T48+Q48+N48-R48)+(O48*2))/E48</f>
        <v>0.42916666666666664</v>
      </c>
      <c r="V48" s="46">
        <v>384</v>
      </c>
      <c r="W48" s="46" t="s">
        <v>79</v>
      </c>
      <c r="X48" s="46" t="s">
        <v>95</v>
      </c>
      <c r="Y48" s="62">
        <v>2471</v>
      </c>
      <c r="Z48" s="47"/>
      <c r="AA48" s="43" t="s">
        <v>381</v>
      </c>
      <c r="AB48" s="66" t="s">
        <v>106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0.3411764705882353</v>
      </c>
      <c r="H49" s="27"/>
      <c r="I49" s="1"/>
      <c r="J49" s="48" t="s">
        <v>42</v>
      </c>
      <c r="K49" s="50">
        <f>J48/K48</f>
        <v>0.68627450980392157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28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29</vt:i4>
      </vt:variant>
    </vt:vector>
  </HeadingPairs>
  <TitlesOfParts>
    <vt:vector size="68" baseType="lpstr">
      <vt:lpstr>1 @Dall</vt:lpstr>
      <vt:lpstr>2 @NO</vt:lpstr>
      <vt:lpstr>3 vs Dall</vt:lpstr>
      <vt:lpstr>4 @Gulls</vt:lpstr>
      <vt:lpstr>5 @StL</vt:lpstr>
      <vt:lpstr>6 @Neb</vt:lpstr>
      <vt:lpstr>7 vs SF</vt:lpstr>
      <vt:lpstr>8 vs Gulls</vt:lpstr>
      <vt:lpstr>9 @Chic</vt:lpstr>
      <vt:lpstr>10 @Minn</vt:lpstr>
      <vt:lpstr>11 vs Minn</vt:lpstr>
      <vt:lpstr>12 @NO</vt:lpstr>
      <vt:lpstr>13 vs SF</vt:lpstr>
      <vt:lpstr>14 @NO</vt:lpstr>
      <vt:lpstr>15 vs Minn</vt:lpstr>
      <vt:lpstr>16 @Neb</vt:lpstr>
      <vt:lpstr>17 vs StL</vt:lpstr>
      <vt:lpstr>18 vs NO</vt:lpstr>
      <vt:lpstr>19 @Chic</vt:lpstr>
      <vt:lpstr>20 @StL</vt:lpstr>
      <vt:lpstr>21 @Dall</vt:lpstr>
      <vt:lpstr>22 vs Chic</vt:lpstr>
      <vt:lpstr>23 vs Neb</vt:lpstr>
      <vt:lpstr>24 vs Neb</vt:lpstr>
      <vt:lpstr>25 vs Chic</vt:lpstr>
      <vt:lpstr>26 @StL</vt:lpstr>
      <vt:lpstr>27 vs Dall</vt:lpstr>
      <vt:lpstr>28 vs Dall</vt:lpstr>
      <vt:lpstr>29 vs SF</vt:lpstr>
      <vt:lpstr>30 vs SF</vt:lpstr>
      <vt:lpstr>31 @Minn</vt:lpstr>
      <vt:lpstr>32 vs NO</vt:lpstr>
      <vt:lpstr>33 vs NO</vt:lpstr>
      <vt:lpstr>34 @NO</vt:lpstr>
      <vt:lpstr>35 @SF</vt:lpstr>
      <vt:lpstr>36 @SF</vt:lpstr>
      <vt:lpstr>Playoff 1 vs Dallas</vt:lpstr>
      <vt:lpstr>Playoff 2 @Dallas</vt:lpstr>
      <vt:lpstr>Playoff 3 @Dallas</vt:lpstr>
      <vt:lpstr>'1 @Dall'!Print_Area</vt:lpstr>
      <vt:lpstr>'10 @Minn'!Print_Area</vt:lpstr>
      <vt:lpstr>'11 vs Minn'!Print_Area</vt:lpstr>
      <vt:lpstr>'13 vs SF'!Print_Area</vt:lpstr>
      <vt:lpstr>'15 vs Minn'!Print_Area</vt:lpstr>
      <vt:lpstr>'16 @Neb'!Print_Area</vt:lpstr>
      <vt:lpstr>'17 vs StL'!Print_Area</vt:lpstr>
      <vt:lpstr>'19 @Chic'!Print_Area</vt:lpstr>
      <vt:lpstr>'20 @StL'!Print_Area</vt:lpstr>
      <vt:lpstr>'21 @Dall'!Print_Area</vt:lpstr>
      <vt:lpstr>'22 vs Chic'!Print_Area</vt:lpstr>
      <vt:lpstr>'23 vs Neb'!Print_Area</vt:lpstr>
      <vt:lpstr>'24 vs Neb'!Print_Area</vt:lpstr>
      <vt:lpstr>'25 vs Chic'!Print_Area</vt:lpstr>
      <vt:lpstr>'26 @StL'!Print_Area</vt:lpstr>
      <vt:lpstr>'27 vs Dall'!Print_Area</vt:lpstr>
      <vt:lpstr>'28 vs Dall'!Print_Area</vt:lpstr>
      <vt:lpstr>'29 vs SF'!Print_Area</vt:lpstr>
      <vt:lpstr>'3 vs Dall'!Print_Area</vt:lpstr>
      <vt:lpstr>'30 vs SF'!Print_Area</vt:lpstr>
      <vt:lpstr>'31 @Minn'!Print_Area</vt:lpstr>
      <vt:lpstr>'35 @SF'!Print_Area</vt:lpstr>
      <vt:lpstr>'36 @SF'!Print_Area</vt:lpstr>
      <vt:lpstr>'4 @Gulls'!Print_Area</vt:lpstr>
      <vt:lpstr>'5 @StL'!Print_Area</vt:lpstr>
      <vt:lpstr>'6 @Neb'!Print_Area</vt:lpstr>
      <vt:lpstr>'7 vs SF'!Print_Area</vt:lpstr>
      <vt:lpstr>'8 vs Gulls'!Print_Area</vt:lpstr>
      <vt:lpstr>'9 @Chic'!Print_Area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2022-03-31T14:52:42Z</cp:lastPrinted>
  <dcterms:created xsi:type="dcterms:W3CDTF">2019-04-26T15:23:41Z</dcterms:created>
  <dcterms:modified xsi:type="dcterms:W3CDTF">2025-02-15T16:29:57Z</dcterms:modified>
</cp:coreProperties>
</file>