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DF7E7A65-6167-4CE0-96BD-8ABB4D789B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3" r:id="rId1"/>
  </sheets>
  <definedNames>
    <definedName name="_xlnm.Print_Area" localSheetId="0">'80-81 Player Stats'!$A$1:$AN$48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3" i="3" l="1"/>
  <c r="AG43" i="3"/>
  <c r="AE43" i="3"/>
  <c r="AD43" i="3"/>
  <c r="AA43" i="3"/>
  <c r="X43" i="3"/>
  <c r="U43" i="3"/>
  <c r="T43" i="3"/>
  <c r="S43" i="3"/>
  <c r="P43" i="3"/>
  <c r="O43" i="3"/>
  <c r="M43" i="3"/>
  <c r="L43" i="3"/>
  <c r="I43" i="3"/>
  <c r="H43" i="3"/>
  <c r="F43" i="3"/>
  <c r="AI21" i="3"/>
  <c r="AE21" i="3"/>
  <c r="AD21" i="3"/>
  <c r="AA21" i="3"/>
  <c r="X21" i="3"/>
  <c r="U21" i="3"/>
  <c r="T21" i="3"/>
  <c r="S21" i="3"/>
  <c r="P21" i="3"/>
  <c r="O21" i="3"/>
  <c r="M21" i="3"/>
  <c r="L21" i="3"/>
  <c r="I21" i="3"/>
  <c r="H21" i="3"/>
  <c r="F21" i="3"/>
  <c r="H45" i="3" l="1"/>
  <c r="AF43" i="3"/>
  <c r="AB43" i="3"/>
  <c r="Y43" i="3"/>
  <c r="AI47" i="3"/>
  <c r="AI45" i="3"/>
  <c r="AI41" i="3"/>
  <c r="AJ41" i="3" s="1"/>
  <c r="AF41" i="3"/>
  <c r="AB41" i="3"/>
  <c r="Y41" i="3"/>
  <c r="U41" i="3"/>
  <c r="V41" i="3" s="1"/>
  <c r="Q41" i="3"/>
  <c r="J41" i="3"/>
  <c r="G41" i="3"/>
  <c r="AI40" i="3"/>
  <c r="AF40" i="3"/>
  <c r="AB40" i="3"/>
  <c r="Y40" i="3"/>
  <c r="U40" i="3"/>
  <c r="V40" i="3" s="1"/>
  <c r="Q40" i="3"/>
  <c r="J40" i="3"/>
  <c r="G40" i="3"/>
  <c r="AI39" i="3"/>
  <c r="AJ39" i="3" s="1"/>
  <c r="AF39" i="3"/>
  <c r="AB39" i="3"/>
  <c r="Y39" i="3"/>
  <c r="U39" i="3"/>
  <c r="V39" i="3" s="1"/>
  <c r="Q39" i="3"/>
  <c r="J39" i="3"/>
  <c r="G39" i="3"/>
  <c r="AI38" i="3"/>
  <c r="AJ38" i="3" s="1"/>
  <c r="AF38" i="3"/>
  <c r="AB38" i="3"/>
  <c r="Y38" i="3"/>
  <c r="U38" i="3"/>
  <c r="V38" i="3" s="1"/>
  <c r="Q38" i="3"/>
  <c r="J38" i="3"/>
  <c r="G38" i="3"/>
  <c r="AI37" i="3"/>
  <c r="AF37" i="3"/>
  <c r="AB37" i="3"/>
  <c r="Y37" i="3"/>
  <c r="U37" i="3"/>
  <c r="V37" i="3" s="1"/>
  <c r="Q37" i="3"/>
  <c r="J37" i="3"/>
  <c r="G37" i="3"/>
  <c r="AI36" i="3"/>
  <c r="AJ36" i="3" s="1"/>
  <c r="AF36" i="3"/>
  <c r="AB36" i="3"/>
  <c r="Y36" i="3"/>
  <c r="U36" i="3"/>
  <c r="V36" i="3" s="1"/>
  <c r="Q36" i="3"/>
  <c r="J36" i="3"/>
  <c r="G36" i="3"/>
  <c r="AI35" i="3"/>
  <c r="AF35" i="3"/>
  <c r="AB35" i="3"/>
  <c r="Y35" i="3"/>
  <c r="U35" i="3"/>
  <c r="V35" i="3" s="1"/>
  <c r="Q35" i="3"/>
  <c r="J35" i="3"/>
  <c r="G35" i="3"/>
  <c r="AI34" i="3"/>
  <c r="AF34" i="3"/>
  <c r="AB34" i="3"/>
  <c r="Y34" i="3"/>
  <c r="U34" i="3"/>
  <c r="V34" i="3" s="1"/>
  <c r="Q34" i="3"/>
  <c r="J34" i="3"/>
  <c r="G34" i="3"/>
  <c r="AI33" i="3"/>
  <c r="AF33" i="3"/>
  <c r="AB33" i="3"/>
  <c r="Y33" i="3"/>
  <c r="U33" i="3"/>
  <c r="Q33" i="3"/>
  <c r="J33" i="3"/>
  <c r="G33" i="3"/>
  <c r="AI32" i="3"/>
  <c r="AJ32" i="3" s="1"/>
  <c r="AF32" i="3"/>
  <c r="AB32" i="3"/>
  <c r="Y32" i="3"/>
  <c r="U32" i="3"/>
  <c r="V32" i="3" s="1"/>
  <c r="Q32" i="3"/>
  <c r="J32" i="3"/>
  <c r="G32" i="3"/>
  <c r="AI48" i="3" l="1"/>
  <c r="AK40" i="3"/>
  <c r="V43" i="3"/>
  <c r="Q43" i="3"/>
  <c r="J43" i="3"/>
  <c r="AK34" i="3"/>
  <c r="AK35" i="3"/>
  <c r="AK33" i="3"/>
  <c r="AK37" i="3"/>
  <c r="AJ35" i="3"/>
  <c r="AK38" i="3"/>
  <c r="AK41" i="3"/>
  <c r="AK32" i="3"/>
  <c r="AK36" i="3"/>
  <c r="AK39" i="3"/>
  <c r="V33" i="3"/>
  <c r="AJ34" i="3"/>
  <c r="AJ40" i="3"/>
  <c r="AJ33" i="3"/>
  <c r="AJ37" i="3"/>
  <c r="AJ43" i="3" l="1"/>
  <c r="AK43" i="3"/>
  <c r="G22" i="3"/>
  <c r="H23" i="3" s="1"/>
  <c r="AG21" i="3"/>
  <c r="AF21" i="3"/>
  <c r="AB21" i="3"/>
  <c r="Y21" i="3"/>
  <c r="AI25" i="3"/>
  <c r="AI24" i="3"/>
  <c r="AI23" i="3"/>
  <c r="J19" i="3"/>
  <c r="AI18" i="3"/>
  <c r="AF18" i="3"/>
  <c r="AB18" i="3"/>
  <c r="Y18" i="3"/>
  <c r="U18" i="3"/>
  <c r="V18" i="3" s="1"/>
  <c r="Q18" i="3"/>
  <c r="J18" i="3"/>
  <c r="G18" i="3"/>
  <c r="AI17" i="3"/>
  <c r="AF17" i="3"/>
  <c r="AB17" i="3"/>
  <c r="Y17" i="3"/>
  <c r="U17" i="3"/>
  <c r="V17" i="3" s="1"/>
  <c r="Q17" i="3"/>
  <c r="J17" i="3"/>
  <c r="G17" i="3"/>
  <c r="AI16" i="3"/>
  <c r="AJ16" i="3" s="1"/>
  <c r="AF16" i="3"/>
  <c r="AB16" i="3"/>
  <c r="Y16" i="3"/>
  <c r="U16" i="3"/>
  <c r="V16" i="3" s="1"/>
  <c r="Q16" i="3"/>
  <c r="J16" i="3"/>
  <c r="G16" i="3"/>
  <c r="AI15" i="3"/>
  <c r="AJ15" i="3" s="1"/>
  <c r="AF15" i="3"/>
  <c r="AB15" i="3"/>
  <c r="Y15" i="3"/>
  <c r="U15" i="3"/>
  <c r="V15" i="3" s="1"/>
  <c r="Q15" i="3"/>
  <c r="J15" i="3"/>
  <c r="G15" i="3"/>
  <c r="AI14" i="3"/>
  <c r="AF14" i="3"/>
  <c r="AB14" i="3"/>
  <c r="Y14" i="3"/>
  <c r="U14" i="3"/>
  <c r="V14" i="3" s="1"/>
  <c r="Q14" i="3"/>
  <c r="J14" i="3"/>
  <c r="G14" i="3"/>
  <c r="AI13" i="3"/>
  <c r="AF13" i="3"/>
  <c r="AB13" i="3"/>
  <c r="Y13" i="3"/>
  <c r="U13" i="3"/>
  <c r="V13" i="3" s="1"/>
  <c r="Q13" i="3"/>
  <c r="J13" i="3"/>
  <c r="G13" i="3"/>
  <c r="AI12" i="3"/>
  <c r="AJ12" i="3" s="1"/>
  <c r="AF12" i="3"/>
  <c r="AB12" i="3"/>
  <c r="Y12" i="3"/>
  <c r="U12" i="3"/>
  <c r="V12" i="3" s="1"/>
  <c r="Q12" i="3"/>
  <c r="J12" i="3"/>
  <c r="G12" i="3"/>
  <c r="AI11" i="3"/>
  <c r="AJ11" i="3" s="1"/>
  <c r="AF11" i="3"/>
  <c r="AB11" i="3"/>
  <c r="Y11" i="3"/>
  <c r="U11" i="3"/>
  <c r="V11" i="3" s="1"/>
  <c r="Q11" i="3"/>
  <c r="J11" i="3"/>
  <c r="G11" i="3"/>
  <c r="AI10" i="3"/>
  <c r="AF10" i="3"/>
  <c r="AB10" i="3"/>
  <c r="Y10" i="3"/>
  <c r="U10" i="3"/>
  <c r="V10" i="3" s="1"/>
  <c r="Q10" i="3"/>
  <c r="J10" i="3"/>
  <c r="G10" i="3"/>
  <c r="AI9" i="3"/>
  <c r="AF9" i="3"/>
  <c r="AB9" i="3"/>
  <c r="Y9" i="3"/>
  <c r="U9" i="3"/>
  <c r="V9" i="3" s="1"/>
  <c r="Q9" i="3"/>
  <c r="J9" i="3"/>
  <c r="G9" i="3"/>
  <c r="AI8" i="3"/>
  <c r="AJ8" i="3" s="1"/>
  <c r="AF8" i="3"/>
  <c r="AB8" i="3"/>
  <c r="Y8" i="3"/>
  <c r="U8" i="3"/>
  <c r="V8" i="3" s="1"/>
  <c r="Q8" i="3"/>
  <c r="J8" i="3"/>
  <c r="G8" i="3"/>
  <c r="AI7" i="3"/>
  <c r="AJ7" i="3" s="1"/>
  <c r="AF7" i="3"/>
  <c r="AB7" i="3"/>
  <c r="Y7" i="3"/>
  <c r="U7" i="3"/>
  <c r="V7" i="3" s="1"/>
  <c r="Q7" i="3"/>
  <c r="J7" i="3"/>
  <c r="G7" i="3"/>
  <c r="AI6" i="3"/>
  <c r="AF6" i="3"/>
  <c r="AB6" i="3"/>
  <c r="Y6" i="3"/>
  <c r="U6" i="3"/>
  <c r="V6" i="3" s="1"/>
  <c r="Q6" i="3"/>
  <c r="J6" i="3"/>
  <c r="G6" i="3"/>
  <c r="AI5" i="3"/>
  <c r="AF5" i="3"/>
  <c r="AB5" i="3"/>
  <c r="Y5" i="3"/>
  <c r="U5" i="3"/>
  <c r="V5" i="3" s="1"/>
  <c r="Q5" i="3"/>
  <c r="J5" i="3"/>
  <c r="G5" i="3"/>
  <c r="AK15" i="3" l="1"/>
  <c r="AK7" i="3"/>
  <c r="AK11" i="3"/>
  <c r="AK5" i="3"/>
  <c r="AK8" i="3"/>
  <c r="AK9" i="3"/>
  <c r="AK12" i="3"/>
  <c r="AK13" i="3"/>
  <c r="AK16" i="3"/>
  <c r="AK17" i="3"/>
  <c r="AI26" i="3"/>
  <c r="AK6" i="3"/>
  <c r="AK10" i="3"/>
  <c r="AK14" i="3"/>
  <c r="AK18" i="3"/>
  <c r="J21" i="3"/>
  <c r="Q21" i="3"/>
  <c r="V21" i="3"/>
  <c r="AJ6" i="3"/>
  <c r="AJ10" i="3"/>
  <c r="AJ14" i="3"/>
  <c r="AJ18" i="3"/>
  <c r="AJ5" i="3"/>
  <c r="AJ9" i="3"/>
  <c r="AJ13" i="3"/>
  <c r="AJ17" i="3"/>
  <c r="AK21" i="3" l="1"/>
  <c r="AJ21" i="3"/>
</calcChain>
</file>

<file path=xl/sharedStrings.xml><?xml version="1.0" encoding="utf-8"?>
<sst xmlns="http://schemas.openxmlformats.org/spreadsheetml/2006/main" count="258" uniqueCount="81">
  <si>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</si>
  <si>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</si>
  <si>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</si>
  <si>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</si>
  <si>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</si>
  <si>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</si>
  <si>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</si>
  <si>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</si>
  <si>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</si>
  <si>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</si>
  <si>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</si>
  <si>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</si>
  <si>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</si>
  <si>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</si>
  <si>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</si>
  <si>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</si>
  <si>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</si>
  <si>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</si>
  <si>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</si>
  <si>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</si>
  <si>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</si>
  <si>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</si>
  <si>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</si>
  <si>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</si>
  <si>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</si>
  <si>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</si>
  <si>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</si>
  <si>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</si>
  <si>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</si>
  <si>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New Jersey Gems</t>
  </si>
  <si>
    <t>Szeremeta, Wanda</t>
  </si>
  <si>
    <t>Tatterson, Gail</t>
  </si>
  <si>
    <t>------------</t>
  </si>
  <si>
    <t>3FG</t>
  </si>
  <si>
    <t>Comerie, Debra</t>
  </si>
  <si>
    <t>William Paterson</t>
  </si>
  <si>
    <t>6'1"</t>
  </si>
  <si>
    <t>Queens College</t>
  </si>
  <si>
    <t>Harris, Willodean</t>
  </si>
  <si>
    <t>Alabama State</t>
  </si>
  <si>
    <t>6'5"</t>
  </si>
  <si>
    <t>5'10"</t>
  </si>
  <si>
    <t>Young, Faye</t>
  </si>
  <si>
    <t>No. Carolina State</t>
  </si>
  <si>
    <t>5'11"</t>
  </si>
  <si>
    <t>Young, Kaye</t>
  </si>
  <si>
    <t>Van Ness, Joan</t>
  </si>
  <si>
    <t>5'8"</t>
  </si>
  <si>
    <t>1980 - 81</t>
  </si>
  <si>
    <t>80 - 81</t>
  </si>
  <si>
    <t>Blazejowski, Carol</t>
  </si>
  <si>
    <t>Feeney, Eileen</t>
  </si>
  <si>
    <t>Kansas State</t>
  </si>
  <si>
    <t>Gregory, Anne</t>
  </si>
  <si>
    <t>Fordham</t>
  </si>
  <si>
    <t>Heiss, Tara</t>
  </si>
  <si>
    <t>Univ. Maryland</t>
  </si>
  <si>
    <t>5'6"</t>
  </si>
  <si>
    <t>Jeffrey, Jill</t>
  </si>
  <si>
    <t>5'0"</t>
  </si>
  <si>
    <t>Marquis, Gail</t>
  </si>
  <si>
    <t>6'0"</t>
  </si>
  <si>
    <t>Salisbury State</t>
  </si>
  <si>
    <t>Thomas, Janice</t>
  </si>
  <si>
    <t>Long Island Univ.</t>
  </si>
  <si>
    <t>5'3"</t>
  </si>
  <si>
    <t>South Mountain Arena  capacity 4,018</t>
  </si>
  <si>
    <t>No.</t>
  </si>
  <si>
    <t xml:space="preserve"> x 240</t>
  </si>
  <si>
    <t xml:space="preserve"> x 25</t>
  </si>
  <si>
    <t>Montclair State Univ.</t>
  </si>
  <si>
    <t xml:space="preserve"> 2 pts</t>
  </si>
  <si>
    <t xml:space="preserve"> 3 pts</t>
  </si>
  <si>
    <t xml:space="preserve"> FTs</t>
  </si>
  <si>
    <t>TOTAL</t>
  </si>
  <si>
    <t>1980 - 1981  Player Stats</t>
  </si>
  <si>
    <t>Adjustment</t>
  </si>
  <si>
    <t>Game totals = 3,523</t>
  </si>
  <si>
    <t>1980 - 1981  Playoff Stats</t>
  </si>
  <si>
    <t>Game totals = 264</t>
  </si>
  <si>
    <t>So. Connecticut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</si>
</sst>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4" fillId="0" borderId="0" xfId="0" applyNumberFormat="1" applyFont="1"/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5" fillId="2" borderId="0" xfId="0" applyNumberFormat="1" applyFont="1" applyFill="1"/>
    <xf numFmtId="2" fontId="5" fillId="2" borderId="0" xfId="0" applyNumberFormat="1" applyFont="1" applyFill="1"/>
    <xf numFmtId="165" fontId="5" fillId="2" borderId="0" xfId="0" applyNumberFormat="1" applyFont="1" applyFill="1"/>
    <xf numFmtId="0" fontId="5" fillId="2" borderId="0" xfId="0" applyFont="1" applyFill="1"/>
    <xf numFmtId="166" fontId="5" fillId="2" borderId="0" xfId="0" applyNumberFormat="1" applyFont="1" applyFill="1"/>
    <xf numFmtId="164" fontId="1" fillId="0" borderId="0" xfId="1" applyNumberFormat="1" applyFont="1"/>
    <xf numFmtId="164" fontId="5" fillId="2" borderId="0" xfId="1" applyNumberFormat="1" applyFont="1" applyFill="1"/>
    <xf numFmtId="0" fontId="11" fillId="0" borderId="0" xfId="0" applyFont="1"/>
    <xf numFmtId="0" fontId="12" fillId="0" borderId="0" xfId="0" applyFont="1"/>
    <xf numFmtId="164" fontId="4" fillId="0" borderId="0" xfId="1" applyNumberFormat="1" applyFont="1"/>
    <xf numFmtId="2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13" fillId="0" borderId="0" xfId="0" applyFont="1" applyAlignment="1">
      <alignment horizontal="left"/>
    </xf>
    <xf numFmtId="166" fontId="13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64" fontId="4" fillId="0" borderId="0" xfId="1" applyNumberFormat="1" applyFont="1" applyAlignment="1">
      <alignment horizontal="right"/>
    </xf>
    <xf numFmtId="164" fontId="0" fillId="0" borderId="0" xfId="0" applyNumberFormat="1"/>
    <xf numFmtId="2" fontId="14" fillId="0" borderId="0" xfId="0" applyNumberFormat="1" applyFont="1"/>
    <xf numFmtId="166" fontId="14" fillId="0" borderId="0" xfId="0" applyNumberFormat="1" applyFont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16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7" fillId="4" borderId="0" xfId="0" applyFont="1" applyFill="1" applyAlignment="1">
      <alignment horizontal="center"/>
    </xf>
    <xf numFmtId="164" fontId="4" fillId="4" borderId="0" xfId="0" applyNumberFormat="1" applyFont="1" applyFill="1"/>
    <xf numFmtId="2" fontId="4" fillId="4" borderId="0" xfId="0" applyNumberFormat="1" applyFont="1" applyFill="1"/>
    <xf numFmtId="165" fontId="4" fillId="4" borderId="0" xfId="0" applyNumberFormat="1" applyFont="1" applyFill="1"/>
    <xf numFmtId="166" fontId="4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4F35-998B-46CE-89F2-7BA64594B50D}">
  <sheetPr>
    <pageSetUpPr fitToPage="1"/>
  </sheetPr>
  <dimension ref="A1:AN48"/>
  <sheetViews>
    <sheetView tabSelected="1" workbookViewId="0"/>
  </sheetViews>
  <sheetFormatPr defaultRowHeight="14.4" x14ac:dyDescent="0.3"/>
  <cols>
    <col min="1" max="1" width="9.109375" customWidth="1"/>
    <col min="2" max="2" width="14.5546875" customWidth="1"/>
    <col min="3" max="3" width="16.33203125" customWidth="1"/>
    <col min="4" max="4" width="5.33203125" customWidth="1"/>
    <col min="5" max="5" width="5.5546875" customWidth="1"/>
    <col min="6" max="6" width="10.33203125" bestFit="1" customWidth="1"/>
    <col min="7" max="7" width="7.88671875" customWidth="1"/>
    <col min="8" max="9" width="9" bestFit="1" customWidth="1"/>
    <col min="10" max="10" width="7.33203125" customWidth="1"/>
    <col min="11" max="11" width="1.5546875" customWidth="1"/>
    <col min="12" max="12" width="6.33203125" customWidth="1"/>
    <col min="13" max="13" width="6.6640625" customWidth="1"/>
    <col min="14" max="14" width="1.5546875" customWidth="1"/>
    <col min="15" max="15" width="5.5546875" customWidth="1"/>
    <col min="16" max="17" width="7.5546875" customWidth="1"/>
    <col min="18" max="18" width="1.5546875" customWidth="1"/>
    <col min="19" max="19" width="7" customWidth="1"/>
    <col min="20" max="20" width="7.5546875" customWidth="1"/>
    <col min="21" max="21" width="7.6640625" customWidth="1"/>
    <col min="22" max="22" width="7.44140625" customWidth="1"/>
    <col min="23" max="23" width="1.5546875" customWidth="1"/>
    <col min="24" max="24" width="5.5546875" customWidth="1"/>
    <col min="25" max="25" width="6.6640625" customWidth="1"/>
    <col min="26" max="26" width="1.5546875" customWidth="1"/>
    <col min="27" max="27" width="5.6640625" customWidth="1"/>
    <col min="28" max="28" width="6.44140625" customWidth="1"/>
    <col min="29" max="29" width="1.5546875" customWidth="1"/>
    <col min="30" max="30" width="5.6640625" customWidth="1"/>
    <col min="31" max="31" width="7.109375" customWidth="1"/>
    <col min="32" max="32" width="7.6640625" customWidth="1"/>
    <col min="33" max="33" width="5.6640625" customWidth="1"/>
    <col min="34" max="34" width="1.5546875" customWidth="1"/>
    <col min="35" max="35" width="9.33203125" bestFit="1" customWidth="1"/>
    <col min="36" max="36" width="6.6640625" bestFit="1" customWidth="1"/>
    <col min="37" max="37" width="8.33203125" customWidth="1"/>
    <col min="38" max="38" width="1.5546875" customWidth="1"/>
    <col min="39" max="39" width="17.44140625" customWidth="1"/>
    <col min="40" max="40" width="4.44140625" customWidth="1"/>
  </cols>
  <sheetData>
    <row r="1" spans="1:40" ht="21" x14ac:dyDescent="0.4">
      <c r="A1" s="41" t="s">
        <v>29</v>
      </c>
      <c r="B1" s="1"/>
      <c r="C1" s="1"/>
      <c r="D1" s="9"/>
      <c r="E1" s="41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5"/>
      <c r="AN1" s="5"/>
    </row>
    <row r="2" spans="1:40" ht="16.95" customHeight="1" x14ac:dyDescent="0.4">
      <c r="A2" s="41"/>
      <c r="B2" s="48"/>
      <c r="C2" s="1"/>
      <c r="D2" s="9"/>
      <c r="E2" s="4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5"/>
      <c r="AN2" s="5"/>
    </row>
    <row r="3" spans="1:40" ht="16.95" customHeight="1" x14ac:dyDescent="0.3">
      <c r="A3" s="1"/>
      <c r="B3" s="1"/>
      <c r="C3" s="1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5"/>
      <c r="AN3" s="5"/>
    </row>
    <row r="4" spans="1:40" ht="16.95" customHeight="1" x14ac:dyDescent="0.3">
      <c r="A4" s="2" t="s">
        <v>48</v>
      </c>
      <c r="B4" s="3" t="s">
        <v>0</v>
      </c>
      <c r="C4" s="3" t="s">
        <v>1</v>
      </c>
      <c r="D4" s="3" t="s">
        <v>67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46"/>
      <c r="L4" s="3" t="s">
        <v>8</v>
      </c>
      <c r="M4" s="3" t="s">
        <v>33</v>
      </c>
      <c r="N4" s="46"/>
      <c r="O4" s="3" t="s">
        <v>9</v>
      </c>
      <c r="P4" s="3" t="s">
        <v>10</v>
      </c>
      <c r="Q4" s="3" t="s">
        <v>11</v>
      </c>
      <c r="R4" s="46"/>
      <c r="S4" s="3" t="s">
        <v>12</v>
      </c>
      <c r="T4" s="3" t="s">
        <v>13</v>
      </c>
      <c r="U4" s="3" t="s">
        <v>14</v>
      </c>
      <c r="V4" s="3" t="s">
        <v>15</v>
      </c>
      <c r="W4" s="46"/>
      <c r="X4" s="3" t="s">
        <v>16</v>
      </c>
      <c r="Y4" s="3" t="s">
        <v>17</v>
      </c>
      <c r="Z4" s="46"/>
      <c r="AA4" s="3" t="s">
        <v>18</v>
      </c>
      <c r="AB4" s="3" t="s">
        <v>19</v>
      </c>
      <c r="AC4" s="46"/>
      <c r="AD4" s="3" t="s">
        <v>20</v>
      </c>
      <c r="AE4" s="3" t="s">
        <v>21</v>
      </c>
      <c r="AF4" s="3" t="s">
        <v>22</v>
      </c>
      <c r="AG4" s="3" t="s">
        <v>23</v>
      </c>
      <c r="AH4" s="46"/>
      <c r="AI4" s="3" t="s">
        <v>24</v>
      </c>
      <c r="AJ4" s="3" t="s">
        <v>25</v>
      </c>
      <c r="AK4" s="3" t="s">
        <v>26</v>
      </c>
      <c r="AL4" s="1"/>
      <c r="AM4" s="4" t="s">
        <v>27</v>
      </c>
      <c r="AN4" s="4" t="s">
        <v>28</v>
      </c>
    </row>
    <row r="5" spans="1:40" ht="16.95" customHeight="1" x14ac:dyDescent="0.3">
      <c r="A5" s="6" t="s">
        <v>49</v>
      </c>
      <c r="B5" s="5" t="s">
        <v>29</v>
      </c>
      <c r="C5" s="5" t="s">
        <v>50</v>
      </c>
      <c r="D5" s="10">
        <v>12</v>
      </c>
      <c r="E5" s="5">
        <v>36</v>
      </c>
      <c r="F5" s="18">
        <v>1439</v>
      </c>
      <c r="G5" s="33">
        <f t="shared" ref="G5:G18" si="0">+F5/E5</f>
        <v>39.972222222222221</v>
      </c>
      <c r="H5" s="5">
        <v>404</v>
      </c>
      <c r="I5" s="5">
        <v>806</v>
      </c>
      <c r="J5" s="34">
        <f t="shared" ref="J5:J19" si="1">+H5/I5</f>
        <v>0.50124069478908184</v>
      </c>
      <c r="K5" s="47"/>
      <c r="L5" s="5">
        <v>0</v>
      </c>
      <c r="M5" s="5">
        <v>4</v>
      </c>
      <c r="N5" s="47"/>
      <c r="O5" s="5">
        <v>259</v>
      </c>
      <c r="P5" s="5">
        <v>304</v>
      </c>
      <c r="Q5" s="34">
        <f t="shared" ref="Q5:Q18" si="2">+O5/P5</f>
        <v>0.85197368421052633</v>
      </c>
      <c r="R5" s="47"/>
      <c r="S5" s="5">
        <v>98</v>
      </c>
      <c r="T5" s="5">
        <v>176</v>
      </c>
      <c r="U5" s="5">
        <f t="shared" ref="U5:U18" si="3">SUM(S5:T5)</f>
        <v>274</v>
      </c>
      <c r="V5" s="33">
        <f t="shared" ref="V5:V18" si="4">+U5/E5</f>
        <v>7.6111111111111107</v>
      </c>
      <c r="W5" s="47"/>
      <c r="X5" s="5">
        <v>110</v>
      </c>
      <c r="Y5" s="33">
        <f t="shared" ref="Y5:Y18" si="5">+X5/E5</f>
        <v>3.0555555555555554</v>
      </c>
      <c r="Z5" s="47"/>
      <c r="AA5" s="5">
        <v>108</v>
      </c>
      <c r="AB5" s="35">
        <f t="shared" ref="AB5:AB18" si="6">+AA5/E5</f>
        <v>3</v>
      </c>
      <c r="AC5" s="47"/>
      <c r="AD5" s="5">
        <v>83</v>
      </c>
      <c r="AE5" s="5">
        <v>98</v>
      </c>
      <c r="AF5" s="33">
        <f t="shared" ref="AF5:AF18" si="7">+AE5/E5</f>
        <v>2.7222222222222223</v>
      </c>
      <c r="AG5" s="5">
        <v>13</v>
      </c>
      <c r="AH5" s="47"/>
      <c r="AI5" s="5">
        <f t="shared" ref="AI5:AI18" si="8">+(2*H5)+(1*L5)+(O5)</f>
        <v>1067</v>
      </c>
      <c r="AJ5" s="33">
        <f t="shared" ref="AJ5:AJ18" si="9">+AI5/E5</f>
        <v>29.638888888888889</v>
      </c>
      <c r="AK5" s="34">
        <f t="shared" ref="AK5:AK18" si="10">(+(AI5)+(U5)+(2*X5)+(AD5)-(AE5))/F5</f>
        <v>1.0743571924947881</v>
      </c>
      <c r="AL5" s="5"/>
      <c r="AM5" s="5" t="s">
        <v>70</v>
      </c>
      <c r="AN5" s="5" t="s">
        <v>41</v>
      </c>
    </row>
    <row r="6" spans="1:40" ht="16.95" customHeight="1" x14ac:dyDescent="0.3">
      <c r="A6" s="49" t="s">
        <v>49</v>
      </c>
      <c r="B6" s="50" t="s">
        <v>29</v>
      </c>
      <c r="C6" s="50" t="s">
        <v>34</v>
      </c>
      <c r="D6" s="51">
        <v>34</v>
      </c>
      <c r="E6" s="50">
        <v>33</v>
      </c>
      <c r="F6" s="52">
        <v>867</v>
      </c>
      <c r="G6" s="53">
        <f t="shared" si="0"/>
        <v>26.272727272727273</v>
      </c>
      <c r="H6" s="50">
        <v>113</v>
      </c>
      <c r="I6" s="50">
        <v>223</v>
      </c>
      <c r="J6" s="54">
        <f t="shared" si="1"/>
        <v>0.50672645739910316</v>
      </c>
      <c r="K6" s="50"/>
      <c r="L6" s="50"/>
      <c r="M6" s="50"/>
      <c r="N6" s="50"/>
      <c r="O6" s="50">
        <v>64</v>
      </c>
      <c r="P6" s="50">
        <v>94</v>
      </c>
      <c r="Q6" s="54">
        <f t="shared" si="2"/>
        <v>0.68085106382978722</v>
      </c>
      <c r="R6" s="50"/>
      <c r="S6" s="50">
        <v>102</v>
      </c>
      <c r="T6" s="50">
        <v>100</v>
      </c>
      <c r="U6" s="50">
        <f t="shared" si="3"/>
        <v>202</v>
      </c>
      <c r="V6" s="53">
        <f t="shared" si="4"/>
        <v>6.1212121212121211</v>
      </c>
      <c r="W6" s="50"/>
      <c r="X6" s="50">
        <v>38</v>
      </c>
      <c r="Y6" s="53">
        <f t="shared" si="5"/>
        <v>1.1515151515151516</v>
      </c>
      <c r="Z6" s="50"/>
      <c r="AA6" s="50">
        <v>141</v>
      </c>
      <c r="AB6" s="55">
        <f t="shared" si="6"/>
        <v>4.2727272727272725</v>
      </c>
      <c r="AC6" s="50"/>
      <c r="AD6" s="50">
        <v>29</v>
      </c>
      <c r="AE6" s="50">
        <v>64</v>
      </c>
      <c r="AF6" s="53">
        <f t="shared" si="7"/>
        <v>1.9393939393939394</v>
      </c>
      <c r="AG6" s="50">
        <v>15</v>
      </c>
      <c r="AH6" s="50"/>
      <c r="AI6" s="50">
        <f t="shared" si="8"/>
        <v>290</v>
      </c>
      <c r="AJ6" s="53">
        <f t="shared" si="9"/>
        <v>8.7878787878787872</v>
      </c>
      <c r="AK6" s="54">
        <f t="shared" si="10"/>
        <v>0.6147635524798154</v>
      </c>
      <c r="AL6" s="50"/>
      <c r="AM6" s="50" t="s">
        <v>35</v>
      </c>
      <c r="AN6" s="50" t="s">
        <v>36</v>
      </c>
    </row>
    <row r="7" spans="1:40" ht="16.95" customHeight="1" x14ac:dyDescent="0.3">
      <c r="A7" s="6" t="s">
        <v>49</v>
      </c>
      <c r="B7" s="5" t="s">
        <v>29</v>
      </c>
      <c r="C7" s="5" t="s">
        <v>51</v>
      </c>
      <c r="D7" s="10">
        <v>22</v>
      </c>
      <c r="E7" s="5">
        <v>7</v>
      </c>
      <c r="F7" s="18">
        <v>32</v>
      </c>
      <c r="G7" s="33">
        <f t="shared" si="0"/>
        <v>4.5714285714285712</v>
      </c>
      <c r="H7" s="5">
        <v>1</v>
      </c>
      <c r="I7" s="5">
        <v>10</v>
      </c>
      <c r="J7" s="34">
        <f t="shared" si="1"/>
        <v>0.1</v>
      </c>
      <c r="K7" s="47"/>
      <c r="L7" s="5"/>
      <c r="M7" s="5"/>
      <c r="N7" s="47"/>
      <c r="O7" s="5">
        <v>1</v>
      </c>
      <c r="P7" s="5">
        <v>2</v>
      </c>
      <c r="Q7" s="34">
        <f t="shared" si="2"/>
        <v>0.5</v>
      </c>
      <c r="R7" s="47"/>
      <c r="S7" s="5">
        <v>2</v>
      </c>
      <c r="T7" s="5">
        <v>1</v>
      </c>
      <c r="U7" s="5">
        <f t="shared" si="3"/>
        <v>3</v>
      </c>
      <c r="V7" s="33">
        <f t="shared" si="4"/>
        <v>0.42857142857142855</v>
      </c>
      <c r="W7" s="47"/>
      <c r="X7" s="5">
        <v>1</v>
      </c>
      <c r="Y7" s="33">
        <f t="shared" si="5"/>
        <v>0.14285714285714285</v>
      </c>
      <c r="Z7" s="47"/>
      <c r="AA7" s="5">
        <v>6</v>
      </c>
      <c r="AB7" s="35">
        <f t="shared" si="6"/>
        <v>0.8571428571428571</v>
      </c>
      <c r="AC7" s="47"/>
      <c r="AD7" s="5">
        <v>2</v>
      </c>
      <c r="AE7" s="5">
        <v>1</v>
      </c>
      <c r="AF7" s="33">
        <f t="shared" si="7"/>
        <v>0.14285714285714285</v>
      </c>
      <c r="AG7" s="5"/>
      <c r="AH7" s="47"/>
      <c r="AI7" s="5">
        <f t="shared" si="8"/>
        <v>3</v>
      </c>
      <c r="AJ7" s="33">
        <f t="shared" si="9"/>
        <v>0.42857142857142855</v>
      </c>
      <c r="AK7" s="34">
        <f t="shared" si="10"/>
        <v>0.28125</v>
      </c>
      <c r="AL7" s="5"/>
      <c r="AM7" s="5" t="s">
        <v>52</v>
      </c>
      <c r="AN7" s="5" t="s">
        <v>44</v>
      </c>
    </row>
    <row r="8" spans="1:40" ht="16.95" customHeight="1" x14ac:dyDescent="0.3">
      <c r="A8" s="49" t="s">
        <v>49</v>
      </c>
      <c r="B8" s="50" t="s">
        <v>29</v>
      </c>
      <c r="C8" s="50" t="s">
        <v>53</v>
      </c>
      <c r="D8" s="51">
        <v>42</v>
      </c>
      <c r="E8" s="50">
        <v>25</v>
      </c>
      <c r="F8" s="52">
        <v>353</v>
      </c>
      <c r="G8" s="53">
        <f t="shared" si="0"/>
        <v>14.12</v>
      </c>
      <c r="H8" s="50">
        <v>41</v>
      </c>
      <c r="I8" s="50">
        <v>94</v>
      </c>
      <c r="J8" s="54">
        <f t="shared" si="1"/>
        <v>0.43617021276595747</v>
      </c>
      <c r="K8" s="50"/>
      <c r="L8" s="50">
        <v>0</v>
      </c>
      <c r="M8" s="50">
        <v>1</v>
      </c>
      <c r="N8" s="50"/>
      <c r="O8" s="50">
        <v>25</v>
      </c>
      <c r="P8" s="50">
        <v>48</v>
      </c>
      <c r="Q8" s="54">
        <f t="shared" si="2"/>
        <v>0.52083333333333337</v>
      </c>
      <c r="R8" s="50"/>
      <c r="S8" s="50">
        <v>24</v>
      </c>
      <c r="T8" s="50">
        <v>53</v>
      </c>
      <c r="U8" s="50">
        <f t="shared" si="3"/>
        <v>77</v>
      </c>
      <c r="V8" s="53">
        <f t="shared" si="4"/>
        <v>3.08</v>
      </c>
      <c r="W8" s="50"/>
      <c r="X8" s="50">
        <v>14</v>
      </c>
      <c r="Y8" s="53">
        <f t="shared" si="5"/>
        <v>0.56000000000000005</v>
      </c>
      <c r="Z8" s="50"/>
      <c r="AA8" s="50">
        <v>57</v>
      </c>
      <c r="AB8" s="55">
        <f t="shared" si="6"/>
        <v>2.2799999999999998</v>
      </c>
      <c r="AC8" s="50"/>
      <c r="AD8" s="50">
        <v>2</v>
      </c>
      <c r="AE8" s="50">
        <v>26</v>
      </c>
      <c r="AF8" s="53">
        <f t="shared" si="7"/>
        <v>1.04</v>
      </c>
      <c r="AG8" s="50">
        <v>6</v>
      </c>
      <c r="AH8" s="50"/>
      <c r="AI8" s="50">
        <f t="shared" si="8"/>
        <v>107</v>
      </c>
      <c r="AJ8" s="53">
        <f t="shared" si="9"/>
        <v>4.28</v>
      </c>
      <c r="AK8" s="54">
        <f t="shared" si="10"/>
        <v>0.53257790368271951</v>
      </c>
      <c r="AL8" s="50"/>
      <c r="AM8" s="50" t="s">
        <v>54</v>
      </c>
      <c r="AN8" s="50" t="s">
        <v>36</v>
      </c>
    </row>
    <row r="9" spans="1:40" ht="16.95" customHeight="1" x14ac:dyDescent="0.3">
      <c r="A9" s="6" t="s">
        <v>49</v>
      </c>
      <c r="B9" s="5" t="s">
        <v>29</v>
      </c>
      <c r="C9" s="5" t="s">
        <v>38</v>
      </c>
      <c r="D9" s="10">
        <v>40</v>
      </c>
      <c r="E9" s="5">
        <v>28</v>
      </c>
      <c r="F9" s="18">
        <v>833</v>
      </c>
      <c r="G9" s="33">
        <f t="shared" si="0"/>
        <v>29.75</v>
      </c>
      <c r="H9" s="5">
        <v>159</v>
      </c>
      <c r="I9" s="5">
        <v>325</v>
      </c>
      <c r="J9" s="34">
        <f t="shared" si="1"/>
        <v>0.48923076923076925</v>
      </c>
      <c r="K9" s="47"/>
      <c r="L9" s="5"/>
      <c r="M9" s="5"/>
      <c r="N9" s="47"/>
      <c r="O9" s="5">
        <v>72</v>
      </c>
      <c r="P9" s="5">
        <v>106</v>
      </c>
      <c r="Q9" s="34">
        <f t="shared" si="2"/>
        <v>0.67924528301886788</v>
      </c>
      <c r="R9" s="47"/>
      <c r="S9" s="5">
        <v>76</v>
      </c>
      <c r="T9" s="5">
        <v>188</v>
      </c>
      <c r="U9" s="5">
        <f t="shared" si="3"/>
        <v>264</v>
      </c>
      <c r="V9" s="33">
        <f t="shared" si="4"/>
        <v>9.4285714285714288</v>
      </c>
      <c r="W9" s="47"/>
      <c r="X9" s="5">
        <v>25</v>
      </c>
      <c r="Y9" s="33">
        <f t="shared" si="5"/>
        <v>0.8928571428571429</v>
      </c>
      <c r="Z9" s="47"/>
      <c r="AA9" s="5">
        <v>89</v>
      </c>
      <c r="AB9" s="35">
        <f t="shared" si="6"/>
        <v>3.1785714285714284</v>
      </c>
      <c r="AC9" s="47"/>
      <c r="AD9" s="5">
        <v>20</v>
      </c>
      <c r="AE9" s="5">
        <v>54</v>
      </c>
      <c r="AF9" s="33">
        <f t="shared" si="7"/>
        <v>1.9285714285714286</v>
      </c>
      <c r="AG9" s="5">
        <v>45</v>
      </c>
      <c r="AH9" s="47"/>
      <c r="AI9" s="5">
        <f t="shared" si="8"/>
        <v>390</v>
      </c>
      <c r="AJ9" s="33">
        <f t="shared" si="9"/>
        <v>13.928571428571429</v>
      </c>
      <c r="AK9" s="34">
        <f t="shared" si="10"/>
        <v>0.80432172869147656</v>
      </c>
      <c r="AL9" s="5"/>
      <c r="AM9" s="5" t="s">
        <v>39</v>
      </c>
      <c r="AN9" s="5" t="s">
        <v>40</v>
      </c>
    </row>
    <row r="10" spans="1:40" ht="16.95" customHeight="1" x14ac:dyDescent="0.3">
      <c r="A10" s="49" t="s">
        <v>49</v>
      </c>
      <c r="B10" s="50" t="s">
        <v>29</v>
      </c>
      <c r="C10" s="50" t="s">
        <v>55</v>
      </c>
      <c r="D10" s="51">
        <v>44</v>
      </c>
      <c r="E10" s="50">
        <v>36</v>
      </c>
      <c r="F10" s="52">
        <v>1403</v>
      </c>
      <c r="G10" s="53">
        <f t="shared" si="0"/>
        <v>38.972222222222221</v>
      </c>
      <c r="H10" s="50">
        <v>231</v>
      </c>
      <c r="I10" s="50">
        <v>470</v>
      </c>
      <c r="J10" s="54">
        <f t="shared" si="1"/>
        <v>0.49148936170212765</v>
      </c>
      <c r="K10" s="50"/>
      <c r="L10" s="50">
        <v>4</v>
      </c>
      <c r="M10" s="50">
        <v>12</v>
      </c>
      <c r="N10" s="50"/>
      <c r="O10" s="50">
        <v>104</v>
      </c>
      <c r="P10" s="50">
        <v>133</v>
      </c>
      <c r="Q10" s="54">
        <f t="shared" si="2"/>
        <v>0.78195488721804507</v>
      </c>
      <c r="R10" s="50"/>
      <c r="S10" s="50">
        <v>34</v>
      </c>
      <c r="T10" s="50">
        <v>76</v>
      </c>
      <c r="U10" s="50">
        <f t="shared" si="3"/>
        <v>110</v>
      </c>
      <c r="V10" s="53">
        <f t="shared" si="4"/>
        <v>3.0555555555555554</v>
      </c>
      <c r="W10" s="50"/>
      <c r="X10" s="50">
        <v>225</v>
      </c>
      <c r="Y10" s="53">
        <f t="shared" si="5"/>
        <v>6.25</v>
      </c>
      <c r="Z10" s="50"/>
      <c r="AA10" s="50">
        <v>116</v>
      </c>
      <c r="AB10" s="55">
        <f t="shared" si="6"/>
        <v>3.2222222222222223</v>
      </c>
      <c r="AC10" s="50"/>
      <c r="AD10" s="50">
        <v>50</v>
      </c>
      <c r="AE10" s="50">
        <v>170</v>
      </c>
      <c r="AF10" s="53">
        <f t="shared" si="7"/>
        <v>4.7222222222222223</v>
      </c>
      <c r="AG10" s="50"/>
      <c r="AH10" s="50"/>
      <c r="AI10" s="50">
        <f t="shared" si="8"/>
        <v>570</v>
      </c>
      <c r="AJ10" s="53">
        <f t="shared" si="9"/>
        <v>15.833333333333334</v>
      </c>
      <c r="AK10" s="54">
        <f t="shared" si="10"/>
        <v>0.71988595866001426</v>
      </c>
      <c r="AL10" s="50"/>
      <c r="AM10" s="50" t="s">
        <v>56</v>
      </c>
      <c r="AN10" s="50" t="s">
        <v>57</v>
      </c>
    </row>
    <row r="11" spans="1:40" ht="16.95" customHeight="1" x14ac:dyDescent="0.3">
      <c r="A11" s="6" t="s">
        <v>49</v>
      </c>
      <c r="B11" s="5" t="s">
        <v>29</v>
      </c>
      <c r="C11" s="5" t="s">
        <v>58</v>
      </c>
      <c r="D11" s="10">
        <v>14</v>
      </c>
      <c r="E11" s="5">
        <v>5</v>
      </c>
      <c r="F11" s="18">
        <v>35</v>
      </c>
      <c r="G11" s="33">
        <f t="shared" si="0"/>
        <v>7</v>
      </c>
      <c r="H11" s="5">
        <v>4</v>
      </c>
      <c r="I11" s="5">
        <v>5</v>
      </c>
      <c r="J11" s="34">
        <f t="shared" si="1"/>
        <v>0.8</v>
      </c>
      <c r="K11" s="47"/>
      <c r="L11" s="5"/>
      <c r="M11" s="5"/>
      <c r="N11" s="47"/>
      <c r="O11" s="5">
        <v>3</v>
      </c>
      <c r="P11" s="5">
        <v>4</v>
      </c>
      <c r="Q11" s="34">
        <f t="shared" si="2"/>
        <v>0.75</v>
      </c>
      <c r="R11" s="47"/>
      <c r="S11" s="5">
        <v>0</v>
      </c>
      <c r="T11" s="5">
        <v>2</v>
      </c>
      <c r="U11" s="5">
        <f t="shared" si="3"/>
        <v>2</v>
      </c>
      <c r="V11" s="33">
        <f t="shared" si="4"/>
        <v>0.4</v>
      </c>
      <c r="W11" s="47"/>
      <c r="X11" s="5">
        <v>3</v>
      </c>
      <c r="Y11" s="33">
        <f t="shared" si="5"/>
        <v>0.6</v>
      </c>
      <c r="Z11" s="47"/>
      <c r="AA11" s="5">
        <v>2</v>
      </c>
      <c r="AB11" s="35">
        <f t="shared" si="6"/>
        <v>0.4</v>
      </c>
      <c r="AC11" s="47"/>
      <c r="AD11" s="5">
        <v>1</v>
      </c>
      <c r="AE11" s="5">
        <v>6</v>
      </c>
      <c r="AF11" s="33">
        <f t="shared" si="7"/>
        <v>1.2</v>
      </c>
      <c r="AG11" s="5"/>
      <c r="AH11" s="47"/>
      <c r="AI11" s="5">
        <f t="shared" si="8"/>
        <v>11</v>
      </c>
      <c r="AJ11" s="33">
        <f t="shared" si="9"/>
        <v>2.2000000000000002</v>
      </c>
      <c r="AK11" s="34">
        <f t="shared" si="10"/>
        <v>0.4</v>
      </c>
      <c r="AL11" s="5"/>
      <c r="AM11" s="5" t="s">
        <v>70</v>
      </c>
      <c r="AN11" s="5" t="s">
        <v>59</v>
      </c>
    </row>
    <row r="12" spans="1:40" ht="16.95" customHeight="1" x14ac:dyDescent="0.3">
      <c r="A12" s="49" t="s">
        <v>49</v>
      </c>
      <c r="B12" s="50" t="s">
        <v>29</v>
      </c>
      <c r="C12" s="50" t="s">
        <v>60</v>
      </c>
      <c r="D12" s="51">
        <v>24</v>
      </c>
      <c r="E12" s="50">
        <v>36</v>
      </c>
      <c r="F12" s="52">
        <v>1138</v>
      </c>
      <c r="G12" s="53">
        <f t="shared" si="0"/>
        <v>31.611111111111111</v>
      </c>
      <c r="H12" s="50">
        <v>157</v>
      </c>
      <c r="I12" s="50">
        <v>336</v>
      </c>
      <c r="J12" s="54">
        <f t="shared" si="1"/>
        <v>0.46726190476190477</v>
      </c>
      <c r="K12" s="50"/>
      <c r="L12" s="50"/>
      <c r="M12" s="50"/>
      <c r="N12" s="50"/>
      <c r="O12" s="50">
        <v>93</v>
      </c>
      <c r="P12" s="50">
        <v>147</v>
      </c>
      <c r="Q12" s="54">
        <f t="shared" si="2"/>
        <v>0.63265306122448983</v>
      </c>
      <c r="R12" s="50"/>
      <c r="S12" s="50">
        <v>87</v>
      </c>
      <c r="T12" s="50">
        <v>232</v>
      </c>
      <c r="U12" s="50">
        <f t="shared" si="3"/>
        <v>319</v>
      </c>
      <c r="V12" s="53">
        <f t="shared" si="4"/>
        <v>8.8611111111111107</v>
      </c>
      <c r="W12" s="50"/>
      <c r="X12" s="50">
        <v>32</v>
      </c>
      <c r="Y12" s="53">
        <f t="shared" si="5"/>
        <v>0.88888888888888884</v>
      </c>
      <c r="Z12" s="50"/>
      <c r="AA12" s="50">
        <v>98</v>
      </c>
      <c r="AB12" s="55">
        <f t="shared" si="6"/>
        <v>2.7222222222222223</v>
      </c>
      <c r="AC12" s="50"/>
      <c r="AD12" s="50">
        <v>40</v>
      </c>
      <c r="AE12" s="50">
        <v>78</v>
      </c>
      <c r="AF12" s="53">
        <f t="shared" si="7"/>
        <v>2.1666666666666665</v>
      </c>
      <c r="AG12" s="50">
        <v>14</v>
      </c>
      <c r="AH12" s="50"/>
      <c r="AI12" s="50">
        <f t="shared" si="8"/>
        <v>407</v>
      </c>
      <c r="AJ12" s="53">
        <f t="shared" si="9"/>
        <v>11.305555555555555</v>
      </c>
      <c r="AK12" s="54">
        <f t="shared" si="10"/>
        <v>0.66080843585237259</v>
      </c>
      <c r="AL12" s="50"/>
      <c r="AM12" s="50" t="s">
        <v>37</v>
      </c>
      <c r="AN12" s="50" t="s">
        <v>61</v>
      </c>
    </row>
    <row r="13" spans="1:40" ht="16.95" customHeight="1" x14ac:dyDescent="0.3">
      <c r="A13" s="6" t="s">
        <v>49</v>
      </c>
      <c r="B13" s="5" t="s">
        <v>29</v>
      </c>
      <c r="C13" s="5" t="s">
        <v>30</v>
      </c>
      <c r="D13" s="10">
        <v>23</v>
      </c>
      <c r="E13" s="5">
        <v>36</v>
      </c>
      <c r="F13" s="18">
        <v>554</v>
      </c>
      <c r="G13" s="33">
        <f t="shared" si="0"/>
        <v>15.388888888888889</v>
      </c>
      <c r="H13" s="5">
        <v>48</v>
      </c>
      <c r="I13" s="5">
        <v>137</v>
      </c>
      <c r="J13" s="34">
        <f t="shared" si="1"/>
        <v>0.35036496350364965</v>
      </c>
      <c r="K13" s="47"/>
      <c r="L13" s="5"/>
      <c r="M13" s="5"/>
      <c r="N13" s="47"/>
      <c r="O13" s="5">
        <v>40</v>
      </c>
      <c r="P13" s="5">
        <v>50</v>
      </c>
      <c r="Q13" s="34">
        <f t="shared" si="2"/>
        <v>0.8</v>
      </c>
      <c r="R13" s="47"/>
      <c r="S13" s="5">
        <v>24</v>
      </c>
      <c r="T13" s="5">
        <v>52</v>
      </c>
      <c r="U13" s="5">
        <f t="shared" si="3"/>
        <v>76</v>
      </c>
      <c r="V13" s="33">
        <f t="shared" si="4"/>
        <v>2.1111111111111112</v>
      </c>
      <c r="W13" s="47"/>
      <c r="X13" s="5">
        <v>35</v>
      </c>
      <c r="Y13" s="33">
        <f t="shared" si="5"/>
        <v>0.97222222222222221</v>
      </c>
      <c r="Z13" s="47"/>
      <c r="AA13" s="5">
        <v>75</v>
      </c>
      <c r="AB13" s="35">
        <f t="shared" si="6"/>
        <v>2.0833333333333335</v>
      </c>
      <c r="AC13" s="47"/>
      <c r="AD13" s="5">
        <v>64</v>
      </c>
      <c r="AE13" s="5">
        <v>59</v>
      </c>
      <c r="AF13" s="33">
        <f t="shared" si="7"/>
        <v>1.6388888888888888</v>
      </c>
      <c r="AG13" s="5">
        <v>2</v>
      </c>
      <c r="AH13" s="47"/>
      <c r="AI13" s="5">
        <f t="shared" si="8"/>
        <v>136</v>
      </c>
      <c r="AJ13" s="33">
        <f t="shared" si="9"/>
        <v>3.7777777777777777</v>
      </c>
      <c r="AK13" s="34">
        <f t="shared" si="10"/>
        <v>0.51805054151624552</v>
      </c>
      <c r="AL13" s="5"/>
      <c r="AM13" s="5" t="s">
        <v>70</v>
      </c>
      <c r="AN13" s="5" t="s">
        <v>41</v>
      </c>
    </row>
    <row r="14" spans="1:40" ht="16.95" customHeight="1" x14ac:dyDescent="0.3">
      <c r="A14" s="49" t="s">
        <v>49</v>
      </c>
      <c r="B14" s="50" t="s">
        <v>29</v>
      </c>
      <c r="C14" s="50" t="s">
        <v>31</v>
      </c>
      <c r="D14" s="51">
        <v>33</v>
      </c>
      <c r="E14" s="50">
        <v>11</v>
      </c>
      <c r="F14" s="52">
        <v>134</v>
      </c>
      <c r="G14" s="53">
        <f t="shared" si="0"/>
        <v>12.181818181818182</v>
      </c>
      <c r="H14" s="50">
        <v>16</v>
      </c>
      <c r="I14" s="50">
        <v>38</v>
      </c>
      <c r="J14" s="54">
        <f t="shared" si="1"/>
        <v>0.42105263157894735</v>
      </c>
      <c r="K14" s="50"/>
      <c r="L14" s="50"/>
      <c r="M14" s="50"/>
      <c r="N14" s="50"/>
      <c r="O14" s="50">
        <v>11</v>
      </c>
      <c r="P14" s="50">
        <v>16</v>
      </c>
      <c r="Q14" s="54">
        <f t="shared" si="2"/>
        <v>0.6875</v>
      </c>
      <c r="R14" s="50"/>
      <c r="S14" s="50">
        <v>16</v>
      </c>
      <c r="T14" s="50">
        <v>11</v>
      </c>
      <c r="U14" s="50">
        <f t="shared" si="3"/>
        <v>27</v>
      </c>
      <c r="V14" s="53">
        <f t="shared" si="4"/>
        <v>2.4545454545454546</v>
      </c>
      <c r="W14" s="50"/>
      <c r="X14" s="50">
        <v>8</v>
      </c>
      <c r="Y14" s="53">
        <f t="shared" si="5"/>
        <v>0.72727272727272729</v>
      </c>
      <c r="Z14" s="50"/>
      <c r="AA14" s="50">
        <v>16</v>
      </c>
      <c r="AB14" s="55">
        <f t="shared" si="6"/>
        <v>1.4545454545454546</v>
      </c>
      <c r="AC14" s="50"/>
      <c r="AD14" s="50">
        <v>2</v>
      </c>
      <c r="AE14" s="50">
        <v>5</v>
      </c>
      <c r="AF14" s="53">
        <f t="shared" si="7"/>
        <v>0.45454545454545453</v>
      </c>
      <c r="AG14" s="50">
        <v>1</v>
      </c>
      <c r="AH14" s="50"/>
      <c r="AI14" s="50">
        <f t="shared" si="8"/>
        <v>43</v>
      </c>
      <c r="AJ14" s="53">
        <f t="shared" si="9"/>
        <v>3.9090909090909092</v>
      </c>
      <c r="AK14" s="54">
        <f t="shared" si="10"/>
        <v>0.61940298507462688</v>
      </c>
      <c r="AL14" s="50"/>
      <c r="AM14" s="50" t="s">
        <v>62</v>
      </c>
      <c r="AN14" s="50" t="s">
        <v>36</v>
      </c>
    </row>
    <row r="15" spans="1:40" ht="16.95" customHeight="1" x14ac:dyDescent="0.3">
      <c r="A15" s="6" t="s">
        <v>49</v>
      </c>
      <c r="B15" s="5" t="s">
        <v>29</v>
      </c>
      <c r="C15" s="5" t="s">
        <v>63</v>
      </c>
      <c r="D15" s="10">
        <v>10</v>
      </c>
      <c r="E15" s="5">
        <v>36</v>
      </c>
      <c r="F15" s="18">
        <v>1435</v>
      </c>
      <c r="G15" s="33">
        <f t="shared" si="0"/>
        <v>39.861111111111114</v>
      </c>
      <c r="H15" s="5">
        <v>177</v>
      </c>
      <c r="I15" s="5">
        <v>392</v>
      </c>
      <c r="J15" s="34">
        <f t="shared" si="1"/>
        <v>0.45153061224489793</v>
      </c>
      <c r="K15" s="47"/>
      <c r="L15" s="5">
        <v>1</v>
      </c>
      <c r="M15" s="5">
        <v>8</v>
      </c>
      <c r="N15" s="47"/>
      <c r="O15" s="5">
        <v>55</v>
      </c>
      <c r="P15" s="5">
        <v>74</v>
      </c>
      <c r="Q15" s="34">
        <f t="shared" si="2"/>
        <v>0.7432432432432432</v>
      </c>
      <c r="R15" s="47"/>
      <c r="S15" s="5">
        <v>52</v>
      </c>
      <c r="T15" s="5">
        <v>103</v>
      </c>
      <c r="U15" s="5">
        <f t="shared" si="3"/>
        <v>155</v>
      </c>
      <c r="V15" s="33">
        <f t="shared" si="4"/>
        <v>4.3055555555555554</v>
      </c>
      <c r="W15" s="47"/>
      <c r="X15" s="5">
        <v>323</v>
      </c>
      <c r="Y15" s="33">
        <f t="shared" si="5"/>
        <v>8.9722222222222214</v>
      </c>
      <c r="Z15" s="47"/>
      <c r="AA15" s="5">
        <v>103</v>
      </c>
      <c r="AB15" s="35">
        <f t="shared" si="6"/>
        <v>2.8611111111111112</v>
      </c>
      <c r="AC15" s="47"/>
      <c r="AD15" s="5">
        <v>110</v>
      </c>
      <c r="AE15" s="5">
        <v>124</v>
      </c>
      <c r="AF15" s="33">
        <f t="shared" si="7"/>
        <v>3.4444444444444446</v>
      </c>
      <c r="AG15" s="5">
        <v>6</v>
      </c>
      <c r="AH15" s="47"/>
      <c r="AI15" s="5">
        <f t="shared" si="8"/>
        <v>410</v>
      </c>
      <c r="AJ15" s="33">
        <f t="shared" si="9"/>
        <v>11.388888888888889</v>
      </c>
      <c r="AK15" s="34">
        <f t="shared" si="10"/>
        <v>0.8341463414634146</v>
      </c>
      <c r="AL15" s="5"/>
      <c r="AM15" s="5" t="s">
        <v>64</v>
      </c>
      <c r="AN15" s="5" t="s">
        <v>65</v>
      </c>
    </row>
    <row r="16" spans="1:40" ht="16.95" customHeight="1" x14ac:dyDescent="0.3">
      <c r="A16" s="49" t="s">
        <v>49</v>
      </c>
      <c r="B16" s="50" t="s">
        <v>29</v>
      </c>
      <c r="C16" s="50" t="s">
        <v>46</v>
      </c>
      <c r="D16" s="51">
        <v>32</v>
      </c>
      <c r="E16" s="50">
        <v>32</v>
      </c>
      <c r="F16" s="52">
        <v>320</v>
      </c>
      <c r="G16" s="53">
        <f t="shared" si="0"/>
        <v>10</v>
      </c>
      <c r="H16" s="50">
        <v>20</v>
      </c>
      <c r="I16" s="50">
        <v>56</v>
      </c>
      <c r="J16" s="54">
        <f t="shared" si="1"/>
        <v>0.35714285714285715</v>
      </c>
      <c r="K16" s="50"/>
      <c r="L16" s="50"/>
      <c r="M16" s="50"/>
      <c r="N16" s="50"/>
      <c r="O16" s="50">
        <v>8</v>
      </c>
      <c r="P16" s="50">
        <v>16</v>
      </c>
      <c r="Q16" s="54">
        <f t="shared" si="2"/>
        <v>0.5</v>
      </c>
      <c r="R16" s="50"/>
      <c r="S16" s="50">
        <v>6</v>
      </c>
      <c r="T16" s="50">
        <v>37</v>
      </c>
      <c r="U16" s="50">
        <f t="shared" si="3"/>
        <v>43</v>
      </c>
      <c r="V16" s="53">
        <f t="shared" si="4"/>
        <v>1.34375</v>
      </c>
      <c r="W16" s="50"/>
      <c r="X16" s="50">
        <v>36</v>
      </c>
      <c r="Y16" s="53">
        <f t="shared" si="5"/>
        <v>1.125</v>
      </c>
      <c r="Z16" s="50"/>
      <c r="AA16" s="50">
        <v>23</v>
      </c>
      <c r="AB16" s="55">
        <f t="shared" si="6"/>
        <v>0.71875</v>
      </c>
      <c r="AC16" s="50"/>
      <c r="AD16" s="50">
        <v>22</v>
      </c>
      <c r="AE16" s="50">
        <v>40</v>
      </c>
      <c r="AF16" s="53">
        <f t="shared" si="7"/>
        <v>1.25</v>
      </c>
      <c r="AG16" s="50">
        <v>2</v>
      </c>
      <c r="AH16" s="50"/>
      <c r="AI16" s="50">
        <f t="shared" si="8"/>
        <v>48</v>
      </c>
      <c r="AJ16" s="53">
        <f t="shared" si="9"/>
        <v>1.5</v>
      </c>
      <c r="AK16" s="54">
        <f t="shared" si="10"/>
        <v>0.453125</v>
      </c>
      <c r="AL16" s="50"/>
      <c r="AM16" s="50" t="s">
        <v>80</v>
      </c>
      <c r="AN16" s="50" t="s">
        <v>47</v>
      </c>
    </row>
    <row r="17" spans="1:40" ht="16.95" customHeight="1" x14ac:dyDescent="0.3">
      <c r="A17" s="6" t="s">
        <v>49</v>
      </c>
      <c r="B17" s="5" t="s">
        <v>29</v>
      </c>
      <c r="C17" s="5" t="s">
        <v>42</v>
      </c>
      <c r="D17" s="10">
        <v>22</v>
      </c>
      <c r="E17" s="5">
        <v>12</v>
      </c>
      <c r="F17" s="18">
        <v>79</v>
      </c>
      <c r="G17" s="33">
        <f t="shared" si="0"/>
        <v>6.583333333333333</v>
      </c>
      <c r="H17" s="5">
        <v>15</v>
      </c>
      <c r="I17" s="5">
        <v>24</v>
      </c>
      <c r="J17" s="34">
        <f t="shared" si="1"/>
        <v>0.625</v>
      </c>
      <c r="K17" s="47"/>
      <c r="L17" s="5">
        <v>0</v>
      </c>
      <c r="M17" s="5">
        <v>1</v>
      </c>
      <c r="N17" s="47"/>
      <c r="O17" s="5">
        <v>7</v>
      </c>
      <c r="P17" s="5">
        <v>12</v>
      </c>
      <c r="Q17" s="34">
        <f t="shared" si="2"/>
        <v>0.58333333333333337</v>
      </c>
      <c r="R17" s="47"/>
      <c r="S17" s="5">
        <v>3</v>
      </c>
      <c r="T17" s="5">
        <v>7</v>
      </c>
      <c r="U17" s="5">
        <f t="shared" si="3"/>
        <v>10</v>
      </c>
      <c r="V17" s="33">
        <f t="shared" si="4"/>
        <v>0.83333333333333337</v>
      </c>
      <c r="W17" s="47"/>
      <c r="X17" s="5">
        <v>14</v>
      </c>
      <c r="Y17" s="33">
        <f t="shared" si="5"/>
        <v>1.1666666666666667</v>
      </c>
      <c r="Z17" s="47"/>
      <c r="AA17" s="5">
        <v>8</v>
      </c>
      <c r="AB17" s="35">
        <f t="shared" si="6"/>
        <v>0.66666666666666663</v>
      </c>
      <c r="AC17" s="47"/>
      <c r="AD17" s="5">
        <v>1</v>
      </c>
      <c r="AE17" s="5">
        <v>6</v>
      </c>
      <c r="AF17" s="33">
        <f t="shared" si="7"/>
        <v>0.5</v>
      </c>
      <c r="AG17" s="5"/>
      <c r="AH17" s="47"/>
      <c r="AI17" s="5">
        <f t="shared" si="8"/>
        <v>37</v>
      </c>
      <c r="AJ17" s="33">
        <f t="shared" si="9"/>
        <v>3.0833333333333335</v>
      </c>
      <c r="AK17" s="34">
        <f t="shared" si="10"/>
        <v>0.88607594936708856</v>
      </c>
      <c r="AL17" s="5"/>
      <c r="AM17" s="5" t="s">
        <v>43</v>
      </c>
      <c r="AN17" s="5" t="s">
        <v>44</v>
      </c>
    </row>
    <row r="18" spans="1:40" ht="16.95" customHeight="1" x14ac:dyDescent="0.3">
      <c r="A18" s="49" t="s">
        <v>49</v>
      </c>
      <c r="B18" s="50" t="s">
        <v>29</v>
      </c>
      <c r="C18" s="50" t="s">
        <v>45</v>
      </c>
      <c r="D18" s="51">
        <v>20</v>
      </c>
      <c r="E18" s="50">
        <v>10</v>
      </c>
      <c r="F18" s="52">
        <v>43</v>
      </c>
      <c r="G18" s="53">
        <f t="shared" si="0"/>
        <v>4.3</v>
      </c>
      <c r="H18" s="50">
        <v>6</v>
      </c>
      <c r="I18" s="50">
        <v>16</v>
      </c>
      <c r="J18" s="54">
        <f t="shared" si="1"/>
        <v>0.375</v>
      </c>
      <c r="K18" s="50"/>
      <c r="L18" s="50">
        <v>0</v>
      </c>
      <c r="M18" s="50">
        <v>1</v>
      </c>
      <c r="N18" s="50"/>
      <c r="O18" s="50">
        <v>3</v>
      </c>
      <c r="P18" s="50">
        <v>4</v>
      </c>
      <c r="Q18" s="54">
        <f t="shared" si="2"/>
        <v>0.75</v>
      </c>
      <c r="R18" s="50"/>
      <c r="S18" s="50">
        <v>0</v>
      </c>
      <c r="T18" s="50">
        <v>3</v>
      </c>
      <c r="U18" s="50">
        <f t="shared" si="3"/>
        <v>3</v>
      </c>
      <c r="V18" s="53">
        <f t="shared" si="4"/>
        <v>0.3</v>
      </c>
      <c r="W18" s="50"/>
      <c r="X18" s="50">
        <v>8</v>
      </c>
      <c r="Y18" s="53">
        <f t="shared" si="5"/>
        <v>0.8</v>
      </c>
      <c r="Z18" s="50"/>
      <c r="AA18" s="50">
        <v>7</v>
      </c>
      <c r="AB18" s="55">
        <f t="shared" si="6"/>
        <v>0.7</v>
      </c>
      <c r="AC18" s="50"/>
      <c r="AD18" s="50">
        <v>2</v>
      </c>
      <c r="AE18" s="50">
        <v>7</v>
      </c>
      <c r="AF18" s="53">
        <f t="shared" si="7"/>
        <v>0.7</v>
      </c>
      <c r="AG18" s="50"/>
      <c r="AH18" s="50"/>
      <c r="AI18" s="50">
        <f t="shared" si="8"/>
        <v>15</v>
      </c>
      <c r="AJ18" s="53">
        <f t="shared" si="9"/>
        <v>1.5</v>
      </c>
      <c r="AK18" s="54">
        <f t="shared" si="10"/>
        <v>0.67441860465116277</v>
      </c>
      <c r="AL18" s="50"/>
      <c r="AM18" s="50" t="s">
        <v>43</v>
      </c>
      <c r="AN18" s="50" t="s">
        <v>44</v>
      </c>
    </row>
    <row r="19" spans="1:40" ht="16.95" customHeight="1" x14ac:dyDescent="0.3">
      <c r="A19" s="6" t="s">
        <v>49</v>
      </c>
      <c r="B19" s="5" t="s">
        <v>29</v>
      </c>
      <c r="C19" s="19" t="s">
        <v>76</v>
      </c>
      <c r="D19" s="10"/>
      <c r="E19" s="5"/>
      <c r="F19" s="18"/>
      <c r="G19" s="33"/>
      <c r="H19" s="19">
        <v>-1</v>
      </c>
      <c r="I19" s="19"/>
      <c r="J19" s="34" t="e">
        <f t="shared" si="1"/>
        <v>#DIV/0!</v>
      </c>
      <c r="K19" s="5"/>
      <c r="L19" s="5"/>
      <c r="M19" s="5"/>
      <c r="N19" s="5"/>
      <c r="O19" s="19">
        <v>-9</v>
      </c>
      <c r="P19" s="19"/>
      <c r="Q19" s="34"/>
      <c r="R19" s="5"/>
      <c r="S19" s="19"/>
      <c r="T19" s="19"/>
      <c r="U19" s="19"/>
      <c r="V19" s="33"/>
      <c r="W19" s="5"/>
      <c r="X19" s="19"/>
      <c r="Y19" s="44"/>
      <c r="Z19" s="5"/>
      <c r="AA19" s="19"/>
      <c r="AB19" s="45"/>
      <c r="AC19" s="5"/>
      <c r="AD19" s="40"/>
      <c r="AE19" s="19"/>
      <c r="AF19" s="44"/>
      <c r="AG19" s="19"/>
      <c r="AH19" s="5"/>
      <c r="AI19" s="19">
        <v>-11</v>
      </c>
      <c r="AJ19" s="33"/>
      <c r="AK19" s="34"/>
      <c r="AL19" s="5"/>
      <c r="AM19" s="5"/>
      <c r="AN19" s="5"/>
    </row>
    <row r="20" spans="1:40" x14ac:dyDescent="0.3">
      <c r="A20" s="1"/>
      <c r="B20" s="5"/>
      <c r="C20" s="1"/>
      <c r="D20" s="9"/>
      <c r="E20" s="1"/>
      <c r="F20" s="12" t="s">
        <v>32</v>
      </c>
      <c r="G20" s="11" t="s">
        <v>32</v>
      </c>
      <c r="H20" s="11" t="s">
        <v>32</v>
      </c>
      <c r="I20" s="11" t="s">
        <v>32</v>
      </c>
      <c r="J20" s="11" t="s">
        <v>32</v>
      </c>
      <c r="K20" s="1"/>
      <c r="L20" s="11" t="s">
        <v>32</v>
      </c>
      <c r="M20" s="11" t="s">
        <v>32</v>
      </c>
      <c r="N20" s="1"/>
      <c r="O20" s="11" t="s">
        <v>32</v>
      </c>
      <c r="P20" s="11" t="s">
        <v>32</v>
      </c>
      <c r="Q20" s="11" t="s">
        <v>32</v>
      </c>
      <c r="R20" s="1"/>
      <c r="S20" s="11" t="s">
        <v>32</v>
      </c>
      <c r="T20" s="11" t="s">
        <v>32</v>
      </c>
      <c r="U20" s="11" t="s">
        <v>32</v>
      </c>
      <c r="V20" s="11" t="s">
        <v>32</v>
      </c>
      <c r="W20" s="1"/>
      <c r="X20" s="11" t="s">
        <v>32</v>
      </c>
      <c r="Y20" s="11" t="s">
        <v>32</v>
      </c>
      <c r="Z20" s="1"/>
      <c r="AA20" s="11" t="s">
        <v>32</v>
      </c>
      <c r="AB20" s="13" t="s">
        <v>32</v>
      </c>
      <c r="AC20" s="8"/>
      <c r="AD20" s="11" t="s">
        <v>32</v>
      </c>
      <c r="AE20" s="11" t="s">
        <v>32</v>
      </c>
      <c r="AF20" s="11" t="s">
        <v>32</v>
      </c>
      <c r="AG20" s="11" t="s">
        <v>32</v>
      </c>
      <c r="AH20" s="1"/>
      <c r="AI20" s="11" t="s">
        <v>32</v>
      </c>
      <c r="AJ20" s="11" t="s">
        <v>32</v>
      </c>
      <c r="AK20" s="14" t="s">
        <v>32</v>
      </c>
      <c r="AL20" s="7"/>
      <c r="AM20" s="5"/>
      <c r="AN20" s="5"/>
    </row>
    <row r="21" spans="1:40" x14ac:dyDescent="0.3">
      <c r="A21" s="21" t="s">
        <v>49</v>
      </c>
      <c r="B21" s="22" t="s">
        <v>29</v>
      </c>
      <c r="C21" s="22"/>
      <c r="D21" s="21"/>
      <c r="E21" s="20">
        <v>36</v>
      </c>
      <c r="F21" s="23">
        <f>SUM(F5:F20)</f>
        <v>8665</v>
      </c>
      <c r="G21" s="24"/>
      <c r="H21" s="23">
        <f t="shared" ref="H21:I21" si="11">SUM(H5:H20)</f>
        <v>1391</v>
      </c>
      <c r="I21" s="23">
        <f t="shared" si="11"/>
        <v>2932</v>
      </c>
      <c r="J21" s="25">
        <f>+H21/I21</f>
        <v>0.47442019099590721</v>
      </c>
      <c r="K21" s="26"/>
      <c r="L21" s="23">
        <f t="shared" ref="L21:M21" si="12">SUM(L5:L20)</f>
        <v>5</v>
      </c>
      <c r="M21" s="23">
        <f t="shared" si="12"/>
        <v>27</v>
      </c>
      <c r="N21" s="26"/>
      <c r="O21" s="23">
        <f t="shared" ref="O21:P21" si="13">SUM(O5:O20)</f>
        <v>736</v>
      </c>
      <c r="P21" s="23">
        <f t="shared" si="13"/>
        <v>1010</v>
      </c>
      <c r="Q21" s="25">
        <f>+O21/P21</f>
        <v>0.72871287128712869</v>
      </c>
      <c r="R21" s="26"/>
      <c r="S21" s="23">
        <f t="shared" ref="S21:U21" si="14">SUM(S5:S20)</f>
        <v>524</v>
      </c>
      <c r="T21" s="23">
        <f t="shared" si="14"/>
        <v>1041</v>
      </c>
      <c r="U21" s="23">
        <f t="shared" si="14"/>
        <v>1565</v>
      </c>
      <c r="V21" s="24">
        <f>+U21/E21</f>
        <v>43.472222222222221</v>
      </c>
      <c r="W21" s="26"/>
      <c r="X21" s="23">
        <f>SUM(X5:X20)</f>
        <v>872</v>
      </c>
      <c r="Y21" s="24">
        <f>+X21/E21</f>
        <v>24.222222222222221</v>
      </c>
      <c r="Z21" s="24"/>
      <c r="AA21" s="23">
        <f>SUM(AA5:AA20)</f>
        <v>849</v>
      </c>
      <c r="AB21" s="27">
        <f>+AA21/E21</f>
        <v>23.583333333333332</v>
      </c>
      <c r="AC21" s="27"/>
      <c r="AD21" s="23">
        <f t="shared" ref="AD21:AE21" si="15">SUM(AD5:AD20)</f>
        <v>428</v>
      </c>
      <c r="AE21" s="23">
        <f t="shared" si="15"/>
        <v>738</v>
      </c>
      <c r="AF21" s="24">
        <f>+AE21/E21</f>
        <v>20.5</v>
      </c>
      <c r="AG21" s="26">
        <f>SUM(AG4:AG20)</f>
        <v>104</v>
      </c>
      <c r="AH21" s="26"/>
      <c r="AI21" s="23">
        <f>SUM(AI5:AI20)</f>
        <v>3523</v>
      </c>
      <c r="AJ21" s="24">
        <f>+AI21/E21</f>
        <v>97.861111111111114</v>
      </c>
      <c r="AK21" s="25">
        <f>(+(AI21)+(U21)+(2*X21)+(AD21)-(AE21))/F21</f>
        <v>0.75268320830929025</v>
      </c>
      <c r="AL21" s="1"/>
      <c r="AM21" s="5"/>
      <c r="AN21" s="5"/>
    </row>
    <row r="22" spans="1:40" x14ac:dyDescent="0.3">
      <c r="A22" s="1"/>
      <c r="B22" s="1"/>
      <c r="C22" s="1"/>
      <c r="D22" s="9"/>
      <c r="E22" s="9">
        <v>36</v>
      </c>
      <c r="F22" s="1" t="s">
        <v>68</v>
      </c>
      <c r="G22" s="28">
        <f>36*240</f>
        <v>8640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5" t="s">
        <v>77</v>
      </c>
      <c r="AJ22" s="1"/>
      <c r="AK22" s="1"/>
      <c r="AL22" s="1"/>
      <c r="AM22" s="5"/>
      <c r="AN22" s="5"/>
    </row>
    <row r="23" spans="1:40" x14ac:dyDescent="0.3">
      <c r="A23" s="1"/>
      <c r="B23" s="5" t="s">
        <v>66</v>
      </c>
      <c r="C23" s="5"/>
      <c r="D23" s="9"/>
      <c r="E23" s="9">
        <v>1</v>
      </c>
      <c r="F23" s="1" t="s">
        <v>69</v>
      </c>
      <c r="G23" s="1">
        <v>25</v>
      </c>
      <c r="H23" s="29">
        <f>SUM(G22:G23)</f>
        <v>8665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5"/>
      <c r="AF23" s="4"/>
      <c r="AG23" s="4"/>
      <c r="AH23" s="10"/>
      <c r="AI23" s="32">
        <f>+H21*2</f>
        <v>2782</v>
      </c>
      <c r="AJ23" s="36" t="s">
        <v>71</v>
      </c>
      <c r="AK23" s="10"/>
      <c r="AL23" s="1"/>
      <c r="AM23" s="5"/>
      <c r="AN23" s="5"/>
    </row>
    <row r="24" spans="1:40" x14ac:dyDescent="0.3">
      <c r="A24" s="1"/>
      <c r="B24" s="1"/>
      <c r="C24" s="39"/>
      <c r="D24" s="3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5"/>
      <c r="AF24" s="16"/>
      <c r="AG24" s="17"/>
      <c r="AH24" s="10"/>
      <c r="AI24" s="42">
        <f>+L21*1</f>
        <v>5</v>
      </c>
      <c r="AJ24" s="36" t="s">
        <v>72</v>
      </c>
      <c r="AK24" s="10"/>
      <c r="AL24" s="1"/>
      <c r="AM24" s="5"/>
      <c r="AN24" s="5"/>
    </row>
    <row r="25" spans="1:40" x14ac:dyDescent="0.3">
      <c r="A25" s="1"/>
      <c r="B25" s="1"/>
      <c r="C25" s="31"/>
      <c r="D25" s="3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5"/>
      <c r="AF25" s="16"/>
      <c r="AG25" s="17"/>
      <c r="AH25" s="10"/>
      <c r="AI25" s="42">
        <f>+O21</f>
        <v>736</v>
      </c>
      <c r="AJ25" s="37" t="s">
        <v>73</v>
      </c>
      <c r="AK25" s="10"/>
      <c r="AL25" s="1"/>
      <c r="AM25" s="5"/>
      <c r="AN25" s="5"/>
    </row>
    <row r="26" spans="1:40" x14ac:dyDescent="0.3">
      <c r="A26" s="1"/>
      <c r="B26" s="1"/>
      <c r="C26" s="1"/>
      <c r="D26" s="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5"/>
      <c r="AF26" s="10"/>
      <c r="AG26" s="17"/>
      <c r="AH26" s="10"/>
      <c r="AI26" s="42">
        <f>SUM(AI23:AI25)</f>
        <v>3523</v>
      </c>
      <c r="AJ26" s="38" t="s">
        <v>74</v>
      </c>
      <c r="AK26" s="10"/>
      <c r="AL26" s="1"/>
      <c r="AM26" s="5"/>
      <c r="AN26" s="5"/>
    </row>
    <row r="28" spans="1:40" ht="21" x14ac:dyDescent="0.4">
      <c r="A28" s="41" t="s">
        <v>29</v>
      </c>
      <c r="B28" s="1"/>
      <c r="C28" s="1"/>
      <c r="D28" s="9"/>
      <c r="E28" s="41" t="s">
        <v>78</v>
      </c>
      <c r="F28" s="1"/>
      <c r="G28" s="1"/>
      <c r="H28" s="1"/>
    </row>
    <row r="31" spans="1:40" ht="16.95" customHeight="1" x14ac:dyDescent="0.3">
      <c r="A31" s="2" t="s">
        <v>48</v>
      </c>
      <c r="B31" s="3" t="s">
        <v>0</v>
      </c>
      <c r="C31" s="3" t="s">
        <v>1</v>
      </c>
      <c r="D31" s="3" t="s">
        <v>67</v>
      </c>
      <c r="E31" s="3" t="s">
        <v>2</v>
      </c>
      <c r="F31" s="3" t="s">
        <v>3</v>
      </c>
      <c r="G31" s="3" t="s">
        <v>4</v>
      </c>
      <c r="H31" s="3" t="s">
        <v>5</v>
      </c>
      <c r="I31" s="3" t="s">
        <v>6</v>
      </c>
      <c r="J31" s="3" t="s">
        <v>7</v>
      </c>
      <c r="K31" s="46"/>
      <c r="L31" s="3" t="s">
        <v>8</v>
      </c>
      <c r="M31" s="3" t="s">
        <v>33</v>
      </c>
      <c r="N31" s="46"/>
      <c r="O31" s="3" t="s">
        <v>9</v>
      </c>
      <c r="P31" s="3" t="s">
        <v>10</v>
      </c>
      <c r="Q31" s="3" t="s">
        <v>11</v>
      </c>
      <c r="R31" s="46"/>
      <c r="S31" s="3" t="s">
        <v>12</v>
      </c>
      <c r="T31" s="3" t="s">
        <v>13</v>
      </c>
      <c r="U31" s="3" t="s">
        <v>14</v>
      </c>
      <c r="V31" s="3" t="s">
        <v>15</v>
      </c>
      <c r="W31" s="46"/>
      <c r="X31" s="3" t="s">
        <v>16</v>
      </c>
      <c r="Y31" s="3" t="s">
        <v>17</v>
      </c>
      <c r="Z31" s="46"/>
      <c r="AA31" s="3" t="s">
        <v>18</v>
      </c>
      <c r="AB31" s="3" t="s">
        <v>19</v>
      </c>
      <c r="AC31" s="46"/>
      <c r="AD31" s="3" t="s">
        <v>20</v>
      </c>
      <c r="AE31" s="3" t="s">
        <v>21</v>
      </c>
      <c r="AF31" s="3" t="s">
        <v>22</v>
      </c>
      <c r="AG31" s="3" t="s">
        <v>23</v>
      </c>
      <c r="AH31" s="46"/>
      <c r="AI31" s="3" t="s">
        <v>24</v>
      </c>
      <c r="AJ31" s="3" t="s">
        <v>25</v>
      </c>
      <c r="AK31" s="3" t="s">
        <v>26</v>
      </c>
      <c r="AL31" s="1"/>
      <c r="AM31" s="4" t="s">
        <v>27</v>
      </c>
      <c r="AN31" s="4" t="s">
        <v>28</v>
      </c>
    </row>
    <row r="32" spans="1:40" ht="16.95" customHeight="1" x14ac:dyDescent="0.3">
      <c r="A32" s="6" t="s">
        <v>49</v>
      </c>
      <c r="B32" s="5" t="s">
        <v>29</v>
      </c>
      <c r="C32" s="5" t="s">
        <v>50</v>
      </c>
      <c r="D32" s="10">
        <v>12</v>
      </c>
      <c r="E32" s="5">
        <v>3</v>
      </c>
      <c r="F32" s="18">
        <v>136</v>
      </c>
      <c r="G32" s="33">
        <f t="shared" ref="G32:G41" si="16">+F32/E32</f>
        <v>45.333333333333336</v>
      </c>
      <c r="H32" s="5">
        <v>38</v>
      </c>
      <c r="I32" s="5">
        <v>69</v>
      </c>
      <c r="J32" s="34">
        <f t="shared" ref="J32:J41" si="17">+H32/I32</f>
        <v>0.55072463768115942</v>
      </c>
      <c r="K32" s="47"/>
      <c r="L32" s="5">
        <v>0</v>
      </c>
      <c r="M32" s="5">
        <v>1</v>
      </c>
      <c r="N32" s="47"/>
      <c r="O32" s="5">
        <v>21</v>
      </c>
      <c r="P32" s="5">
        <v>25</v>
      </c>
      <c r="Q32" s="34">
        <f t="shared" ref="Q32:Q41" si="18">+O32/P32</f>
        <v>0.84</v>
      </c>
      <c r="R32" s="47"/>
      <c r="S32" s="5">
        <v>12</v>
      </c>
      <c r="T32" s="5">
        <v>16</v>
      </c>
      <c r="U32" s="5">
        <f t="shared" ref="U32:U41" si="19">SUM(S32:T32)</f>
        <v>28</v>
      </c>
      <c r="V32" s="33">
        <f t="shared" ref="V32:V41" si="20">+U32/E32</f>
        <v>9.3333333333333339</v>
      </c>
      <c r="W32" s="47"/>
      <c r="X32" s="5">
        <v>7</v>
      </c>
      <c r="Y32" s="33">
        <f t="shared" ref="Y32:Y41" si="21">+X32/E32</f>
        <v>2.3333333333333335</v>
      </c>
      <c r="Z32" s="47"/>
      <c r="AA32" s="5">
        <v>10</v>
      </c>
      <c r="AB32" s="35">
        <f t="shared" ref="AB32:AB41" si="22">+AA32/E32</f>
        <v>3.3333333333333335</v>
      </c>
      <c r="AC32" s="47"/>
      <c r="AD32" s="5">
        <v>3</v>
      </c>
      <c r="AE32" s="5">
        <v>7</v>
      </c>
      <c r="AF32" s="33">
        <f t="shared" ref="AF32:AF41" si="23">+AE32/E32</f>
        <v>2.3333333333333335</v>
      </c>
      <c r="AG32" s="5">
        <v>0</v>
      </c>
      <c r="AH32" s="47"/>
      <c r="AI32" s="5">
        <f t="shared" ref="AI32:AI41" si="24">+(2*H32)+(1*L32)+(O32)</f>
        <v>97</v>
      </c>
      <c r="AJ32" s="33">
        <f t="shared" ref="AJ32:AJ41" si="25">+AI32/E32</f>
        <v>32.333333333333336</v>
      </c>
      <c r="AK32" s="34">
        <f t="shared" ref="AK32:AK41" si="26">(+(AI32)+(U32)+(2*X32)+(AD32)-(AE32))/F32</f>
        <v>0.99264705882352944</v>
      </c>
      <c r="AL32" s="5"/>
      <c r="AM32" s="5" t="s">
        <v>70</v>
      </c>
      <c r="AN32" s="5" t="s">
        <v>41</v>
      </c>
    </row>
    <row r="33" spans="1:40" ht="16.95" customHeight="1" x14ac:dyDescent="0.3">
      <c r="A33" s="49" t="s">
        <v>49</v>
      </c>
      <c r="B33" s="50" t="s">
        <v>29</v>
      </c>
      <c r="C33" s="50" t="s">
        <v>34</v>
      </c>
      <c r="D33" s="51">
        <v>34</v>
      </c>
      <c r="E33" s="50">
        <v>3</v>
      </c>
      <c r="F33" s="52">
        <v>89</v>
      </c>
      <c r="G33" s="53">
        <f t="shared" si="16"/>
        <v>29.666666666666668</v>
      </c>
      <c r="H33" s="50">
        <v>11</v>
      </c>
      <c r="I33" s="50">
        <v>21</v>
      </c>
      <c r="J33" s="54">
        <f t="shared" si="17"/>
        <v>0.52380952380952384</v>
      </c>
      <c r="K33" s="50"/>
      <c r="L33" s="50"/>
      <c r="M33" s="50"/>
      <c r="N33" s="50"/>
      <c r="O33" s="50">
        <v>4</v>
      </c>
      <c r="P33" s="50">
        <v>7</v>
      </c>
      <c r="Q33" s="54">
        <f t="shared" si="18"/>
        <v>0.5714285714285714</v>
      </c>
      <c r="R33" s="50"/>
      <c r="S33" s="50">
        <v>5</v>
      </c>
      <c r="T33" s="50">
        <v>6</v>
      </c>
      <c r="U33" s="50">
        <f t="shared" si="19"/>
        <v>11</v>
      </c>
      <c r="V33" s="53">
        <f t="shared" si="20"/>
        <v>3.6666666666666665</v>
      </c>
      <c r="W33" s="50"/>
      <c r="X33" s="50">
        <v>4</v>
      </c>
      <c r="Y33" s="53">
        <f t="shared" si="21"/>
        <v>1.3333333333333333</v>
      </c>
      <c r="Z33" s="50"/>
      <c r="AA33" s="50">
        <v>12</v>
      </c>
      <c r="AB33" s="55">
        <f t="shared" si="22"/>
        <v>4</v>
      </c>
      <c r="AC33" s="50"/>
      <c r="AD33" s="50">
        <v>4</v>
      </c>
      <c r="AE33" s="50">
        <v>8</v>
      </c>
      <c r="AF33" s="53">
        <f t="shared" si="23"/>
        <v>2.6666666666666665</v>
      </c>
      <c r="AG33" s="50">
        <v>5</v>
      </c>
      <c r="AH33" s="50"/>
      <c r="AI33" s="50">
        <f t="shared" si="24"/>
        <v>26</v>
      </c>
      <c r="AJ33" s="53">
        <f t="shared" si="25"/>
        <v>8.6666666666666661</v>
      </c>
      <c r="AK33" s="54">
        <f t="shared" si="26"/>
        <v>0.4606741573033708</v>
      </c>
      <c r="AL33" s="50"/>
      <c r="AM33" s="50" t="s">
        <v>35</v>
      </c>
      <c r="AN33" s="50" t="s">
        <v>36</v>
      </c>
    </row>
    <row r="34" spans="1:40" ht="16.95" customHeight="1" x14ac:dyDescent="0.3">
      <c r="A34" s="6" t="s">
        <v>49</v>
      </c>
      <c r="B34" s="5" t="s">
        <v>29</v>
      </c>
      <c r="C34" s="5" t="s">
        <v>51</v>
      </c>
      <c r="D34" s="10">
        <v>22</v>
      </c>
      <c r="E34" s="5">
        <v>0</v>
      </c>
      <c r="F34" s="18">
        <v>0</v>
      </c>
      <c r="G34" s="33" t="e">
        <f t="shared" si="16"/>
        <v>#DIV/0!</v>
      </c>
      <c r="H34" s="5"/>
      <c r="I34" s="5"/>
      <c r="J34" s="34" t="e">
        <f t="shared" si="17"/>
        <v>#DIV/0!</v>
      </c>
      <c r="K34" s="47"/>
      <c r="L34" s="5"/>
      <c r="M34" s="5"/>
      <c r="N34" s="47"/>
      <c r="O34" s="5"/>
      <c r="P34" s="5"/>
      <c r="Q34" s="34" t="e">
        <f t="shared" si="18"/>
        <v>#DIV/0!</v>
      </c>
      <c r="R34" s="47"/>
      <c r="S34" s="5"/>
      <c r="T34" s="5"/>
      <c r="U34" s="5">
        <f t="shared" si="19"/>
        <v>0</v>
      </c>
      <c r="V34" s="33" t="e">
        <f t="shared" si="20"/>
        <v>#DIV/0!</v>
      </c>
      <c r="W34" s="47"/>
      <c r="X34" s="5"/>
      <c r="Y34" s="33" t="e">
        <f t="shared" si="21"/>
        <v>#DIV/0!</v>
      </c>
      <c r="Z34" s="47"/>
      <c r="AA34" s="5"/>
      <c r="AB34" s="35" t="e">
        <f t="shared" si="22"/>
        <v>#DIV/0!</v>
      </c>
      <c r="AC34" s="47"/>
      <c r="AD34" s="5"/>
      <c r="AE34" s="5"/>
      <c r="AF34" s="33" t="e">
        <f t="shared" si="23"/>
        <v>#DIV/0!</v>
      </c>
      <c r="AG34" s="5"/>
      <c r="AH34" s="47"/>
      <c r="AI34" s="5">
        <f t="shared" si="24"/>
        <v>0</v>
      </c>
      <c r="AJ34" s="33" t="e">
        <f t="shared" si="25"/>
        <v>#DIV/0!</v>
      </c>
      <c r="AK34" s="34" t="e">
        <f t="shared" si="26"/>
        <v>#DIV/0!</v>
      </c>
      <c r="AL34" s="5"/>
      <c r="AM34" s="5" t="s">
        <v>52</v>
      </c>
      <c r="AN34" s="5" t="s">
        <v>44</v>
      </c>
    </row>
    <row r="35" spans="1:40" ht="16.95" customHeight="1" x14ac:dyDescent="0.3">
      <c r="A35" s="49" t="s">
        <v>49</v>
      </c>
      <c r="B35" s="50" t="s">
        <v>29</v>
      </c>
      <c r="C35" s="50" t="s">
        <v>53</v>
      </c>
      <c r="D35" s="51">
        <v>42</v>
      </c>
      <c r="E35" s="50">
        <v>3</v>
      </c>
      <c r="F35" s="52">
        <v>33</v>
      </c>
      <c r="G35" s="53">
        <f t="shared" si="16"/>
        <v>11</v>
      </c>
      <c r="H35" s="50">
        <v>3</v>
      </c>
      <c r="I35" s="50">
        <v>5</v>
      </c>
      <c r="J35" s="54">
        <f t="shared" si="17"/>
        <v>0.6</v>
      </c>
      <c r="K35" s="50"/>
      <c r="L35" s="50"/>
      <c r="M35" s="50"/>
      <c r="N35" s="50"/>
      <c r="O35" s="50">
        <v>2</v>
      </c>
      <c r="P35" s="50">
        <v>2</v>
      </c>
      <c r="Q35" s="54">
        <f t="shared" si="18"/>
        <v>1</v>
      </c>
      <c r="R35" s="50"/>
      <c r="S35" s="50">
        <v>2</v>
      </c>
      <c r="T35" s="50">
        <v>3</v>
      </c>
      <c r="U35" s="50">
        <f t="shared" si="19"/>
        <v>5</v>
      </c>
      <c r="V35" s="53">
        <f t="shared" si="20"/>
        <v>1.6666666666666667</v>
      </c>
      <c r="W35" s="50"/>
      <c r="X35" s="50">
        <v>2</v>
      </c>
      <c r="Y35" s="53">
        <f t="shared" si="21"/>
        <v>0.66666666666666663</v>
      </c>
      <c r="Z35" s="50"/>
      <c r="AA35" s="50">
        <v>3</v>
      </c>
      <c r="AB35" s="55">
        <f t="shared" si="22"/>
        <v>1</v>
      </c>
      <c r="AC35" s="50"/>
      <c r="AD35" s="50">
        <v>0</v>
      </c>
      <c r="AE35" s="50">
        <v>2</v>
      </c>
      <c r="AF35" s="53">
        <f t="shared" si="23"/>
        <v>0.66666666666666663</v>
      </c>
      <c r="AG35" s="50">
        <v>1</v>
      </c>
      <c r="AH35" s="50"/>
      <c r="AI35" s="50">
        <f t="shared" si="24"/>
        <v>8</v>
      </c>
      <c r="AJ35" s="53">
        <f t="shared" si="25"/>
        <v>2.6666666666666665</v>
      </c>
      <c r="AK35" s="54">
        <f t="shared" si="26"/>
        <v>0.45454545454545453</v>
      </c>
      <c r="AL35" s="50"/>
      <c r="AM35" s="50" t="s">
        <v>54</v>
      </c>
      <c r="AN35" s="50" t="s">
        <v>36</v>
      </c>
    </row>
    <row r="36" spans="1:40" ht="16.95" customHeight="1" x14ac:dyDescent="0.3">
      <c r="A36" s="6" t="s">
        <v>49</v>
      </c>
      <c r="B36" s="5" t="s">
        <v>29</v>
      </c>
      <c r="C36" s="5" t="s">
        <v>38</v>
      </c>
      <c r="D36" s="10">
        <v>40</v>
      </c>
      <c r="E36" s="5">
        <v>3</v>
      </c>
      <c r="F36" s="18">
        <v>83</v>
      </c>
      <c r="G36" s="33">
        <f t="shared" si="16"/>
        <v>27.666666666666668</v>
      </c>
      <c r="H36" s="5">
        <v>10</v>
      </c>
      <c r="I36" s="5">
        <v>38</v>
      </c>
      <c r="J36" s="34">
        <f t="shared" si="17"/>
        <v>0.26315789473684209</v>
      </c>
      <c r="K36" s="47"/>
      <c r="L36" s="5"/>
      <c r="M36" s="5"/>
      <c r="N36" s="47"/>
      <c r="O36" s="5">
        <v>3</v>
      </c>
      <c r="P36" s="5">
        <v>8</v>
      </c>
      <c r="Q36" s="34">
        <f t="shared" si="18"/>
        <v>0.375</v>
      </c>
      <c r="R36" s="47"/>
      <c r="S36" s="5">
        <v>11</v>
      </c>
      <c r="T36" s="5">
        <v>14</v>
      </c>
      <c r="U36" s="5">
        <f t="shared" si="19"/>
        <v>25</v>
      </c>
      <c r="V36" s="33">
        <f t="shared" si="20"/>
        <v>8.3333333333333339</v>
      </c>
      <c r="W36" s="47"/>
      <c r="X36" s="5">
        <v>0</v>
      </c>
      <c r="Y36" s="33">
        <f t="shared" si="21"/>
        <v>0</v>
      </c>
      <c r="Z36" s="47"/>
      <c r="AA36" s="5">
        <v>7</v>
      </c>
      <c r="AB36" s="35">
        <f t="shared" si="22"/>
        <v>2.3333333333333335</v>
      </c>
      <c r="AC36" s="47"/>
      <c r="AD36" s="5">
        <v>0</v>
      </c>
      <c r="AE36" s="5">
        <v>2</v>
      </c>
      <c r="AF36" s="33">
        <f t="shared" si="23"/>
        <v>0.66666666666666663</v>
      </c>
      <c r="AG36" s="5">
        <v>3</v>
      </c>
      <c r="AH36" s="47"/>
      <c r="AI36" s="5">
        <f t="shared" si="24"/>
        <v>23</v>
      </c>
      <c r="AJ36" s="33">
        <f t="shared" si="25"/>
        <v>7.666666666666667</v>
      </c>
      <c r="AK36" s="34">
        <f t="shared" si="26"/>
        <v>0.55421686746987953</v>
      </c>
      <c r="AL36" s="5"/>
      <c r="AM36" s="5" t="s">
        <v>39</v>
      </c>
      <c r="AN36" s="5" t="s">
        <v>40</v>
      </c>
    </row>
    <row r="37" spans="1:40" ht="16.95" customHeight="1" x14ac:dyDescent="0.3">
      <c r="A37" s="49" t="s">
        <v>49</v>
      </c>
      <c r="B37" s="50" t="s">
        <v>29</v>
      </c>
      <c r="C37" s="50" t="s">
        <v>55</v>
      </c>
      <c r="D37" s="51">
        <v>44</v>
      </c>
      <c r="E37" s="50">
        <v>3</v>
      </c>
      <c r="F37" s="52">
        <v>125</v>
      </c>
      <c r="G37" s="53">
        <f t="shared" si="16"/>
        <v>41.666666666666664</v>
      </c>
      <c r="H37" s="50">
        <v>23</v>
      </c>
      <c r="I37" s="50">
        <v>47</v>
      </c>
      <c r="J37" s="54">
        <f t="shared" si="17"/>
        <v>0.48936170212765956</v>
      </c>
      <c r="K37" s="50"/>
      <c r="L37" s="50">
        <v>1</v>
      </c>
      <c r="M37" s="50">
        <v>5</v>
      </c>
      <c r="N37" s="50"/>
      <c r="O37" s="50">
        <v>5</v>
      </c>
      <c r="P37" s="50">
        <v>6</v>
      </c>
      <c r="Q37" s="54">
        <f t="shared" si="18"/>
        <v>0.83333333333333337</v>
      </c>
      <c r="R37" s="50"/>
      <c r="S37" s="50">
        <v>2</v>
      </c>
      <c r="T37" s="50">
        <v>4</v>
      </c>
      <c r="U37" s="50">
        <f t="shared" si="19"/>
        <v>6</v>
      </c>
      <c r="V37" s="53">
        <f t="shared" si="20"/>
        <v>2</v>
      </c>
      <c r="W37" s="50"/>
      <c r="X37" s="50">
        <v>10</v>
      </c>
      <c r="Y37" s="53">
        <f t="shared" si="21"/>
        <v>3.3333333333333335</v>
      </c>
      <c r="Z37" s="50"/>
      <c r="AA37" s="50">
        <v>6</v>
      </c>
      <c r="AB37" s="55">
        <f t="shared" si="22"/>
        <v>2</v>
      </c>
      <c r="AC37" s="50"/>
      <c r="AD37" s="50">
        <v>4</v>
      </c>
      <c r="AE37" s="50">
        <v>13</v>
      </c>
      <c r="AF37" s="53">
        <f t="shared" si="23"/>
        <v>4.333333333333333</v>
      </c>
      <c r="AG37" s="50">
        <v>1</v>
      </c>
      <c r="AH37" s="50"/>
      <c r="AI37" s="50">
        <f t="shared" si="24"/>
        <v>52</v>
      </c>
      <c r="AJ37" s="53">
        <f t="shared" si="25"/>
        <v>17.333333333333332</v>
      </c>
      <c r="AK37" s="54">
        <f t="shared" si="26"/>
        <v>0.55200000000000005</v>
      </c>
      <c r="AL37" s="50"/>
      <c r="AM37" s="50" t="s">
        <v>56</v>
      </c>
      <c r="AN37" s="50" t="s">
        <v>57</v>
      </c>
    </row>
    <row r="38" spans="1:40" ht="16.95" customHeight="1" x14ac:dyDescent="0.3">
      <c r="A38" s="6" t="s">
        <v>49</v>
      </c>
      <c r="B38" s="5" t="s">
        <v>29</v>
      </c>
      <c r="C38" s="5" t="s">
        <v>60</v>
      </c>
      <c r="D38" s="10">
        <v>24</v>
      </c>
      <c r="E38" s="5">
        <v>3</v>
      </c>
      <c r="F38" s="18">
        <v>76</v>
      </c>
      <c r="G38" s="33">
        <f t="shared" si="16"/>
        <v>25.333333333333332</v>
      </c>
      <c r="H38" s="5">
        <v>3</v>
      </c>
      <c r="I38" s="5">
        <v>15</v>
      </c>
      <c r="J38" s="34">
        <f t="shared" si="17"/>
        <v>0.2</v>
      </c>
      <c r="K38" s="47"/>
      <c r="L38" s="5"/>
      <c r="M38" s="5"/>
      <c r="N38" s="47"/>
      <c r="O38" s="5">
        <v>5</v>
      </c>
      <c r="P38" s="5">
        <v>6</v>
      </c>
      <c r="Q38" s="34">
        <f t="shared" si="18"/>
        <v>0.83333333333333337</v>
      </c>
      <c r="R38" s="47"/>
      <c r="S38" s="5">
        <v>5</v>
      </c>
      <c r="T38" s="5">
        <v>14</v>
      </c>
      <c r="U38" s="5">
        <f t="shared" si="19"/>
        <v>19</v>
      </c>
      <c r="V38" s="33">
        <f t="shared" si="20"/>
        <v>6.333333333333333</v>
      </c>
      <c r="W38" s="47"/>
      <c r="X38" s="5">
        <v>1</v>
      </c>
      <c r="Y38" s="33">
        <f t="shared" si="21"/>
        <v>0.33333333333333331</v>
      </c>
      <c r="Z38" s="47"/>
      <c r="AA38" s="5">
        <v>5</v>
      </c>
      <c r="AB38" s="35">
        <f t="shared" si="22"/>
        <v>1.6666666666666667</v>
      </c>
      <c r="AC38" s="47"/>
      <c r="AD38" s="5">
        <v>0</v>
      </c>
      <c r="AE38" s="5">
        <v>8</v>
      </c>
      <c r="AF38" s="33">
        <f t="shared" si="23"/>
        <v>2.6666666666666665</v>
      </c>
      <c r="AG38" s="5">
        <v>1</v>
      </c>
      <c r="AH38" s="47"/>
      <c r="AI38" s="5">
        <f t="shared" si="24"/>
        <v>11</v>
      </c>
      <c r="AJ38" s="33">
        <f t="shared" si="25"/>
        <v>3.6666666666666665</v>
      </c>
      <c r="AK38" s="34">
        <f t="shared" si="26"/>
        <v>0.31578947368421051</v>
      </c>
      <c r="AL38" s="5"/>
      <c r="AM38" s="5" t="s">
        <v>37</v>
      </c>
      <c r="AN38" s="5" t="s">
        <v>61</v>
      </c>
    </row>
    <row r="39" spans="1:40" ht="16.95" customHeight="1" x14ac:dyDescent="0.3">
      <c r="A39" s="49" t="s">
        <v>49</v>
      </c>
      <c r="B39" s="50" t="s">
        <v>29</v>
      </c>
      <c r="C39" s="50" t="s">
        <v>30</v>
      </c>
      <c r="D39" s="51">
        <v>23</v>
      </c>
      <c r="E39" s="50">
        <v>3</v>
      </c>
      <c r="F39" s="52">
        <v>22</v>
      </c>
      <c r="G39" s="53">
        <f t="shared" si="16"/>
        <v>7.333333333333333</v>
      </c>
      <c r="H39" s="50">
        <v>2</v>
      </c>
      <c r="I39" s="50">
        <v>5</v>
      </c>
      <c r="J39" s="54">
        <f t="shared" si="17"/>
        <v>0.4</v>
      </c>
      <c r="K39" s="50"/>
      <c r="L39" s="50"/>
      <c r="M39" s="50"/>
      <c r="N39" s="50"/>
      <c r="O39" s="50">
        <v>2</v>
      </c>
      <c r="P39" s="50">
        <v>2</v>
      </c>
      <c r="Q39" s="54">
        <f t="shared" si="18"/>
        <v>1</v>
      </c>
      <c r="R39" s="50"/>
      <c r="S39" s="50">
        <v>0</v>
      </c>
      <c r="T39" s="50">
        <v>2</v>
      </c>
      <c r="U39" s="50">
        <f t="shared" si="19"/>
        <v>2</v>
      </c>
      <c r="V39" s="53">
        <f t="shared" si="20"/>
        <v>0.66666666666666663</v>
      </c>
      <c r="W39" s="50"/>
      <c r="X39" s="50">
        <v>2</v>
      </c>
      <c r="Y39" s="53">
        <f t="shared" si="21"/>
        <v>0.66666666666666663</v>
      </c>
      <c r="Z39" s="50"/>
      <c r="AA39" s="50">
        <v>2</v>
      </c>
      <c r="AB39" s="55">
        <f t="shared" si="22"/>
        <v>0.66666666666666663</v>
      </c>
      <c r="AC39" s="50"/>
      <c r="AD39" s="50">
        <v>0</v>
      </c>
      <c r="AE39" s="50">
        <v>1</v>
      </c>
      <c r="AF39" s="53">
        <f t="shared" si="23"/>
        <v>0.33333333333333331</v>
      </c>
      <c r="AG39" s="50">
        <v>0</v>
      </c>
      <c r="AH39" s="50"/>
      <c r="AI39" s="50">
        <f t="shared" si="24"/>
        <v>6</v>
      </c>
      <c r="AJ39" s="53">
        <f t="shared" si="25"/>
        <v>2</v>
      </c>
      <c r="AK39" s="54">
        <f t="shared" si="26"/>
        <v>0.5</v>
      </c>
      <c r="AL39" s="50"/>
      <c r="AM39" s="50" t="s">
        <v>70</v>
      </c>
      <c r="AN39" s="50" t="s">
        <v>41</v>
      </c>
    </row>
    <row r="40" spans="1:40" ht="16.95" customHeight="1" x14ac:dyDescent="0.3">
      <c r="A40" s="6" t="s">
        <v>49</v>
      </c>
      <c r="B40" s="5" t="s">
        <v>29</v>
      </c>
      <c r="C40" s="5" t="s">
        <v>63</v>
      </c>
      <c r="D40" s="10">
        <v>10</v>
      </c>
      <c r="E40" s="5">
        <v>3</v>
      </c>
      <c r="F40" s="18">
        <v>119</v>
      </c>
      <c r="G40" s="33">
        <f t="shared" si="16"/>
        <v>39.666666666666664</v>
      </c>
      <c r="H40" s="5">
        <v>18</v>
      </c>
      <c r="I40" s="5">
        <v>38</v>
      </c>
      <c r="J40" s="34">
        <f t="shared" si="17"/>
        <v>0.47368421052631576</v>
      </c>
      <c r="K40" s="47"/>
      <c r="L40" s="5">
        <v>0</v>
      </c>
      <c r="M40" s="5">
        <v>1</v>
      </c>
      <c r="N40" s="47"/>
      <c r="O40" s="5">
        <v>0</v>
      </c>
      <c r="P40" s="5">
        <v>0</v>
      </c>
      <c r="Q40" s="34" t="e">
        <f t="shared" si="18"/>
        <v>#DIV/0!</v>
      </c>
      <c r="R40" s="47"/>
      <c r="S40" s="5">
        <v>2</v>
      </c>
      <c r="T40" s="5">
        <v>11</v>
      </c>
      <c r="U40" s="5">
        <f t="shared" si="19"/>
        <v>13</v>
      </c>
      <c r="V40" s="33">
        <f t="shared" si="20"/>
        <v>4.333333333333333</v>
      </c>
      <c r="W40" s="47"/>
      <c r="X40" s="5">
        <v>28</v>
      </c>
      <c r="Y40" s="33">
        <f t="shared" si="21"/>
        <v>9.3333333333333339</v>
      </c>
      <c r="Z40" s="47"/>
      <c r="AA40" s="5">
        <v>13</v>
      </c>
      <c r="AB40" s="35">
        <f t="shared" si="22"/>
        <v>4.333333333333333</v>
      </c>
      <c r="AC40" s="47"/>
      <c r="AD40" s="5">
        <v>14</v>
      </c>
      <c r="AE40" s="5">
        <v>13</v>
      </c>
      <c r="AF40" s="33">
        <f t="shared" si="23"/>
        <v>4.333333333333333</v>
      </c>
      <c r="AG40" s="5">
        <v>0</v>
      </c>
      <c r="AH40" s="47"/>
      <c r="AI40" s="5">
        <f t="shared" si="24"/>
        <v>36</v>
      </c>
      <c r="AJ40" s="33">
        <f t="shared" si="25"/>
        <v>12</v>
      </c>
      <c r="AK40" s="34">
        <f t="shared" si="26"/>
        <v>0.89075630252100846</v>
      </c>
      <c r="AL40" s="5"/>
      <c r="AM40" s="5" t="s">
        <v>64</v>
      </c>
      <c r="AN40" s="5" t="s">
        <v>65</v>
      </c>
    </row>
    <row r="41" spans="1:40" ht="16.95" customHeight="1" x14ac:dyDescent="0.3">
      <c r="A41" s="49" t="s">
        <v>49</v>
      </c>
      <c r="B41" s="50" t="s">
        <v>29</v>
      </c>
      <c r="C41" s="50" t="s">
        <v>46</v>
      </c>
      <c r="D41" s="51">
        <v>32</v>
      </c>
      <c r="E41" s="50">
        <v>3</v>
      </c>
      <c r="F41" s="52">
        <v>37</v>
      </c>
      <c r="G41" s="53">
        <f t="shared" si="16"/>
        <v>12.333333333333334</v>
      </c>
      <c r="H41" s="50">
        <v>2</v>
      </c>
      <c r="I41" s="50">
        <v>4</v>
      </c>
      <c r="J41" s="54">
        <f t="shared" si="17"/>
        <v>0.5</v>
      </c>
      <c r="K41" s="50"/>
      <c r="L41" s="50">
        <v>0</v>
      </c>
      <c r="M41" s="50">
        <v>1</v>
      </c>
      <c r="N41" s="50"/>
      <c r="O41" s="50">
        <v>1</v>
      </c>
      <c r="P41" s="50">
        <v>2</v>
      </c>
      <c r="Q41" s="54">
        <f t="shared" si="18"/>
        <v>0.5</v>
      </c>
      <c r="R41" s="50"/>
      <c r="S41" s="50">
        <v>2</v>
      </c>
      <c r="T41" s="50">
        <v>1</v>
      </c>
      <c r="U41" s="50">
        <f t="shared" si="19"/>
        <v>3</v>
      </c>
      <c r="V41" s="53">
        <f t="shared" si="20"/>
        <v>1</v>
      </c>
      <c r="W41" s="50"/>
      <c r="X41" s="50">
        <v>6</v>
      </c>
      <c r="Y41" s="53">
        <f t="shared" si="21"/>
        <v>2</v>
      </c>
      <c r="Z41" s="50"/>
      <c r="AA41" s="50">
        <v>4</v>
      </c>
      <c r="AB41" s="55">
        <f t="shared" si="22"/>
        <v>1.3333333333333333</v>
      </c>
      <c r="AC41" s="50"/>
      <c r="AD41" s="50">
        <v>0</v>
      </c>
      <c r="AE41" s="50">
        <v>5</v>
      </c>
      <c r="AF41" s="53">
        <f t="shared" si="23"/>
        <v>1.6666666666666667</v>
      </c>
      <c r="AG41" s="50">
        <v>1</v>
      </c>
      <c r="AH41" s="50"/>
      <c r="AI41" s="50">
        <f t="shared" si="24"/>
        <v>5</v>
      </c>
      <c r="AJ41" s="53">
        <f t="shared" si="25"/>
        <v>1.6666666666666667</v>
      </c>
      <c r="AK41" s="54">
        <f t="shared" si="26"/>
        <v>0.40540540540540543</v>
      </c>
      <c r="AL41" s="50"/>
      <c r="AM41" s="50" t="s">
        <v>80</v>
      </c>
      <c r="AN41" s="50" t="s">
        <v>47</v>
      </c>
    </row>
    <row r="42" spans="1:40" x14ac:dyDescent="0.3">
      <c r="A42" s="1"/>
      <c r="B42" s="5"/>
      <c r="C42" s="1"/>
      <c r="D42" s="9"/>
      <c r="E42" s="1"/>
      <c r="F42" s="12" t="s">
        <v>32</v>
      </c>
      <c r="G42" s="11" t="s">
        <v>32</v>
      </c>
      <c r="H42" s="11" t="s">
        <v>32</v>
      </c>
      <c r="I42" s="11" t="s">
        <v>32</v>
      </c>
      <c r="J42" s="11" t="s">
        <v>32</v>
      </c>
      <c r="K42" s="1"/>
      <c r="L42" s="11" t="s">
        <v>32</v>
      </c>
      <c r="M42" s="11" t="s">
        <v>32</v>
      </c>
      <c r="N42" s="1"/>
      <c r="O42" s="11" t="s">
        <v>32</v>
      </c>
      <c r="P42" s="11" t="s">
        <v>32</v>
      </c>
      <c r="Q42" s="11" t="s">
        <v>32</v>
      </c>
      <c r="R42" s="1"/>
      <c r="S42" s="11" t="s">
        <v>32</v>
      </c>
      <c r="T42" s="11" t="s">
        <v>32</v>
      </c>
      <c r="U42" s="11" t="s">
        <v>32</v>
      </c>
      <c r="V42" s="11" t="s">
        <v>32</v>
      </c>
      <c r="W42" s="1"/>
      <c r="X42" s="11" t="s">
        <v>32</v>
      </c>
      <c r="Y42" s="11" t="s">
        <v>32</v>
      </c>
      <c r="Z42" s="1"/>
      <c r="AA42" s="11" t="s">
        <v>32</v>
      </c>
      <c r="AB42" s="13" t="s">
        <v>32</v>
      </c>
      <c r="AC42" s="8"/>
      <c r="AD42" s="11" t="s">
        <v>32</v>
      </c>
      <c r="AE42" s="11" t="s">
        <v>32</v>
      </c>
      <c r="AF42" s="11" t="s">
        <v>32</v>
      </c>
      <c r="AG42" s="11" t="s">
        <v>32</v>
      </c>
      <c r="AH42" s="1"/>
      <c r="AI42" s="11" t="s">
        <v>32</v>
      </c>
      <c r="AJ42" s="11" t="s">
        <v>32</v>
      </c>
      <c r="AK42" s="14" t="s">
        <v>32</v>
      </c>
      <c r="AL42" s="7"/>
      <c r="AM42" s="5"/>
      <c r="AN42" s="5"/>
    </row>
    <row r="43" spans="1:40" x14ac:dyDescent="0.3">
      <c r="A43" s="21" t="s">
        <v>49</v>
      </c>
      <c r="B43" s="22" t="s">
        <v>29</v>
      </c>
      <c r="C43" s="22"/>
      <c r="D43" s="21"/>
      <c r="E43" s="20">
        <v>3</v>
      </c>
      <c r="F43" s="23">
        <f>SUM(F32:F42)</f>
        <v>720</v>
      </c>
      <c r="G43" s="24"/>
      <c r="H43" s="23">
        <f t="shared" ref="H43:I43" si="27">SUM(H32:H42)</f>
        <v>110</v>
      </c>
      <c r="I43" s="23">
        <f t="shared" si="27"/>
        <v>242</v>
      </c>
      <c r="J43" s="25">
        <f>+H43/I43</f>
        <v>0.45454545454545453</v>
      </c>
      <c r="K43" s="26"/>
      <c r="L43" s="23">
        <f t="shared" ref="L43:M43" si="28">SUM(L32:L42)</f>
        <v>1</v>
      </c>
      <c r="M43" s="23">
        <f t="shared" si="28"/>
        <v>8</v>
      </c>
      <c r="N43" s="26"/>
      <c r="O43" s="23">
        <f t="shared" ref="O43:P43" si="29">SUM(O32:O42)</f>
        <v>43</v>
      </c>
      <c r="P43" s="23">
        <f t="shared" si="29"/>
        <v>58</v>
      </c>
      <c r="Q43" s="25">
        <f>+O43/P43</f>
        <v>0.74137931034482762</v>
      </c>
      <c r="R43" s="26"/>
      <c r="S43" s="23">
        <f t="shared" ref="S43:T43" si="30">SUM(S32:S42)</f>
        <v>41</v>
      </c>
      <c r="T43" s="23">
        <f t="shared" si="30"/>
        <v>71</v>
      </c>
      <c r="U43" s="23">
        <f>SUM(U32:U42)</f>
        <v>112</v>
      </c>
      <c r="V43" s="24">
        <f>+U43/E43</f>
        <v>37.333333333333336</v>
      </c>
      <c r="W43" s="26"/>
      <c r="X43" s="23">
        <f>SUM(X32:X42)</f>
        <v>60</v>
      </c>
      <c r="Y43" s="24">
        <f>+X43/E43</f>
        <v>20</v>
      </c>
      <c r="Z43" s="24"/>
      <c r="AA43" s="23">
        <f>SUM(AA32:AA42)</f>
        <v>62</v>
      </c>
      <c r="AB43" s="24">
        <f>+AA43/E43</f>
        <v>20.666666666666668</v>
      </c>
      <c r="AC43" s="27"/>
      <c r="AD43" s="23">
        <f>SUM(AD32:AD42)</f>
        <v>25</v>
      </c>
      <c r="AE43" s="23">
        <f>SUM(AE32:AE42)</f>
        <v>59</v>
      </c>
      <c r="AF43" s="24">
        <f>+AE43/E43</f>
        <v>19.666666666666668</v>
      </c>
      <c r="AG43" s="23">
        <f>SUM(AG32:AG42)</f>
        <v>12</v>
      </c>
      <c r="AH43" s="26"/>
      <c r="AI43" s="23">
        <f>SUM(AI32:AI42)</f>
        <v>264</v>
      </c>
      <c r="AJ43" s="24">
        <f>+AI43/E43</f>
        <v>88</v>
      </c>
      <c r="AK43" s="25">
        <f>(+(AI43)+(U43)+(2*X43)+(AD43)-(AE43))/F43</f>
        <v>0.64166666666666672</v>
      </c>
      <c r="AL43" s="1"/>
      <c r="AM43" s="5"/>
      <c r="AN43" s="5"/>
    </row>
    <row r="44" spans="1:40" x14ac:dyDescent="0.3">
      <c r="A44" s="1"/>
      <c r="B44" s="1"/>
      <c r="C44" s="1"/>
      <c r="D44" s="9"/>
      <c r="E44" s="9">
        <v>3</v>
      </c>
      <c r="F44" s="1" t="s">
        <v>68</v>
      </c>
      <c r="G44" s="28">
        <v>720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5" t="s">
        <v>79</v>
      </c>
      <c r="AJ44" s="1"/>
      <c r="AK44" s="1"/>
      <c r="AL44" s="1"/>
      <c r="AM44" s="5"/>
      <c r="AN44" s="5"/>
    </row>
    <row r="45" spans="1:40" x14ac:dyDescent="0.3">
      <c r="A45" s="1"/>
      <c r="B45" s="5"/>
      <c r="C45" s="5"/>
      <c r="D45" s="9"/>
      <c r="E45" s="9"/>
      <c r="F45" s="1"/>
      <c r="G45" s="1"/>
      <c r="H45" s="29">
        <f>SUM(G44:G45)</f>
        <v>720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5"/>
      <c r="AF45" s="4"/>
      <c r="AG45" s="4"/>
      <c r="AH45" s="10"/>
      <c r="AI45" s="32">
        <f>+H43*2</f>
        <v>220</v>
      </c>
      <c r="AJ45" s="36" t="s">
        <v>71</v>
      </c>
      <c r="AK45" s="10"/>
      <c r="AL45" s="1"/>
      <c r="AM45" s="5"/>
      <c r="AN45" s="5"/>
    </row>
    <row r="46" spans="1:40" x14ac:dyDescent="0.3">
      <c r="AI46">
        <v>1</v>
      </c>
      <c r="AJ46" t="s">
        <v>72</v>
      </c>
    </row>
    <row r="47" spans="1:40" x14ac:dyDescent="0.3">
      <c r="AI47">
        <f>+O43</f>
        <v>43</v>
      </c>
      <c r="AJ47" t="s">
        <v>73</v>
      </c>
    </row>
    <row r="48" spans="1:40" x14ac:dyDescent="0.3">
      <c r="AI48" s="43">
        <f>SUM(AI45:AI47)</f>
        <v>264</v>
      </c>
    </row>
  </sheetData>
  <sheetProtection sheet="1" objects="1" scenarios="1"/>
  <pageMargins left="0.2" right="0.2" top="0.25" bottom="0.2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2025-06-23T20:56:05Z</dcterms:modified>
</cp:coreProperties>
</file>