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wner\Documents\Documents\4-WBL - WABA\New Jersey Gems\"/>
    </mc:Choice>
  </mc:AlternateContent>
  <xr:revisionPtr revIDLastSave="0" documentId="13_ncr:1_{A427E4AB-F319-410E-8689-21D525304D2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80-81 Schedule-Results" sheetId="6" r:id="rId1"/>
  </sheets>
  <definedNames>
    <definedName name="_xlnm.Print_Area" localSheetId="0">'80-81 Schedule-Results'!$A$1:$T$61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1" i="6" l="1"/>
  <c r="M61" i="6" s="1"/>
  <c r="K60" i="6"/>
  <c r="M60" i="6" s="1"/>
  <c r="K49" i="6" l="1"/>
  <c r="M49" i="6" s="1"/>
  <c r="K48" i="6"/>
  <c r="M48" i="6" s="1"/>
  <c r="T44" i="6"/>
  <c r="S44" i="6"/>
  <c r="Q44" i="6"/>
  <c r="P44" i="6"/>
  <c r="R44" i="6" s="1"/>
  <c r="T43" i="6"/>
  <c r="S43" i="6"/>
  <c r="Q43" i="6"/>
  <c r="P43" i="6"/>
  <c r="T42" i="6"/>
  <c r="S42" i="6"/>
  <c r="Q42" i="6"/>
  <c r="P42" i="6"/>
  <c r="R42" i="6" s="1"/>
  <c r="T41" i="6"/>
  <c r="S41" i="6"/>
  <c r="Q41" i="6"/>
  <c r="P41" i="6"/>
  <c r="R41" i="6" s="1"/>
  <c r="T40" i="6"/>
  <c r="S40" i="6"/>
  <c r="T39" i="6"/>
  <c r="S39" i="6"/>
  <c r="Q39" i="6"/>
  <c r="P39" i="6"/>
  <c r="R39" i="6" s="1"/>
  <c r="T38" i="6"/>
  <c r="S38" i="6"/>
  <c r="Q38" i="6"/>
  <c r="P38" i="6"/>
  <c r="R38" i="6" s="1"/>
  <c r="T36" i="6"/>
  <c r="S36" i="6"/>
  <c r="Q36" i="6"/>
  <c r="P36" i="6"/>
  <c r="R36" i="6" s="1"/>
  <c r="T35" i="6"/>
  <c r="S35" i="6"/>
  <c r="Q35" i="6"/>
  <c r="P35" i="6"/>
  <c r="T31" i="6"/>
  <c r="S31" i="6"/>
  <c r="Q31" i="6"/>
  <c r="P31" i="6"/>
  <c r="R29" i="6"/>
  <c r="R28" i="6"/>
  <c r="R27" i="6"/>
  <c r="R26" i="6"/>
  <c r="R24" i="6"/>
  <c r="R23" i="6"/>
  <c r="R21" i="6"/>
  <c r="R20" i="6"/>
  <c r="T16" i="6"/>
  <c r="S16" i="6"/>
  <c r="Q16" i="6"/>
  <c r="P16" i="6"/>
  <c r="R14" i="6"/>
  <c r="R13" i="6"/>
  <c r="R12" i="6"/>
  <c r="R11" i="6"/>
  <c r="R9" i="6"/>
  <c r="R8" i="6"/>
  <c r="R6" i="6"/>
  <c r="R5" i="6"/>
  <c r="S46" i="6" l="1"/>
  <c r="R17" i="6"/>
  <c r="S17" i="6" s="1"/>
  <c r="R32" i="6"/>
  <c r="R31" i="6" s="1"/>
  <c r="Q46" i="6"/>
  <c r="R43" i="6"/>
  <c r="T46" i="6"/>
  <c r="T17" i="6"/>
  <c r="S32" i="6"/>
  <c r="R35" i="6"/>
  <c r="P46" i="6"/>
  <c r="T32" i="6" l="1"/>
  <c r="R16" i="6"/>
  <c r="R47" i="6"/>
  <c r="S47" i="6" l="1"/>
  <c r="T47" i="6"/>
  <c r="R46" i="6"/>
</calcChain>
</file>

<file path=xl/sharedStrings.xml><?xml version="1.0" encoding="utf-8"?>
<sst xmlns="http://schemas.openxmlformats.org/spreadsheetml/2006/main" count="432" uniqueCount="184">
  <si>
    <t>Game #</t>
  </si>
  <si>
    <t>Day</t>
  </si>
  <si>
    <t>Date</t>
  </si>
  <si>
    <t>Record</t>
  </si>
  <si>
    <t>Opponent</t>
  </si>
  <si>
    <t>Score</t>
  </si>
  <si>
    <t>Home</t>
  </si>
  <si>
    <t>COMMENTS</t>
  </si>
  <si>
    <t>Location</t>
  </si>
  <si>
    <t>Attendance</t>
  </si>
  <si>
    <t>New Jersey Gems</t>
  </si>
  <si>
    <t>Sunday</t>
  </si>
  <si>
    <t>Chicago</t>
  </si>
  <si>
    <t>New Jersey</t>
  </si>
  <si>
    <t xml:space="preserve"> 0-1</t>
  </si>
  <si>
    <t>Tuesday</t>
  </si>
  <si>
    <t xml:space="preserve"> 1-1</t>
  </si>
  <si>
    <t>Thursday</t>
  </si>
  <si>
    <t xml:space="preserve"> 1-2</t>
  </si>
  <si>
    <t>Minnesota</t>
  </si>
  <si>
    <t xml:space="preserve"> 2-2</t>
  </si>
  <si>
    <t xml:space="preserve"> 3-3</t>
  </si>
  <si>
    <t>Wednesday</t>
  </si>
  <si>
    <t>Friday</t>
  </si>
  <si>
    <t>Saturday</t>
  </si>
  <si>
    <t xml:space="preserve"> 6-3</t>
  </si>
  <si>
    <t xml:space="preserve"> 7-4</t>
  </si>
  <si>
    <t xml:space="preserve"> 12-7</t>
  </si>
  <si>
    <t xml:space="preserve"> 17-12</t>
  </si>
  <si>
    <t>1-1</t>
  </si>
  <si>
    <t>0-1</t>
  </si>
  <si>
    <t>New Orleans</t>
  </si>
  <si>
    <t>2-2</t>
  </si>
  <si>
    <t>St. Louis</t>
  </si>
  <si>
    <t>3-3</t>
  </si>
  <si>
    <t>San Francisco</t>
  </si>
  <si>
    <t>3-5</t>
  </si>
  <si>
    <t>9-3</t>
  </si>
  <si>
    <t>Dallas</t>
  </si>
  <si>
    <t>OT</t>
  </si>
  <si>
    <t>Monday</t>
  </si>
  <si>
    <t>8-8</t>
  </si>
  <si>
    <t>Met Center</t>
  </si>
  <si>
    <t>18-12</t>
  </si>
  <si>
    <t>16-12</t>
  </si>
  <si>
    <t>Kiel Auditorium</t>
  </si>
  <si>
    <t>21-12</t>
  </si>
  <si>
    <t>1-0</t>
  </si>
  <si>
    <t>0-2</t>
  </si>
  <si>
    <t>2-0</t>
  </si>
  <si>
    <t>1-2</t>
  </si>
  <si>
    <t>New England</t>
  </si>
  <si>
    <t>0-4</t>
  </si>
  <si>
    <t>3-2</t>
  </si>
  <si>
    <t>0-3</t>
  </si>
  <si>
    <t>Nebraska</t>
  </si>
  <si>
    <t>3-1</t>
  </si>
  <si>
    <t>4-3</t>
  </si>
  <si>
    <t>0-6</t>
  </si>
  <si>
    <t>5-3</t>
  </si>
  <si>
    <t>6-3</t>
  </si>
  <si>
    <t>5-2</t>
  </si>
  <si>
    <t>6-4</t>
  </si>
  <si>
    <t>Not on Original schedule</t>
  </si>
  <si>
    <t>3-6</t>
  </si>
  <si>
    <t>7-4</t>
  </si>
  <si>
    <t>8-4</t>
  </si>
  <si>
    <t>3-8</t>
  </si>
  <si>
    <t>9-4</t>
  </si>
  <si>
    <t>9-5</t>
  </si>
  <si>
    <t>10-3</t>
  </si>
  <si>
    <t>5-8</t>
  </si>
  <si>
    <t>10-5</t>
  </si>
  <si>
    <t>10-6</t>
  </si>
  <si>
    <t>11-2</t>
  </si>
  <si>
    <t>3-14</t>
  </si>
  <si>
    <t>11-6</t>
  </si>
  <si>
    <t>12-7</t>
  </si>
  <si>
    <t>12-6</t>
  </si>
  <si>
    <t>8-6</t>
  </si>
  <si>
    <t>13-7</t>
  </si>
  <si>
    <t>4-15</t>
  </si>
  <si>
    <t>Originally N.E. @ St.Louis</t>
  </si>
  <si>
    <t>13-8</t>
  </si>
  <si>
    <t>14-8</t>
  </si>
  <si>
    <t>17-5</t>
  </si>
  <si>
    <t>15-8</t>
  </si>
  <si>
    <t>18-5</t>
  </si>
  <si>
    <t>15-9</t>
  </si>
  <si>
    <t>12-10</t>
  </si>
  <si>
    <t>15-10</t>
  </si>
  <si>
    <t>15-11</t>
  </si>
  <si>
    <t>9-17</t>
  </si>
  <si>
    <t>19-7</t>
  </si>
  <si>
    <t>15-12</t>
  </si>
  <si>
    <t>Originally Dallas @ N.E.</t>
  </si>
  <si>
    <t>19-8</t>
  </si>
  <si>
    <t xml:space="preserve"> 7-19</t>
  </si>
  <si>
    <t>17-12</t>
  </si>
  <si>
    <t xml:space="preserve"> 7-20</t>
  </si>
  <si>
    <t>19-12</t>
  </si>
  <si>
    <t>7-21</t>
  </si>
  <si>
    <t>17-15</t>
  </si>
  <si>
    <t>20-12</t>
  </si>
  <si>
    <t>17-16</t>
  </si>
  <si>
    <t>22-12</t>
  </si>
  <si>
    <t>17-17</t>
  </si>
  <si>
    <t>7 game winning streak</t>
  </si>
  <si>
    <t>22-13</t>
  </si>
  <si>
    <t xml:space="preserve"> 11-21</t>
  </si>
  <si>
    <t>23-13</t>
  </si>
  <si>
    <t xml:space="preserve"> 12-22</t>
  </si>
  <si>
    <t>Coaches</t>
  </si>
  <si>
    <t xml:space="preserve"> 2-1</t>
  </si>
  <si>
    <t>Kathy Mosolino</t>
  </si>
  <si>
    <t xml:space="preserve"> 0-2</t>
  </si>
  <si>
    <t xml:space="preserve"> 3-2</t>
  </si>
  <si>
    <t xml:space="preserve"> 4-3</t>
  </si>
  <si>
    <t xml:space="preserve"> 5-3</t>
  </si>
  <si>
    <t xml:space="preserve"> 6-4</t>
  </si>
  <si>
    <t xml:space="preserve"> 8-4</t>
  </si>
  <si>
    <t xml:space="preserve"> 9-4</t>
  </si>
  <si>
    <t xml:space="preserve"> 9-5</t>
  </si>
  <si>
    <t xml:space="preserve"> 10-5</t>
  </si>
  <si>
    <t xml:space="preserve"> 10-6</t>
  </si>
  <si>
    <t xml:space="preserve"> 11-6</t>
  </si>
  <si>
    <t xml:space="preserve"> 12-6</t>
  </si>
  <si>
    <t xml:space="preserve"> 13-7</t>
  </si>
  <si>
    <t xml:space="preserve"> 13-8</t>
  </si>
  <si>
    <t xml:space="preserve"> 14-8</t>
  </si>
  <si>
    <t xml:space="preserve"> 15-8</t>
  </si>
  <si>
    <t xml:space="preserve"> 15-9</t>
  </si>
  <si>
    <t xml:space="preserve"> 15-10</t>
  </si>
  <si>
    <t xml:space="preserve"> 15-11</t>
  </si>
  <si>
    <t xml:space="preserve"> 15-12</t>
  </si>
  <si>
    <t xml:space="preserve"> 16-12</t>
  </si>
  <si>
    <t xml:space="preserve"> 18-12</t>
  </si>
  <si>
    <t xml:space="preserve"> 19-12</t>
  </si>
  <si>
    <t xml:space="preserve"> 20-12</t>
  </si>
  <si>
    <t xml:space="preserve"> 21-12</t>
  </si>
  <si>
    <t xml:space="preserve"> 22-12</t>
  </si>
  <si>
    <t xml:space="preserve"> 22-13</t>
  </si>
  <si>
    <t xml:space="preserve"> 23-13</t>
  </si>
  <si>
    <t>Moody Coliseum</t>
  </si>
  <si>
    <t>So. Mountain Arena</t>
  </si>
  <si>
    <t>San Fran Civic Center</t>
  </si>
  <si>
    <t>SuperDome</t>
  </si>
  <si>
    <t>Omaha Civic Auditorium</t>
  </si>
  <si>
    <t>Alumni Hall-DePaul Univ.</t>
  </si>
  <si>
    <t>Univ. of New Orleans</t>
  </si>
  <si>
    <t>At Home</t>
  </si>
  <si>
    <t>W</t>
  </si>
  <si>
    <t>L</t>
  </si>
  <si>
    <t>Pct</t>
  </si>
  <si>
    <t>For</t>
  </si>
  <si>
    <t>Agst</t>
  </si>
  <si>
    <t xml:space="preserve"> On Road</t>
  </si>
  <si>
    <t>TOTALS</t>
  </si>
  <si>
    <t>Totals</t>
  </si>
  <si>
    <t>Blaze 6-6 FT</t>
  </si>
  <si>
    <t>Blaze 5-5 FT</t>
  </si>
  <si>
    <t>Blaze 16-16 FT</t>
  </si>
  <si>
    <t>Home Attendance</t>
  </si>
  <si>
    <t>Away Attendance</t>
  </si>
  <si>
    <t>Suspended Operations</t>
  </si>
  <si>
    <t>1980 - 1981  Schedule - Results</t>
  </si>
  <si>
    <t>Blaze 15-19 FT</t>
  </si>
  <si>
    <t>Blaze 12-12 FT</t>
  </si>
  <si>
    <t>w/Attendance</t>
  </si>
  <si>
    <t>Home Attendance = 18</t>
  </si>
  <si>
    <t>Away Attendance = 18</t>
  </si>
  <si>
    <t>1980 - 1981  Playoff Schedule - Results</t>
  </si>
  <si>
    <t>P-26</t>
  </si>
  <si>
    <t xml:space="preserve"> 4/3/1981</t>
  </si>
  <si>
    <t xml:space="preserve"> 1-0</t>
  </si>
  <si>
    <t>St. Peter's College</t>
  </si>
  <si>
    <t>P-28</t>
  </si>
  <si>
    <t xml:space="preserve"> 4/4/1981</t>
  </si>
  <si>
    <t>P-30</t>
  </si>
  <si>
    <t xml:space="preserve"> 4/6/1981</t>
  </si>
  <si>
    <t>Kathy Mosokino</t>
  </si>
  <si>
    <t>N.Essex C.C. - Haverhill</t>
  </si>
  <si>
    <t>Harris Contract Dispute</t>
  </si>
  <si>
    <t>Harris first game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</si>
</sst>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0.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sz val="9"/>
      <color rgb="FF0000FF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b/>
      <sz val="8"/>
      <color rgb="FF0000FF"/>
      <name val="Arial"/>
      <family val="2"/>
    </font>
    <font>
      <b/>
      <sz val="8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6"/>
      <name val="Arial"/>
      <family val="2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8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4" fontId="4" fillId="0" borderId="0" xfId="0" applyNumberFormat="1" applyFont="1"/>
    <xf numFmtId="0" fontId="5" fillId="0" borderId="0" xfId="0" applyFont="1"/>
    <xf numFmtId="0" fontId="8" fillId="0" borderId="0" xfId="0" applyFont="1"/>
    <xf numFmtId="0" fontId="9" fillId="0" borderId="0" xfId="0" applyFont="1"/>
    <xf numFmtId="14" fontId="9" fillId="0" borderId="0" xfId="0" applyNumberFormat="1" applyFont="1"/>
    <xf numFmtId="0" fontId="9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11" fillId="0" borderId="0" xfId="0" applyFont="1"/>
    <xf numFmtId="0" fontId="12" fillId="0" borderId="0" xfId="0" applyFont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4" xfId="0" applyFont="1" applyBorder="1"/>
    <xf numFmtId="0" fontId="6" fillId="0" borderId="4" xfId="0" applyFont="1" applyBorder="1" applyAlignment="1">
      <alignment horizontal="center"/>
    </xf>
    <xf numFmtId="165" fontId="6" fillId="0" borderId="0" xfId="0" applyNumberFormat="1" applyFont="1"/>
    <xf numFmtId="164" fontId="6" fillId="0" borderId="0" xfId="1" applyNumberFormat="1" applyFont="1" applyAlignment="1">
      <alignment horizontal="center"/>
    </xf>
    <xf numFmtId="164" fontId="6" fillId="0" borderId="5" xfId="1" applyNumberFormat="1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1" fontId="6" fillId="2" borderId="7" xfId="0" applyNumberFormat="1" applyFont="1" applyFill="1" applyBorder="1" applyAlignment="1">
      <alignment horizontal="center"/>
    </xf>
    <xf numFmtId="166" fontId="6" fillId="2" borderId="7" xfId="0" applyNumberFormat="1" applyFont="1" applyFill="1" applyBorder="1" applyAlignment="1">
      <alignment horizontal="center"/>
    </xf>
    <xf numFmtId="166" fontId="6" fillId="2" borderId="8" xfId="0" applyNumberFormat="1" applyFont="1" applyFill="1" applyBorder="1" applyAlignment="1">
      <alignment horizontal="center"/>
    </xf>
    <xf numFmtId="0" fontId="1" fillId="0" borderId="5" xfId="0" applyFont="1" applyBorder="1"/>
    <xf numFmtId="165" fontId="6" fillId="0" borderId="0" xfId="0" applyNumberFormat="1" applyFont="1" applyAlignment="1">
      <alignment horizontal="right"/>
    </xf>
    <xf numFmtId="2" fontId="6" fillId="2" borderId="7" xfId="0" applyNumberFormat="1" applyFont="1" applyFill="1" applyBorder="1" applyAlignment="1">
      <alignment horizontal="center"/>
    </xf>
    <xf numFmtId="2" fontId="6" fillId="2" borderId="8" xfId="0" applyNumberFormat="1" applyFont="1" applyFill="1" applyBorder="1" applyAlignment="1">
      <alignment horizontal="center"/>
    </xf>
    <xf numFmtId="164" fontId="4" fillId="0" borderId="0" xfId="1" applyNumberFormat="1" applyFont="1"/>
    <xf numFmtId="0" fontId="13" fillId="0" borderId="0" xfId="0" applyFont="1"/>
    <xf numFmtId="165" fontId="4" fillId="0" borderId="0" xfId="0" applyNumberFormat="1" applyFont="1"/>
    <xf numFmtId="0" fontId="4" fillId="0" borderId="4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4" xfId="0" applyFont="1" applyBorder="1"/>
    <xf numFmtId="164" fontId="4" fillId="0" borderId="0" xfId="0" applyNumberFormat="1" applyFont="1" applyAlignment="1">
      <alignment horizontal="right"/>
    </xf>
    <xf numFmtId="164" fontId="4" fillId="0" borderId="5" xfId="0" applyNumberFormat="1" applyFont="1" applyBorder="1" applyAlignment="1">
      <alignment horizontal="right"/>
    </xf>
    <xf numFmtId="0" fontId="15" fillId="0" borderId="0" xfId="0" applyFont="1"/>
    <xf numFmtId="0" fontId="13" fillId="0" borderId="0" xfId="0" applyFont="1" applyAlignment="1">
      <alignment horizontal="center"/>
    </xf>
    <xf numFmtId="0" fontId="16" fillId="0" borderId="0" xfId="0" applyFont="1"/>
    <xf numFmtId="0" fontId="14" fillId="0" borderId="0" xfId="0" applyFont="1"/>
    <xf numFmtId="164" fontId="4" fillId="0" borderId="0" xfId="1" applyNumberFormat="1" applyFont="1" applyFill="1"/>
    <xf numFmtId="0" fontId="18" fillId="0" borderId="0" xfId="0" applyFont="1"/>
    <xf numFmtId="0" fontId="19" fillId="0" borderId="0" xfId="0" applyFont="1"/>
    <xf numFmtId="164" fontId="11" fillId="0" borderId="0" xfId="0" applyNumberFormat="1" applyFont="1"/>
    <xf numFmtId="0" fontId="6" fillId="3" borderId="1" xfId="0" applyFont="1" applyFill="1" applyBorder="1" applyAlignment="1">
      <alignment horizontal="center"/>
    </xf>
    <xf numFmtId="164" fontId="0" fillId="0" borderId="0" xfId="0" applyNumberFormat="1"/>
    <xf numFmtId="14" fontId="0" fillId="0" borderId="0" xfId="0" applyNumberFormat="1"/>
    <xf numFmtId="166" fontId="8" fillId="0" borderId="0" xfId="0" applyNumberFormat="1" applyFont="1"/>
    <xf numFmtId="0" fontId="7" fillId="0" borderId="0" xfId="0" applyFont="1"/>
    <xf numFmtId="0" fontId="17" fillId="2" borderId="1" xfId="0" applyFont="1" applyFill="1" applyBorder="1"/>
    <xf numFmtId="0" fontId="17" fillId="2" borderId="2" xfId="0" applyFont="1" applyFill="1" applyBorder="1"/>
    <xf numFmtId="0" fontId="17" fillId="2" borderId="3" xfId="0" applyFont="1" applyFill="1" applyBorder="1"/>
    <xf numFmtId="0" fontId="8" fillId="2" borderId="4" xfId="0" applyFont="1" applyFill="1" applyBorder="1"/>
    <xf numFmtId="164" fontId="8" fillId="2" borderId="0" xfId="0" applyNumberFormat="1" applyFont="1" applyFill="1"/>
    <xf numFmtId="0" fontId="8" fillId="2" borderId="6" xfId="0" applyFont="1" applyFill="1" applyBorder="1"/>
    <xf numFmtId="164" fontId="8" fillId="2" borderId="7" xfId="0" applyNumberFormat="1" applyFont="1" applyFill="1" applyBorder="1"/>
    <xf numFmtId="0" fontId="8" fillId="2" borderId="7" xfId="0" applyFont="1" applyFill="1" applyBorder="1" applyAlignment="1">
      <alignment horizontal="center"/>
    </xf>
    <xf numFmtId="43" fontId="8" fillId="2" borderId="5" xfId="1" applyFont="1" applyFill="1" applyBorder="1" applyAlignment="1">
      <alignment horizontal="center"/>
    </xf>
    <xf numFmtId="43" fontId="8" fillId="2" borderId="8" xfId="1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20" fillId="0" borderId="0" xfId="0" applyFont="1"/>
    <xf numFmtId="0" fontId="3" fillId="0" borderId="0" xfId="0" applyFont="1"/>
    <xf numFmtId="14" fontId="3" fillId="0" borderId="0" xfId="0" applyNumberFormat="1" applyFont="1" applyAlignment="1">
      <alignment horizontal="center"/>
    </xf>
    <xf numFmtId="14" fontId="13" fillId="0" borderId="0" xfId="0" applyNumberFormat="1" applyFont="1"/>
    <xf numFmtId="0" fontId="13" fillId="0" borderId="0" xfId="0" applyFont="1" applyAlignment="1">
      <alignment horizontal="right"/>
    </xf>
    <xf numFmtId="164" fontId="13" fillId="0" borderId="0" xfId="1" applyNumberFormat="1" applyFont="1"/>
    <xf numFmtId="164" fontId="4" fillId="4" borderId="0" xfId="1" applyNumberFormat="1" applyFont="1" applyFill="1"/>
    <xf numFmtId="0" fontId="4" fillId="5" borderId="0" xfId="0" applyFont="1" applyFill="1" applyAlignment="1">
      <alignment horizontal="center"/>
    </xf>
    <xf numFmtId="0" fontId="4" fillId="5" borderId="0" xfId="0" applyFont="1" applyFill="1"/>
    <xf numFmtId="14" fontId="4" fillId="5" borderId="0" xfId="0" applyNumberFormat="1" applyFont="1" applyFill="1"/>
    <xf numFmtId="0" fontId="5" fillId="5" borderId="0" xfId="0" applyFont="1" applyFill="1"/>
    <xf numFmtId="164" fontId="4" fillId="5" borderId="0" xfId="1" applyNumberFormat="1" applyFont="1" applyFill="1"/>
    <xf numFmtId="0" fontId="13" fillId="5" borderId="0" xfId="0" applyFont="1" applyFill="1"/>
    <xf numFmtId="0" fontId="13" fillId="5" borderId="0" xfId="0" applyFont="1" applyFill="1" applyAlignment="1">
      <alignment horizontal="center"/>
    </xf>
    <xf numFmtId="0" fontId="8" fillId="5" borderId="0" xfId="0" applyFont="1" applyFill="1"/>
    <xf numFmtId="164" fontId="4" fillId="6" borderId="0" xfId="1" applyNumberFormat="1" applyFont="1" applyFill="1"/>
    <xf numFmtId="0" fontId="13" fillId="5" borderId="0" xfId="0" applyFont="1" applyFill="1" applyAlignment="1">
      <alignment horizontal="right"/>
    </xf>
    <xf numFmtId="164" fontId="13" fillId="5" borderId="0" xfId="1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078AC-F0BF-4B2C-904A-37A87F9FC42D}">
  <sheetPr>
    <pageSetUpPr fitToPage="1"/>
  </sheetPr>
  <dimension ref="A1:T61"/>
  <sheetViews>
    <sheetView tabSelected="1" workbookViewId="0"/>
  </sheetViews>
  <sheetFormatPr defaultRowHeight="14.4" x14ac:dyDescent="0.3"/>
  <cols>
    <col min="1" max="1" width="7.109375" customWidth="1"/>
    <col min="2" max="2" width="9.5546875" customWidth="1"/>
    <col min="3" max="3" width="10" customWidth="1"/>
    <col min="4" max="4" width="6.5546875" customWidth="1"/>
    <col min="5" max="5" width="10.5546875" customWidth="1"/>
    <col min="6" max="6" width="5.6640625" customWidth="1"/>
    <col min="7" max="7" width="6.33203125" customWidth="1"/>
    <col min="8" max="8" width="12" customWidth="1"/>
    <col min="9" max="9" width="6.44140625" customWidth="1"/>
    <col min="10" max="10" width="20.33203125" customWidth="1"/>
    <col min="11" max="11" width="11.6640625" customWidth="1"/>
    <col min="12" max="12" width="16.33203125" customWidth="1"/>
    <col min="13" max="13" width="13.44140625" customWidth="1"/>
    <col min="14" max="14" width="7" customWidth="1"/>
    <col min="15" max="15" width="11.44140625" customWidth="1"/>
    <col min="16" max="16" width="4.6640625" customWidth="1"/>
    <col min="17" max="17" width="5.5546875" customWidth="1"/>
    <col min="18" max="18" width="7.5546875" customWidth="1"/>
    <col min="19" max="19" width="7" customWidth="1"/>
    <col min="20" max="20" width="7.33203125" customWidth="1"/>
  </cols>
  <sheetData>
    <row r="1" spans="1:20" ht="21" x14ac:dyDescent="0.4">
      <c r="A1" s="46" t="s">
        <v>10</v>
      </c>
      <c r="F1" s="46" t="s">
        <v>165</v>
      </c>
    </row>
    <row r="2" spans="1:20" x14ac:dyDescent="0.3">
      <c r="B2" s="65"/>
    </row>
    <row r="3" spans="1:20" ht="15" thickBot="1" x14ac:dyDescent="0.35"/>
    <row r="4" spans="1:20" ht="16.95" customHeight="1" x14ac:dyDescent="0.3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5</v>
      </c>
      <c r="H4" s="3" t="s">
        <v>6</v>
      </c>
      <c r="I4" s="3" t="s">
        <v>3</v>
      </c>
      <c r="J4" s="3" t="s">
        <v>8</v>
      </c>
      <c r="K4" s="3" t="s">
        <v>9</v>
      </c>
      <c r="L4" s="3" t="s">
        <v>7</v>
      </c>
      <c r="M4" s="3" t="s">
        <v>112</v>
      </c>
      <c r="N4" s="3" t="s">
        <v>3</v>
      </c>
      <c r="O4" s="49" t="s">
        <v>150</v>
      </c>
      <c r="P4" s="15" t="s">
        <v>151</v>
      </c>
      <c r="Q4" s="15" t="s">
        <v>152</v>
      </c>
      <c r="R4" s="15" t="s">
        <v>153</v>
      </c>
      <c r="S4" s="15" t="s">
        <v>154</v>
      </c>
      <c r="T4" s="16" t="s">
        <v>155</v>
      </c>
    </row>
    <row r="5" spans="1:20" ht="16.95" customHeight="1" x14ac:dyDescent="0.3">
      <c r="A5" s="5">
        <v>357</v>
      </c>
      <c r="B5" s="4" t="s">
        <v>23</v>
      </c>
      <c r="C5" s="6">
        <v>29560</v>
      </c>
      <c r="D5" s="5" t="s">
        <v>30</v>
      </c>
      <c r="E5" s="4" t="s">
        <v>13</v>
      </c>
      <c r="F5" s="4">
        <v>87</v>
      </c>
      <c r="G5" s="4">
        <v>102</v>
      </c>
      <c r="H5" s="7" t="s">
        <v>38</v>
      </c>
      <c r="I5" s="5" t="s">
        <v>47</v>
      </c>
      <c r="J5" s="4" t="s">
        <v>143</v>
      </c>
      <c r="K5" s="32">
        <v>2217</v>
      </c>
      <c r="L5" s="44" t="s">
        <v>182</v>
      </c>
      <c r="M5" s="33" t="s">
        <v>114</v>
      </c>
      <c r="N5" s="42" t="s">
        <v>14</v>
      </c>
      <c r="O5" s="35" t="s">
        <v>38</v>
      </c>
      <c r="P5" s="5">
        <v>2</v>
      </c>
      <c r="Q5" s="5">
        <v>1</v>
      </c>
      <c r="R5" s="34">
        <f>+P5/(P5+Q5)</f>
        <v>0.66666666666666663</v>
      </c>
      <c r="S5" s="36">
        <v>307</v>
      </c>
      <c r="T5" s="37">
        <v>295</v>
      </c>
    </row>
    <row r="6" spans="1:20" ht="16.95" customHeight="1" x14ac:dyDescent="0.3">
      <c r="A6" s="72">
        <v>359</v>
      </c>
      <c r="B6" s="73" t="s">
        <v>24</v>
      </c>
      <c r="C6" s="74">
        <v>29561</v>
      </c>
      <c r="D6" s="72" t="s">
        <v>48</v>
      </c>
      <c r="E6" s="73" t="s">
        <v>13</v>
      </c>
      <c r="F6" s="73">
        <v>79</v>
      </c>
      <c r="G6" s="73">
        <v>87</v>
      </c>
      <c r="H6" s="75" t="s">
        <v>31</v>
      </c>
      <c r="I6" s="72" t="s">
        <v>49</v>
      </c>
      <c r="J6" s="73" t="s">
        <v>146</v>
      </c>
      <c r="K6" s="76">
        <v>3120</v>
      </c>
      <c r="L6" s="73"/>
      <c r="M6" s="77" t="s">
        <v>114</v>
      </c>
      <c r="N6" s="78" t="s">
        <v>115</v>
      </c>
      <c r="O6" s="38" t="s">
        <v>51</v>
      </c>
      <c r="P6" s="5">
        <v>1</v>
      </c>
      <c r="Q6" s="5">
        <v>0</v>
      </c>
      <c r="R6" s="34">
        <f t="shared" ref="R6:R9" si="0">+P6/(P6+Q6)</f>
        <v>1</v>
      </c>
      <c r="S6" s="36">
        <v>108</v>
      </c>
      <c r="T6" s="37">
        <v>82</v>
      </c>
    </row>
    <row r="7" spans="1:20" ht="16.95" customHeight="1" x14ac:dyDescent="0.3">
      <c r="A7" s="5">
        <v>361</v>
      </c>
      <c r="B7" s="4" t="s">
        <v>40</v>
      </c>
      <c r="C7" s="6">
        <v>29563</v>
      </c>
      <c r="D7" s="5" t="s">
        <v>29</v>
      </c>
      <c r="E7" s="4" t="s">
        <v>38</v>
      </c>
      <c r="F7" s="4">
        <v>93</v>
      </c>
      <c r="G7" s="4">
        <v>110</v>
      </c>
      <c r="H7" s="7" t="s">
        <v>13</v>
      </c>
      <c r="I7" s="5" t="s">
        <v>50</v>
      </c>
      <c r="J7" s="4" t="s">
        <v>144</v>
      </c>
      <c r="K7" s="32">
        <v>1800</v>
      </c>
      <c r="L7" s="4"/>
      <c r="M7" s="33" t="s">
        <v>114</v>
      </c>
      <c r="N7" s="42" t="s">
        <v>18</v>
      </c>
      <c r="O7" s="38" t="s">
        <v>13</v>
      </c>
      <c r="P7" s="5"/>
      <c r="Q7" s="5"/>
      <c r="R7" s="34"/>
      <c r="S7" s="36"/>
      <c r="T7" s="37"/>
    </row>
    <row r="8" spans="1:20" ht="16.95" customHeight="1" x14ac:dyDescent="0.3">
      <c r="A8" s="72">
        <v>364</v>
      </c>
      <c r="B8" s="73" t="s">
        <v>17</v>
      </c>
      <c r="C8" s="74">
        <v>29566</v>
      </c>
      <c r="D8" s="72" t="s">
        <v>32</v>
      </c>
      <c r="E8" s="75" t="s">
        <v>13</v>
      </c>
      <c r="F8" s="73">
        <v>103</v>
      </c>
      <c r="G8" s="73">
        <v>86</v>
      </c>
      <c r="H8" s="73" t="s">
        <v>51</v>
      </c>
      <c r="I8" s="72" t="s">
        <v>52</v>
      </c>
      <c r="J8" s="73" t="s">
        <v>181</v>
      </c>
      <c r="K8" s="76">
        <v>300</v>
      </c>
      <c r="L8" s="73"/>
      <c r="M8" s="77" t="s">
        <v>114</v>
      </c>
      <c r="N8" s="78" t="s">
        <v>20</v>
      </c>
      <c r="O8" s="38" t="s">
        <v>31</v>
      </c>
      <c r="P8" s="5">
        <v>3</v>
      </c>
      <c r="Q8" s="5">
        <v>0</v>
      </c>
      <c r="R8" s="34">
        <f t="shared" si="0"/>
        <v>1</v>
      </c>
      <c r="S8" s="36">
        <v>280</v>
      </c>
      <c r="T8" s="37">
        <v>262</v>
      </c>
    </row>
    <row r="9" spans="1:20" ht="16.95" customHeight="1" x14ac:dyDescent="0.3">
      <c r="A9" s="5">
        <v>367</v>
      </c>
      <c r="B9" s="4" t="s">
        <v>24</v>
      </c>
      <c r="C9" s="6">
        <v>29568</v>
      </c>
      <c r="D9" s="5" t="s">
        <v>53</v>
      </c>
      <c r="E9" s="7" t="s">
        <v>13</v>
      </c>
      <c r="F9" s="4">
        <v>94</v>
      </c>
      <c r="G9" s="4">
        <v>92</v>
      </c>
      <c r="H9" s="4" t="s">
        <v>33</v>
      </c>
      <c r="I9" s="5" t="s">
        <v>54</v>
      </c>
      <c r="J9" s="4" t="s">
        <v>45</v>
      </c>
      <c r="K9" s="32">
        <v>2511</v>
      </c>
      <c r="L9" s="8" t="s">
        <v>39</v>
      </c>
      <c r="M9" s="33" t="s">
        <v>114</v>
      </c>
      <c r="N9" s="42" t="s">
        <v>116</v>
      </c>
      <c r="O9" s="38" t="s">
        <v>35</v>
      </c>
      <c r="P9" s="5">
        <v>4</v>
      </c>
      <c r="Q9" s="5">
        <v>0</v>
      </c>
      <c r="R9" s="34">
        <f t="shared" si="0"/>
        <v>1</v>
      </c>
      <c r="S9" s="36">
        <v>467</v>
      </c>
      <c r="T9" s="37">
        <v>400</v>
      </c>
    </row>
    <row r="10" spans="1:20" ht="16.95" customHeight="1" x14ac:dyDescent="0.3">
      <c r="A10" s="72">
        <v>369</v>
      </c>
      <c r="B10" s="73" t="s">
        <v>11</v>
      </c>
      <c r="C10" s="74">
        <v>29569</v>
      </c>
      <c r="D10" s="72" t="s">
        <v>34</v>
      </c>
      <c r="E10" s="73" t="s">
        <v>13</v>
      </c>
      <c r="F10" s="73">
        <v>77</v>
      </c>
      <c r="G10" s="73">
        <v>80</v>
      </c>
      <c r="H10" s="75" t="s">
        <v>55</v>
      </c>
      <c r="I10" s="72" t="s">
        <v>56</v>
      </c>
      <c r="J10" s="73" t="s">
        <v>147</v>
      </c>
      <c r="K10" s="76">
        <v>915</v>
      </c>
      <c r="L10" s="73"/>
      <c r="M10" s="77" t="s">
        <v>114</v>
      </c>
      <c r="N10" s="78" t="s">
        <v>21</v>
      </c>
      <c r="O10" s="35"/>
      <c r="P10" s="5"/>
      <c r="Q10" s="5"/>
      <c r="R10" s="34"/>
      <c r="S10" s="39"/>
      <c r="T10" s="40"/>
    </row>
    <row r="11" spans="1:20" ht="16.95" customHeight="1" x14ac:dyDescent="0.3">
      <c r="A11" s="5">
        <v>371</v>
      </c>
      <c r="B11" s="4" t="s">
        <v>22</v>
      </c>
      <c r="C11" s="6">
        <v>29572</v>
      </c>
      <c r="D11" s="5" t="s">
        <v>48</v>
      </c>
      <c r="E11" s="4" t="s">
        <v>35</v>
      </c>
      <c r="F11" s="4">
        <v>77</v>
      </c>
      <c r="G11" s="4">
        <v>104</v>
      </c>
      <c r="H11" s="7" t="s">
        <v>13</v>
      </c>
      <c r="I11" s="5" t="s">
        <v>57</v>
      </c>
      <c r="J11" s="4" t="s">
        <v>144</v>
      </c>
      <c r="K11" s="32">
        <v>780</v>
      </c>
      <c r="L11" s="4"/>
      <c r="M11" s="33" t="s">
        <v>114</v>
      </c>
      <c r="N11" s="42" t="s">
        <v>117</v>
      </c>
      <c r="O11" s="38" t="s">
        <v>12</v>
      </c>
      <c r="P11" s="5">
        <v>1</v>
      </c>
      <c r="Q11" s="5">
        <v>1</v>
      </c>
      <c r="R11" s="34">
        <f t="shared" ref="R11:R14" si="1">+P11/(P11+Q11)</f>
        <v>0.5</v>
      </c>
      <c r="S11" s="36">
        <v>190</v>
      </c>
      <c r="T11" s="37">
        <v>193</v>
      </c>
    </row>
    <row r="12" spans="1:20" ht="16.95" customHeight="1" x14ac:dyDescent="0.3">
      <c r="A12" s="72">
        <v>377</v>
      </c>
      <c r="B12" s="73" t="s">
        <v>11</v>
      </c>
      <c r="C12" s="74">
        <v>29576</v>
      </c>
      <c r="D12" s="72" t="s">
        <v>58</v>
      </c>
      <c r="E12" s="73" t="s">
        <v>51</v>
      </c>
      <c r="F12" s="73">
        <v>82</v>
      </c>
      <c r="G12" s="73">
        <v>108</v>
      </c>
      <c r="H12" s="75" t="s">
        <v>13</v>
      </c>
      <c r="I12" s="72" t="s">
        <v>59</v>
      </c>
      <c r="J12" s="73" t="s">
        <v>144</v>
      </c>
      <c r="K12" s="76">
        <v>1035</v>
      </c>
      <c r="L12" s="73"/>
      <c r="M12" s="77" t="s">
        <v>114</v>
      </c>
      <c r="N12" s="78" t="s">
        <v>118</v>
      </c>
      <c r="O12" s="38" t="s">
        <v>19</v>
      </c>
      <c r="P12" s="5">
        <v>2</v>
      </c>
      <c r="Q12" s="5">
        <v>0</v>
      </c>
      <c r="R12" s="34">
        <f t="shared" si="1"/>
        <v>1</v>
      </c>
      <c r="S12" s="36">
        <v>199</v>
      </c>
      <c r="T12" s="37">
        <v>172</v>
      </c>
    </row>
    <row r="13" spans="1:20" ht="16.95" customHeight="1" x14ac:dyDescent="0.3">
      <c r="A13" s="5">
        <v>384</v>
      </c>
      <c r="B13" s="4" t="s">
        <v>23</v>
      </c>
      <c r="C13" s="6">
        <v>29588</v>
      </c>
      <c r="D13" s="5" t="s">
        <v>60</v>
      </c>
      <c r="E13" s="7" t="s">
        <v>13</v>
      </c>
      <c r="F13" s="4">
        <v>105</v>
      </c>
      <c r="G13" s="4">
        <v>93</v>
      </c>
      <c r="H13" s="4" t="s">
        <v>12</v>
      </c>
      <c r="I13" s="5" t="s">
        <v>61</v>
      </c>
      <c r="J13" s="4" t="s">
        <v>148</v>
      </c>
      <c r="K13" s="32">
        <v>2471</v>
      </c>
      <c r="L13" s="4" t="s">
        <v>183</v>
      </c>
      <c r="M13" s="33" t="s">
        <v>114</v>
      </c>
      <c r="N13" s="42" t="s">
        <v>25</v>
      </c>
      <c r="O13" s="38" t="s">
        <v>55</v>
      </c>
      <c r="P13" s="5">
        <v>1</v>
      </c>
      <c r="Q13" s="5">
        <v>1</v>
      </c>
      <c r="R13" s="34">
        <f t="shared" si="1"/>
        <v>0.5</v>
      </c>
      <c r="S13" s="36">
        <v>180</v>
      </c>
      <c r="T13" s="37">
        <v>183</v>
      </c>
    </row>
    <row r="14" spans="1:20" ht="16.95" customHeight="1" x14ac:dyDescent="0.3">
      <c r="A14" s="72">
        <v>388</v>
      </c>
      <c r="B14" s="73" t="s">
        <v>11</v>
      </c>
      <c r="C14" s="74">
        <v>29590</v>
      </c>
      <c r="D14" s="72" t="s">
        <v>62</v>
      </c>
      <c r="E14" s="73" t="s">
        <v>13</v>
      </c>
      <c r="F14" s="73">
        <v>92</v>
      </c>
      <c r="G14" s="73">
        <v>104</v>
      </c>
      <c r="H14" s="75" t="s">
        <v>19</v>
      </c>
      <c r="I14" s="72" t="s">
        <v>36</v>
      </c>
      <c r="J14" s="73" t="s">
        <v>42</v>
      </c>
      <c r="K14" s="76">
        <v>1095</v>
      </c>
      <c r="L14" s="79" t="s">
        <v>63</v>
      </c>
      <c r="M14" s="77" t="s">
        <v>114</v>
      </c>
      <c r="N14" s="78" t="s">
        <v>119</v>
      </c>
      <c r="O14" s="38" t="s">
        <v>33</v>
      </c>
      <c r="P14" s="5">
        <v>1</v>
      </c>
      <c r="Q14" s="5">
        <v>0</v>
      </c>
      <c r="R14" s="34">
        <f t="shared" si="1"/>
        <v>1</v>
      </c>
      <c r="S14" s="36">
        <v>105</v>
      </c>
      <c r="T14" s="37">
        <v>91</v>
      </c>
    </row>
    <row r="15" spans="1:20" ht="16.95" customHeight="1" x14ac:dyDescent="0.3">
      <c r="A15" s="5">
        <v>391</v>
      </c>
      <c r="B15" s="4" t="s">
        <v>22</v>
      </c>
      <c r="C15" s="6">
        <v>29593</v>
      </c>
      <c r="D15" s="5" t="s">
        <v>64</v>
      </c>
      <c r="E15" s="4" t="s">
        <v>19</v>
      </c>
      <c r="F15" s="4">
        <v>84</v>
      </c>
      <c r="G15" s="4">
        <v>101</v>
      </c>
      <c r="H15" s="7" t="s">
        <v>13</v>
      </c>
      <c r="I15" s="5" t="s">
        <v>65</v>
      </c>
      <c r="J15" s="4" t="s">
        <v>144</v>
      </c>
      <c r="K15" s="32">
        <v>873</v>
      </c>
      <c r="L15" s="4"/>
      <c r="M15" s="33" t="s">
        <v>114</v>
      </c>
      <c r="N15" s="42" t="s">
        <v>26</v>
      </c>
      <c r="O15" s="18"/>
      <c r="P15" s="1"/>
      <c r="Q15" s="1"/>
      <c r="R15" s="1"/>
      <c r="S15" s="1"/>
      <c r="T15" s="28"/>
    </row>
    <row r="16" spans="1:20" ht="16.95" customHeight="1" x14ac:dyDescent="0.3">
      <c r="A16" s="72">
        <v>399</v>
      </c>
      <c r="B16" s="73" t="s">
        <v>11</v>
      </c>
      <c r="C16" s="74">
        <v>29597</v>
      </c>
      <c r="D16" s="72" t="s">
        <v>66</v>
      </c>
      <c r="E16" s="75" t="s">
        <v>13</v>
      </c>
      <c r="F16" s="73">
        <v>90</v>
      </c>
      <c r="G16" s="73">
        <v>89</v>
      </c>
      <c r="H16" s="73" t="s">
        <v>31</v>
      </c>
      <c r="I16" s="72" t="s">
        <v>37</v>
      </c>
      <c r="J16" s="73" t="s">
        <v>149</v>
      </c>
      <c r="K16" s="76">
        <v>449</v>
      </c>
      <c r="L16" s="73"/>
      <c r="M16" s="77" t="s">
        <v>114</v>
      </c>
      <c r="N16" s="78" t="s">
        <v>120</v>
      </c>
      <c r="O16" s="19" t="s">
        <v>158</v>
      </c>
      <c r="P16" s="17">
        <f>SUM(P5:P15)</f>
        <v>15</v>
      </c>
      <c r="Q16" s="17">
        <f>SUM(Q5:Q15)</f>
        <v>3</v>
      </c>
      <c r="R16" s="20">
        <f>+P16/R17</f>
        <v>0.83333333333333337</v>
      </c>
      <c r="S16" s="21">
        <f t="shared" ref="S16:T16" si="2">SUM(S5:S15)</f>
        <v>1836</v>
      </c>
      <c r="T16" s="22">
        <f t="shared" si="2"/>
        <v>1678</v>
      </c>
    </row>
    <row r="17" spans="1:20" ht="16.95" customHeight="1" thickBot="1" x14ac:dyDescent="0.35">
      <c r="A17" s="5">
        <v>401</v>
      </c>
      <c r="B17" s="4" t="s">
        <v>40</v>
      </c>
      <c r="C17" s="6">
        <v>29598</v>
      </c>
      <c r="D17" s="5" t="s">
        <v>67</v>
      </c>
      <c r="E17" s="4" t="s">
        <v>35</v>
      </c>
      <c r="F17" s="4">
        <v>104</v>
      </c>
      <c r="G17" s="4">
        <v>119</v>
      </c>
      <c r="H17" s="7" t="s">
        <v>13</v>
      </c>
      <c r="I17" s="5" t="s">
        <v>68</v>
      </c>
      <c r="J17" s="4" t="s">
        <v>144</v>
      </c>
      <c r="K17" s="32">
        <v>1104</v>
      </c>
      <c r="L17" s="4"/>
      <c r="M17" s="33" t="s">
        <v>114</v>
      </c>
      <c r="N17" s="42" t="s">
        <v>121</v>
      </c>
      <c r="O17" s="23"/>
      <c r="P17" s="24"/>
      <c r="Q17" s="24"/>
      <c r="R17" s="25">
        <f>+P16+Q16</f>
        <v>18</v>
      </c>
      <c r="S17" s="30">
        <f>+S16/R17</f>
        <v>102</v>
      </c>
      <c r="T17" s="31">
        <f>+T16/R17</f>
        <v>93.222222222222229</v>
      </c>
    </row>
    <row r="18" spans="1:20" ht="16.95" customHeight="1" thickBot="1" x14ac:dyDescent="0.35">
      <c r="A18" s="72">
        <v>405</v>
      </c>
      <c r="B18" s="73" t="s">
        <v>23</v>
      </c>
      <c r="C18" s="74">
        <v>29602</v>
      </c>
      <c r="D18" s="72" t="s">
        <v>69</v>
      </c>
      <c r="E18" s="73" t="s">
        <v>13</v>
      </c>
      <c r="F18" s="73">
        <v>105</v>
      </c>
      <c r="G18" s="73">
        <v>119</v>
      </c>
      <c r="H18" s="75" t="s">
        <v>31</v>
      </c>
      <c r="I18" s="72" t="s">
        <v>70</v>
      </c>
      <c r="J18" s="73" t="s">
        <v>149</v>
      </c>
      <c r="K18" s="76">
        <v>688</v>
      </c>
      <c r="L18" s="73"/>
      <c r="M18" s="77" t="s">
        <v>114</v>
      </c>
      <c r="N18" s="78" t="s">
        <v>122</v>
      </c>
      <c r="O18" s="13"/>
      <c r="P18" s="13"/>
      <c r="Q18" s="13"/>
      <c r="R18" s="48"/>
      <c r="S18" s="52"/>
      <c r="T18" s="8"/>
    </row>
    <row r="19" spans="1:20" ht="16.95" customHeight="1" x14ac:dyDescent="0.3">
      <c r="A19" s="5">
        <v>412</v>
      </c>
      <c r="B19" s="4" t="s">
        <v>40</v>
      </c>
      <c r="C19" s="6">
        <v>29605</v>
      </c>
      <c r="D19" s="5" t="s">
        <v>71</v>
      </c>
      <c r="E19" s="4" t="s">
        <v>19</v>
      </c>
      <c r="F19" s="4">
        <v>88</v>
      </c>
      <c r="G19" s="4">
        <v>98</v>
      </c>
      <c r="H19" s="7" t="s">
        <v>13</v>
      </c>
      <c r="I19" s="5" t="s">
        <v>72</v>
      </c>
      <c r="J19" s="4" t="s">
        <v>144</v>
      </c>
      <c r="K19" s="45">
        <v>932</v>
      </c>
      <c r="L19" s="4"/>
      <c r="M19" s="33" t="s">
        <v>114</v>
      </c>
      <c r="N19" s="42" t="s">
        <v>123</v>
      </c>
      <c r="O19" s="49" t="s">
        <v>156</v>
      </c>
      <c r="P19" s="15" t="s">
        <v>151</v>
      </c>
      <c r="Q19" s="15" t="s">
        <v>152</v>
      </c>
      <c r="R19" s="15" t="s">
        <v>153</v>
      </c>
      <c r="S19" s="15" t="s">
        <v>154</v>
      </c>
      <c r="T19" s="16" t="s">
        <v>155</v>
      </c>
    </row>
    <row r="20" spans="1:20" ht="16.95" customHeight="1" x14ac:dyDescent="0.3">
      <c r="A20" s="5"/>
      <c r="B20" s="9" t="s">
        <v>17</v>
      </c>
      <c r="C20" s="10">
        <v>29608</v>
      </c>
      <c r="D20" s="11"/>
      <c r="E20" s="9" t="s">
        <v>13</v>
      </c>
      <c r="F20" s="9"/>
      <c r="G20" s="9"/>
      <c r="H20" s="9" t="s">
        <v>51</v>
      </c>
      <c r="I20" s="11"/>
      <c r="J20" s="4"/>
      <c r="K20" s="32"/>
      <c r="L20" s="43" t="s">
        <v>164</v>
      </c>
      <c r="M20" s="33"/>
      <c r="N20" s="42"/>
      <c r="O20" s="35" t="s">
        <v>38</v>
      </c>
      <c r="P20" s="5">
        <v>0</v>
      </c>
      <c r="Q20" s="5">
        <v>2</v>
      </c>
      <c r="R20" s="34">
        <f>+P20/(P20+Q20)</f>
        <v>0</v>
      </c>
      <c r="S20" s="36">
        <v>176</v>
      </c>
      <c r="T20" s="37">
        <v>207</v>
      </c>
    </row>
    <row r="21" spans="1:20" ht="16.95" customHeight="1" x14ac:dyDescent="0.3">
      <c r="A21" s="72">
        <v>417</v>
      </c>
      <c r="B21" s="73" t="s">
        <v>23</v>
      </c>
      <c r="C21" s="74">
        <v>29609</v>
      </c>
      <c r="D21" s="72" t="s">
        <v>73</v>
      </c>
      <c r="E21" s="73" t="s">
        <v>13</v>
      </c>
      <c r="F21" s="73">
        <v>96</v>
      </c>
      <c r="G21" s="73">
        <v>99</v>
      </c>
      <c r="H21" s="75" t="s">
        <v>55</v>
      </c>
      <c r="I21" s="72" t="s">
        <v>74</v>
      </c>
      <c r="J21" s="73" t="s">
        <v>147</v>
      </c>
      <c r="K21" s="76">
        <v>1038</v>
      </c>
      <c r="L21" s="73"/>
      <c r="M21" s="77" t="s">
        <v>114</v>
      </c>
      <c r="N21" s="78" t="s">
        <v>124</v>
      </c>
      <c r="O21" s="38" t="s">
        <v>51</v>
      </c>
      <c r="P21" s="5">
        <v>1</v>
      </c>
      <c r="Q21" s="5">
        <v>0</v>
      </c>
      <c r="R21" s="34">
        <f>+P21/(P21+Q21)</f>
        <v>1</v>
      </c>
      <c r="S21" s="36">
        <v>103</v>
      </c>
      <c r="T21" s="37">
        <v>86</v>
      </c>
    </row>
    <row r="22" spans="1:20" ht="16.95" customHeight="1" x14ac:dyDescent="0.3">
      <c r="A22" s="5">
        <v>420</v>
      </c>
      <c r="B22" s="4" t="s">
        <v>11</v>
      </c>
      <c r="C22" s="6">
        <v>29611</v>
      </c>
      <c r="D22" s="5" t="s">
        <v>75</v>
      </c>
      <c r="E22" s="4" t="s">
        <v>33</v>
      </c>
      <c r="F22" s="4">
        <v>91</v>
      </c>
      <c r="G22" s="4">
        <v>105</v>
      </c>
      <c r="H22" s="7" t="s">
        <v>13</v>
      </c>
      <c r="I22" s="5" t="s">
        <v>76</v>
      </c>
      <c r="J22" s="4" t="s">
        <v>144</v>
      </c>
      <c r="K22" s="45">
        <v>1112</v>
      </c>
      <c r="L22" s="4"/>
      <c r="M22" s="33" t="s">
        <v>114</v>
      </c>
      <c r="N22" s="42" t="s">
        <v>125</v>
      </c>
      <c r="O22" s="38" t="s">
        <v>13</v>
      </c>
      <c r="P22" s="5"/>
      <c r="Q22" s="5"/>
      <c r="R22" s="34"/>
      <c r="S22" s="36"/>
      <c r="T22" s="37"/>
    </row>
    <row r="23" spans="1:20" ht="16.95" customHeight="1" x14ac:dyDescent="0.3">
      <c r="A23" s="72">
        <v>421</v>
      </c>
      <c r="B23" s="73" t="s">
        <v>40</v>
      </c>
      <c r="C23" s="74">
        <v>29612</v>
      </c>
      <c r="D23" s="72" t="s">
        <v>77</v>
      </c>
      <c r="E23" s="73" t="s">
        <v>31</v>
      </c>
      <c r="F23" s="73">
        <v>89</v>
      </c>
      <c r="G23" s="73">
        <v>100</v>
      </c>
      <c r="H23" s="75" t="s">
        <v>13</v>
      </c>
      <c r="I23" s="72" t="s">
        <v>78</v>
      </c>
      <c r="J23" s="73" t="s">
        <v>144</v>
      </c>
      <c r="K23" s="76">
        <v>856</v>
      </c>
      <c r="L23" s="73"/>
      <c r="M23" s="77" t="s">
        <v>114</v>
      </c>
      <c r="N23" s="78" t="s">
        <v>126</v>
      </c>
      <c r="O23" s="38" t="s">
        <v>31</v>
      </c>
      <c r="P23" s="5">
        <v>2</v>
      </c>
      <c r="Q23" s="5">
        <v>2</v>
      </c>
      <c r="R23" s="34">
        <f t="shared" ref="R23:R24" si="3">+P23/(P23+Q23)</f>
        <v>0.5</v>
      </c>
      <c r="S23" s="36">
        <v>379</v>
      </c>
      <c r="T23" s="37">
        <v>386</v>
      </c>
    </row>
    <row r="24" spans="1:20" ht="16.95" customHeight="1" x14ac:dyDescent="0.3">
      <c r="A24" s="5"/>
      <c r="B24" s="9" t="s">
        <v>22</v>
      </c>
      <c r="C24" s="10">
        <v>29614</v>
      </c>
      <c r="D24" s="11"/>
      <c r="E24" s="9" t="s">
        <v>51</v>
      </c>
      <c r="F24" s="9"/>
      <c r="G24" s="9"/>
      <c r="H24" s="9" t="s">
        <v>13</v>
      </c>
      <c r="I24" s="11"/>
      <c r="J24" s="4"/>
      <c r="K24" s="32"/>
      <c r="L24" s="43" t="s">
        <v>164</v>
      </c>
      <c r="M24" s="33"/>
      <c r="N24" s="42"/>
      <c r="O24" s="38" t="s">
        <v>35</v>
      </c>
      <c r="P24" s="5">
        <v>1</v>
      </c>
      <c r="Q24" s="5">
        <v>1</v>
      </c>
      <c r="R24" s="34">
        <f t="shared" si="3"/>
        <v>0.5</v>
      </c>
      <c r="S24" s="36">
        <v>213</v>
      </c>
      <c r="T24" s="37">
        <v>222</v>
      </c>
    </row>
    <row r="25" spans="1:20" ht="16.95" customHeight="1" x14ac:dyDescent="0.3">
      <c r="A25" s="5">
        <v>427</v>
      </c>
      <c r="B25" s="4" t="s">
        <v>23</v>
      </c>
      <c r="C25" s="6">
        <v>29616</v>
      </c>
      <c r="D25" s="5" t="s">
        <v>77</v>
      </c>
      <c r="E25" s="4" t="s">
        <v>13</v>
      </c>
      <c r="F25" s="4">
        <v>62</v>
      </c>
      <c r="G25" s="4">
        <v>71</v>
      </c>
      <c r="H25" s="7" t="s">
        <v>12</v>
      </c>
      <c r="I25" s="5" t="s">
        <v>79</v>
      </c>
      <c r="J25" s="4" t="s">
        <v>148</v>
      </c>
      <c r="K25" s="32">
        <v>3061</v>
      </c>
      <c r="L25" s="4"/>
      <c r="M25" s="33" t="s">
        <v>114</v>
      </c>
      <c r="N25" s="42" t="s">
        <v>27</v>
      </c>
      <c r="O25" s="35"/>
      <c r="P25" s="5"/>
      <c r="Q25" s="5"/>
      <c r="R25" s="34"/>
      <c r="S25" s="39"/>
      <c r="T25" s="40"/>
    </row>
    <row r="26" spans="1:20" ht="16.95" customHeight="1" x14ac:dyDescent="0.3">
      <c r="A26" s="72">
        <v>428</v>
      </c>
      <c r="B26" s="73" t="s">
        <v>24</v>
      </c>
      <c r="C26" s="74">
        <v>29617</v>
      </c>
      <c r="D26" s="72" t="s">
        <v>80</v>
      </c>
      <c r="E26" s="75" t="s">
        <v>13</v>
      </c>
      <c r="F26" s="73">
        <v>94</v>
      </c>
      <c r="G26" s="73">
        <v>89</v>
      </c>
      <c r="H26" s="73" t="s">
        <v>33</v>
      </c>
      <c r="I26" s="72" t="s">
        <v>81</v>
      </c>
      <c r="J26" s="73" t="s">
        <v>45</v>
      </c>
      <c r="K26" s="80"/>
      <c r="L26" s="73" t="s">
        <v>82</v>
      </c>
      <c r="M26" s="77" t="s">
        <v>114</v>
      </c>
      <c r="N26" s="78" t="s">
        <v>127</v>
      </c>
      <c r="O26" s="38" t="s">
        <v>12</v>
      </c>
      <c r="P26" s="5">
        <v>1</v>
      </c>
      <c r="Q26" s="5">
        <v>1</v>
      </c>
      <c r="R26" s="34">
        <f t="shared" ref="R26:R29" si="4">+P26/(P26+Q26)</f>
        <v>0.5</v>
      </c>
      <c r="S26" s="36">
        <v>167</v>
      </c>
      <c r="T26" s="37">
        <v>164</v>
      </c>
    </row>
    <row r="27" spans="1:20" ht="16.95" customHeight="1" x14ac:dyDescent="0.3">
      <c r="A27" s="5">
        <v>430</v>
      </c>
      <c r="B27" s="4" t="s">
        <v>11</v>
      </c>
      <c r="C27" s="6">
        <v>29618</v>
      </c>
      <c r="D27" s="5" t="s">
        <v>83</v>
      </c>
      <c r="E27" s="4" t="s">
        <v>13</v>
      </c>
      <c r="F27" s="4">
        <v>89</v>
      </c>
      <c r="G27" s="4">
        <v>105</v>
      </c>
      <c r="H27" s="7" t="s">
        <v>38</v>
      </c>
      <c r="I27" s="5" t="s">
        <v>76</v>
      </c>
      <c r="J27" s="4" t="s">
        <v>143</v>
      </c>
      <c r="K27" s="32">
        <v>2952</v>
      </c>
      <c r="L27" s="4"/>
      <c r="M27" s="33" t="s">
        <v>114</v>
      </c>
      <c r="N27" s="42" t="s">
        <v>128</v>
      </c>
      <c r="O27" s="38" t="s">
        <v>19</v>
      </c>
      <c r="P27" s="5">
        <v>1</v>
      </c>
      <c r="Q27" s="5">
        <v>1</v>
      </c>
      <c r="R27" s="34">
        <f t="shared" si="4"/>
        <v>0.5</v>
      </c>
      <c r="S27" s="36">
        <v>210</v>
      </c>
      <c r="T27" s="37">
        <v>217</v>
      </c>
    </row>
    <row r="28" spans="1:20" ht="16.95" customHeight="1" x14ac:dyDescent="0.3">
      <c r="A28" s="72">
        <v>433</v>
      </c>
      <c r="B28" s="73" t="s">
        <v>40</v>
      </c>
      <c r="C28" s="74">
        <v>29619</v>
      </c>
      <c r="D28" s="72" t="s">
        <v>41</v>
      </c>
      <c r="E28" s="73" t="s">
        <v>12</v>
      </c>
      <c r="F28" s="73">
        <v>86</v>
      </c>
      <c r="G28" s="73">
        <v>95</v>
      </c>
      <c r="H28" s="75" t="s">
        <v>13</v>
      </c>
      <c r="I28" s="72" t="s">
        <v>84</v>
      </c>
      <c r="J28" s="73" t="s">
        <v>144</v>
      </c>
      <c r="K28" s="76">
        <v>1356</v>
      </c>
      <c r="L28" s="73"/>
      <c r="M28" s="77" t="s">
        <v>114</v>
      </c>
      <c r="N28" s="78" t="s">
        <v>129</v>
      </c>
      <c r="O28" s="38" t="s">
        <v>55</v>
      </c>
      <c r="P28" s="5">
        <v>0</v>
      </c>
      <c r="Q28" s="5">
        <v>2</v>
      </c>
      <c r="R28" s="34">
        <f t="shared" si="4"/>
        <v>0</v>
      </c>
      <c r="S28" s="36">
        <v>173</v>
      </c>
      <c r="T28" s="37">
        <v>179</v>
      </c>
    </row>
    <row r="29" spans="1:20" ht="16.95" customHeight="1" x14ac:dyDescent="0.3">
      <c r="A29" s="5"/>
      <c r="B29" s="9" t="s">
        <v>22</v>
      </c>
      <c r="C29" s="10">
        <v>29628</v>
      </c>
      <c r="D29" s="11"/>
      <c r="E29" s="9" t="s">
        <v>51</v>
      </c>
      <c r="F29" s="9"/>
      <c r="G29" s="9"/>
      <c r="H29" s="9" t="s">
        <v>13</v>
      </c>
      <c r="I29" s="11"/>
      <c r="J29" s="4"/>
      <c r="K29" s="32"/>
      <c r="L29" s="43" t="s">
        <v>164</v>
      </c>
      <c r="M29" s="33"/>
      <c r="N29" s="42"/>
      <c r="O29" s="38" t="s">
        <v>33</v>
      </c>
      <c r="P29" s="5">
        <v>2</v>
      </c>
      <c r="Q29" s="5">
        <v>1</v>
      </c>
      <c r="R29" s="34">
        <f t="shared" si="4"/>
        <v>0.66666666666666663</v>
      </c>
      <c r="S29" s="36">
        <v>266</v>
      </c>
      <c r="T29" s="37">
        <v>271</v>
      </c>
    </row>
    <row r="30" spans="1:20" ht="16.95" customHeight="1" x14ac:dyDescent="0.3">
      <c r="A30" s="5">
        <v>444</v>
      </c>
      <c r="B30" s="4" t="s">
        <v>11</v>
      </c>
      <c r="C30" s="6">
        <v>29632</v>
      </c>
      <c r="D30" s="5" t="s">
        <v>85</v>
      </c>
      <c r="E30" s="4" t="s">
        <v>55</v>
      </c>
      <c r="F30" s="4">
        <v>92</v>
      </c>
      <c r="G30" s="4">
        <v>94</v>
      </c>
      <c r="H30" s="7" t="s">
        <v>13</v>
      </c>
      <c r="I30" s="5" t="s">
        <v>86</v>
      </c>
      <c r="J30" s="4" t="s">
        <v>144</v>
      </c>
      <c r="K30" s="45">
        <v>2237</v>
      </c>
      <c r="L30" s="4"/>
      <c r="M30" s="33" t="s">
        <v>114</v>
      </c>
      <c r="N30" s="42" t="s">
        <v>130</v>
      </c>
      <c r="O30" s="18"/>
      <c r="P30" s="1"/>
      <c r="Q30" s="1"/>
      <c r="R30" s="1"/>
      <c r="S30" s="1"/>
      <c r="T30" s="28"/>
    </row>
    <row r="31" spans="1:20" ht="16.95" customHeight="1" x14ac:dyDescent="0.3">
      <c r="A31" s="72">
        <v>447</v>
      </c>
      <c r="B31" s="73" t="s">
        <v>40</v>
      </c>
      <c r="C31" s="74">
        <v>29633</v>
      </c>
      <c r="D31" s="72" t="s">
        <v>87</v>
      </c>
      <c r="E31" s="75" t="s">
        <v>55</v>
      </c>
      <c r="F31" s="73">
        <v>91</v>
      </c>
      <c r="G31" s="73">
        <v>86</v>
      </c>
      <c r="H31" s="73" t="s">
        <v>13</v>
      </c>
      <c r="I31" s="72" t="s">
        <v>88</v>
      </c>
      <c r="J31" s="73" t="s">
        <v>144</v>
      </c>
      <c r="K31" s="76">
        <v>1037</v>
      </c>
      <c r="L31" s="73"/>
      <c r="M31" s="77" t="s">
        <v>114</v>
      </c>
      <c r="N31" s="78" t="s">
        <v>131</v>
      </c>
      <c r="O31" s="18"/>
      <c r="P31" s="17">
        <f t="shared" ref="P31:Q31" si="5">SUM(P20:P30)</f>
        <v>8</v>
      </c>
      <c r="Q31" s="17">
        <f t="shared" si="5"/>
        <v>10</v>
      </c>
      <c r="R31" s="20">
        <f>+P31/R32</f>
        <v>0.44444444444444442</v>
      </c>
      <c r="S31" s="21">
        <f t="shared" ref="S31:T31" si="6">SUM(S20:S30)</f>
        <v>1687</v>
      </c>
      <c r="T31" s="22">
        <f t="shared" si="6"/>
        <v>1732</v>
      </c>
    </row>
    <row r="32" spans="1:20" ht="16.95" customHeight="1" thickBot="1" x14ac:dyDescent="0.35">
      <c r="A32" s="5">
        <v>453</v>
      </c>
      <c r="B32" s="4" t="s">
        <v>40</v>
      </c>
      <c r="C32" s="6">
        <v>29640.001234567902</v>
      </c>
      <c r="D32" s="5" t="s">
        <v>89</v>
      </c>
      <c r="E32" s="7" t="s">
        <v>12</v>
      </c>
      <c r="F32" s="4">
        <v>107</v>
      </c>
      <c r="G32" s="4">
        <v>95</v>
      </c>
      <c r="H32" s="4" t="s">
        <v>13</v>
      </c>
      <c r="I32" s="5" t="s">
        <v>90</v>
      </c>
      <c r="J32" s="4" t="s">
        <v>144</v>
      </c>
      <c r="K32" s="45">
        <v>853</v>
      </c>
      <c r="L32" s="4"/>
      <c r="M32" s="33" t="s">
        <v>114</v>
      </c>
      <c r="N32" s="42" t="s">
        <v>132</v>
      </c>
      <c r="O32" s="23"/>
      <c r="P32" s="24"/>
      <c r="Q32" s="24"/>
      <c r="R32" s="25">
        <f>+P31+Q31</f>
        <v>18</v>
      </c>
      <c r="S32" s="26">
        <f>+S31/R32</f>
        <v>93.722222222222229</v>
      </c>
      <c r="T32" s="27">
        <f>+T31/R32</f>
        <v>96.222222222222229</v>
      </c>
    </row>
    <row r="33" spans="1:20" ht="16.95" customHeight="1" thickBot="1" x14ac:dyDescent="0.35">
      <c r="A33" s="72">
        <v>456</v>
      </c>
      <c r="B33" s="73" t="s">
        <v>22</v>
      </c>
      <c r="C33" s="74">
        <v>29642.001234567902</v>
      </c>
      <c r="D33" s="72" t="s">
        <v>91</v>
      </c>
      <c r="E33" s="73" t="s">
        <v>13</v>
      </c>
      <c r="F33" s="73">
        <v>78</v>
      </c>
      <c r="G33" s="73">
        <v>90</v>
      </c>
      <c r="H33" s="75" t="s">
        <v>33</v>
      </c>
      <c r="I33" s="72" t="s">
        <v>92</v>
      </c>
      <c r="J33" s="73" t="s">
        <v>45</v>
      </c>
      <c r="K33" s="76">
        <v>1019</v>
      </c>
      <c r="L33" s="73"/>
      <c r="M33" s="77" t="s">
        <v>114</v>
      </c>
      <c r="N33" s="78" t="s">
        <v>133</v>
      </c>
      <c r="O33" s="14"/>
      <c r="P33" s="14"/>
      <c r="Q33" s="14"/>
      <c r="R33" s="14"/>
      <c r="S33" s="14"/>
      <c r="T33" s="14"/>
    </row>
    <row r="34" spans="1:20" ht="16.95" customHeight="1" x14ac:dyDescent="0.3">
      <c r="A34" s="5">
        <v>463</v>
      </c>
      <c r="B34" s="4" t="s">
        <v>40</v>
      </c>
      <c r="C34" s="6">
        <v>29647.001234567902</v>
      </c>
      <c r="D34" s="5" t="s">
        <v>93</v>
      </c>
      <c r="E34" s="7" t="s">
        <v>38</v>
      </c>
      <c r="F34" s="4">
        <v>107</v>
      </c>
      <c r="G34" s="4">
        <v>105</v>
      </c>
      <c r="H34" s="4" t="s">
        <v>13</v>
      </c>
      <c r="I34" s="5" t="s">
        <v>94</v>
      </c>
      <c r="J34" s="4" t="s">
        <v>144</v>
      </c>
      <c r="K34" s="32">
        <v>709</v>
      </c>
      <c r="L34" s="41" t="s">
        <v>95</v>
      </c>
      <c r="M34" s="33" t="s">
        <v>114</v>
      </c>
      <c r="N34" s="42" t="s">
        <v>134</v>
      </c>
      <c r="O34" s="49" t="s">
        <v>157</v>
      </c>
      <c r="P34" s="15" t="s">
        <v>151</v>
      </c>
      <c r="Q34" s="15" t="s">
        <v>152</v>
      </c>
      <c r="R34" s="15" t="s">
        <v>153</v>
      </c>
      <c r="S34" s="15" t="s">
        <v>154</v>
      </c>
      <c r="T34" s="16" t="s">
        <v>155</v>
      </c>
    </row>
    <row r="35" spans="1:20" ht="16.95" customHeight="1" x14ac:dyDescent="0.3">
      <c r="A35" s="5"/>
      <c r="B35" s="9" t="s">
        <v>40</v>
      </c>
      <c r="C35" s="10">
        <v>29647.001234567902</v>
      </c>
      <c r="D35" s="11"/>
      <c r="E35" s="9" t="s">
        <v>55</v>
      </c>
      <c r="F35" s="9"/>
      <c r="G35" s="9"/>
      <c r="H35" s="9" t="s">
        <v>13</v>
      </c>
      <c r="I35" s="11"/>
      <c r="J35" s="4"/>
      <c r="K35" s="32"/>
      <c r="L35" s="9"/>
      <c r="M35" s="33"/>
      <c r="N35" s="42"/>
      <c r="O35" s="35" t="s">
        <v>38</v>
      </c>
      <c r="P35" s="5">
        <f>P5+P20</f>
        <v>2</v>
      </c>
      <c r="Q35" s="5">
        <f>Q5+Q20</f>
        <v>3</v>
      </c>
      <c r="R35" s="34">
        <f t="shared" ref="R35:R39" si="7">+P35/(P35+Q35)</f>
        <v>0.4</v>
      </c>
      <c r="S35" s="36">
        <f>S5+S20</f>
        <v>483</v>
      </c>
      <c r="T35" s="37">
        <f>T5+T20</f>
        <v>502</v>
      </c>
    </row>
    <row r="36" spans="1:20" ht="16.95" customHeight="1" x14ac:dyDescent="0.3">
      <c r="A36" s="72">
        <v>464</v>
      </c>
      <c r="B36" s="73" t="s">
        <v>22</v>
      </c>
      <c r="C36" s="74">
        <v>29649.001234567902</v>
      </c>
      <c r="D36" s="72" t="s">
        <v>96</v>
      </c>
      <c r="E36" s="73" t="s">
        <v>38</v>
      </c>
      <c r="F36" s="73">
        <v>95</v>
      </c>
      <c r="G36" s="73">
        <v>103</v>
      </c>
      <c r="H36" s="75" t="s">
        <v>13</v>
      </c>
      <c r="I36" s="72" t="s">
        <v>44</v>
      </c>
      <c r="J36" s="73" t="s">
        <v>144</v>
      </c>
      <c r="K36" s="76">
        <v>1261</v>
      </c>
      <c r="L36" s="73"/>
      <c r="M36" s="77" t="s">
        <v>114</v>
      </c>
      <c r="N36" s="78" t="s">
        <v>135</v>
      </c>
      <c r="O36" s="38" t="s">
        <v>51</v>
      </c>
      <c r="P36" s="5">
        <f>P6+P21</f>
        <v>2</v>
      </c>
      <c r="Q36" s="5">
        <f>Q6+Q21</f>
        <v>0</v>
      </c>
      <c r="R36" s="34">
        <f t="shared" si="7"/>
        <v>1</v>
      </c>
      <c r="S36" s="36">
        <f>S6+S21</f>
        <v>211</v>
      </c>
      <c r="T36" s="37">
        <f>T6+T21</f>
        <v>168</v>
      </c>
    </row>
    <row r="37" spans="1:20" ht="16.95" customHeight="1" x14ac:dyDescent="0.3">
      <c r="A37" s="5">
        <v>470</v>
      </c>
      <c r="B37" s="4" t="s">
        <v>11</v>
      </c>
      <c r="C37" s="6">
        <v>29653.001234567902</v>
      </c>
      <c r="D37" s="5" t="s">
        <v>97</v>
      </c>
      <c r="E37" s="4" t="s">
        <v>35</v>
      </c>
      <c r="F37" s="4">
        <v>113</v>
      </c>
      <c r="G37" s="4">
        <v>129</v>
      </c>
      <c r="H37" s="7" t="s">
        <v>13</v>
      </c>
      <c r="I37" s="5" t="s">
        <v>98</v>
      </c>
      <c r="J37" s="4" t="s">
        <v>144</v>
      </c>
      <c r="K37" s="32">
        <v>2617</v>
      </c>
      <c r="L37" s="4" t="s">
        <v>167</v>
      </c>
      <c r="M37" s="33" t="s">
        <v>114</v>
      </c>
      <c r="N37" s="42" t="s">
        <v>28</v>
      </c>
      <c r="O37" s="38" t="s">
        <v>13</v>
      </c>
      <c r="P37" s="5"/>
      <c r="Q37" s="5"/>
      <c r="R37" s="34"/>
      <c r="S37" s="36"/>
      <c r="T37" s="37"/>
    </row>
    <row r="38" spans="1:20" ht="16.95" customHeight="1" x14ac:dyDescent="0.3">
      <c r="A38" s="72">
        <v>471</v>
      </c>
      <c r="B38" s="73" t="s">
        <v>40</v>
      </c>
      <c r="C38" s="74">
        <v>29654.001238425924</v>
      </c>
      <c r="D38" s="72" t="s">
        <v>99</v>
      </c>
      <c r="E38" s="73" t="s">
        <v>35</v>
      </c>
      <c r="F38" s="73">
        <v>106</v>
      </c>
      <c r="G38" s="73">
        <v>115</v>
      </c>
      <c r="H38" s="75" t="s">
        <v>13</v>
      </c>
      <c r="I38" s="72" t="s">
        <v>43</v>
      </c>
      <c r="J38" s="73" t="s">
        <v>144</v>
      </c>
      <c r="K38" s="76">
        <v>511</v>
      </c>
      <c r="L38" s="73" t="s">
        <v>159</v>
      </c>
      <c r="M38" s="77" t="s">
        <v>114</v>
      </c>
      <c r="N38" s="78" t="s">
        <v>136</v>
      </c>
      <c r="O38" s="38" t="s">
        <v>31</v>
      </c>
      <c r="P38" s="5">
        <f>P8+P23</f>
        <v>5</v>
      </c>
      <c r="Q38" s="5">
        <f>Q8+Q23</f>
        <v>2</v>
      </c>
      <c r="R38" s="34">
        <f t="shared" si="7"/>
        <v>0.7142857142857143</v>
      </c>
      <c r="S38" s="36">
        <f t="shared" ref="S38:T44" si="8">S8+S23</f>
        <v>659</v>
      </c>
      <c r="T38" s="37">
        <f t="shared" si="8"/>
        <v>648</v>
      </c>
    </row>
    <row r="39" spans="1:20" ht="16.95" customHeight="1" x14ac:dyDescent="0.3">
      <c r="A39" s="5">
        <v>476</v>
      </c>
      <c r="B39" s="4" t="s">
        <v>23</v>
      </c>
      <c r="C39" s="6">
        <v>29658.001234567902</v>
      </c>
      <c r="D39" s="5" t="s">
        <v>100</v>
      </c>
      <c r="E39" s="7" t="s">
        <v>13</v>
      </c>
      <c r="F39" s="4">
        <v>118</v>
      </c>
      <c r="G39" s="4">
        <v>113</v>
      </c>
      <c r="H39" s="4" t="s">
        <v>19</v>
      </c>
      <c r="I39" s="5" t="s">
        <v>101</v>
      </c>
      <c r="J39" s="4" t="s">
        <v>42</v>
      </c>
      <c r="K39" s="71"/>
      <c r="L39" s="4" t="s">
        <v>166</v>
      </c>
      <c r="M39" s="33" t="s">
        <v>114</v>
      </c>
      <c r="N39" s="42" t="s">
        <v>137</v>
      </c>
      <c r="O39" s="38" t="s">
        <v>35</v>
      </c>
      <c r="P39" s="5">
        <f>P9+P24</f>
        <v>5</v>
      </c>
      <c r="Q39" s="5">
        <f>Q9+Q24</f>
        <v>1</v>
      </c>
      <c r="R39" s="34">
        <f t="shared" si="7"/>
        <v>0.83333333333333337</v>
      </c>
      <c r="S39" s="36">
        <f t="shared" si="8"/>
        <v>680</v>
      </c>
      <c r="T39" s="37">
        <f t="shared" si="8"/>
        <v>622</v>
      </c>
    </row>
    <row r="40" spans="1:20" ht="16.95" customHeight="1" x14ac:dyDescent="0.3">
      <c r="A40" s="72">
        <v>483</v>
      </c>
      <c r="B40" s="73" t="s">
        <v>15</v>
      </c>
      <c r="C40" s="74">
        <v>29662.001234567902</v>
      </c>
      <c r="D40" s="72" t="s">
        <v>102</v>
      </c>
      <c r="E40" s="73" t="s">
        <v>31</v>
      </c>
      <c r="F40" s="73">
        <v>94</v>
      </c>
      <c r="G40" s="73">
        <v>99</v>
      </c>
      <c r="H40" s="75" t="s">
        <v>13</v>
      </c>
      <c r="I40" s="72" t="s">
        <v>103</v>
      </c>
      <c r="J40" s="73" t="s">
        <v>144</v>
      </c>
      <c r="K40" s="76">
        <v>747</v>
      </c>
      <c r="L40" s="73" t="s">
        <v>161</v>
      </c>
      <c r="M40" s="77" t="s">
        <v>114</v>
      </c>
      <c r="N40" s="78" t="s">
        <v>138</v>
      </c>
      <c r="O40" s="35"/>
      <c r="P40" s="5"/>
      <c r="Q40" s="5"/>
      <c r="R40" s="34"/>
      <c r="S40" s="36">
        <f t="shared" si="8"/>
        <v>0</v>
      </c>
      <c r="T40" s="37">
        <f t="shared" si="8"/>
        <v>0</v>
      </c>
    </row>
    <row r="41" spans="1:20" ht="16.95" customHeight="1" x14ac:dyDescent="0.3">
      <c r="A41" s="5">
        <v>484</v>
      </c>
      <c r="B41" s="4" t="s">
        <v>22</v>
      </c>
      <c r="C41" s="6">
        <v>29663.001234567902</v>
      </c>
      <c r="D41" s="5" t="s">
        <v>104</v>
      </c>
      <c r="E41" s="4" t="s">
        <v>31</v>
      </c>
      <c r="F41" s="4">
        <v>79</v>
      </c>
      <c r="G41" s="4">
        <v>81</v>
      </c>
      <c r="H41" s="7" t="s">
        <v>13</v>
      </c>
      <c r="I41" s="5" t="s">
        <v>46</v>
      </c>
      <c r="J41" s="4" t="s">
        <v>144</v>
      </c>
      <c r="K41" s="45">
        <v>464</v>
      </c>
      <c r="L41" s="4" t="s">
        <v>160</v>
      </c>
      <c r="M41" s="33" t="s">
        <v>114</v>
      </c>
      <c r="N41" s="42" t="s">
        <v>139</v>
      </c>
      <c r="O41" s="38" t="s">
        <v>12</v>
      </c>
      <c r="P41" s="5">
        <f t="shared" ref="P41:Q44" si="9">P11+P26</f>
        <v>2</v>
      </c>
      <c r="Q41" s="5">
        <f t="shared" si="9"/>
        <v>2</v>
      </c>
      <c r="R41" s="34">
        <f t="shared" ref="R41:R44" si="10">+P41/(P41+Q41)</f>
        <v>0.5</v>
      </c>
      <c r="S41" s="36">
        <f t="shared" si="8"/>
        <v>357</v>
      </c>
      <c r="T41" s="37">
        <f t="shared" si="8"/>
        <v>357</v>
      </c>
    </row>
    <row r="42" spans="1:20" ht="16.95" customHeight="1" x14ac:dyDescent="0.3">
      <c r="A42" s="5"/>
      <c r="B42" s="9" t="s">
        <v>22</v>
      </c>
      <c r="C42" s="10">
        <v>29663.001234567902</v>
      </c>
      <c r="D42" s="11"/>
      <c r="E42" s="9" t="s">
        <v>33</v>
      </c>
      <c r="F42" s="9"/>
      <c r="G42" s="9"/>
      <c r="H42" s="9" t="s">
        <v>13</v>
      </c>
      <c r="I42" s="11"/>
      <c r="J42" s="4"/>
      <c r="K42" s="32"/>
      <c r="L42" s="9"/>
      <c r="M42" s="33"/>
      <c r="N42" s="42"/>
      <c r="O42" s="38" t="s">
        <v>19</v>
      </c>
      <c r="P42" s="5">
        <f t="shared" si="9"/>
        <v>3</v>
      </c>
      <c r="Q42" s="5">
        <f t="shared" si="9"/>
        <v>1</v>
      </c>
      <c r="R42" s="34">
        <f t="shared" si="10"/>
        <v>0.75</v>
      </c>
      <c r="S42" s="36">
        <f t="shared" si="8"/>
        <v>409</v>
      </c>
      <c r="T42" s="37">
        <f t="shared" si="8"/>
        <v>389</v>
      </c>
    </row>
    <row r="43" spans="1:20" ht="16.95" customHeight="1" x14ac:dyDescent="0.3">
      <c r="A43" s="72">
        <v>487</v>
      </c>
      <c r="B43" s="73" t="s">
        <v>24</v>
      </c>
      <c r="C43" s="74">
        <v>29666.001234567902</v>
      </c>
      <c r="D43" s="72" t="s">
        <v>105</v>
      </c>
      <c r="E43" s="75" t="s">
        <v>13</v>
      </c>
      <c r="F43" s="73">
        <v>105</v>
      </c>
      <c r="G43" s="73">
        <v>91</v>
      </c>
      <c r="H43" s="73" t="s">
        <v>31</v>
      </c>
      <c r="I43" s="72" t="s">
        <v>106</v>
      </c>
      <c r="J43" s="73" t="s">
        <v>149</v>
      </c>
      <c r="K43" s="76">
        <v>558</v>
      </c>
      <c r="L43" s="79" t="s">
        <v>107</v>
      </c>
      <c r="M43" s="77" t="s">
        <v>114</v>
      </c>
      <c r="N43" s="78" t="s">
        <v>140</v>
      </c>
      <c r="O43" s="38" t="s">
        <v>55</v>
      </c>
      <c r="P43" s="5">
        <f t="shared" si="9"/>
        <v>1</v>
      </c>
      <c r="Q43" s="5">
        <f t="shared" si="9"/>
        <v>3</v>
      </c>
      <c r="R43" s="34">
        <f t="shared" si="10"/>
        <v>0.25</v>
      </c>
      <c r="S43" s="36">
        <f t="shared" si="8"/>
        <v>353</v>
      </c>
      <c r="T43" s="37">
        <f t="shared" si="8"/>
        <v>362</v>
      </c>
    </row>
    <row r="44" spans="1:20" ht="16.95" customHeight="1" x14ac:dyDescent="0.3">
      <c r="A44" s="5">
        <v>494</v>
      </c>
      <c r="B44" s="4" t="s">
        <v>22</v>
      </c>
      <c r="C44" s="6">
        <v>29670.001234567902</v>
      </c>
      <c r="D44" s="5" t="s">
        <v>108</v>
      </c>
      <c r="E44" s="4" t="s">
        <v>13</v>
      </c>
      <c r="F44" s="4">
        <v>117</v>
      </c>
      <c r="G44" s="4">
        <v>128</v>
      </c>
      <c r="H44" s="7" t="s">
        <v>35</v>
      </c>
      <c r="I44" s="5" t="s">
        <v>109</v>
      </c>
      <c r="J44" s="4" t="s">
        <v>145</v>
      </c>
      <c r="K44" s="45">
        <v>1402</v>
      </c>
      <c r="L44" s="4"/>
      <c r="M44" s="33" t="s">
        <v>114</v>
      </c>
      <c r="N44" s="42" t="s">
        <v>141</v>
      </c>
      <c r="O44" s="38" t="s">
        <v>33</v>
      </c>
      <c r="P44" s="5">
        <f t="shared" si="9"/>
        <v>3</v>
      </c>
      <c r="Q44" s="5">
        <f t="shared" si="9"/>
        <v>1</v>
      </c>
      <c r="R44" s="34">
        <f t="shared" si="10"/>
        <v>0.75</v>
      </c>
      <c r="S44" s="36">
        <f t="shared" si="8"/>
        <v>371</v>
      </c>
      <c r="T44" s="37">
        <f t="shared" si="8"/>
        <v>362</v>
      </c>
    </row>
    <row r="45" spans="1:20" ht="16.95" customHeight="1" x14ac:dyDescent="0.3">
      <c r="A45" s="72">
        <v>499</v>
      </c>
      <c r="B45" s="73" t="s">
        <v>24</v>
      </c>
      <c r="C45" s="74">
        <v>29673.001234567902</v>
      </c>
      <c r="D45" s="72" t="s">
        <v>110</v>
      </c>
      <c r="E45" s="75" t="s">
        <v>13</v>
      </c>
      <c r="F45" s="73">
        <v>96</v>
      </c>
      <c r="G45" s="73">
        <v>94</v>
      </c>
      <c r="H45" s="73" t="s">
        <v>35</v>
      </c>
      <c r="I45" s="72" t="s">
        <v>111</v>
      </c>
      <c r="J45" s="73" t="s">
        <v>145</v>
      </c>
      <c r="K45" s="76">
        <v>2067</v>
      </c>
      <c r="L45" s="73"/>
      <c r="M45" s="77" t="s">
        <v>114</v>
      </c>
      <c r="N45" s="78" t="s">
        <v>142</v>
      </c>
      <c r="O45" s="18"/>
      <c r="P45" s="1"/>
      <c r="Q45" s="1"/>
      <c r="R45" s="1"/>
      <c r="S45" s="1"/>
      <c r="T45" s="28"/>
    </row>
    <row r="46" spans="1:20" ht="15" thickBot="1" x14ac:dyDescent="0.35">
      <c r="A46" s="1"/>
      <c r="B46" s="4"/>
      <c r="C46" s="6"/>
      <c r="D46" s="5"/>
      <c r="E46" s="7"/>
      <c r="F46" s="4"/>
      <c r="G46" s="4"/>
      <c r="H46" s="4"/>
      <c r="I46" s="5"/>
      <c r="J46" s="53"/>
      <c r="K46" s="45"/>
      <c r="L46" s="4"/>
      <c r="M46" s="33"/>
      <c r="N46" s="42"/>
      <c r="O46" s="18"/>
      <c r="P46" s="17">
        <f t="shared" ref="P46:Q46" si="11">SUM(P35:P45)</f>
        <v>23</v>
      </c>
      <c r="Q46" s="17">
        <f t="shared" si="11"/>
        <v>13</v>
      </c>
      <c r="R46" s="29">
        <f>+P46/R47</f>
        <v>0.63888888888888884</v>
      </c>
      <c r="S46" s="21">
        <f t="shared" ref="S46:T46" si="12">SUM(S35:S45)</f>
        <v>3523</v>
      </c>
      <c r="T46" s="22">
        <f t="shared" si="12"/>
        <v>3410</v>
      </c>
    </row>
    <row r="47" spans="1:20" ht="15" thickBot="1" x14ac:dyDescent="0.35">
      <c r="A47" s="1"/>
      <c r="B47" s="4"/>
      <c r="C47" s="6"/>
      <c r="D47" s="5"/>
      <c r="E47" s="7"/>
      <c r="F47" s="4"/>
      <c r="G47" s="4"/>
      <c r="H47" s="4"/>
      <c r="I47" s="5"/>
      <c r="J47" s="54"/>
      <c r="K47" s="55"/>
      <c r="L47" s="64" t="s">
        <v>168</v>
      </c>
      <c r="M47" s="56"/>
      <c r="N47" s="42"/>
      <c r="O47" s="23"/>
      <c r="P47" s="24"/>
      <c r="Q47" s="24"/>
      <c r="R47" s="25">
        <f>+P46+Q46</f>
        <v>36</v>
      </c>
      <c r="S47" s="26">
        <f>+S46/R47</f>
        <v>97.861111111111114</v>
      </c>
      <c r="T47" s="27">
        <f>+T46/R47</f>
        <v>94.722222222222229</v>
      </c>
    </row>
    <row r="48" spans="1:20" x14ac:dyDescent="0.3">
      <c r="A48" s="1"/>
      <c r="B48" s="4"/>
      <c r="C48" s="6"/>
      <c r="D48" s="5"/>
      <c r="E48" s="7"/>
      <c r="F48" s="4"/>
      <c r="G48" s="4"/>
      <c r="H48" s="4"/>
      <c r="I48" s="5"/>
      <c r="J48" s="57" t="s">
        <v>169</v>
      </c>
      <c r="K48" s="58">
        <f>+K7+K11+K12+K15+K17+K19+K22+K23+K28+K30+K31+K32+K34+K36+K37+K38+K40+K41</f>
        <v>20284</v>
      </c>
      <c r="L48" s="12">
        <v>18</v>
      </c>
      <c r="M48" s="62">
        <f>+K48/L48</f>
        <v>1126.8888888888889</v>
      </c>
      <c r="N48" s="33"/>
    </row>
    <row r="49" spans="1:14" ht="15" thickBot="1" x14ac:dyDescent="0.35">
      <c r="C49" s="51"/>
      <c r="J49" s="59" t="s">
        <v>170</v>
      </c>
      <c r="K49" s="60">
        <f>+K5+K6+K8+K9+K10+K13+K14+K16+K18+K21+K25+K26+K27+K33+K39+K43+K44+K45</f>
        <v>25863</v>
      </c>
      <c r="L49" s="61">
        <v>16</v>
      </c>
      <c r="M49" s="63">
        <f>+K49/L49</f>
        <v>1616.4375</v>
      </c>
    </row>
    <row r="52" spans="1:14" ht="21" x14ac:dyDescent="0.4">
      <c r="A52" s="47" t="s">
        <v>10</v>
      </c>
      <c r="C52" s="2"/>
      <c r="D52" s="2"/>
      <c r="E52" s="47" t="s">
        <v>171</v>
      </c>
      <c r="F52" s="1"/>
      <c r="G52" s="1"/>
    </row>
    <row r="53" spans="1:14" x14ac:dyDescent="0.3">
      <c r="K53" s="50"/>
    </row>
    <row r="54" spans="1:14" ht="16.95" customHeight="1" x14ac:dyDescent="0.3">
      <c r="A54" s="66" t="s">
        <v>0</v>
      </c>
      <c r="B54" s="3" t="s">
        <v>1</v>
      </c>
      <c r="C54" s="67" t="s">
        <v>2</v>
      </c>
      <c r="D54" s="3" t="s">
        <v>3</v>
      </c>
      <c r="E54" s="3" t="s">
        <v>4</v>
      </c>
      <c r="F54" s="3" t="s">
        <v>5</v>
      </c>
      <c r="G54" s="3" t="s">
        <v>5</v>
      </c>
      <c r="H54" s="3" t="s">
        <v>6</v>
      </c>
      <c r="I54" s="3" t="s">
        <v>3</v>
      </c>
      <c r="J54" s="3" t="s">
        <v>8</v>
      </c>
      <c r="K54" s="3" t="s">
        <v>9</v>
      </c>
      <c r="L54" s="3" t="s">
        <v>7</v>
      </c>
      <c r="M54" s="3" t="s">
        <v>112</v>
      </c>
      <c r="N54" s="3" t="s">
        <v>3</v>
      </c>
    </row>
    <row r="55" spans="1:14" ht="16.95" customHeight="1" x14ac:dyDescent="0.3">
      <c r="A55" s="42" t="s">
        <v>172</v>
      </c>
      <c r="B55" s="68" t="s">
        <v>23</v>
      </c>
      <c r="C55" s="69" t="s">
        <v>173</v>
      </c>
      <c r="D55" s="42" t="s">
        <v>14</v>
      </c>
      <c r="E55" s="33" t="s">
        <v>38</v>
      </c>
      <c r="F55" s="33">
        <v>86</v>
      </c>
      <c r="G55" s="33">
        <v>91</v>
      </c>
      <c r="H55" s="7" t="s">
        <v>13</v>
      </c>
      <c r="I55" s="42" t="s">
        <v>174</v>
      </c>
      <c r="J55" s="33" t="s">
        <v>175</v>
      </c>
      <c r="K55" s="70">
        <v>1683</v>
      </c>
      <c r="L55" s="33"/>
      <c r="M55" s="33" t="s">
        <v>180</v>
      </c>
      <c r="N55" s="42" t="s">
        <v>174</v>
      </c>
    </row>
    <row r="56" spans="1:14" ht="16.95" customHeight="1" x14ac:dyDescent="0.3">
      <c r="A56" s="78" t="s">
        <v>176</v>
      </c>
      <c r="B56" s="77" t="s">
        <v>24</v>
      </c>
      <c r="C56" s="81" t="s">
        <v>177</v>
      </c>
      <c r="D56" s="78" t="s">
        <v>16</v>
      </c>
      <c r="E56" s="77" t="s">
        <v>13</v>
      </c>
      <c r="F56" s="77">
        <v>85</v>
      </c>
      <c r="G56" s="77">
        <v>92</v>
      </c>
      <c r="H56" s="75" t="s">
        <v>38</v>
      </c>
      <c r="I56" s="78" t="s">
        <v>16</v>
      </c>
      <c r="J56" s="77" t="s">
        <v>143</v>
      </c>
      <c r="K56" s="82">
        <v>3278</v>
      </c>
      <c r="L56" s="77"/>
      <c r="M56" s="77" t="s">
        <v>180</v>
      </c>
      <c r="N56" s="78" t="s">
        <v>16</v>
      </c>
    </row>
    <row r="57" spans="1:14" ht="16.95" customHeight="1" x14ac:dyDescent="0.3">
      <c r="A57" s="42" t="s">
        <v>178</v>
      </c>
      <c r="B57" s="33" t="s">
        <v>40</v>
      </c>
      <c r="C57" s="69" t="s">
        <v>179</v>
      </c>
      <c r="D57" s="42" t="s">
        <v>18</v>
      </c>
      <c r="E57" s="33" t="s">
        <v>13</v>
      </c>
      <c r="F57" s="33">
        <v>88</v>
      </c>
      <c r="G57" s="33">
        <v>107</v>
      </c>
      <c r="H57" s="7" t="s">
        <v>38</v>
      </c>
      <c r="I57" s="42" t="s">
        <v>113</v>
      </c>
      <c r="J57" s="33" t="s">
        <v>143</v>
      </c>
      <c r="K57" s="70">
        <v>4482</v>
      </c>
      <c r="L57" s="33"/>
      <c r="M57" s="33" t="s">
        <v>180</v>
      </c>
      <c r="N57" s="42" t="s">
        <v>18</v>
      </c>
    </row>
    <row r="58" spans="1:14" ht="15" thickBot="1" x14ac:dyDescent="0.35"/>
    <row r="59" spans="1:14" x14ac:dyDescent="0.3">
      <c r="J59" s="54"/>
      <c r="K59" s="55"/>
      <c r="L59" s="64" t="s">
        <v>168</v>
      </c>
      <c r="M59" s="56"/>
    </row>
    <row r="60" spans="1:14" x14ac:dyDescent="0.3">
      <c r="J60" s="57" t="s">
        <v>162</v>
      </c>
      <c r="K60" s="58">
        <f>+K55</f>
        <v>1683</v>
      </c>
      <c r="L60" s="12">
        <v>1</v>
      </c>
      <c r="M60" s="62">
        <f>+K60/L60</f>
        <v>1683</v>
      </c>
    </row>
    <row r="61" spans="1:14" ht="15" thickBot="1" x14ac:dyDescent="0.35">
      <c r="J61" s="59" t="s">
        <v>163</v>
      </c>
      <c r="K61" s="60">
        <f>+K56+K57</f>
        <v>7760</v>
      </c>
      <c r="L61" s="61">
        <v>2</v>
      </c>
      <c r="M61" s="63">
        <f>+K61/L61</f>
        <v>3880</v>
      </c>
    </row>
  </sheetData>
  <sheetProtection sheet="1" objects="1" scenarios="1"/>
  <pageMargins left="0.2" right="0.2" top="0.25" bottom="0.25" header="0.3" footer="0.3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80-81 Schedule-Results</vt:lpstr>
      <vt:lpstr>'80-81 Schedule-Results'!Print_Area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Davis</dc:creator>
  <cp:lastModifiedBy>T. Davis</cp:lastModifiedBy>
  <cp:lastPrinted>2024-11-30T14:48:44Z</cp:lastPrinted>
  <dcterms:created xsi:type="dcterms:W3CDTF">2016-09-21T12:06:08Z</dcterms:created>
  <dcterms:modified xsi:type="dcterms:W3CDTF">2025-06-23T21:11:21Z</dcterms:modified>
</cp:coreProperties>
</file>