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Documents\4-WBL - WABA\New Orleans Pride\NOP  Year 2  1979 - 1980\"/>
    </mc:Choice>
  </mc:AlternateContent>
  <xr:revisionPtr revIDLastSave="0" documentId="13_ncr:1_{08623912-D0FF-4604-AD84-5677302178FE}" xr6:coauthVersionLast="47" xr6:coauthVersionMax="47" xr10:uidLastSave="{00000000-0000-0000-0000-000000000000}"/>
  <bookViews>
    <workbookView xWindow="-108" yWindow="-108" windowWidth="23256" windowHeight="12576" xr2:uid="{EC76AD62-185D-4FE4-A505-578F97ED2510}"/>
  </bookViews>
  <sheets>
    <sheet name="1 vs NY" sheetId="1" r:id="rId1"/>
    <sheet name="2 vs Dall" sheetId="2" r:id="rId2"/>
    <sheet name="3 vs StL" sheetId="3" r:id="rId3"/>
    <sheet name="4 vs NJ" sheetId="4" r:id="rId4"/>
    <sheet name="5 @Phil" sheetId="5" r:id="rId5"/>
    <sheet name="6 vs Chic" sheetId="6" r:id="rId6"/>
    <sheet name="7 vs Hous" sheetId="7" r:id="rId7"/>
    <sheet name="8 @NY" sheetId="8" r:id="rId8"/>
    <sheet name="9 @Dall" sheetId="9" r:id="rId9"/>
    <sheet name="10 @Cal" sheetId="10" r:id="rId10"/>
    <sheet name="11 vs Minn" sheetId="11" r:id="rId11"/>
    <sheet name="12 vs Phil" sheetId="12" r:id="rId12"/>
    <sheet name="13 @Chic" sheetId="13" r:id="rId13"/>
    <sheet name="14 vs NJ" sheetId="14" r:id="rId14"/>
    <sheet name="15 @Iowa" sheetId="15" r:id="rId15"/>
    <sheet name="16 vs NJ" sheetId="16" r:id="rId16"/>
    <sheet name="17 @Dall" sheetId="17" r:id="rId17"/>
    <sheet name="18 vs SF" sheetId="18" r:id="rId18"/>
    <sheet name="19 @Minn" sheetId="19" r:id="rId19"/>
    <sheet name="20 @Milw" sheetId="20" r:id="rId20"/>
    <sheet name="21 vs Dall" sheetId="21" r:id="rId21"/>
    <sheet name="22 vs Cal" sheetId="22" r:id="rId22"/>
    <sheet name="23 vs Iowa" sheetId="23" r:id="rId23"/>
    <sheet name="24 @Dall" sheetId="24" r:id="rId24"/>
    <sheet name="25 @StL" sheetId="25" r:id="rId25"/>
    <sheet name="26 @Cal" sheetId="26" r:id="rId26"/>
    <sheet name="27 @SF" sheetId="27" r:id="rId27"/>
    <sheet name="28 @Hous" sheetId="28" r:id="rId28"/>
    <sheet name="29 vs Hous" sheetId="29" r:id="rId29"/>
    <sheet name="30 @Dall" sheetId="30" r:id="rId30"/>
    <sheet name="31 @Hous" sheetId="31" r:id="rId31"/>
    <sheet name="32 @SF" sheetId="32" r:id="rId32"/>
    <sheet name="33 vs Milw" sheetId="33" r:id="rId33"/>
    <sheet name="34 vs SF" sheetId="34" r:id="rId34"/>
    <sheet name="35 @Minn" sheetId="35" r:id="rId35"/>
    <sheet name="Playoff 12 @Minn" sheetId="36" r:id="rId36"/>
    <sheet name="Playoff 14 vs Minn" sheetId="37" r:id="rId37"/>
    <sheet name="Playoff 16 vs Minn" sheetId="38" r:id="rId38"/>
  </sheets>
  <definedNames>
    <definedName name="_xlnm.Print_Area" localSheetId="0">'1 vs NY'!$A$1:$AB$50</definedName>
    <definedName name="_xlnm.Print_Area" localSheetId="19">'20 @Milw'!$A$1:$AB$50</definedName>
    <definedName name="_xlnm.Print_Area" localSheetId="24">'25 @StL'!$A$1:$AB$50</definedName>
    <definedName name="_xlnm.Print_Area" localSheetId="2">'3 vs StL'!$A$1:$AB$48</definedName>
    <definedName name="_xlnm.Print_Area" localSheetId="7">'8 @NY'!$A$1:$AB$50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4" i="9" l="1"/>
  <c r="U14" i="9" s="1"/>
  <c r="N14" i="9"/>
  <c r="T14" i="8"/>
  <c r="U14" i="8" s="1"/>
  <c r="N14" i="8"/>
  <c r="T46" i="38"/>
  <c r="T45" i="38"/>
  <c r="T44" i="38"/>
  <c r="T42" i="38"/>
  <c r="T39" i="38"/>
  <c r="T37" i="38"/>
  <c r="T36" i="38"/>
  <c r="T23" i="38"/>
  <c r="T20" i="38"/>
  <c r="T19" i="38"/>
  <c r="T18" i="38"/>
  <c r="T17" i="38"/>
  <c r="T46" i="37"/>
  <c r="T45" i="37"/>
  <c r="T44" i="37"/>
  <c r="T43" i="37"/>
  <c r="T42" i="37"/>
  <c r="T41" i="37"/>
  <c r="T40" i="37"/>
  <c r="T39" i="37"/>
  <c r="T38" i="37"/>
  <c r="T37" i="37"/>
  <c r="T36" i="37"/>
  <c r="T23" i="37"/>
  <c r="T21" i="37"/>
  <c r="T20" i="37"/>
  <c r="T19" i="37"/>
  <c r="T18" i="37"/>
  <c r="T17" i="37"/>
  <c r="T16" i="37"/>
  <c r="T15" i="37"/>
  <c r="T14" i="37"/>
  <c r="T13" i="37"/>
  <c r="T46" i="36"/>
  <c r="T45" i="36"/>
  <c r="T44" i="36"/>
  <c r="T43" i="36"/>
  <c r="T42" i="36"/>
  <c r="T41" i="36"/>
  <c r="T40" i="36"/>
  <c r="T39" i="36"/>
  <c r="T38" i="36"/>
  <c r="T37" i="36"/>
  <c r="T36" i="36"/>
  <c r="T23" i="36"/>
  <c r="T21" i="36"/>
  <c r="T20" i="36"/>
  <c r="T19" i="36"/>
  <c r="T18" i="36"/>
  <c r="T17" i="36"/>
  <c r="T16" i="36"/>
  <c r="T15" i="36"/>
  <c r="T14" i="36"/>
  <c r="T13" i="36"/>
  <c r="S25" i="12" l="1"/>
  <c r="R25" i="12"/>
  <c r="Q25" i="12"/>
  <c r="P25" i="12"/>
  <c r="O25" i="12"/>
  <c r="M25" i="12"/>
  <c r="L25" i="12"/>
  <c r="K25" i="12"/>
  <c r="J25" i="12"/>
  <c r="K26" i="12" s="1"/>
  <c r="I25" i="12"/>
  <c r="H25" i="12"/>
  <c r="G25" i="12"/>
  <c r="F25" i="12"/>
  <c r="G26" i="12" s="1"/>
  <c r="E25" i="12"/>
  <c r="U24" i="12"/>
  <c r="T23" i="12"/>
  <c r="U23" i="12" s="1"/>
  <c r="N23" i="12"/>
  <c r="U22" i="12"/>
  <c r="T22" i="12"/>
  <c r="N22" i="12"/>
  <c r="T21" i="12"/>
  <c r="U21" i="12" s="1"/>
  <c r="N21" i="12"/>
  <c r="T20" i="12"/>
  <c r="U20" i="12" s="1"/>
  <c r="N20" i="12"/>
  <c r="T19" i="12"/>
  <c r="U19" i="12" s="1"/>
  <c r="N19" i="12"/>
  <c r="U18" i="12"/>
  <c r="T18" i="12"/>
  <c r="N18" i="12"/>
  <c r="T17" i="12"/>
  <c r="U17" i="12" s="1"/>
  <c r="N17" i="12"/>
  <c r="T16" i="12"/>
  <c r="U16" i="12" s="1"/>
  <c r="N16" i="12"/>
  <c r="T15" i="12"/>
  <c r="U15" i="12" s="1"/>
  <c r="N15" i="12"/>
  <c r="U14" i="12"/>
  <c r="T14" i="12"/>
  <c r="N14" i="12"/>
  <c r="T13" i="12"/>
  <c r="U13" i="12" s="1"/>
  <c r="N13" i="12"/>
  <c r="N25" i="12" s="1"/>
  <c r="S48" i="12"/>
  <c r="R48" i="12"/>
  <c r="Q48" i="12"/>
  <c r="P48" i="12"/>
  <c r="O48" i="12"/>
  <c r="M48" i="12"/>
  <c r="L48" i="12"/>
  <c r="K48" i="12"/>
  <c r="J48" i="12"/>
  <c r="K49" i="12" s="1"/>
  <c r="I48" i="12"/>
  <c r="H48" i="12"/>
  <c r="G48" i="12"/>
  <c r="F48" i="12"/>
  <c r="G49" i="12" s="1"/>
  <c r="E48" i="12"/>
  <c r="U47" i="12"/>
  <c r="T46" i="12"/>
  <c r="U46" i="12" s="1"/>
  <c r="N46" i="12"/>
  <c r="U45" i="12"/>
  <c r="T45" i="12"/>
  <c r="N45" i="12"/>
  <c r="T44" i="12"/>
  <c r="U44" i="12" s="1"/>
  <c r="N44" i="12"/>
  <c r="T43" i="12"/>
  <c r="N43" i="12"/>
  <c r="U43" i="12" s="1"/>
  <c r="T42" i="12"/>
  <c r="U42" i="12" s="1"/>
  <c r="N42" i="12"/>
  <c r="T41" i="12"/>
  <c r="N41" i="12"/>
  <c r="T40" i="12"/>
  <c r="N40" i="12"/>
  <c r="U40" i="12" s="1"/>
  <c r="T39" i="12"/>
  <c r="T38" i="12"/>
  <c r="N38" i="12"/>
  <c r="U38" i="12" s="1"/>
  <c r="T37" i="12"/>
  <c r="U37" i="12" s="1"/>
  <c r="N37" i="12"/>
  <c r="U36" i="12"/>
  <c r="T36" i="12"/>
  <c r="N36" i="12"/>
  <c r="T35" i="12"/>
  <c r="U35" i="12" s="1"/>
  <c r="N35" i="12"/>
  <c r="N48" i="12" s="1"/>
  <c r="T25" i="12" l="1"/>
  <c r="U25" i="12" s="1"/>
  <c r="T48" i="12"/>
  <c r="U48" i="12" s="1"/>
  <c r="S24" i="31" l="1"/>
  <c r="R24" i="31"/>
  <c r="Q24" i="31"/>
  <c r="P24" i="31"/>
  <c r="O24" i="31"/>
  <c r="M24" i="31"/>
  <c r="L24" i="31"/>
  <c r="K24" i="31"/>
  <c r="J24" i="31"/>
  <c r="I24" i="31"/>
  <c r="H24" i="31"/>
  <c r="G24" i="31"/>
  <c r="F24" i="31"/>
  <c r="E24" i="31"/>
  <c r="U23" i="31"/>
  <c r="T22" i="31"/>
  <c r="U22" i="31" s="1"/>
  <c r="N22" i="31"/>
  <c r="T21" i="31"/>
  <c r="U21" i="31" s="1"/>
  <c r="N21" i="31"/>
  <c r="T20" i="31"/>
  <c r="U20" i="31" s="1"/>
  <c r="N20" i="31"/>
  <c r="T19" i="31"/>
  <c r="N19" i="31"/>
  <c r="T18" i="31"/>
  <c r="U18" i="31" s="1"/>
  <c r="N18" i="31"/>
  <c r="T17" i="31"/>
  <c r="N17" i="31"/>
  <c r="T16" i="31"/>
  <c r="U16" i="31" s="1"/>
  <c r="N16" i="31"/>
  <c r="T15" i="31"/>
  <c r="N15" i="31"/>
  <c r="T14" i="31"/>
  <c r="N14" i="31"/>
  <c r="U14" i="31" s="1"/>
  <c r="T13" i="31"/>
  <c r="U13" i="31" s="1"/>
  <c r="N13" i="31"/>
  <c r="S45" i="31"/>
  <c r="R45" i="31"/>
  <c r="Q45" i="31"/>
  <c r="P45" i="31"/>
  <c r="O45" i="31"/>
  <c r="M45" i="31"/>
  <c r="L45" i="31"/>
  <c r="K45" i="31"/>
  <c r="J45" i="31"/>
  <c r="I45" i="31"/>
  <c r="H45" i="31"/>
  <c r="G45" i="31"/>
  <c r="F45" i="31"/>
  <c r="E45" i="31"/>
  <c r="U44" i="31"/>
  <c r="T43" i="31"/>
  <c r="U43" i="31" s="1"/>
  <c r="N43" i="31"/>
  <c r="T42" i="31"/>
  <c r="U42" i="31" s="1"/>
  <c r="N42" i="31"/>
  <c r="T41" i="31"/>
  <c r="N41" i="31"/>
  <c r="T40" i="31"/>
  <c r="N40" i="31"/>
  <c r="T39" i="31"/>
  <c r="N39" i="31"/>
  <c r="U38" i="31"/>
  <c r="T38" i="31"/>
  <c r="N38" i="31"/>
  <c r="T37" i="31"/>
  <c r="N37" i="31"/>
  <c r="T36" i="31"/>
  <c r="N36" i="31"/>
  <c r="T35" i="31"/>
  <c r="N35" i="31"/>
  <c r="T34" i="31"/>
  <c r="N34" i="31"/>
  <c r="S24" i="29"/>
  <c r="R24" i="29"/>
  <c r="Q24" i="29"/>
  <c r="P24" i="29"/>
  <c r="O24" i="29"/>
  <c r="M24" i="29"/>
  <c r="L24" i="29"/>
  <c r="K24" i="29"/>
  <c r="J24" i="29"/>
  <c r="K25" i="29" s="1"/>
  <c r="I24" i="29"/>
  <c r="H24" i="29"/>
  <c r="G24" i="29"/>
  <c r="F24" i="29"/>
  <c r="G25" i="29" s="1"/>
  <c r="E24" i="29"/>
  <c r="U23" i="29"/>
  <c r="T22" i="29"/>
  <c r="N22" i="29"/>
  <c r="U21" i="29"/>
  <c r="T21" i="29"/>
  <c r="N21" i="29"/>
  <c r="T20" i="29"/>
  <c r="N20" i="29"/>
  <c r="T19" i="29"/>
  <c r="N19" i="29"/>
  <c r="N18" i="29"/>
  <c r="U18" i="29" s="1"/>
  <c r="N17" i="29"/>
  <c r="U17" i="29" s="1"/>
  <c r="T16" i="29"/>
  <c r="U16" i="29" s="1"/>
  <c r="N16" i="29"/>
  <c r="T15" i="29"/>
  <c r="U15" i="29" s="1"/>
  <c r="N15" i="29"/>
  <c r="T14" i="29"/>
  <c r="N14" i="29"/>
  <c r="T13" i="29"/>
  <c r="U13" i="29" s="1"/>
  <c r="N13" i="29"/>
  <c r="S44" i="29"/>
  <c r="R44" i="29"/>
  <c r="Q44" i="29"/>
  <c r="P44" i="29"/>
  <c r="O44" i="29"/>
  <c r="M44" i="29"/>
  <c r="L44" i="29"/>
  <c r="K44" i="29"/>
  <c r="J44" i="29"/>
  <c r="I44" i="29"/>
  <c r="H44" i="29"/>
  <c r="G44" i="29"/>
  <c r="F44" i="29"/>
  <c r="E44" i="29"/>
  <c r="U43" i="29"/>
  <c r="T42" i="29"/>
  <c r="U42" i="29" s="1"/>
  <c r="N42" i="29"/>
  <c r="T41" i="29"/>
  <c r="N41" i="29"/>
  <c r="T40" i="29"/>
  <c r="U40" i="29" s="1"/>
  <c r="N40" i="29"/>
  <c r="T39" i="29"/>
  <c r="N39" i="29"/>
  <c r="T38" i="29"/>
  <c r="U38" i="29" s="1"/>
  <c r="N38" i="29"/>
  <c r="T37" i="29"/>
  <c r="N37" i="29"/>
  <c r="T36" i="29"/>
  <c r="N36" i="29"/>
  <c r="N35" i="29"/>
  <c r="U35" i="29" s="1"/>
  <c r="U34" i="29"/>
  <c r="N34" i="29"/>
  <c r="S24" i="28"/>
  <c r="R24" i="28"/>
  <c r="Q24" i="28"/>
  <c r="P24" i="28"/>
  <c r="O24" i="28"/>
  <c r="M24" i="28"/>
  <c r="L24" i="28"/>
  <c r="K24" i="28"/>
  <c r="J24" i="28"/>
  <c r="K25" i="28" s="1"/>
  <c r="I24" i="28"/>
  <c r="H24" i="28"/>
  <c r="G24" i="28"/>
  <c r="F24" i="28"/>
  <c r="G25" i="28" s="1"/>
  <c r="E24" i="28"/>
  <c r="U23" i="28"/>
  <c r="T22" i="28"/>
  <c r="N22" i="28"/>
  <c r="T21" i="28"/>
  <c r="U21" i="28" s="1"/>
  <c r="N21" i="28"/>
  <c r="T20" i="28"/>
  <c r="U20" i="28" s="1"/>
  <c r="N20" i="28"/>
  <c r="T19" i="28"/>
  <c r="N19" i="28"/>
  <c r="T18" i="28"/>
  <c r="U18" i="28" s="1"/>
  <c r="N18" i="28"/>
  <c r="T17" i="28"/>
  <c r="N17" i="28"/>
  <c r="T16" i="28"/>
  <c r="U16" i="28" s="1"/>
  <c r="N16" i="28"/>
  <c r="T15" i="28"/>
  <c r="N15" i="28"/>
  <c r="U14" i="28"/>
  <c r="T14" i="28"/>
  <c r="N14" i="28"/>
  <c r="T13" i="28"/>
  <c r="N13" i="28"/>
  <c r="N24" i="28" s="1"/>
  <c r="S44" i="28"/>
  <c r="R44" i="28"/>
  <c r="Q44" i="28"/>
  <c r="P44" i="28"/>
  <c r="O44" i="28"/>
  <c r="M44" i="28"/>
  <c r="L44" i="28"/>
  <c r="K44" i="28"/>
  <c r="J44" i="28"/>
  <c r="I44" i="28"/>
  <c r="H44" i="28"/>
  <c r="G44" i="28"/>
  <c r="F44" i="28"/>
  <c r="E44" i="28"/>
  <c r="U43" i="28"/>
  <c r="T42" i="28"/>
  <c r="U42" i="28" s="1"/>
  <c r="N42" i="28"/>
  <c r="T41" i="28"/>
  <c r="N41" i="28"/>
  <c r="T40" i="28"/>
  <c r="U40" i="28" s="1"/>
  <c r="N40" i="28"/>
  <c r="T39" i="28"/>
  <c r="N39" i="28"/>
  <c r="T38" i="28"/>
  <c r="U38" i="28" s="1"/>
  <c r="N38" i="28"/>
  <c r="T37" i="28"/>
  <c r="N37" i="28"/>
  <c r="T36" i="28"/>
  <c r="N36" i="28"/>
  <c r="T35" i="28"/>
  <c r="N35" i="28"/>
  <c r="T34" i="28"/>
  <c r="N34" i="28"/>
  <c r="N45" i="31" l="1"/>
  <c r="U35" i="31"/>
  <c r="U15" i="31"/>
  <c r="U17" i="31"/>
  <c r="U19" i="31"/>
  <c r="U36" i="31"/>
  <c r="U39" i="31"/>
  <c r="U41" i="31"/>
  <c r="G46" i="31"/>
  <c r="K46" i="31"/>
  <c r="U37" i="31"/>
  <c r="U34" i="31"/>
  <c r="U40" i="31"/>
  <c r="N24" i="31"/>
  <c r="G25" i="31"/>
  <c r="K25" i="31"/>
  <c r="U41" i="29"/>
  <c r="U20" i="29"/>
  <c r="U14" i="29"/>
  <c r="U22" i="29"/>
  <c r="U37" i="29"/>
  <c r="N24" i="29"/>
  <c r="U19" i="29"/>
  <c r="T24" i="28"/>
  <c r="U22" i="28"/>
  <c r="U35" i="28"/>
  <c r="U37" i="28"/>
  <c r="U41" i="28"/>
  <c r="U15" i="28"/>
  <c r="U17" i="28"/>
  <c r="U19" i="28"/>
  <c r="T24" i="31"/>
  <c r="U24" i="31" s="1"/>
  <c r="T45" i="31"/>
  <c r="U45" i="31" s="1"/>
  <c r="T24" i="29"/>
  <c r="U24" i="29" s="1"/>
  <c r="U39" i="29"/>
  <c r="N44" i="29"/>
  <c r="U36" i="29"/>
  <c r="G45" i="29"/>
  <c r="K45" i="29"/>
  <c r="T44" i="29"/>
  <c r="U44" i="29" s="1"/>
  <c r="U24" i="28"/>
  <c r="U13" i="28"/>
  <c r="U39" i="28"/>
  <c r="U34" i="28"/>
  <c r="U36" i="28"/>
  <c r="N44" i="28"/>
  <c r="G45" i="28"/>
  <c r="K45" i="28"/>
  <c r="T44" i="28"/>
  <c r="S24" i="7"/>
  <c r="R24" i="7"/>
  <c r="Q24" i="7"/>
  <c r="P24" i="7"/>
  <c r="O24" i="7"/>
  <c r="M24" i="7"/>
  <c r="L24" i="7"/>
  <c r="K24" i="7"/>
  <c r="J24" i="7"/>
  <c r="K25" i="7" s="1"/>
  <c r="I24" i="7"/>
  <c r="H24" i="7"/>
  <c r="G24" i="7"/>
  <c r="F24" i="7"/>
  <c r="G25" i="7" s="1"/>
  <c r="E24" i="7"/>
  <c r="U23" i="7"/>
  <c r="T22" i="7"/>
  <c r="U22" i="7" s="1"/>
  <c r="N22" i="7"/>
  <c r="U21" i="7"/>
  <c r="T21" i="7"/>
  <c r="N21" i="7"/>
  <c r="T20" i="7"/>
  <c r="U20" i="7" s="1"/>
  <c r="N20" i="7"/>
  <c r="T19" i="7"/>
  <c r="U19" i="7" s="1"/>
  <c r="N19" i="7"/>
  <c r="T18" i="7"/>
  <c r="U18" i="7" s="1"/>
  <c r="N18" i="7"/>
  <c r="U17" i="7"/>
  <c r="T17" i="7"/>
  <c r="N17" i="7"/>
  <c r="T16" i="7"/>
  <c r="T24" i="7" s="1"/>
  <c r="N16" i="7"/>
  <c r="T15" i="7"/>
  <c r="U15" i="7" s="1"/>
  <c r="N15" i="7"/>
  <c r="T14" i="7"/>
  <c r="U14" i="7" s="1"/>
  <c r="N14" i="7"/>
  <c r="U13" i="7"/>
  <c r="T13" i="7"/>
  <c r="N13" i="7"/>
  <c r="N24" i="7" s="1"/>
  <c r="S47" i="7"/>
  <c r="R47" i="7"/>
  <c r="Q47" i="7"/>
  <c r="P47" i="7"/>
  <c r="O47" i="7"/>
  <c r="M47" i="7"/>
  <c r="L47" i="7"/>
  <c r="K47" i="7"/>
  <c r="J47" i="7"/>
  <c r="I47" i="7"/>
  <c r="H47" i="7"/>
  <c r="G47" i="7"/>
  <c r="F47" i="7"/>
  <c r="E47" i="7"/>
  <c r="U46" i="7"/>
  <c r="T45" i="7"/>
  <c r="U45" i="7" s="1"/>
  <c r="N45" i="7"/>
  <c r="T44" i="7"/>
  <c r="U44" i="7" s="1"/>
  <c r="N44" i="7"/>
  <c r="T43" i="7"/>
  <c r="U43" i="7" s="1"/>
  <c r="N43" i="7"/>
  <c r="T42" i="7"/>
  <c r="N42" i="7"/>
  <c r="U42" i="7" s="1"/>
  <c r="T41" i="7"/>
  <c r="U41" i="7" s="1"/>
  <c r="N41" i="7"/>
  <c r="T40" i="7"/>
  <c r="U40" i="7" s="1"/>
  <c r="N40" i="7"/>
  <c r="T39" i="7"/>
  <c r="N39" i="7"/>
  <c r="T38" i="7"/>
  <c r="N38" i="7"/>
  <c r="T37" i="7"/>
  <c r="N37" i="7"/>
  <c r="U36" i="7"/>
  <c r="T36" i="7"/>
  <c r="N36" i="7"/>
  <c r="T35" i="7"/>
  <c r="N35" i="7"/>
  <c r="N47" i="7" s="1"/>
  <c r="U44" i="28" l="1"/>
  <c r="U24" i="7"/>
  <c r="U16" i="7"/>
  <c r="U37" i="7"/>
  <c r="U39" i="7"/>
  <c r="U35" i="7"/>
  <c r="U38" i="7"/>
  <c r="G48" i="7"/>
  <c r="K48" i="7"/>
  <c r="T47" i="7"/>
  <c r="U47" i="7" s="1"/>
  <c r="S25" i="33" l="1"/>
  <c r="R25" i="33"/>
  <c r="Q25" i="33"/>
  <c r="P25" i="33"/>
  <c r="O25" i="33"/>
  <c r="M25" i="33"/>
  <c r="L25" i="33"/>
  <c r="K25" i="33"/>
  <c r="J25" i="33"/>
  <c r="K26" i="33" s="1"/>
  <c r="I25" i="33"/>
  <c r="H25" i="33"/>
  <c r="G25" i="33"/>
  <c r="F25" i="33"/>
  <c r="G26" i="33" s="1"/>
  <c r="E25" i="33"/>
  <c r="U24" i="33"/>
  <c r="T23" i="33"/>
  <c r="U23" i="33" s="1"/>
  <c r="N23" i="33"/>
  <c r="U22" i="33"/>
  <c r="T22" i="33"/>
  <c r="N22" i="33"/>
  <c r="T21" i="33"/>
  <c r="U21" i="33" s="1"/>
  <c r="N21" i="33"/>
  <c r="T20" i="33"/>
  <c r="U20" i="33" s="1"/>
  <c r="N20" i="33"/>
  <c r="T19" i="33"/>
  <c r="U19" i="33" s="1"/>
  <c r="N19" i="33"/>
  <c r="U18" i="33"/>
  <c r="T18" i="33"/>
  <c r="N18" i="33"/>
  <c r="T17" i="33"/>
  <c r="U17" i="33" s="1"/>
  <c r="N17" i="33"/>
  <c r="T16" i="33"/>
  <c r="U16" i="33" s="1"/>
  <c r="N16" i="33"/>
  <c r="T15" i="33"/>
  <c r="U15" i="33" s="1"/>
  <c r="N15" i="33"/>
  <c r="U14" i="33"/>
  <c r="T14" i="33"/>
  <c r="N14" i="33"/>
  <c r="T13" i="33"/>
  <c r="U13" i="33" s="1"/>
  <c r="N13" i="33"/>
  <c r="N25" i="33" s="1"/>
  <c r="S47" i="33"/>
  <c r="R47" i="33"/>
  <c r="Q47" i="33"/>
  <c r="P47" i="33"/>
  <c r="O47" i="33"/>
  <c r="M47" i="33"/>
  <c r="L47" i="33"/>
  <c r="K47" i="33"/>
  <c r="J47" i="33"/>
  <c r="K48" i="33" s="1"/>
  <c r="I47" i="33"/>
  <c r="H47" i="33"/>
  <c r="G47" i="33"/>
  <c r="F47" i="33"/>
  <c r="G48" i="33" s="1"/>
  <c r="E47" i="33"/>
  <c r="T45" i="33"/>
  <c r="U45" i="33" s="1"/>
  <c r="N45" i="33"/>
  <c r="T44" i="33"/>
  <c r="U44" i="33" s="1"/>
  <c r="N44" i="33"/>
  <c r="U43" i="33"/>
  <c r="T43" i="33"/>
  <c r="N43" i="33"/>
  <c r="T42" i="33"/>
  <c r="U42" i="33" s="1"/>
  <c r="N42" i="33"/>
  <c r="T41" i="33"/>
  <c r="U41" i="33" s="1"/>
  <c r="N41" i="33"/>
  <c r="T40" i="33"/>
  <c r="U40" i="33" s="1"/>
  <c r="N40" i="33"/>
  <c r="U39" i="33"/>
  <c r="T39" i="33"/>
  <c r="N39" i="33"/>
  <c r="T38" i="33"/>
  <c r="U38" i="33" s="1"/>
  <c r="N38" i="33"/>
  <c r="T37" i="33"/>
  <c r="U37" i="33" s="1"/>
  <c r="N37" i="33"/>
  <c r="N47" i="33" s="1"/>
  <c r="T36" i="33"/>
  <c r="U36" i="33" s="1"/>
  <c r="N36" i="33"/>
  <c r="U35" i="33"/>
  <c r="T35" i="33"/>
  <c r="T47" i="33" s="1"/>
  <c r="U47" i="33" s="1"/>
  <c r="N35" i="33"/>
  <c r="S25" i="20"/>
  <c r="R25" i="20"/>
  <c r="Q25" i="20"/>
  <c r="P25" i="20"/>
  <c r="O25" i="20"/>
  <c r="M25" i="20"/>
  <c r="L25" i="20"/>
  <c r="K25" i="20"/>
  <c r="J25" i="20"/>
  <c r="K26" i="20" s="1"/>
  <c r="I25" i="20"/>
  <c r="H25" i="20"/>
  <c r="G25" i="20"/>
  <c r="F25" i="20"/>
  <c r="G26" i="20" s="1"/>
  <c r="E25" i="20"/>
  <c r="U24" i="20"/>
  <c r="T23" i="20"/>
  <c r="N23" i="20"/>
  <c r="T22" i="20"/>
  <c r="U22" i="20" s="1"/>
  <c r="N22" i="20"/>
  <c r="T21" i="20"/>
  <c r="U21" i="20" s="1"/>
  <c r="N21" i="20"/>
  <c r="T20" i="20"/>
  <c r="N20" i="20"/>
  <c r="U20" i="20" s="1"/>
  <c r="T19" i="20"/>
  <c r="U19" i="20" s="1"/>
  <c r="N19" i="20"/>
  <c r="T18" i="20"/>
  <c r="N18" i="20"/>
  <c r="T17" i="20"/>
  <c r="N17" i="20"/>
  <c r="T16" i="20"/>
  <c r="N16" i="20"/>
  <c r="U15" i="20"/>
  <c r="T15" i="20"/>
  <c r="N15" i="20"/>
  <c r="T14" i="20"/>
  <c r="N14" i="20"/>
  <c r="T13" i="20"/>
  <c r="N13" i="20"/>
  <c r="S47" i="20"/>
  <c r="R47" i="20"/>
  <c r="Q47" i="20"/>
  <c r="P47" i="20"/>
  <c r="O47" i="20"/>
  <c r="M47" i="20"/>
  <c r="L47" i="20"/>
  <c r="K47" i="20"/>
  <c r="J47" i="20"/>
  <c r="K48" i="20" s="1"/>
  <c r="I47" i="20"/>
  <c r="H47" i="20"/>
  <c r="G47" i="20"/>
  <c r="F47" i="20"/>
  <c r="G48" i="20" s="1"/>
  <c r="E47" i="20"/>
  <c r="U46" i="20"/>
  <c r="T45" i="20"/>
  <c r="N45" i="20"/>
  <c r="U44" i="20"/>
  <c r="T44" i="20"/>
  <c r="N44" i="20"/>
  <c r="T43" i="20"/>
  <c r="N43" i="20"/>
  <c r="T42" i="20"/>
  <c r="N42" i="20"/>
  <c r="U42" i="20" s="1"/>
  <c r="T41" i="20"/>
  <c r="N41" i="20"/>
  <c r="T40" i="20"/>
  <c r="U40" i="20" s="1"/>
  <c r="N40" i="20"/>
  <c r="T39" i="20"/>
  <c r="U39" i="20" s="1"/>
  <c r="N39" i="20"/>
  <c r="T38" i="20"/>
  <c r="N38" i="20"/>
  <c r="U38" i="20" s="1"/>
  <c r="T37" i="20"/>
  <c r="U37" i="20" s="1"/>
  <c r="N37" i="20"/>
  <c r="T36" i="20"/>
  <c r="U36" i="20" s="1"/>
  <c r="N36" i="20"/>
  <c r="T35" i="20"/>
  <c r="N35" i="20"/>
  <c r="T34" i="20"/>
  <c r="N34" i="20"/>
  <c r="N47" i="20" s="1"/>
  <c r="T15" i="8"/>
  <c r="U15" i="8" s="1"/>
  <c r="N15" i="8"/>
  <c r="T23" i="8"/>
  <c r="T22" i="8"/>
  <c r="T21" i="8"/>
  <c r="T20" i="8"/>
  <c r="T19" i="8"/>
  <c r="T40" i="1"/>
  <c r="T39" i="1"/>
  <c r="T38" i="1"/>
  <c r="T37" i="1"/>
  <c r="N20" i="1"/>
  <c r="U20" i="1" s="1"/>
  <c r="T47" i="35"/>
  <c r="S47" i="35"/>
  <c r="R47" i="35"/>
  <c r="Q47" i="35"/>
  <c r="P47" i="35"/>
  <c r="O47" i="35"/>
  <c r="M47" i="35"/>
  <c r="L47" i="35"/>
  <c r="K47" i="35"/>
  <c r="J47" i="35"/>
  <c r="I47" i="35"/>
  <c r="H47" i="35"/>
  <c r="G47" i="35"/>
  <c r="F47" i="35"/>
  <c r="G48" i="35" s="1"/>
  <c r="E47" i="35"/>
  <c r="U46" i="35"/>
  <c r="N45" i="35"/>
  <c r="U45" i="35" s="1"/>
  <c r="N44" i="35"/>
  <c r="U44" i="35" s="1"/>
  <c r="N43" i="35"/>
  <c r="U43" i="35" s="1"/>
  <c r="N42" i="35"/>
  <c r="U42" i="35" s="1"/>
  <c r="U41" i="35"/>
  <c r="U40" i="35"/>
  <c r="N40" i="35"/>
  <c r="N39" i="35"/>
  <c r="U39" i="35" s="1"/>
  <c r="U38" i="35"/>
  <c r="N37" i="35"/>
  <c r="U37" i="35" s="1"/>
  <c r="N36" i="35"/>
  <c r="U36" i="35" s="1"/>
  <c r="N35" i="35"/>
  <c r="U35" i="35" s="1"/>
  <c r="U41" i="20" l="1"/>
  <c r="U43" i="20"/>
  <c r="U14" i="20"/>
  <c r="U23" i="20"/>
  <c r="U45" i="20"/>
  <c r="N25" i="20"/>
  <c r="U16" i="20"/>
  <c r="U18" i="20"/>
  <c r="T47" i="20"/>
  <c r="U17" i="20"/>
  <c r="T25" i="33"/>
  <c r="U25" i="33" s="1"/>
  <c r="T25" i="20"/>
  <c r="U25" i="20" s="1"/>
  <c r="U13" i="20"/>
  <c r="U47" i="20"/>
  <c r="U35" i="20"/>
  <c r="U34" i="20"/>
  <c r="K48" i="35"/>
  <c r="U47" i="35"/>
  <c r="N47" i="35"/>
  <c r="T25" i="35"/>
  <c r="S25" i="35"/>
  <c r="R25" i="35"/>
  <c r="Q25" i="35"/>
  <c r="P25" i="35"/>
  <c r="O25" i="35"/>
  <c r="M25" i="35"/>
  <c r="L25" i="35"/>
  <c r="K25" i="35"/>
  <c r="J25" i="35"/>
  <c r="I25" i="35"/>
  <c r="H25" i="35"/>
  <c r="G25" i="35"/>
  <c r="F25" i="35"/>
  <c r="G26" i="35" s="1"/>
  <c r="E25" i="35"/>
  <c r="U24" i="35"/>
  <c r="N23" i="35"/>
  <c r="U23" i="35" s="1"/>
  <c r="U22" i="35"/>
  <c r="U21" i="35"/>
  <c r="N21" i="35"/>
  <c r="N20" i="35"/>
  <c r="U20" i="35" s="1"/>
  <c r="U19" i="35"/>
  <c r="N19" i="35"/>
  <c r="N18" i="35"/>
  <c r="U18" i="35" s="1"/>
  <c r="U17" i="35"/>
  <c r="N17" i="35"/>
  <c r="N16" i="35"/>
  <c r="U16" i="35" s="1"/>
  <c r="U15" i="35"/>
  <c r="N15" i="35"/>
  <c r="N14" i="35"/>
  <c r="U14" i="35" s="1"/>
  <c r="U13" i="35"/>
  <c r="N13" i="35"/>
  <c r="N25" i="35" s="1"/>
  <c r="S25" i="34"/>
  <c r="R25" i="34"/>
  <c r="Q25" i="34"/>
  <c r="P25" i="34"/>
  <c r="O25" i="34"/>
  <c r="M25" i="34"/>
  <c r="L25" i="34"/>
  <c r="K25" i="34"/>
  <c r="K26" i="34" s="1"/>
  <c r="J25" i="34"/>
  <c r="I25" i="34"/>
  <c r="H25" i="34"/>
  <c r="G25" i="34"/>
  <c r="F25" i="34"/>
  <c r="G26" i="34" s="1"/>
  <c r="E25" i="34"/>
  <c r="U24" i="34"/>
  <c r="U23" i="34"/>
  <c r="T23" i="34"/>
  <c r="N23" i="34"/>
  <c r="U22" i="34"/>
  <c r="U21" i="34"/>
  <c r="T21" i="34"/>
  <c r="N21" i="34"/>
  <c r="T20" i="34"/>
  <c r="U20" i="34" s="1"/>
  <c r="N20" i="34"/>
  <c r="T19" i="34"/>
  <c r="U19" i="34" s="1"/>
  <c r="N19" i="34"/>
  <c r="T18" i="34"/>
  <c r="U18" i="34" s="1"/>
  <c r="N18" i="34"/>
  <c r="U17" i="34"/>
  <c r="T17" i="34"/>
  <c r="N17" i="34"/>
  <c r="T16" i="34"/>
  <c r="U16" i="34" s="1"/>
  <c r="N16" i="34"/>
  <c r="T15" i="34"/>
  <c r="U15" i="34" s="1"/>
  <c r="N15" i="34"/>
  <c r="T14" i="34"/>
  <c r="U14" i="34" s="1"/>
  <c r="N14" i="34"/>
  <c r="N25" i="34" s="1"/>
  <c r="U13" i="34"/>
  <c r="S47" i="34"/>
  <c r="R47" i="34"/>
  <c r="Q47" i="34"/>
  <c r="P47" i="34"/>
  <c r="O47" i="34"/>
  <c r="M47" i="34"/>
  <c r="L47" i="34"/>
  <c r="K47" i="34"/>
  <c r="J47" i="34"/>
  <c r="K48" i="34" s="1"/>
  <c r="I47" i="34"/>
  <c r="H47" i="34"/>
  <c r="G47" i="34"/>
  <c r="F47" i="34"/>
  <c r="G48" i="34" s="1"/>
  <c r="E47" i="34"/>
  <c r="U46" i="34"/>
  <c r="T45" i="34"/>
  <c r="U45" i="34" s="1"/>
  <c r="N45" i="34"/>
  <c r="U44" i="34"/>
  <c r="T43" i="34"/>
  <c r="U43" i="34" s="1"/>
  <c r="N43" i="34"/>
  <c r="U42" i="34"/>
  <c r="T42" i="34"/>
  <c r="N42" i="34"/>
  <c r="T41" i="34"/>
  <c r="U41" i="34" s="1"/>
  <c r="N41" i="34"/>
  <c r="T40" i="34"/>
  <c r="N40" i="34"/>
  <c r="U40" i="34" s="1"/>
  <c r="T39" i="34"/>
  <c r="U39" i="34" s="1"/>
  <c r="N39" i="34"/>
  <c r="U38" i="34"/>
  <c r="T38" i="34"/>
  <c r="N38" i="34"/>
  <c r="T37" i="34"/>
  <c r="U37" i="34" s="1"/>
  <c r="N37" i="34"/>
  <c r="U36" i="34"/>
  <c r="T35" i="34"/>
  <c r="U35" i="34" s="1"/>
  <c r="N35" i="34"/>
  <c r="N47" i="34" s="1"/>
  <c r="K26" i="35" l="1"/>
  <c r="U25" i="35"/>
  <c r="T25" i="34"/>
  <c r="U25" i="34" s="1"/>
  <c r="T47" i="34"/>
  <c r="U47" i="34" s="1"/>
  <c r="S24" i="32" l="1"/>
  <c r="R24" i="32"/>
  <c r="Q24" i="32"/>
  <c r="P24" i="32"/>
  <c r="O24" i="32"/>
  <c r="M24" i="32"/>
  <c r="L24" i="32"/>
  <c r="K24" i="32"/>
  <c r="J24" i="32"/>
  <c r="I24" i="32"/>
  <c r="H24" i="32"/>
  <c r="G24" i="32"/>
  <c r="F24" i="32"/>
  <c r="E24" i="32"/>
  <c r="U23" i="32"/>
  <c r="T22" i="32"/>
  <c r="N22" i="32"/>
  <c r="U21" i="32"/>
  <c r="T20" i="32"/>
  <c r="N20" i="32"/>
  <c r="T19" i="32"/>
  <c r="N19" i="32"/>
  <c r="U19" i="32" s="1"/>
  <c r="T18" i="32"/>
  <c r="N18" i="32"/>
  <c r="T17" i="32"/>
  <c r="N17" i="32"/>
  <c r="T16" i="32"/>
  <c r="N16" i="32"/>
  <c r="T15" i="32"/>
  <c r="N15" i="32"/>
  <c r="U14" i="32"/>
  <c r="T14" i="32"/>
  <c r="N14" i="32"/>
  <c r="T13" i="32"/>
  <c r="N13" i="32"/>
  <c r="S45" i="32"/>
  <c r="R45" i="32"/>
  <c r="Q45" i="32"/>
  <c r="P45" i="32"/>
  <c r="O45" i="32"/>
  <c r="M45" i="32"/>
  <c r="L45" i="32"/>
  <c r="K45" i="32"/>
  <c r="J45" i="32"/>
  <c r="I45" i="32"/>
  <c r="H45" i="32"/>
  <c r="G45" i="32"/>
  <c r="F45" i="32"/>
  <c r="E45" i="32"/>
  <c r="U44" i="32"/>
  <c r="N44" i="32"/>
  <c r="T43" i="32"/>
  <c r="N43" i="32"/>
  <c r="T42" i="32"/>
  <c r="N42" i="32"/>
  <c r="T41" i="32"/>
  <c r="N41" i="32"/>
  <c r="T40" i="32"/>
  <c r="N40" i="32"/>
  <c r="T39" i="32"/>
  <c r="N39" i="32"/>
  <c r="U39" i="32" s="1"/>
  <c r="T38" i="32"/>
  <c r="N38" i="32"/>
  <c r="U37" i="32"/>
  <c r="T36" i="32"/>
  <c r="N36" i="32"/>
  <c r="U35" i="32"/>
  <c r="U34" i="32"/>
  <c r="S23" i="30"/>
  <c r="R23" i="30"/>
  <c r="Q23" i="30"/>
  <c r="P23" i="30"/>
  <c r="O23" i="30"/>
  <c r="M23" i="30"/>
  <c r="L23" i="30"/>
  <c r="K23" i="30"/>
  <c r="J23" i="30"/>
  <c r="K24" i="30" s="1"/>
  <c r="I23" i="30"/>
  <c r="H23" i="30"/>
  <c r="G23" i="30"/>
  <c r="F23" i="30"/>
  <c r="G24" i="30" s="1"/>
  <c r="E23" i="30"/>
  <c r="T22" i="30"/>
  <c r="U22" i="30" s="1"/>
  <c r="N22" i="30"/>
  <c r="T20" i="30"/>
  <c r="N20" i="30"/>
  <c r="T19" i="30"/>
  <c r="N19" i="30"/>
  <c r="T18" i="30"/>
  <c r="N18" i="30"/>
  <c r="T17" i="30"/>
  <c r="U17" i="30" s="1"/>
  <c r="N17" i="30"/>
  <c r="T16" i="30"/>
  <c r="N16" i="30"/>
  <c r="T15" i="30"/>
  <c r="U15" i="30" s="1"/>
  <c r="N15" i="30"/>
  <c r="T14" i="30"/>
  <c r="N14" i="30"/>
  <c r="T13" i="30"/>
  <c r="N13" i="30"/>
  <c r="U13" i="30" s="1"/>
  <c r="S44" i="30"/>
  <c r="R44" i="30"/>
  <c r="Q44" i="30"/>
  <c r="P44" i="30"/>
  <c r="O44" i="30"/>
  <c r="M44" i="30"/>
  <c r="L44" i="30"/>
  <c r="K44" i="30"/>
  <c r="J44" i="30"/>
  <c r="I44" i="30"/>
  <c r="H44" i="30"/>
  <c r="G44" i="30"/>
  <c r="F44" i="30"/>
  <c r="E44" i="30"/>
  <c r="T42" i="30"/>
  <c r="N42" i="30"/>
  <c r="T41" i="30"/>
  <c r="N41" i="30"/>
  <c r="T40" i="30"/>
  <c r="N40" i="30"/>
  <c r="T39" i="30"/>
  <c r="N39" i="30"/>
  <c r="T38" i="30"/>
  <c r="N38" i="30"/>
  <c r="T36" i="30"/>
  <c r="N36" i="30"/>
  <c r="T35" i="30"/>
  <c r="N35" i="30"/>
  <c r="T34" i="30"/>
  <c r="N34" i="30"/>
  <c r="T33" i="30"/>
  <c r="N33" i="30"/>
  <c r="U40" i="32" l="1"/>
  <c r="U42" i="32"/>
  <c r="U36" i="32"/>
  <c r="U15" i="32"/>
  <c r="U17" i="32"/>
  <c r="U43" i="32"/>
  <c r="U22" i="32"/>
  <c r="U33" i="30"/>
  <c r="U34" i="30"/>
  <c r="U41" i="30"/>
  <c r="U38" i="30"/>
  <c r="U14" i="30"/>
  <c r="U16" i="30"/>
  <c r="U39" i="30"/>
  <c r="U40" i="30"/>
  <c r="U42" i="30"/>
  <c r="N45" i="32"/>
  <c r="U13" i="32"/>
  <c r="U18" i="32"/>
  <c r="U20" i="32"/>
  <c r="N24" i="32"/>
  <c r="U38" i="32"/>
  <c r="G46" i="32"/>
  <c r="K46" i="32"/>
  <c r="U16" i="32"/>
  <c r="G25" i="32"/>
  <c r="K25" i="32"/>
  <c r="U35" i="30"/>
  <c r="G45" i="30"/>
  <c r="K45" i="30"/>
  <c r="U19" i="30"/>
  <c r="N23" i="30"/>
  <c r="N44" i="30"/>
  <c r="T44" i="30"/>
  <c r="U44" i="30" s="1"/>
  <c r="U18" i="30"/>
  <c r="U20" i="30"/>
  <c r="T24" i="32"/>
  <c r="U24" i="32" s="1"/>
  <c r="U41" i="32"/>
  <c r="T45" i="32"/>
  <c r="T23" i="30"/>
  <c r="U23" i="30" s="1"/>
  <c r="U36" i="30"/>
  <c r="U45" i="32" l="1"/>
  <c r="S24" i="27"/>
  <c r="R24" i="27"/>
  <c r="Q24" i="27"/>
  <c r="P24" i="27"/>
  <c r="O24" i="27"/>
  <c r="M24" i="27"/>
  <c r="L24" i="27"/>
  <c r="K24" i="27"/>
  <c r="J24" i="27"/>
  <c r="I24" i="27"/>
  <c r="H24" i="27"/>
  <c r="G24" i="27"/>
  <c r="F24" i="27"/>
  <c r="E24" i="27"/>
  <c r="U23" i="27"/>
  <c r="T22" i="27"/>
  <c r="U22" i="27" s="1"/>
  <c r="N22" i="27"/>
  <c r="U21" i="27"/>
  <c r="T20" i="27"/>
  <c r="N20" i="27"/>
  <c r="T19" i="27"/>
  <c r="U19" i="27" s="1"/>
  <c r="N19" i="27"/>
  <c r="T18" i="27"/>
  <c r="U18" i="27" s="1"/>
  <c r="N18" i="27"/>
  <c r="T17" i="27"/>
  <c r="U17" i="27" s="1"/>
  <c r="N17" i="27"/>
  <c r="T16" i="27"/>
  <c r="U16" i="27" s="1"/>
  <c r="N16" i="27"/>
  <c r="T15" i="27"/>
  <c r="U15" i="27" s="1"/>
  <c r="N15" i="27"/>
  <c r="T14" i="27"/>
  <c r="N14" i="27"/>
  <c r="N24" i="27" s="1"/>
  <c r="T13" i="27"/>
  <c r="N13" i="27"/>
  <c r="S44" i="27"/>
  <c r="R44" i="27"/>
  <c r="Q44" i="27"/>
  <c r="P44" i="27"/>
  <c r="O44" i="27"/>
  <c r="M44" i="27"/>
  <c r="L44" i="27"/>
  <c r="K44" i="27"/>
  <c r="K45" i="27" s="1"/>
  <c r="J44" i="27"/>
  <c r="I44" i="27"/>
  <c r="H44" i="27"/>
  <c r="G44" i="27"/>
  <c r="F44" i="27"/>
  <c r="E44" i="27"/>
  <c r="U43" i="27"/>
  <c r="N43" i="27"/>
  <c r="T42" i="27"/>
  <c r="N42" i="27"/>
  <c r="T41" i="27"/>
  <c r="N41" i="27"/>
  <c r="U41" i="27" s="1"/>
  <c r="T40" i="27"/>
  <c r="U40" i="27" s="1"/>
  <c r="N40" i="27"/>
  <c r="T39" i="27"/>
  <c r="U39" i="27" s="1"/>
  <c r="N39" i="27"/>
  <c r="T38" i="27"/>
  <c r="U38" i="27" s="1"/>
  <c r="N38" i="27"/>
  <c r="T37" i="27"/>
  <c r="N37" i="27"/>
  <c r="U36" i="27"/>
  <c r="T36" i="27"/>
  <c r="N36" i="27"/>
  <c r="T35" i="27"/>
  <c r="N35" i="27"/>
  <c r="T34" i="27"/>
  <c r="N34" i="27"/>
  <c r="T24" i="26"/>
  <c r="S24" i="26"/>
  <c r="R24" i="26"/>
  <c r="Q24" i="26"/>
  <c r="P24" i="26"/>
  <c r="O24" i="26"/>
  <c r="M24" i="26"/>
  <c r="L24" i="26"/>
  <c r="K24" i="26"/>
  <c r="J24" i="26"/>
  <c r="K25" i="26" s="1"/>
  <c r="I24" i="26"/>
  <c r="H24" i="26"/>
  <c r="G24" i="26"/>
  <c r="F24" i="26"/>
  <c r="G25" i="26" s="1"/>
  <c r="E24" i="26"/>
  <c r="U23" i="26"/>
  <c r="U22" i="26"/>
  <c r="N22" i="26"/>
  <c r="U21" i="26"/>
  <c r="N20" i="26"/>
  <c r="U20" i="26" s="1"/>
  <c r="N19" i="26"/>
  <c r="U19" i="26" s="1"/>
  <c r="N18" i="26"/>
  <c r="U18" i="26" s="1"/>
  <c r="N17" i="26"/>
  <c r="U17" i="26" s="1"/>
  <c r="N16" i="26"/>
  <c r="U16" i="26" s="1"/>
  <c r="N15" i="26"/>
  <c r="U15" i="26" s="1"/>
  <c r="N14" i="26"/>
  <c r="U14" i="26" s="1"/>
  <c r="N13" i="26"/>
  <c r="N24" i="26" s="1"/>
  <c r="T47" i="26"/>
  <c r="S47" i="26"/>
  <c r="R47" i="26"/>
  <c r="Q47" i="26"/>
  <c r="P47" i="26"/>
  <c r="O47" i="26"/>
  <c r="M47" i="26"/>
  <c r="L47" i="26"/>
  <c r="K47" i="26"/>
  <c r="K48" i="26" s="1"/>
  <c r="J47" i="26"/>
  <c r="I47" i="26"/>
  <c r="H47" i="26"/>
  <c r="G47" i="26"/>
  <c r="F47" i="26"/>
  <c r="G48" i="26" s="1"/>
  <c r="E47" i="26"/>
  <c r="U46" i="26"/>
  <c r="U45" i="26"/>
  <c r="N45" i="26"/>
  <c r="U44" i="26"/>
  <c r="N43" i="26"/>
  <c r="U43" i="26" s="1"/>
  <c r="N42" i="26"/>
  <c r="U42" i="26" s="1"/>
  <c r="N41" i="26"/>
  <c r="U41" i="26" s="1"/>
  <c r="N40" i="26"/>
  <c r="U40" i="26" s="1"/>
  <c r="N39" i="26"/>
  <c r="U39" i="26" s="1"/>
  <c r="N38" i="26"/>
  <c r="U38" i="26" s="1"/>
  <c r="N37" i="26"/>
  <c r="U37" i="26" s="1"/>
  <c r="N36" i="26"/>
  <c r="U36" i="26" s="1"/>
  <c r="N35" i="26"/>
  <c r="N47" i="26" s="1"/>
  <c r="N44" i="27" l="1"/>
  <c r="U14" i="27"/>
  <c r="U34" i="27"/>
  <c r="U13" i="27"/>
  <c r="U20" i="27"/>
  <c r="U35" i="27"/>
  <c r="U37" i="27"/>
  <c r="U42" i="27"/>
  <c r="G45" i="27"/>
  <c r="G25" i="27"/>
  <c r="K25" i="27"/>
  <c r="T24" i="27"/>
  <c r="U24" i="27" s="1"/>
  <c r="T44" i="27"/>
  <c r="U44" i="27" s="1"/>
  <c r="U24" i="26"/>
  <c r="U13" i="26"/>
  <c r="U47" i="26"/>
  <c r="U35" i="26"/>
  <c r="T20" i="25"/>
  <c r="U20" i="25" s="1"/>
  <c r="N20" i="25"/>
  <c r="T14" i="25"/>
  <c r="N14" i="25"/>
  <c r="S23" i="24"/>
  <c r="R23" i="24"/>
  <c r="Q23" i="24"/>
  <c r="P23" i="24"/>
  <c r="O23" i="24"/>
  <c r="M23" i="24"/>
  <c r="L23" i="24"/>
  <c r="K23" i="24"/>
  <c r="J23" i="24"/>
  <c r="I23" i="24"/>
  <c r="H23" i="24"/>
  <c r="G23" i="24"/>
  <c r="F23" i="24"/>
  <c r="G24" i="24" s="1"/>
  <c r="E23" i="24"/>
  <c r="T22" i="24"/>
  <c r="N22" i="24"/>
  <c r="T20" i="24"/>
  <c r="N20" i="24"/>
  <c r="T19" i="24"/>
  <c r="N19" i="24"/>
  <c r="T18" i="24"/>
  <c r="N18" i="24"/>
  <c r="T17" i="24"/>
  <c r="N17" i="24"/>
  <c r="T16" i="24"/>
  <c r="N16" i="24"/>
  <c r="T15" i="24"/>
  <c r="N15" i="24"/>
  <c r="T14" i="24"/>
  <c r="N14" i="24"/>
  <c r="T13" i="24"/>
  <c r="N13" i="24"/>
  <c r="S44" i="24"/>
  <c r="R44" i="24"/>
  <c r="Q44" i="24"/>
  <c r="P44" i="24"/>
  <c r="O44" i="24"/>
  <c r="M44" i="24"/>
  <c r="L44" i="24"/>
  <c r="K44" i="24"/>
  <c r="J44" i="24"/>
  <c r="K45" i="24" s="1"/>
  <c r="I44" i="24"/>
  <c r="H44" i="24"/>
  <c r="G44" i="24"/>
  <c r="F44" i="24"/>
  <c r="G45" i="24" s="1"/>
  <c r="E44" i="24"/>
  <c r="T43" i="24"/>
  <c r="N43" i="24"/>
  <c r="T42" i="24"/>
  <c r="N42" i="24"/>
  <c r="T41" i="24"/>
  <c r="N41" i="24"/>
  <c r="T40" i="24"/>
  <c r="N40" i="24"/>
  <c r="T39" i="24"/>
  <c r="N39" i="24"/>
  <c r="T37" i="24"/>
  <c r="N37" i="24"/>
  <c r="T36" i="24"/>
  <c r="N36" i="24"/>
  <c r="T34" i="24"/>
  <c r="N34" i="24"/>
  <c r="S24" i="23"/>
  <c r="R24" i="23"/>
  <c r="Q24" i="23"/>
  <c r="P24" i="23"/>
  <c r="O24" i="23"/>
  <c r="M24" i="23"/>
  <c r="L24" i="23"/>
  <c r="K24" i="23"/>
  <c r="J24" i="23"/>
  <c r="I24" i="23"/>
  <c r="H24" i="23"/>
  <c r="G24" i="23"/>
  <c r="F24" i="23"/>
  <c r="E24" i="23"/>
  <c r="U23" i="23"/>
  <c r="T22" i="23"/>
  <c r="U22" i="23" s="1"/>
  <c r="N22" i="23"/>
  <c r="T21" i="23"/>
  <c r="N21" i="23"/>
  <c r="U21" i="23" s="1"/>
  <c r="U20" i="23"/>
  <c r="T20" i="23"/>
  <c r="N20" i="23"/>
  <c r="T19" i="23"/>
  <c r="N19" i="23"/>
  <c r="T18" i="23"/>
  <c r="N18" i="23"/>
  <c r="T17" i="23"/>
  <c r="N17" i="23"/>
  <c r="T16" i="23"/>
  <c r="U16" i="23" s="1"/>
  <c r="N16" i="23"/>
  <c r="T15" i="23"/>
  <c r="U15" i="23" s="1"/>
  <c r="N15" i="23"/>
  <c r="T14" i="23"/>
  <c r="N14" i="23"/>
  <c r="U13" i="23"/>
  <c r="S45" i="23"/>
  <c r="R45" i="23"/>
  <c r="Q45" i="23"/>
  <c r="P45" i="23"/>
  <c r="O45" i="23"/>
  <c r="M45" i="23"/>
  <c r="L45" i="23"/>
  <c r="K45" i="23"/>
  <c r="K46" i="23" s="1"/>
  <c r="J45" i="23"/>
  <c r="I45" i="23"/>
  <c r="H45" i="23"/>
  <c r="G45" i="23"/>
  <c r="F45" i="23"/>
  <c r="E45" i="23"/>
  <c r="U44" i="23"/>
  <c r="U43" i="23"/>
  <c r="T43" i="23"/>
  <c r="N43" i="23"/>
  <c r="T42" i="23"/>
  <c r="N42" i="23"/>
  <c r="T41" i="23"/>
  <c r="N41" i="23"/>
  <c r="T40" i="23"/>
  <c r="N40" i="23"/>
  <c r="T39" i="23"/>
  <c r="U39" i="23" s="1"/>
  <c r="N39" i="23"/>
  <c r="T38" i="23"/>
  <c r="U38" i="23" s="1"/>
  <c r="N38" i="23"/>
  <c r="T37" i="23"/>
  <c r="N37" i="23"/>
  <c r="T36" i="23"/>
  <c r="U36" i="23" s="1"/>
  <c r="N36" i="23"/>
  <c r="T35" i="23"/>
  <c r="U35" i="23" s="1"/>
  <c r="N35" i="23"/>
  <c r="T34" i="23"/>
  <c r="N34" i="23"/>
  <c r="U34" i="24" l="1"/>
  <c r="U43" i="24"/>
  <c r="U13" i="24"/>
  <c r="U17" i="24"/>
  <c r="U22" i="24"/>
  <c r="U14" i="24"/>
  <c r="U40" i="23"/>
  <c r="U42" i="23"/>
  <c r="N24" i="23"/>
  <c r="U17" i="23"/>
  <c r="U19" i="23"/>
  <c r="N45" i="23"/>
  <c r="U37" i="23"/>
  <c r="U14" i="23"/>
  <c r="T45" i="23"/>
  <c r="U41" i="23"/>
  <c r="G46" i="23"/>
  <c r="U18" i="23"/>
  <c r="G25" i="23"/>
  <c r="U20" i="24"/>
  <c r="U39" i="24"/>
  <c r="U40" i="24"/>
  <c r="T44" i="24"/>
  <c r="U44" i="24" s="1"/>
  <c r="U42" i="24"/>
  <c r="U15" i="24"/>
  <c r="U36" i="24"/>
  <c r="U19" i="24"/>
  <c r="K24" i="24"/>
  <c r="N44" i="24"/>
  <c r="U41" i="24"/>
  <c r="N23" i="24"/>
  <c r="U16" i="24"/>
  <c r="U18" i="24"/>
  <c r="K25" i="23"/>
  <c r="U14" i="25"/>
  <c r="T23" i="24"/>
  <c r="U37" i="24"/>
  <c r="T24" i="23"/>
  <c r="U24" i="23" s="1"/>
  <c r="U34" i="23"/>
  <c r="U45" i="23" l="1"/>
  <c r="U23" i="24"/>
  <c r="S25" i="22"/>
  <c r="R25" i="22"/>
  <c r="Q25" i="22"/>
  <c r="P25" i="22"/>
  <c r="O25" i="22"/>
  <c r="M25" i="22"/>
  <c r="L25" i="22"/>
  <c r="K25" i="22"/>
  <c r="J25" i="22"/>
  <c r="I25" i="22"/>
  <c r="H25" i="22"/>
  <c r="G25" i="22"/>
  <c r="F25" i="22"/>
  <c r="E25" i="22"/>
  <c r="U24" i="22"/>
  <c r="T23" i="22"/>
  <c r="N23" i="22"/>
  <c r="U21" i="22"/>
  <c r="N21" i="22"/>
  <c r="N20" i="22"/>
  <c r="U20" i="22" s="1"/>
  <c r="N19" i="22"/>
  <c r="U19" i="22" s="1"/>
  <c r="U18" i="22"/>
  <c r="N18" i="22"/>
  <c r="N17" i="22"/>
  <c r="U17" i="22" s="1"/>
  <c r="T16" i="22"/>
  <c r="N16" i="22"/>
  <c r="N15" i="22"/>
  <c r="U15" i="22" s="1"/>
  <c r="N14" i="22"/>
  <c r="U14" i="22" s="1"/>
  <c r="N13" i="22"/>
  <c r="U13" i="22" s="1"/>
  <c r="T48" i="22"/>
  <c r="S48" i="22"/>
  <c r="R48" i="22"/>
  <c r="Q48" i="22"/>
  <c r="P48" i="22"/>
  <c r="O48" i="22"/>
  <c r="M48" i="22"/>
  <c r="L48" i="22"/>
  <c r="K48" i="22"/>
  <c r="J48" i="22"/>
  <c r="K49" i="22" s="1"/>
  <c r="I48" i="22"/>
  <c r="H48" i="22"/>
  <c r="G48" i="22"/>
  <c r="F48" i="22"/>
  <c r="G49" i="22" s="1"/>
  <c r="E48" i="22"/>
  <c r="U47" i="22"/>
  <c r="N46" i="22"/>
  <c r="U46" i="22" s="1"/>
  <c r="U45" i="22"/>
  <c r="U44" i="22"/>
  <c r="N43" i="22"/>
  <c r="U43" i="22" s="1"/>
  <c r="N42" i="22"/>
  <c r="U42" i="22" s="1"/>
  <c r="N41" i="22"/>
  <c r="U41" i="22" s="1"/>
  <c r="N40" i="22"/>
  <c r="U40" i="22" s="1"/>
  <c r="N39" i="22"/>
  <c r="U39" i="22" s="1"/>
  <c r="N38" i="22"/>
  <c r="U38" i="22" s="1"/>
  <c r="N37" i="22"/>
  <c r="U37" i="22" s="1"/>
  <c r="N36" i="22"/>
  <c r="S24" i="21"/>
  <c r="R24" i="21"/>
  <c r="Q24" i="21"/>
  <c r="P24" i="21"/>
  <c r="O24" i="21"/>
  <c r="M24" i="21"/>
  <c r="L24" i="21"/>
  <c r="K24" i="21"/>
  <c r="J24" i="21"/>
  <c r="K25" i="21" s="1"/>
  <c r="I24" i="21"/>
  <c r="H24" i="21"/>
  <c r="G24" i="21"/>
  <c r="F24" i="21"/>
  <c r="G25" i="21" s="1"/>
  <c r="E24" i="21"/>
  <c r="T23" i="21"/>
  <c r="U23" i="21" s="1"/>
  <c r="N23" i="21"/>
  <c r="T21" i="21"/>
  <c r="N21" i="21"/>
  <c r="T20" i="21"/>
  <c r="N20" i="21"/>
  <c r="U20" i="21" s="1"/>
  <c r="T19" i="21"/>
  <c r="N19" i="21"/>
  <c r="T18" i="21"/>
  <c r="N18" i="21"/>
  <c r="T17" i="21"/>
  <c r="U17" i="21" s="1"/>
  <c r="N17" i="21"/>
  <c r="T16" i="21"/>
  <c r="N16" i="21"/>
  <c r="U16" i="21" s="1"/>
  <c r="T15" i="21"/>
  <c r="U15" i="21" s="1"/>
  <c r="N15" i="21"/>
  <c r="T14" i="21"/>
  <c r="N14" i="21"/>
  <c r="T13" i="21"/>
  <c r="N13" i="21"/>
  <c r="S44" i="21"/>
  <c r="R44" i="21"/>
  <c r="Q44" i="21"/>
  <c r="P44" i="21"/>
  <c r="O44" i="21"/>
  <c r="M44" i="21"/>
  <c r="L44" i="21"/>
  <c r="K44" i="21"/>
  <c r="J44" i="21"/>
  <c r="K45" i="21" s="1"/>
  <c r="I44" i="21"/>
  <c r="H44" i="21"/>
  <c r="G44" i="21"/>
  <c r="F44" i="21"/>
  <c r="G45" i="21" s="1"/>
  <c r="E44" i="21"/>
  <c r="T42" i="21"/>
  <c r="U42" i="21" s="1"/>
  <c r="N42" i="21"/>
  <c r="T41" i="21"/>
  <c r="N41" i="21"/>
  <c r="T40" i="21"/>
  <c r="N40" i="21"/>
  <c r="T39" i="21"/>
  <c r="N39" i="21"/>
  <c r="T37" i="21"/>
  <c r="U37" i="21" s="1"/>
  <c r="N37" i="21"/>
  <c r="T36" i="21"/>
  <c r="N36" i="21"/>
  <c r="T34" i="21"/>
  <c r="U34" i="21" s="1"/>
  <c r="N34" i="21"/>
  <c r="U23" i="22" l="1"/>
  <c r="U16" i="22"/>
  <c r="U14" i="21"/>
  <c r="U18" i="21"/>
  <c r="T44" i="21"/>
  <c r="U21" i="21"/>
  <c r="U36" i="21"/>
  <c r="U40" i="21"/>
  <c r="U19" i="21"/>
  <c r="N24" i="21"/>
  <c r="N44" i="21"/>
  <c r="U44" i="21" s="1"/>
  <c r="U39" i="21"/>
  <c r="U41" i="21"/>
  <c r="U13" i="21"/>
  <c r="N48" i="22"/>
  <c r="U48" i="22" s="1"/>
  <c r="K26" i="22"/>
  <c r="G26" i="22"/>
  <c r="T25" i="22"/>
  <c r="N25" i="22"/>
  <c r="U36" i="22"/>
  <c r="T24" i="21"/>
  <c r="U24" i="21" l="1"/>
  <c r="U25" i="22"/>
  <c r="T25" i="19"/>
  <c r="S25" i="19"/>
  <c r="R25" i="19"/>
  <c r="Q25" i="19"/>
  <c r="P25" i="19"/>
  <c r="O25" i="19"/>
  <c r="M25" i="19"/>
  <c r="L25" i="19"/>
  <c r="K25" i="19"/>
  <c r="J25" i="19"/>
  <c r="K26" i="19" s="1"/>
  <c r="I25" i="19"/>
  <c r="H25" i="19"/>
  <c r="G25" i="19"/>
  <c r="F25" i="19"/>
  <c r="G26" i="19" s="1"/>
  <c r="E25" i="19"/>
  <c r="U24" i="19"/>
  <c r="N23" i="19"/>
  <c r="U23" i="19" s="1"/>
  <c r="U22" i="19"/>
  <c r="N21" i="19"/>
  <c r="U21" i="19" s="1"/>
  <c r="N20" i="19"/>
  <c r="U20" i="19" s="1"/>
  <c r="U19" i="19"/>
  <c r="N19" i="19"/>
  <c r="N18" i="19"/>
  <c r="U18" i="19" s="1"/>
  <c r="U17" i="19"/>
  <c r="U16" i="19"/>
  <c r="N16" i="19"/>
  <c r="N15" i="19"/>
  <c r="U15" i="19" s="1"/>
  <c r="U14" i="19"/>
  <c r="N14" i="19"/>
  <c r="N13" i="19"/>
  <c r="N25" i="19" s="1"/>
  <c r="T46" i="19"/>
  <c r="S46" i="19"/>
  <c r="R46" i="19"/>
  <c r="Q46" i="19"/>
  <c r="P46" i="19"/>
  <c r="O46" i="19"/>
  <c r="M46" i="19"/>
  <c r="L46" i="19"/>
  <c r="K46" i="19"/>
  <c r="J46" i="19"/>
  <c r="I46" i="19"/>
  <c r="H46" i="19"/>
  <c r="G46" i="19"/>
  <c r="F46" i="19"/>
  <c r="E46" i="19"/>
  <c r="U45" i="19"/>
  <c r="N44" i="19"/>
  <c r="U44" i="19" s="1"/>
  <c r="U43" i="19"/>
  <c r="N42" i="19"/>
  <c r="U42" i="19" s="1"/>
  <c r="N41" i="19"/>
  <c r="U41" i="19" s="1"/>
  <c r="U40" i="19"/>
  <c r="N40" i="19"/>
  <c r="N39" i="19"/>
  <c r="U39" i="19" s="1"/>
  <c r="U38" i="19"/>
  <c r="N38" i="19"/>
  <c r="N37" i="19"/>
  <c r="U37" i="19" s="1"/>
  <c r="N36" i="19"/>
  <c r="U36" i="19" s="1"/>
  <c r="U35" i="19"/>
  <c r="N34" i="19"/>
  <c r="S26" i="18"/>
  <c r="R26" i="18"/>
  <c r="Q26" i="18"/>
  <c r="P26" i="18"/>
  <c r="O26" i="18"/>
  <c r="M26" i="18"/>
  <c r="L26" i="18"/>
  <c r="K26" i="18"/>
  <c r="J26" i="18"/>
  <c r="K27" i="18" s="1"/>
  <c r="I26" i="18"/>
  <c r="H26" i="18"/>
  <c r="G26" i="18"/>
  <c r="F26" i="18"/>
  <c r="G27" i="18" s="1"/>
  <c r="E26" i="18"/>
  <c r="U25" i="18"/>
  <c r="T24" i="18"/>
  <c r="U24" i="18" s="1"/>
  <c r="N24" i="18"/>
  <c r="U23" i="18"/>
  <c r="T23" i="18"/>
  <c r="N23" i="18"/>
  <c r="T22" i="18"/>
  <c r="U22" i="18" s="1"/>
  <c r="N22" i="18"/>
  <c r="T21" i="18"/>
  <c r="N21" i="18"/>
  <c r="U21" i="18" s="1"/>
  <c r="T20" i="18"/>
  <c r="U20" i="18" s="1"/>
  <c r="N20" i="18"/>
  <c r="U19" i="18"/>
  <c r="T19" i="18"/>
  <c r="N19" i="18"/>
  <c r="T18" i="18"/>
  <c r="U18" i="18" s="1"/>
  <c r="N18" i="18"/>
  <c r="T17" i="18"/>
  <c r="U17" i="18" s="1"/>
  <c r="N17" i="18"/>
  <c r="T16" i="18"/>
  <c r="U16" i="18" s="1"/>
  <c r="N16" i="18"/>
  <c r="U15" i="18"/>
  <c r="T15" i="18"/>
  <c r="N15" i="18"/>
  <c r="T14" i="18"/>
  <c r="U14" i="18" s="1"/>
  <c r="N14" i="18"/>
  <c r="T13" i="18"/>
  <c r="U13" i="18" s="1"/>
  <c r="N13" i="18"/>
  <c r="N26" i="18" s="1"/>
  <c r="S46" i="18"/>
  <c r="R46" i="18"/>
  <c r="Q46" i="18"/>
  <c r="P46" i="18"/>
  <c r="O46" i="18"/>
  <c r="M46" i="18"/>
  <c r="L46" i="18"/>
  <c r="K46" i="18"/>
  <c r="J46" i="18"/>
  <c r="K47" i="18" s="1"/>
  <c r="I46" i="18"/>
  <c r="H46" i="18"/>
  <c r="G46" i="18"/>
  <c r="F46" i="18"/>
  <c r="G47" i="18" s="1"/>
  <c r="E46" i="18"/>
  <c r="U45" i="18"/>
  <c r="T44" i="18"/>
  <c r="U44" i="18" s="1"/>
  <c r="N44" i="18"/>
  <c r="U43" i="18"/>
  <c r="T43" i="18"/>
  <c r="N43" i="18"/>
  <c r="T42" i="18"/>
  <c r="U42" i="18" s="1"/>
  <c r="N42" i="18"/>
  <c r="T41" i="18"/>
  <c r="N41" i="18"/>
  <c r="U41" i="18" s="1"/>
  <c r="T40" i="18"/>
  <c r="U40" i="18" s="1"/>
  <c r="N40" i="18"/>
  <c r="U39" i="18"/>
  <c r="T39" i="18"/>
  <c r="N39" i="18"/>
  <c r="T38" i="18"/>
  <c r="T46" i="18" s="1"/>
  <c r="N38" i="18"/>
  <c r="T37" i="18"/>
  <c r="N37" i="18"/>
  <c r="U37" i="18" s="1"/>
  <c r="T36" i="18"/>
  <c r="U36" i="18" s="1"/>
  <c r="N36" i="18"/>
  <c r="U35" i="18"/>
  <c r="T35" i="18"/>
  <c r="N35" i="18"/>
  <c r="N46" i="18" s="1"/>
  <c r="S25" i="17"/>
  <c r="R25" i="17"/>
  <c r="Q25" i="17"/>
  <c r="P25" i="17"/>
  <c r="O25" i="17"/>
  <c r="M25" i="17"/>
  <c r="L25" i="17"/>
  <c r="K25" i="17"/>
  <c r="J25" i="17"/>
  <c r="K26" i="17" s="1"/>
  <c r="I25" i="17"/>
  <c r="H25" i="17"/>
  <c r="G25" i="17"/>
  <c r="F25" i="17"/>
  <c r="G26" i="17" s="1"/>
  <c r="E25" i="17"/>
  <c r="T24" i="17"/>
  <c r="N24" i="17"/>
  <c r="T23" i="17"/>
  <c r="N23" i="17"/>
  <c r="T22" i="17"/>
  <c r="N22" i="17"/>
  <c r="T21" i="17"/>
  <c r="N21" i="17"/>
  <c r="T20" i="17"/>
  <c r="N20" i="17"/>
  <c r="T19" i="17"/>
  <c r="N19" i="17"/>
  <c r="T18" i="17"/>
  <c r="N18" i="17"/>
  <c r="T16" i="17"/>
  <c r="N16" i="17"/>
  <c r="T15" i="17"/>
  <c r="N15" i="17"/>
  <c r="T14" i="17"/>
  <c r="N14" i="17"/>
  <c r="T13" i="17"/>
  <c r="N13" i="17"/>
  <c r="S46" i="17"/>
  <c r="R46" i="17"/>
  <c r="Q46" i="17"/>
  <c r="P46" i="17"/>
  <c r="O46" i="17"/>
  <c r="M46" i="17"/>
  <c r="L46" i="17"/>
  <c r="K46" i="17"/>
  <c r="J46" i="17"/>
  <c r="I46" i="17"/>
  <c r="H46" i="17"/>
  <c r="G46" i="17"/>
  <c r="F46" i="17"/>
  <c r="E46" i="17"/>
  <c r="T45" i="17"/>
  <c r="N45" i="17"/>
  <c r="T44" i="17"/>
  <c r="N44" i="17"/>
  <c r="T43" i="17"/>
  <c r="N43" i="17"/>
  <c r="T42" i="17"/>
  <c r="N42" i="17"/>
  <c r="T41" i="17"/>
  <c r="N41" i="17"/>
  <c r="T40" i="17"/>
  <c r="N40" i="17"/>
  <c r="T38" i="17"/>
  <c r="N38" i="17"/>
  <c r="T37" i="17"/>
  <c r="N37" i="17"/>
  <c r="T35" i="17"/>
  <c r="N35" i="17"/>
  <c r="G47" i="19" l="1"/>
  <c r="K47" i="19"/>
  <c r="N46" i="19"/>
  <c r="U13" i="19"/>
  <c r="U45" i="17"/>
  <c r="N46" i="17"/>
  <c r="U41" i="17"/>
  <c r="U40" i="17"/>
  <c r="U16" i="17"/>
  <c r="U19" i="17"/>
  <c r="U21" i="17"/>
  <c r="U23" i="17"/>
  <c r="U35" i="17"/>
  <c r="U43" i="17"/>
  <c r="U42" i="17"/>
  <c r="U13" i="17"/>
  <c r="U15" i="17"/>
  <c r="U20" i="17"/>
  <c r="U24" i="17"/>
  <c r="U38" i="17"/>
  <c r="G47" i="17"/>
  <c r="K47" i="17"/>
  <c r="U14" i="17"/>
  <c r="U22" i="17"/>
  <c r="U44" i="17"/>
  <c r="U18" i="17"/>
  <c r="U37" i="17"/>
  <c r="N25" i="17"/>
  <c r="U25" i="19"/>
  <c r="U46" i="19"/>
  <c r="U34" i="19"/>
  <c r="T26" i="18"/>
  <c r="U26" i="18" s="1"/>
  <c r="U46" i="18"/>
  <c r="U38" i="18"/>
  <c r="T25" i="17"/>
  <c r="T46" i="17"/>
  <c r="S26" i="16"/>
  <c r="R26" i="16"/>
  <c r="Q26" i="16"/>
  <c r="P26" i="16"/>
  <c r="O26" i="16"/>
  <c r="M26" i="16"/>
  <c r="L26" i="16"/>
  <c r="K26" i="16"/>
  <c r="J26" i="16"/>
  <c r="K27" i="16" s="1"/>
  <c r="I26" i="16"/>
  <c r="H26" i="16"/>
  <c r="G26" i="16"/>
  <c r="F26" i="16"/>
  <c r="G27" i="16" s="1"/>
  <c r="E26" i="16"/>
  <c r="U25" i="16"/>
  <c r="T24" i="16"/>
  <c r="U24" i="16" s="1"/>
  <c r="N24" i="16"/>
  <c r="T22" i="16"/>
  <c r="U22" i="16" s="1"/>
  <c r="N22" i="16"/>
  <c r="T21" i="16"/>
  <c r="N21" i="16"/>
  <c r="T20" i="16"/>
  <c r="U20" i="16" s="1"/>
  <c r="N20" i="16"/>
  <c r="T19" i="16"/>
  <c r="U19" i="16" s="1"/>
  <c r="N19" i="16"/>
  <c r="T18" i="16"/>
  <c r="U18" i="16" s="1"/>
  <c r="N18" i="16"/>
  <c r="T17" i="16"/>
  <c r="N17" i="16"/>
  <c r="T16" i="16"/>
  <c r="U16" i="16" s="1"/>
  <c r="N16" i="16"/>
  <c r="T15" i="16"/>
  <c r="U15" i="16" s="1"/>
  <c r="N15" i="16"/>
  <c r="T14" i="16"/>
  <c r="N14" i="16"/>
  <c r="T13" i="16"/>
  <c r="U13" i="16" s="1"/>
  <c r="N13" i="16"/>
  <c r="S47" i="16"/>
  <c r="R47" i="16"/>
  <c r="Q47" i="16"/>
  <c r="P47" i="16"/>
  <c r="O47" i="16"/>
  <c r="M47" i="16"/>
  <c r="L47" i="16"/>
  <c r="K47" i="16"/>
  <c r="J47" i="16"/>
  <c r="I47" i="16"/>
  <c r="H47" i="16"/>
  <c r="G47" i="16"/>
  <c r="F47" i="16"/>
  <c r="G48" i="16" s="1"/>
  <c r="E47" i="16"/>
  <c r="U46" i="16"/>
  <c r="T45" i="16"/>
  <c r="N45" i="16"/>
  <c r="T44" i="16"/>
  <c r="U44" i="16" s="1"/>
  <c r="N44" i="16"/>
  <c r="T43" i="16"/>
  <c r="N43" i="16"/>
  <c r="T42" i="16"/>
  <c r="N42" i="16"/>
  <c r="T41" i="16"/>
  <c r="N41" i="16"/>
  <c r="U40" i="16"/>
  <c r="T39" i="16"/>
  <c r="N39" i="16"/>
  <c r="T38" i="16"/>
  <c r="U38" i="16" s="1"/>
  <c r="N38" i="16"/>
  <c r="T37" i="16"/>
  <c r="N37" i="16"/>
  <c r="T36" i="16"/>
  <c r="N36" i="16"/>
  <c r="U46" i="17" l="1"/>
  <c r="U25" i="17"/>
  <c r="K48" i="16"/>
  <c r="U14" i="16"/>
  <c r="U21" i="16"/>
  <c r="U17" i="16"/>
  <c r="U37" i="16"/>
  <c r="U41" i="16"/>
  <c r="U43" i="16"/>
  <c r="U36" i="16"/>
  <c r="U42" i="16"/>
  <c r="U45" i="16"/>
  <c r="N26" i="16"/>
  <c r="U39" i="16"/>
  <c r="T26" i="16"/>
  <c r="T47" i="16"/>
  <c r="N47" i="16"/>
  <c r="U26" i="16" l="1"/>
  <c r="U47" i="16"/>
  <c r="S26" i="15"/>
  <c r="R26" i="15"/>
  <c r="Q26" i="15"/>
  <c r="P26" i="15"/>
  <c r="O26" i="15"/>
  <c r="M26" i="15"/>
  <c r="L26" i="15"/>
  <c r="K26" i="15"/>
  <c r="J26" i="15"/>
  <c r="I26" i="15"/>
  <c r="H26" i="15"/>
  <c r="G26" i="15"/>
  <c r="F26" i="15"/>
  <c r="G27" i="15" s="1"/>
  <c r="E26" i="15"/>
  <c r="U25" i="15"/>
  <c r="T24" i="15"/>
  <c r="U24" i="15" s="1"/>
  <c r="N24" i="15"/>
  <c r="T22" i="15"/>
  <c r="U22" i="15" s="1"/>
  <c r="N22" i="15"/>
  <c r="T21" i="15"/>
  <c r="N21" i="15"/>
  <c r="T20" i="15"/>
  <c r="N20" i="15"/>
  <c r="T19" i="15"/>
  <c r="U19" i="15" s="1"/>
  <c r="N19" i="15"/>
  <c r="T18" i="15"/>
  <c r="N18" i="15"/>
  <c r="T17" i="15"/>
  <c r="N17" i="15"/>
  <c r="T16" i="15"/>
  <c r="N16" i="15"/>
  <c r="U16" i="15" s="1"/>
  <c r="T15" i="15"/>
  <c r="U15" i="15" s="1"/>
  <c r="N15" i="15"/>
  <c r="T14" i="15"/>
  <c r="N14" i="15"/>
  <c r="T13" i="15"/>
  <c r="U13" i="15" s="1"/>
  <c r="N13" i="15"/>
  <c r="S48" i="15"/>
  <c r="R48" i="15"/>
  <c r="Q48" i="15"/>
  <c r="P48" i="15"/>
  <c r="O48" i="15"/>
  <c r="M48" i="15"/>
  <c r="L48" i="15"/>
  <c r="K48" i="15"/>
  <c r="J48" i="15"/>
  <c r="K49" i="15" s="1"/>
  <c r="I48" i="15"/>
  <c r="H48" i="15"/>
  <c r="G48" i="15"/>
  <c r="F48" i="15"/>
  <c r="G49" i="15" s="1"/>
  <c r="E48" i="15"/>
  <c r="U47" i="15"/>
  <c r="T46" i="15"/>
  <c r="N46" i="15"/>
  <c r="T45" i="15"/>
  <c r="N45" i="15"/>
  <c r="T44" i="15"/>
  <c r="N44" i="15"/>
  <c r="T43" i="15"/>
  <c r="U43" i="15" s="1"/>
  <c r="N43" i="15"/>
  <c r="T42" i="15"/>
  <c r="N42" i="15"/>
  <c r="T41" i="15"/>
  <c r="U41" i="15" s="1"/>
  <c r="N41" i="15"/>
  <c r="T40" i="15"/>
  <c r="N40" i="15"/>
  <c r="U40" i="15" s="1"/>
  <c r="U39" i="15"/>
  <c r="T39" i="15"/>
  <c r="N39" i="15"/>
  <c r="T38" i="15"/>
  <c r="N38" i="15"/>
  <c r="T37" i="15"/>
  <c r="N37" i="15"/>
  <c r="T36" i="15"/>
  <c r="N36" i="15"/>
  <c r="U36" i="15" s="1"/>
  <c r="S26" i="14"/>
  <c r="R26" i="14"/>
  <c r="Q26" i="14"/>
  <c r="P26" i="14"/>
  <c r="O26" i="14"/>
  <c r="M26" i="14"/>
  <c r="L26" i="14"/>
  <c r="K26" i="14"/>
  <c r="J26" i="14"/>
  <c r="K27" i="14" s="1"/>
  <c r="I26" i="14"/>
  <c r="H26" i="14"/>
  <c r="G26" i="14"/>
  <c r="F26" i="14"/>
  <c r="G27" i="14" s="1"/>
  <c r="E26" i="14"/>
  <c r="U25" i="14"/>
  <c r="T24" i="14"/>
  <c r="U24" i="14" s="1"/>
  <c r="N24" i="14"/>
  <c r="T23" i="14"/>
  <c r="U23" i="14" s="1"/>
  <c r="N23" i="14"/>
  <c r="T22" i="14"/>
  <c r="U22" i="14" s="1"/>
  <c r="N22" i="14"/>
  <c r="T21" i="14"/>
  <c r="U21" i="14" s="1"/>
  <c r="N21" i="14"/>
  <c r="T20" i="14"/>
  <c r="U20" i="14" s="1"/>
  <c r="N20" i="14"/>
  <c r="T19" i="14"/>
  <c r="U19" i="14" s="1"/>
  <c r="N19" i="14"/>
  <c r="T18" i="14"/>
  <c r="U18" i="14" s="1"/>
  <c r="N18" i="14"/>
  <c r="T17" i="14"/>
  <c r="U17" i="14" s="1"/>
  <c r="N17" i="14"/>
  <c r="T16" i="14"/>
  <c r="U16" i="14" s="1"/>
  <c r="N16" i="14"/>
  <c r="T15" i="14"/>
  <c r="U15" i="14" s="1"/>
  <c r="N15" i="14"/>
  <c r="T14" i="14"/>
  <c r="U14" i="14" s="1"/>
  <c r="N14" i="14"/>
  <c r="T13" i="14"/>
  <c r="U13" i="14" s="1"/>
  <c r="N13" i="14"/>
  <c r="N26" i="14" s="1"/>
  <c r="S45" i="14"/>
  <c r="R45" i="14"/>
  <c r="Q45" i="14"/>
  <c r="P45" i="14"/>
  <c r="O45" i="14"/>
  <c r="M45" i="14"/>
  <c r="L45" i="14"/>
  <c r="K45" i="14"/>
  <c r="J45" i="14"/>
  <c r="K46" i="14" s="1"/>
  <c r="I45" i="14"/>
  <c r="H45" i="14"/>
  <c r="G45" i="14"/>
  <c r="F45" i="14"/>
  <c r="G46" i="14" s="1"/>
  <c r="E45" i="14"/>
  <c r="U44" i="14"/>
  <c r="T43" i="14"/>
  <c r="U43" i="14" s="1"/>
  <c r="N43" i="14"/>
  <c r="T42" i="14"/>
  <c r="U42" i="14" s="1"/>
  <c r="N42" i="14"/>
  <c r="T41" i="14"/>
  <c r="U41" i="14" s="1"/>
  <c r="N41" i="14"/>
  <c r="T40" i="14"/>
  <c r="U40" i="14" s="1"/>
  <c r="N40" i="14"/>
  <c r="T39" i="14"/>
  <c r="U39" i="14" s="1"/>
  <c r="N39" i="14"/>
  <c r="T38" i="14"/>
  <c r="U38" i="14" s="1"/>
  <c r="N38" i="14"/>
  <c r="T37" i="14"/>
  <c r="N37" i="14"/>
  <c r="T36" i="14"/>
  <c r="U36" i="14" s="1"/>
  <c r="N36" i="14"/>
  <c r="T35" i="14"/>
  <c r="U35" i="14" s="1"/>
  <c r="N35" i="14"/>
  <c r="N45" i="14" s="1"/>
  <c r="T48" i="15" l="1"/>
  <c r="U38" i="15"/>
  <c r="U45" i="15"/>
  <c r="U17" i="15"/>
  <c r="N48" i="15"/>
  <c r="U42" i="15"/>
  <c r="U14" i="15"/>
  <c r="U21" i="15"/>
  <c r="U37" i="15"/>
  <c r="U44" i="15"/>
  <c r="U46" i="15"/>
  <c r="N26" i="15"/>
  <c r="U18" i="15"/>
  <c r="U20" i="15"/>
  <c r="K27" i="15"/>
  <c r="T45" i="14"/>
  <c r="U45" i="14" s="1"/>
  <c r="T26" i="15"/>
  <c r="T26" i="14"/>
  <c r="U26" i="14" s="1"/>
  <c r="U37" i="14"/>
  <c r="U26" i="15" l="1"/>
  <c r="U48" i="15"/>
  <c r="T25" i="11"/>
  <c r="S25" i="11"/>
  <c r="R25" i="11"/>
  <c r="Q25" i="11"/>
  <c r="P25" i="11"/>
  <c r="O25" i="11"/>
  <c r="M25" i="11"/>
  <c r="L25" i="11"/>
  <c r="K25" i="11"/>
  <c r="J25" i="11"/>
  <c r="I25" i="11"/>
  <c r="H25" i="11"/>
  <c r="G25" i="11"/>
  <c r="F25" i="11"/>
  <c r="E25" i="11"/>
  <c r="U24" i="11"/>
  <c r="N24" i="11"/>
  <c r="N23" i="11"/>
  <c r="U23" i="11" s="1"/>
  <c r="U22" i="11"/>
  <c r="N21" i="11"/>
  <c r="U21" i="11" s="1"/>
  <c r="N20" i="11"/>
  <c r="U20" i="11" s="1"/>
  <c r="N19" i="11"/>
  <c r="U19" i="11" s="1"/>
  <c r="N18" i="11"/>
  <c r="U18" i="11" s="1"/>
  <c r="N17" i="11"/>
  <c r="U17" i="11" s="1"/>
  <c r="N16" i="11"/>
  <c r="U16" i="11" s="1"/>
  <c r="N15" i="11"/>
  <c r="U15" i="11" s="1"/>
  <c r="N14" i="11"/>
  <c r="U14" i="11" s="1"/>
  <c r="N13" i="11"/>
  <c r="U13" i="11" s="1"/>
  <c r="T46" i="11"/>
  <c r="S46" i="11"/>
  <c r="R46" i="11"/>
  <c r="Q46" i="11"/>
  <c r="P46" i="11"/>
  <c r="O46" i="11"/>
  <c r="M46" i="11"/>
  <c r="L46" i="11"/>
  <c r="K46" i="11"/>
  <c r="J46" i="11"/>
  <c r="I46" i="11"/>
  <c r="H46" i="11"/>
  <c r="G46" i="11"/>
  <c r="F46" i="11"/>
  <c r="E46" i="11"/>
  <c r="U45" i="11"/>
  <c r="N45" i="11"/>
  <c r="N44" i="11"/>
  <c r="U44" i="11" s="1"/>
  <c r="U43" i="11"/>
  <c r="N42" i="11"/>
  <c r="U42" i="11" s="1"/>
  <c r="N41" i="11"/>
  <c r="U41" i="11" s="1"/>
  <c r="N40" i="11"/>
  <c r="U40" i="11" s="1"/>
  <c r="N39" i="11"/>
  <c r="U39" i="11" s="1"/>
  <c r="N38" i="11"/>
  <c r="U38" i="11" s="1"/>
  <c r="N37" i="11"/>
  <c r="U37" i="11" s="1"/>
  <c r="N36" i="11"/>
  <c r="U36" i="11" s="1"/>
  <c r="U35" i="11"/>
  <c r="G47" i="11" l="1"/>
  <c r="G26" i="11"/>
  <c r="K47" i="11"/>
  <c r="K26" i="11"/>
  <c r="N25" i="11"/>
  <c r="U25" i="11" s="1"/>
  <c r="N46" i="11"/>
  <c r="U46" i="11" s="1"/>
  <c r="S25" i="10" l="1"/>
  <c r="R25" i="10"/>
  <c r="Q25" i="10"/>
  <c r="P25" i="10"/>
  <c r="O25" i="10"/>
  <c r="M25" i="10"/>
  <c r="L25" i="10"/>
  <c r="K25" i="10"/>
  <c r="J25" i="10"/>
  <c r="K26" i="10" s="1"/>
  <c r="I25" i="10"/>
  <c r="H25" i="10"/>
  <c r="G25" i="10"/>
  <c r="F25" i="10"/>
  <c r="G26" i="10" s="1"/>
  <c r="E25" i="10"/>
  <c r="U24" i="10"/>
  <c r="T23" i="10"/>
  <c r="U23" i="10" s="1"/>
  <c r="N23" i="10"/>
  <c r="U22" i="10"/>
  <c r="T21" i="10"/>
  <c r="U21" i="10" s="1"/>
  <c r="N21" i="10"/>
  <c r="U20" i="10"/>
  <c r="T20" i="10"/>
  <c r="N20" i="10"/>
  <c r="T19" i="10"/>
  <c r="U19" i="10" s="1"/>
  <c r="N19" i="10"/>
  <c r="T18" i="10"/>
  <c r="U18" i="10" s="1"/>
  <c r="N18" i="10"/>
  <c r="T17" i="10"/>
  <c r="U17" i="10" s="1"/>
  <c r="N17" i="10"/>
  <c r="U16" i="10"/>
  <c r="T16" i="10"/>
  <c r="N16" i="10"/>
  <c r="T15" i="10"/>
  <c r="U15" i="10" s="1"/>
  <c r="N15" i="10"/>
  <c r="T14" i="10"/>
  <c r="U14" i="10" s="1"/>
  <c r="N14" i="10"/>
  <c r="T13" i="10"/>
  <c r="U13" i="10" s="1"/>
  <c r="N13" i="10"/>
  <c r="N25" i="10" s="1"/>
  <c r="S48" i="10"/>
  <c r="R48" i="10"/>
  <c r="Q48" i="10"/>
  <c r="P48" i="10"/>
  <c r="O48" i="10"/>
  <c r="M48" i="10"/>
  <c r="L48" i="10"/>
  <c r="K48" i="10"/>
  <c r="J48" i="10"/>
  <c r="K49" i="10" s="1"/>
  <c r="I48" i="10"/>
  <c r="H48" i="10"/>
  <c r="G48" i="10"/>
  <c r="F48" i="10"/>
  <c r="G49" i="10" s="1"/>
  <c r="E48" i="10"/>
  <c r="U47" i="10"/>
  <c r="T46" i="10"/>
  <c r="U46" i="10" s="1"/>
  <c r="N46" i="10"/>
  <c r="U45" i="10"/>
  <c r="T45" i="10"/>
  <c r="N45" i="10"/>
  <c r="T44" i="10"/>
  <c r="U44" i="10" s="1"/>
  <c r="N44" i="10"/>
  <c r="T43" i="10"/>
  <c r="U43" i="10" s="1"/>
  <c r="N43" i="10"/>
  <c r="T42" i="10"/>
  <c r="U42" i="10" s="1"/>
  <c r="N42" i="10"/>
  <c r="U41" i="10"/>
  <c r="T41" i="10"/>
  <c r="N41" i="10"/>
  <c r="T40" i="10"/>
  <c r="U40" i="10" s="1"/>
  <c r="N40" i="10"/>
  <c r="T39" i="10"/>
  <c r="U39" i="10" s="1"/>
  <c r="N39" i="10"/>
  <c r="T38" i="10"/>
  <c r="U38" i="10" s="1"/>
  <c r="N38" i="10"/>
  <c r="U37" i="10"/>
  <c r="T37" i="10"/>
  <c r="N37" i="10"/>
  <c r="T36" i="10"/>
  <c r="U36" i="10" s="1"/>
  <c r="N36" i="10"/>
  <c r="T35" i="10"/>
  <c r="U35" i="10" s="1"/>
  <c r="N35" i="10"/>
  <c r="N48" i="10" s="1"/>
  <c r="S24" i="9"/>
  <c r="R24" i="9"/>
  <c r="Q24" i="9"/>
  <c r="P24" i="9"/>
  <c r="O24" i="9"/>
  <c r="M24" i="9"/>
  <c r="L24" i="9"/>
  <c r="K24" i="9"/>
  <c r="J24" i="9"/>
  <c r="I24" i="9"/>
  <c r="H24" i="9"/>
  <c r="G24" i="9"/>
  <c r="F24" i="9"/>
  <c r="E24" i="9"/>
  <c r="T23" i="9"/>
  <c r="N23" i="9"/>
  <c r="T21" i="9"/>
  <c r="N21" i="9"/>
  <c r="T20" i="9"/>
  <c r="N20" i="9"/>
  <c r="T19" i="9"/>
  <c r="N19" i="9"/>
  <c r="T18" i="9"/>
  <c r="N18" i="9"/>
  <c r="T17" i="9"/>
  <c r="N17" i="9"/>
  <c r="T16" i="9"/>
  <c r="N16" i="9"/>
  <c r="T15" i="9"/>
  <c r="N15" i="9"/>
  <c r="S46" i="9"/>
  <c r="R46" i="9"/>
  <c r="Q46" i="9"/>
  <c r="P46" i="9"/>
  <c r="O46" i="9"/>
  <c r="M46" i="9"/>
  <c r="L46" i="9"/>
  <c r="K46" i="9"/>
  <c r="J46" i="9"/>
  <c r="K47" i="9" s="1"/>
  <c r="I46" i="9"/>
  <c r="H46" i="9"/>
  <c r="G46" i="9"/>
  <c r="F46" i="9"/>
  <c r="G47" i="9" s="1"/>
  <c r="E46" i="9"/>
  <c r="T45" i="9"/>
  <c r="N45" i="9"/>
  <c r="T44" i="9"/>
  <c r="N44" i="9"/>
  <c r="T43" i="9"/>
  <c r="N43" i="9"/>
  <c r="T42" i="9"/>
  <c r="N42" i="9"/>
  <c r="T41" i="9"/>
  <c r="N41" i="9"/>
  <c r="T40" i="9"/>
  <c r="N40" i="9"/>
  <c r="T39" i="9"/>
  <c r="N39" i="9"/>
  <c r="T38" i="9"/>
  <c r="N38" i="9"/>
  <c r="T37" i="9"/>
  <c r="N37" i="9"/>
  <c r="T36" i="9"/>
  <c r="N36" i="9"/>
  <c r="T35" i="9"/>
  <c r="N35" i="9"/>
  <c r="U37" i="9" l="1"/>
  <c r="U18" i="9"/>
  <c r="U23" i="9"/>
  <c r="U42" i="9"/>
  <c r="U44" i="9"/>
  <c r="U35" i="9"/>
  <c r="U39" i="9"/>
  <c r="U41" i="9"/>
  <c r="U45" i="9"/>
  <c r="U36" i="9"/>
  <c r="U43" i="9"/>
  <c r="N24" i="9"/>
  <c r="U15" i="9"/>
  <c r="N46" i="9"/>
  <c r="U38" i="9"/>
  <c r="U40" i="9"/>
  <c r="U16" i="9"/>
  <c r="U19" i="9"/>
  <c r="U21" i="9"/>
  <c r="T24" i="9"/>
  <c r="U24" i="9" s="1"/>
  <c r="U13" i="9"/>
  <c r="U20" i="9"/>
  <c r="G25" i="9"/>
  <c r="K25" i="9"/>
  <c r="T25" i="10"/>
  <c r="U25" i="10" s="1"/>
  <c r="T48" i="10"/>
  <c r="U48" i="10" s="1"/>
  <c r="U17" i="9"/>
  <c r="T46" i="9"/>
  <c r="U46" i="9" l="1"/>
  <c r="S24" i="5"/>
  <c r="R24" i="5"/>
  <c r="Q24" i="5"/>
  <c r="P24" i="5"/>
  <c r="O24" i="5"/>
  <c r="M24" i="5"/>
  <c r="L24" i="5"/>
  <c r="K24" i="5"/>
  <c r="J24" i="5"/>
  <c r="K25" i="5" s="1"/>
  <c r="I24" i="5"/>
  <c r="H24" i="5"/>
  <c r="G24" i="5"/>
  <c r="F24" i="5"/>
  <c r="G25" i="5" s="1"/>
  <c r="E24" i="5"/>
  <c r="U23" i="5"/>
  <c r="T22" i="5"/>
  <c r="U22" i="5" s="1"/>
  <c r="N22" i="5"/>
  <c r="U21" i="5"/>
  <c r="T21" i="5"/>
  <c r="N21" i="5"/>
  <c r="T20" i="5"/>
  <c r="U20" i="5" s="1"/>
  <c r="N20" i="5"/>
  <c r="T19" i="5"/>
  <c r="U19" i="5" s="1"/>
  <c r="N19" i="5"/>
  <c r="T18" i="5"/>
  <c r="U18" i="5" s="1"/>
  <c r="N18" i="5"/>
  <c r="U17" i="5"/>
  <c r="T17" i="5"/>
  <c r="N17" i="5"/>
  <c r="T16" i="5"/>
  <c r="U16" i="5" s="1"/>
  <c r="N16" i="5"/>
  <c r="U15" i="5"/>
  <c r="T14" i="5"/>
  <c r="U14" i="5" s="1"/>
  <c r="N14" i="5"/>
  <c r="T13" i="5"/>
  <c r="U13" i="5" s="1"/>
  <c r="N13" i="5"/>
  <c r="N24" i="5" s="1"/>
  <c r="S46" i="5"/>
  <c r="R46" i="5"/>
  <c r="Q46" i="5"/>
  <c r="P46" i="5"/>
  <c r="O46" i="5"/>
  <c r="M46" i="5"/>
  <c r="L46" i="5"/>
  <c r="K46" i="5"/>
  <c r="J46" i="5"/>
  <c r="K47" i="5" s="1"/>
  <c r="I46" i="5"/>
  <c r="H46" i="5"/>
  <c r="G46" i="5"/>
  <c r="F46" i="5"/>
  <c r="G47" i="5" s="1"/>
  <c r="E46" i="5"/>
  <c r="U45" i="5"/>
  <c r="T44" i="5"/>
  <c r="U44" i="5" s="1"/>
  <c r="N44" i="5"/>
  <c r="U43" i="5"/>
  <c r="T43" i="5"/>
  <c r="N43" i="5"/>
  <c r="T42" i="5"/>
  <c r="U42" i="5" s="1"/>
  <c r="N42" i="5"/>
  <c r="U41" i="5"/>
  <c r="T40" i="5"/>
  <c r="U40" i="5" s="1"/>
  <c r="N40" i="5"/>
  <c r="T39" i="5"/>
  <c r="U39" i="5" s="1"/>
  <c r="N39" i="5"/>
  <c r="T38" i="5"/>
  <c r="U38" i="5" s="1"/>
  <c r="N38" i="5"/>
  <c r="U37" i="5"/>
  <c r="T37" i="5"/>
  <c r="N37" i="5"/>
  <c r="T36" i="5"/>
  <c r="U36" i="5" s="1"/>
  <c r="N36" i="5"/>
  <c r="T35" i="5"/>
  <c r="U35" i="5" s="1"/>
  <c r="N35" i="5"/>
  <c r="N46" i="5" s="1"/>
  <c r="S48" i="4"/>
  <c r="R48" i="4"/>
  <c r="Q48" i="4"/>
  <c r="P48" i="4"/>
  <c r="O48" i="4"/>
  <c r="M48" i="4"/>
  <c r="L48" i="4"/>
  <c r="K48" i="4"/>
  <c r="J48" i="4"/>
  <c r="K49" i="4" s="1"/>
  <c r="I48" i="4"/>
  <c r="H48" i="4"/>
  <c r="G48" i="4"/>
  <c r="F48" i="4"/>
  <c r="G49" i="4" s="1"/>
  <c r="E48" i="4"/>
  <c r="U47" i="4"/>
  <c r="N46" i="4"/>
  <c r="U46" i="4" s="1"/>
  <c r="N45" i="4"/>
  <c r="U45" i="4" s="1"/>
  <c r="T44" i="4"/>
  <c r="U44" i="4" s="1"/>
  <c r="N44" i="4"/>
  <c r="T43" i="4"/>
  <c r="U43" i="4" s="1"/>
  <c r="N43" i="4"/>
  <c r="T42" i="4"/>
  <c r="N42" i="4"/>
  <c r="T41" i="4"/>
  <c r="U41" i="4" s="1"/>
  <c r="N41" i="4"/>
  <c r="N40" i="4"/>
  <c r="U40" i="4" s="1"/>
  <c r="N39" i="4"/>
  <c r="U39" i="4" s="1"/>
  <c r="T38" i="4"/>
  <c r="U38" i="4" s="1"/>
  <c r="N38" i="4"/>
  <c r="T37" i="4"/>
  <c r="U37" i="4" s="1"/>
  <c r="N37" i="4"/>
  <c r="T36" i="4"/>
  <c r="U36" i="4" s="1"/>
  <c r="N36" i="4"/>
  <c r="T35" i="4"/>
  <c r="U35" i="4" s="1"/>
  <c r="N35" i="4"/>
  <c r="N48" i="4" s="1"/>
  <c r="S24" i="4"/>
  <c r="R24" i="4"/>
  <c r="Q24" i="4"/>
  <c r="P24" i="4"/>
  <c r="O24" i="4"/>
  <c r="M24" i="4"/>
  <c r="L24" i="4"/>
  <c r="K24" i="4"/>
  <c r="J24" i="4"/>
  <c r="K25" i="4" s="1"/>
  <c r="I24" i="4"/>
  <c r="H24" i="4"/>
  <c r="G24" i="4"/>
  <c r="F24" i="4"/>
  <c r="G25" i="4" s="1"/>
  <c r="E24" i="4"/>
  <c r="U23" i="4"/>
  <c r="T22" i="4"/>
  <c r="U22" i="4" s="1"/>
  <c r="N22" i="4"/>
  <c r="U21" i="4"/>
  <c r="T21" i="4"/>
  <c r="N21" i="4"/>
  <c r="T20" i="4"/>
  <c r="U20" i="4" s="1"/>
  <c r="N20" i="4"/>
  <c r="T19" i="4"/>
  <c r="U19" i="4" s="1"/>
  <c r="N19" i="4"/>
  <c r="T18" i="4"/>
  <c r="U18" i="4" s="1"/>
  <c r="N18" i="4"/>
  <c r="T17" i="4"/>
  <c r="U17" i="4" s="1"/>
  <c r="N17" i="4"/>
  <c r="T16" i="4"/>
  <c r="U16" i="4" s="1"/>
  <c r="N16" i="4"/>
  <c r="T15" i="4"/>
  <c r="U15" i="4" s="1"/>
  <c r="N15" i="4"/>
  <c r="T14" i="4"/>
  <c r="U14" i="4" s="1"/>
  <c r="N14" i="4"/>
  <c r="T13" i="4"/>
  <c r="U13" i="4" s="1"/>
  <c r="N13" i="4"/>
  <c r="N24" i="4" s="1"/>
  <c r="U42" i="4" l="1"/>
  <c r="T24" i="5"/>
  <c r="U24" i="5" s="1"/>
  <c r="T46" i="5"/>
  <c r="U46" i="5" s="1"/>
  <c r="T48" i="4"/>
  <c r="U48" i="4" s="1"/>
  <c r="T24" i="4"/>
  <c r="U24" i="4" s="1"/>
  <c r="S43" i="2" l="1"/>
  <c r="R43" i="2"/>
  <c r="Q43" i="2"/>
  <c r="P43" i="2"/>
  <c r="O43" i="2"/>
  <c r="M43" i="2"/>
  <c r="L43" i="2"/>
  <c r="K43" i="2"/>
  <c r="J43" i="2"/>
  <c r="I43" i="2"/>
  <c r="H43" i="2"/>
  <c r="G43" i="2"/>
  <c r="F43" i="2"/>
  <c r="E43" i="2"/>
  <c r="T42" i="2"/>
  <c r="N42" i="2"/>
  <c r="T41" i="2"/>
  <c r="N41" i="2"/>
  <c r="T40" i="2"/>
  <c r="N40" i="2"/>
  <c r="T39" i="2"/>
  <c r="N39" i="2"/>
  <c r="T38" i="2"/>
  <c r="N38" i="2"/>
  <c r="T37" i="2"/>
  <c r="N37" i="2"/>
  <c r="T36" i="2"/>
  <c r="N36" i="2"/>
  <c r="T35" i="2"/>
  <c r="N35" i="2"/>
  <c r="T34" i="2"/>
  <c r="N34" i="2"/>
  <c r="T33" i="2"/>
  <c r="N33" i="2"/>
  <c r="S23" i="2"/>
  <c r="R23" i="2"/>
  <c r="Q23" i="2"/>
  <c r="P23" i="2"/>
  <c r="O23" i="2"/>
  <c r="M23" i="2"/>
  <c r="L23" i="2"/>
  <c r="K23" i="2"/>
  <c r="J23" i="2"/>
  <c r="I23" i="2"/>
  <c r="H23" i="2"/>
  <c r="G23" i="2"/>
  <c r="F23" i="2"/>
  <c r="E23" i="2"/>
  <c r="T22" i="2"/>
  <c r="U22" i="2" s="1"/>
  <c r="N22" i="2"/>
  <c r="T20" i="2"/>
  <c r="N20" i="2"/>
  <c r="T19" i="2"/>
  <c r="N19" i="2"/>
  <c r="T18" i="2"/>
  <c r="N18" i="2"/>
  <c r="T17" i="2"/>
  <c r="N17" i="2"/>
  <c r="T16" i="2"/>
  <c r="N16" i="2"/>
  <c r="T15" i="2"/>
  <c r="N15" i="2"/>
  <c r="T14" i="2"/>
  <c r="N14" i="2"/>
  <c r="T13" i="2"/>
  <c r="N13" i="2"/>
  <c r="T44" i="25"/>
  <c r="U44" i="25" s="1"/>
  <c r="N44" i="25"/>
  <c r="T43" i="25"/>
  <c r="N43" i="25"/>
  <c r="T40" i="25"/>
  <c r="N40" i="25"/>
  <c r="N38" i="25"/>
  <c r="U16" i="2" l="1"/>
  <c r="U17" i="2"/>
  <c r="U14" i="2"/>
  <c r="U36" i="2"/>
  <c r="U38" i="2"/>
  <c r="N23" i="2"/>
  <c r="U13" i="2"/>
  <c r="U19" i="2"/>
  <c r="U40" i="2"/>
  <c r="U42" i="2"/>
  <c r="U33" i="2"/>
  <c r="U34" i="2"/>
  <c r="U20" i="2"/>
  <c r="U37" i="2"/>
  <c r="U15" i="2"/>
  <c r="G24" i="2"/>
  <c r="K24" i="2"/>
  <c r="U39" i="2"/>
  <c r="U41" i="2"/>
  <c r="U18" i="2"/>
  <c r="U35" i="2"/>
  <c r="N43" i="2"/>
  <c r="G44" i="2"/>
  <c r="K44" i="2"/>
  <c r="U43" i="25"/>
  <c r="T43" i="2"/>
  <c r="U43" i="2" s="1"/>
  <c r="T23" i="2"/>
  <c r="U23" i="2" s="1"/>
  <c r="U40" i="25"/>
  <c r="U38" i="25"/>
  <c r="S4" i="26"/>
  <c r="S5" i="26"/>
  <c r="S4" i="22" l="1"/>
  <c r="S5" i="22"/>
  <c r="S24" i="3" l="1"/>
  <c r="R24" i="3"/>
  <c r="Q24" i="3"/>
  <c r="P24" i="3"/>
  <c r="O24" i="3"/>
  <c r="M24" i="3"/>
  <c r="L24" i="3"/>
  <c r="K24" i="3"/>
  <c r="J24" i="3"/>
  <c r="I24" i="3"/>
  <c r="H24" i="3"/>
  <c r="G24" i="3"/>
  <c r="F24" i="3"/>
  <c r="E24" i="3"/>
  <c r="U23" i="3"/>
  <c r="U22" i="3"/>
  <c r="N22" i="3"/>
  <c r="N21" i="3"/>
  <c r="U21" i="3" s="1"/>
  <c r="N20" i="3"/>
  <c r="U20" i="3" s="1"/>
  <c r="N19" i="3"/>
  <c r="U19" i="3" s="1"/>
  <c r="N18" i="3"/>
  <c r="U18" i="3" s="1"/>
  <c r="N17" i="3"/>
  <c r="U17" i="3" s="1"/>
  <c r="N16" i="3"/>
  <c r="U16" i="3" s="1"/>
  <c r="N15" i="3"/>
  <c r="U15" i="3" s="1"/>
  <c r="N14" i="3"/>
  <c r="U14" i="3" s="1"/>
  <c r="N13" i="3"/>
  <c r="S46" i="3"/>
  <c r="R46" i="3"/>
  <c r="Q46" i="3"/>
  <c r="P46" i="3"/>
  <c r="O46" i="3"/>
  <c r="M46" i="3"/>
  <c r="L46" i="3"/>
  <c r="K46" i="3"/>
  <c r="J46" i="3"/>
  <c r="I46" i="3"/>
  <c r="H46" i="3"/>
  <c r="G46" i="3"/>
  <c r="F46" i="3"/>
  <c r="E46" i="3"/>
  <c r="U45" i="3"/>
  <c r="N44" i="3"/>
  <c r="U44" i="3" s="1"/>
  <c r="N43" i="3"/>
  <c r="U43" i="3" s="1"/>
  <c r="N42" i="3"/>
  <c r="U42" i="3" s="1"/>
  <c r="N41" i="3"/>
  <c r="U41" i="3" s="1"/>
  <c r="N40" i="3"/>
  <c r="U40" i="3" s="1"/>
  <c r="N39" i="3"/>
  <c r="U39" i="3" s="1"/>
  <c r="N38" i="3"/>
  <c r="U38" i="3" s="1"/>
  <c r="N37" i="3"/>
  <c r="U37" i="3" s="1"/>
  <c r="T46" i="3"/>
  <c r="N36" i="3"/>
  <c r="N35" i="3"/>
  <c r="U35" i="3" s="1"/>
  <c r="S25" i="38"/>
  <c r="R25" i="38"/>
  <c r="Q25" i="38"/>
  <c r="P25" i="38"/>
  <c r="O25" i="38"/>
  <c r="M25" i="38"/>
  <c r="L25" i="38"/>
  <c r="K25" i="38"/>
  <c r="J25" i="38"/>
  <c r="I25" i="38"/>
  <c r="H25" i="38"/>
  <c r="G25" i="38"/>
  <c r="F25" i="38"/>
  <c r="E25" i="38"/>
  <c r="U24" i="38"/>
  <c r="N23" i="38"/>
  <c r="U23" i="38" s="1"/>
  <c r="N21" i="38"/>
  <c r="U21" i="38" s="1"/>
  <c r="N20" i="38"/>
  <c r="U20" i="38" s="1"/>
  <c r="N19" i="38"/>
  <c r="U19" i="38" s="1"/>
  <c r="N18" i="38"/>
  <c r="U18" i="38" s="1"/>
  <c r="N17" i="38"/>
  <c r="U17" i="38" s="1"/>
  <c r="N16" i="38"/>
  <c r="U16" i="38" s="1"/>
  <c r="N15" i="38"/>
  <c r="U15" i="38" s="1"/>
  <c r="N14" i="38"/>
  <c r="U14" i="38" s="1"/>
  <c r="N13" i="38"/>
  <c r="S48" i="38"/>
  <c r="R48" i="38"/>
  <c r="Q48" i="38"/>
  <c r="P48" i="38"/>
  <c r="O48" i="38"/>
  <c r="M48" i="38"/>
  <c r="L48" i="38"/>
  <c r="K48" i="38"/>
  <c r="J48" i="38"/>
  <c r="I48" i="38"/>
  <c r="H48" i="38"/>
  <c r="G48" i="38"/>
  <c r="F48" i="38"/>
  <c r="E48" i="38"/>
  <c r="U47" i="38"/>
  <c r="N46" i="38"/>
  <c r="U46" i="38" s="1"/>
  <c r="N45" i="38"/>
  <c r="U45" i="38" s="1"/>
  <c r="N44" i="38"/>
  <c r="U44" i="38" s="1"/>
  <c r="N43" i="38"/>
  <c r="U43" i="38" s="1"/>
  <c r="N42" i="38"/>
  <c r="U42" i="38" s="1"/>
  <c r="N41" i="38"/>
  <c r="N40" i="38"/>
  <c r="U40" i="38" s="1"/>
  <c r="U39" i="38"/>
  <c r="N39" i="38"/>
  <c r="N38" i="38"/>
  <c r="U38" i="38" s="1"/>
  <c r="N37" i="38"/>
  <c r="U37" i="38" s="1"/>
  <c r="N36" i="38"/>
  <c r="S4" i="38"/>
  <c r="S5" i="38"/>
  <c r="S25" i="37"/>
  <c r="R25" i="37"/>
  <c r="Q25" i="37"/>
  <c r="P25" i="37"/>
  <c r="O25" i="37"/>
  <c r="M25" i="37"/>
  <c r="L25" i="37"/>
  <c r="K25" i="37"/>
  <c r="J25" i="37"/>
  <c r="I25" i="37"/>
  <c r="H25" i="37"/>
  <c r="G25" i="37"/>
  <c r="F25" i="37"/>
  <c r="E25" i="37"/>
  <c r="U24" i="37"/>
  <c r="N23" i="37"/>
  <c r="U23" i="37" s="1"/>
  <c r="N21" i="37"/>
  <c r="U21" i="37" s="1"/>
  <c r="N20" i="37"/>
  <c r="U20" i="37" s="1"/>
  <c r="N19" i="37"/>
  <c r="U19" i="37" s="1"/>
  <c r="N18" i="37"/>
  <c r="U18" i="37" s="1"/>
  <c r="N17" i="37"/>
  <c r="U17" i="37" s="1"/>
  <c r="N16" i="37"/>
  <c r="U16" i="37" s="1"/>
  <c r="N15" i="37"/>
  <c r="U15" i="37" s="1"/>
  <c r="N14" i="37"/>
  <c r="U14" i="37" s="1"/>
  <c r="N13" i="37"/>
  <c r="U13" i="37" s="1"/>
  <c r="S48" i="37"/>
  <c r="R48" i="37"/>
  <c r="Q48" i="37"/>
  <c r="P48" i="37"/>
  <c r="O48" i="37"/>
  <c r="M48" i="37"/>
  <c r="L48" i="37"/>
  <c r="K48" i="37"/>
  <c r="J48" i="37"/>
  <c r="I48" i="37"/>
  <c r="H48" i="37"/>
  <c r="F48" i="37"/>
  <c r="E48" i="37"/>
  <c r="U47" i="37"/>
  <c r="N46" i="37"/>
  <c r="U46" i="37" s="1"/>
  <c r="N45" i="37"/>
  <c r="U45" i="37" s="1"/>
  <c r="N44" i="37"/>
  <c r="U44" i="37" s="1"/>
  <c r="N43" i="37"/>
  <c r="U43" i="37" s="1"/>
  <c r="N42" i="37"/>
  <c r="U42" i="37" s="1"/>
  <c r="N41" i="37"/>
  <c r="U41" i="37" s="1"/>
  <c r="N40" i="37"/>
  <c r="U40" i="37" s="1"/>
  <c r="N39" i="37"/>
  <c r="U39" i="37" s="1"/>
  <c r="N38" i="37"/>
  <c r="U38" i="37" s="1"/>
  <c r="N37" i="37"/>
  <c r="U37" i="37" s="1"/>
  <c r="N36" i="37"/>
  <c r="S4" i="37"/>
  <c r="S5" i="37"/>
  <c r="S25" i="36"/>
  <c r="R25" i="36"/>
  <c r="Q25" i="36"/>
  <c r="P25" i="36"/>
  <c r="O25" i="36"/>
  <c r="M25" i="36"/>
  <c r="L25" i="36"/>
  <c r="K25" i="36"/>
  <c r="J25" i="36"/>
  <c r="I25" i="36"/>
  <c r="H25" i="36"/>
  <c r="G25" i="36"/>
  <c r="F25" i="36"/>
  <c r="G26" i="36" s="1"/>
  <c r="E25" i="36"/>
  <c r="U24" i="36"/>
  <c r="N23" i="36"/>
  <c r="U23" i="36" s="1"/>
  <c r="N21" i="36"/>
  <c r="U21" i="36" s="1"/>
  <c r="N20" i="36"/>
  <c r="N19" i="36"/>
  <c r="U19" i="36" s="1"/>
  <c r="N18" i="36"/>
  <c r="U18" i="36" s="1"/>
  <c r="N17" i="36"/>
  <c r="U17" i="36" s="1"/>
  <c r="N16" i="36"/>
  <c r="U16" i="36" s="1"/>
  <c r="N15" i="36"/>
  <c r="U15" i="36" s="1"/>
  <c r="T25" i="36"/>
  <c r="N14" i="36"/>
  <c r="N13" i="36"/>
  <c r="S48" i="36"/>
  <c r="R48" i="36"/>
  <c r="Q48" i="36"/>
  <c r="P48" i="36"/>
  <c r="O48" i="36"/>
  <c r="M48" i="36"/>
  <c r="L48" i="36"/>
  <c r="K48" i="36"/>
  <c r="J48" i="36"/>
  <c r="I48" i="36"/>
  <c r="H48" i="36"/>
  <c r="G48" i="36"/>
  <c r="F48" i="36"/>
  <c r="E48" i="36"/>
  <c r="U47" i="36"/>
  <c r="N46" i="36"/>
  <c r="U46" i="36" s="1"/>
  <c r="N45" i="36"/>
  <c r="U45" i="36" s="1"/>
  <c r="N44" i="36"/>
  <c r="U44" i="36" s="1"/>
  <c r="N43" i="36"/>
  <c r="U43" i="36" s="1"/>
  <c r="N42" i="36"/>
  <c r="U42" i="36" s="1"/>
  <c r="N41" i="36"/>
  <c r="U41" i="36" s="1"/>
  <c r="N40" i="36"/>
  <c r="U40" i="36" s="1"/>
  <c r="N39" i="36"/>
  <c r="U39" i="36" s="1"/>
  <c r="N38" i="36"/>
  <c r="N37" i="36"/>
  <c r="U37" i="36" s="1"/>
  <c r="N36" i="36"/>
  <c r="S4" i="36"/>
  <c r="S5" i="36"/>
  <c r="S4" i="35"/>
  <c r="S5" i="35"/>
  <c r="S4" i="19"/>
  <c r="S5" i="19"/>
  <c r="S4" i="11"/>
  <c r="S5" i="11"/>
  <c r="G26" i="38" l="1"/>
  <c r="K26" i="38"/>
  <c r="G26" i="37"/>
  <c r="K26" i="37"/>
  <c r="U38" i="36"/>
  <c r="N25" i="36"/>
  <c r="U25" i="36" s="1"/>
  <c r="K49" i="36"/>
  <c r="K26" i="36"/>
  <c r="N24" i="3"/>
  <c r="N46" i="3"/>
  <c r="U46" i="3" s="1"/>
  <c r="U13" i="3"/>
  <c r="G47" i="3"/>
  <c r="K47" i="3"/>
  <c r="G25" i="3"/>
  <c r="K25" i="3"/>
  <c r="N25" i="37"/>
  <c r="N48" i="37"/>
  <c r="K49" i="37"/>
  <c r="U20" i="36"/>
  <c r="N48" i="36"/>
  <c r="U13" i="36"/>
  <c r="U36" i="36"/>
  <c r="G49" i="36"/>
  <c r="U36" i="37"/>
  <c r="N48" i="38"/>
  <c r="N25" i="38"/>
  <c r="T24" i="3"/>
  <c r="U24" i="3" s="1"/>
  <c r="U36" i="3"/>
  <c r="T25" i="38"/>
  <c r="U13" i="38"/>
  <c r="G49" i="38"/>
  <c r="K49" i="38"/>
  <c r="T48" i="38"/>
  <c r="U48" i="38" s="1"/>
  <c r="U36" i="38"/>
  <c r="T25" i="37"/>
  <c r="U25" i="37" s="1"/>
  <c r="G49" i="37"/>
  <c r="T48" i="37"/>
  <c r="U14" i="36"/>
  <c r="T48" i="36"/>
  <c r="U48" i="36" s="1"/>
  <c r="U48" i="37" l="1"/>
  <c r="U25" i="38"/>
  <c r="S4" i="23"/>
  <c r="S5" i="23"/>
  <c r="S4" i="15"/>
  <c r="S5" i="15"/>
  <c r="S4" i="34" l="1"/>
  <c r="S5" i="34"/>
  <c r="S4" i="32" l="1"/>
  <c r="S5" i="32"/>
  <c r="S4" i="27" l="1"/>
  <c r="S5" i="27"/>
  <c r="S4" i="18" l="1"/>
  <c r="S5" i="18"/>
  <c r="S5" i="10" l="1"/>
  <c r="S4" i="10"/>
  <c r="S5" i="5" l="1"/>
  <c r="S4" i="5"/>
  <c r="T44" i="13" l="1"/>
  <c r="N44" i="13"/>
  <c r="T43" i="13"/>
  <c r="N43" i="13"/>
  <c r="T42" i="13"/>
  <c r="N42" i="13"/>
  <c r="T41" i="13"/>
  <c r="N41" i="13"/>
  <c r="T40" i="13"/>
  <c r="N40" i="13"/>
  <c r="T39" i="13"/>
  <c r="N39" i="13"/>
  <c r="T38" i="13"/>
  <c r="N38" i="13"/>
  <c r="T37" i="13"/>
  <c r="N37" i="13"/>
  <c r="T36" i="13"/>
  <c r="N36" i="13"/>
  <c r="T35" i="13"/>
  <c r="N35" i="13"/>
  <c r="S4" i="13"/>
  <c r="S5" i="13"/>
  <c r="T24" i="13"/>
  <c r="N24" i="13"/>
  <c r="T22" i="13"/>
  <c r="N22" i="13"/>
  <c r="T21" i="13"/>
  <c r="N21" i="13"/>
  <c r="T20" i="13"/>
  <c r="N20" i="13"/>
  <c r="T19" i="13"/>
  <c r="N19" i="13"/>
  <c r="T18" i="13"/>
  <c r="N18" i="13"/>
  <c r="T17" i="13"/>
  <c r="N17" i="13"/>
  <c r="T16" i="13"/>
  <c r="N16" i="13"/>
  <c r="T15" i="13"/>
  <c r="N15" i="13"/>
  <c r="T14" i="13"/>
  <c r="N14" i="13"/>
  <c r="T13" i="13"/>
  <c r="N13" i="13"/>
  <c r="U18" i="13" l="1"/>
  <c r="U38" i="13"/>
  <c r="U40" i="13"/>
  <c r="U44" i="13"/>
  <c r="U13" i="13"/>
  <c r="U36" i="13"/>
  <c r="U37" i="13"/>
  <c r="U41" i="13"/>
  <c r="U43" i="13"/>
  <c r="U39" i="13"/>
  <c r="U20" i="13"/>
  <c r="U35" i="13"/>
  <c r="U14" i="13"/>
  <c r="U42" i="13"/>
  <c r="U22" i="13"/>
  <c r="U15" i="13"/>
  <c r="U21" i="13"/>
  <c r="U17" i="13"/>
  <c r="U19" i="13"/>
  <c r="U16" i="13"/>
  <c r="U24" i="13"/>
  <c r="T45" i="6"/>
  <c r="N45" i="6"/>
  <c r="T44" i="6"/>
  <c r="N44" i="6"/>
  <c r="T43" i="6"/>
  <c r="N43" i="6"/>
  <c r="T42" i="6"/>
  <c r="N42" i="6"/>
  <c r="T41" i="6"/>
  <c r="N41" i="6"/>
  <c r="T40" i="6"/>
  <c r="N40" i="6"/>
  <c r="T39" i="6"/>
  <c r="N39" i="6"/>
  <c r="T38" i="6"/>
  <c r="N38" i="6"/>
  <c r="T37" i="6"/>
  <c r="N37" i="6"/>
  <c r="T36" i="6"/>
  <c r="N36" i="6"/>
  <c r="S4" i="6"/>
  <c r="S5" i="6"/>
  <c r="T23" i="6"/>
  <c r="N23" i="6"/>
  <c r="T21" i="6"/>
  <c r="N21" i="6"/>
  <c r="T20" i="6"/>
  <c r="N20" i="6"/>
  <c r="T19" i="6"/>
  <c r="N19" i="6"/>
  <c r="T18" i="6"/>
  <c r="N18" i="6"/>
  <c r="T17" i="6"/>
  <c r="U17" i="6" s="1"/>
  <c r="N17" i="6"/>
  <c r="T15" i="6"/>
  <c r="N15" i="6"/>
  <c r="T14" i="6"/>
  <c r="U14" i="6" s="1"/>
  <c r="N14" i="6"/>
  <c r="T13" i="6"/>
  <c r="N13" i="6"/>
  <c r="U40" i="6" l="1"/>
  <c r="U44" i="6"/>
  <c r="U42" i="6"/>
  <c r="U36" i="6"/>
  <c r="U37" i="6"/>
  <c r="U39" i="6"/>
  <c r="U13" i="6"/>
  <c r="U18" i="6"/>
  <c r="U41" i="6"/>
  <c r="U43" i="6"/>
  <c r="U21" i="6"/>
  <c r="U38" i="6"/>
  <c r="U45" i="6"/>
  <c r="U19" i="6"/>
  <c r="U15" i="6"/>
  <c r="U20" i="6"/>
  <c r="U23" i="6"/>
  <c r="S4" i="30"/>
  <c r="S5" i="30"/>
  <c r="S4" i="24" l="1"/>
  <c r="S5" i="24"/>
  <c r="S4" i="21" l="1"/>
  <c r="S5" i="21"/>
  <c r="S4" i="17" l="1"/>
  <c r="S5" i="17"/>
  <c r="S4" i="9" l="1"/>
  <c r="S5" i="9"/>
  <c r="S5" i="33" l="1"/>
  <c r="S4" i="33"/>
  <c r="S5" i="31"/>
  <c r="S4" i="31"/>
  <c r="K4" i="30"/>
  <c r="K5" i="30"/>
  <c r="S5" i="29"/>
  <c r="S4" i="29"/>
  <c r="S5" i="28"/>
  <c r="S4" i="28"/>
  <c r="S47" i="25"/>
  <c r="R47" i="25"/>
  <c r="Q47" i="25"/>
  <c r="P47" i="25"/>
  <c r="O47" i="25"/>
  <c r="M47" i="25"/>
  <c r="L47" i="25"/>
  <c r="K47" i="25"/>
  <c r="J47" i="25"/>
  <c r="I47" i="25"/>
  <c r="H47" i="25"/>
  <c r="G47" i="25"/>
  <c r="F47" i="25"/>
  <c r="E47" i="25"/>
  <c r="U46" i="25"/>
  <c r="T45" i="25"/>
  <c r="N45" i="25"/>
  <c r="T42" i="25"/>
  <c r="N42" i="25"/>
  <c r="T41" i="25"/>
  <c r="N41" i="25"/>
  <c r="T39" i="25"/>
  <c r="N39" i="25"/>
  <c r="T37" i="25"/>
  <c r="N37" i="25"/>
  <c r="T36" i="25"/>
  <c r="N36" i="25"/>
  <c r="T35" i="25"/>
  <c r="N35" i="25"/>
  <c r="S25" i="25"/>
  <c r="R25" i="25"/>
  <c r="Q25" i="25"/>
  <c r="P25" i="25"/>
  <c r="O25" i="25"/>
  <c r="M25" i="25"/>
  <c r="L25" i="25"/>
  <c r="K25" i="25"/>
  <c r="J25" i="25"/>
  <c r="I25" i="25"/>
  <c r="H25" i="25"/>
  <c r="G25" i="25"/>
  <c r="F25" i="25"/>
  <c r="E25" i="25"/>
  <c r="U24" i="25"/>
  <c r="T23" i="25"/>
  <c r="N23" i="25"/>
  <c r="T22" i="25"/>
  <c r="N22" i="25"/>
  <c r="T21" i="25"/>
  <c r="N21" i="25"/>
  <c r="N19" i="25"/>
  <c r="T18" i="25"/>
  <c r="N18" i="25"/>
  <c r="T17" i="25"/>
  <c r="N17" i="25"/>
  <c r="T16" i="25"/>
  <c r="N16" i="25"/>
  <c r="N15" i="25"/>
  <c r="T13" i="25"/>
  <c r="N13" i="25"/>
  <c r="C11" i="25"/>
  <c r="K4" i="25" s="1"/>
  <c r="S5" i="25"/>
  <c r="K5" i="25"/>
  <c r="S4" i="25"/>
  <c r="K4" i="24"/>
  <c r="K5" i="24"/>
  <c r="K4" i="21"/>
  <c r="K5" i="21"/>
  <c r="S5" i="20"/>
  <c r="S4" i="20"/>
  <c r="K4" i="17"/>
  <c r="K5" i="17"/>
  <c r="S5" i="16"/>
  <c r="S4" i="16"/>
  <c r="S5" i="14"/>
  <c r="K5" i="14"/>
  <c r="S4" i="14"/>
  <c r="K4" i="14"/>
  <c r="S45" i="13"/>
  <c r="R45" i="13"/>
  <c r="Q45" i="13"/>
  <c r="P45" i="13"/>
  <c r="O45" i="13"/>
  <c r="M45" i="13"/>
  <c r="L45" i="13"/>
  <c r="K45" i="13"/>
  <c r="J45" i="13"/>
  <c r="I45" i="13"/>
  <c r="H45" i="13"/>
  <c r="G45" i="13"/>
  <c r="F45" i="13"/>
  <c r="E45" i="13"/>
  <c r="S25" i="13"/>
  <c r="R25" i="13"/>
  <c r="Q25" i="13"/>
  <c r="P25" i="13"/>
  <c r="O25" i="13"/>
  <c r="M25" i="13"/>
  <c r="L25" i="13"/>
  <c r="K25" i="13"/>
  <c r="J25" i="13"/>
  <c r="I25" i="13"/>
  <c r="H25" i="13"/>
  <c r="G25" i="13"/>
  <c r="F25" i="13"/>
  <c r="E25" i="13"/>
  <c r="N25" i="13"/>
  <c r="C11" i="13"/>
  <c r="K4" i="13" s="1"/>
  <c r="K5" i="13"/>
  <c r="S5" i="12"/>
  <c r="K5" i="12"/>
  <c r="S4" i="12"/>
  <c r="K4" i="12"/>
  <c r="K4" i="10"/>
  <c r="K5" i="10"/>
  <c r="K4" i="9"/>
  <c r="K5" i="9"/>
  <c r="S48" i="8"/>
  <c r="R48" i="8"/>
  <c r="Q48" i="8"/>
  <c r="P48" i="8"/>
  <c r="O48" i="8"/>
  <c r="M48" i="8"/>
  <c r="L48" i="8"/>
  <c r="K48" i="8"/>
  <c r="J48" i="8"/>
  <c r="I48" i="8"/>
  <c r="H48" i="8"/>
  <c r="G48" i="8"/>
  <c r="F48" i="8"/>
  <c r="G49" i="8" s="1"/>
  <c r="E48" i="8"/>
  <c r="U47" i="8"/>
  <c r="T46" i="8"/>
  <c r="N46" i="8"/>
  <c r="T45" i="8"/>
  <c r="N45" i="8"/>
  <c r="N44" i="8"/>
  <c r="U44" i="8" s="1"/>
  <c r="T43" i="8"/>
  <c r="N43" i="8"/>
  <c r="T42" i="8"/>
  <c r="N42" i="8"/>
  <c r="T41" i="8"/>
  <c r="N41" i="8"/>
  <c r="T40" i="8"/>
  <c r="N40" i="8"/>
  <c r="T39" i="8"/>
  <c r="N39" i="8"/>
  <c r="N38" i="8"/>
  <c r="T37" i="8"/>
  <c r="N37" i="8"/>
  <c r="T36" i="8"/>
  <c r="N36" i="8"/>
  <c r="S26" i="8"/>
  <c r="R26" i="8"/>
  <c r="Q26" i="8"/>
  <c r="P26" i="8"/>
  <c r="O26" i="8"/>
  <c r="M26" i="8"/>
  <c r="L26" i="8"/>
  <c r="K26" i="8"/>
  <c r="J26" i="8"/>
  <c r="I26" i="8"/>
  <c r="H26" i="8"/>
  <c r="G26" i="8"/>
  <c r="F26" i="8"/>
  <c r="E26" i="8"/>
  <c r="U25" i="8"/>
  <c r="T24" i="8"/>
  <c r="N24" i="8"/>
  <c r="N23" i="8"/>
  <c r="N22" i="8"/>
  <c r="U22" i="8" s="1"/>
  <c r="N21" i="8"/>
  <c r="N20" i="8"/>
  <c r="N19" i="8"/>
  <c r="U19" i="8" s="1"/>
  <c r="T18" i="8"/>
  <c r="N18" i="8"/>
  <c r="T17" i="8"/>
  <c r="N17" i="8"/>
  <c r="T16" i="8"/>
  <c r="N16" i="8"/>
  <c r="C11" i="8"/>
  <c r="K4" i="8" s="1"/>
  <c r="S5" i="8"/>
  <c r="K5" i="8"/>
  <c r="S4" i="8"/>
  <c r="S5" i="7"/>
  <c r="S4" i="7"/>
  <c r="S46" i="6"/>
  <c r="R46" i="6"/>
  <c r="Q46" i="6"/>
  <c r="P46" i="6"/>
  <c r="O46" i="6"/>
  <c r="M46" i="6"/>
  <c r="L46" i="6"/>
  <c r="K46" i="6"/>
  <c r="J46" i="6"/>
  <c r="I46" i="6"/>
  <c r="H46" i="6"/>
  <c r="G46" i="6"/>
  <c r="F46" i="6"/>
  <c r="E46" i="6"/>
  <c r="S24" i="6"/>
  <c r="R24" i="6"/>
  <c r="Q24" i="6"/>
  <c r="P24" i="6"/>
  <c r="O24" i="6"/>
  <c r="M24" i="6"/>
  <c r="L24" i="6"/>
  <c r="K24" i="6"/>
  <c r="J24" i="6"/>
  <c r="I24" i="6"/>
  <c r="H24" i="6"/>
  <c r="G24" i="6"/>
  <c r="F24" i="6"/>
  <c r="E24" i="6"/>
  <c r="N24" i="6"/>
  <c r="C11" i="6"/>
  <c r="K4" i="6" s="1"/>
  <c r="K5" i="6"/>
  <c r="K5" i="5"/>
  <c r="K4" i="5"/>
  <c r="S5" i="4"/>
  <c r="S4" i="4"/>
  <c r="K4" i="3"/>
  <c r="S5" i="3"/>
  <c r="K5" i="3"/>
  <c r="S4" i="3"/>
  <c r="K4" i="2"/>
  <c r="S5" i="2"/>
  <c r="K5" i="2"/>
  <c r="S4" i="2"/>
  <c r="S47" i="1"/>
  <c r="R47" i="1"/>
  <c r="Q47" i="1"/>
  <c r="P47" i="1"/>
  <c r="O47" i="1"/>
  <c r="M47" i="1"/>
  <c r="L47" i="1"/>
  <c r="K47" i="1"/>
  <c r="J47" i="1"/>
  <c r="I47" i="1"/>
  <c r="H47" i="1"/>
  <c r="G47" i="1"/>
  <c r="F47" i="1"/>
  <c r="E47" i="1"/>
  <c r="U46" i="1"/>
  <c r="T45" i="1"/>
  <c r="N45" i="1"/>
  <c r="T44" i="1"/>
  <c r="N44" i="1"/>
  <c r="T43" i="1"/>
  <c r="N43" i="1"/>
  <c r="T42" i="1"/>
  <c r="N42" i="1"/>
  <c r="T41" i="1"/>
  <c r="U41" i="1" s="1"/>
  <c r="N41" i="1"/>
  <c r="N40" i="1"/>
  <c r="N39" i="1"/>
  <c r="N38" i="1"/>
  <c r="N37" i="1"/>
  <c r="T36" i="1"/>
  <c r="N36" i="1"/>
  <c r="T35" i="1"/>
  <c r="N35" i="1"/>
  <c r="S25" i="1"/>
  <c r="R25" i="1"/>
  <c r="Q25" i="1"/>
  <c r="P25" i="1"/>
  <c r="O25" i="1"/>
  <c r="M25" i="1"/>
  <c r="L25" i="1"/>
  <c r="K25" i="1"/>
  <c r="J25" i="1"/>
  <c r="K26" i="1" s="1"/>
  <c r="I25" i="1"/>
  <c r="H25" i="1"/>
  <c r="G25" i="1"/>
  <c r="F25" i="1"/>
  <c r="E25" i="1"/>
  <c r="U24" i="1"/>
  <c r="T23" i="1"/>
  <c r="N23" i="1"/>
  <c r="T22" i="1"/>
  <c r="N22" i="1"/>
  <c r="T21" i="1"/>
  <c r="N21" i="1"/>
  <c r="N19" i="1"/>
  <c r="U19" i="1" s="1"/>
  <c r="T18" i="1"/>
  <c r="N18" i="1"/>
  <c r="N17" i="1"/>
  <c r="T16" i="1"/>
  <c r="N16" i="1"/>
  <c r="T15" i="1"/>
  <c r="N15" i="1"/>
  <c r="T14" i="1"/>
  <c r="N14" i="1"/>
  <c r="N13" i="1"/>
  <c r="C11" i="1"/>
  <c r="S5" i="1"/>
  <c r="S4" i="1"/>
  <c r="G26" i="13" l="1"/>
  <c r="K26" i="13"/>
  <c r="U42" i="25"/>
  <c r="U42" i="8"/>
  <c r="K49" i="8"/>
  <c r="U39" i="8"/>
  <c r="U17" i="8"/>
  <c r="U41" i="8"/>
  <c r="G26" i="1"/>
  <c r="U36" i="1"/>
  <c r="U45" i="1"/>
  <c r="U15" i="1"/>
  <c r="G48" i="25"/>
  <c r="K48" i="25"/>
  <c r="U21" i="8"/>
  <c r="U46" i="8"/>
  <c r="U24" i="8"/>
  <c r="U37" i="8"/>
  <c r="U13" i="8"/>
  <c r="U19" i="25"/>
  <c r="U15" i="25"/>
  <c r="U21" i="25"/>
  <c r="U23" i="25"/>
  <c r="U13" i="25"/>
  <c r="U16" i="25"/>
  <c r="U35" i="25"/>
  <c r="U37" i="25"/>
  <c r="U22" i="25"/>
  <c r="G26" i="25"/>
  <c r="K26" i="25"/>
  <c r="U45" i="25"/>
  <c r="U16" i="1"/>
  <c r="U18" i="1"/>
  <c r="U21" i="1"/>
  <c r="U23" i="1"/>
  <c r="U22" i="1"/>
  <c r="U17" i="1"/>
  <c r="U37" i="1"/>
  <c r="N47" i="1"/>
  <c r="U38" i="1"/>
  <c r="U40" i="1"/>
  <c r="N48" i="8"/>
  <c r="U14" i="1"/>
  <c r="U39" i="1"/>
  <c r="U42" i="1"/>
  <c r="U44" i="1"/>
  <c r="G48" i="1"/>
  <c r="K48" i="1"/>
  <c r="U38" i="8"/>
  <c r="N25" i="1"/>
  <c r="U43" i="1"/>
  <c r="U16" i="8"/>
  <c r="U23" i="8"/>
  <c r="U36" i="8"/>
  <c r="U43" i="8"/>
  <c r="U45" i="8"/>
  <c r="N26" i="8"/>
  <c r="U18" i="8"/>
  <c r="U20" i="8"/>
  <c r="U40" i="8"/>
  <c r="G46" i="13"/>
  <c r="K46" i="13"/>
  <c r="G47" i="6"/>
  <c r="K47" i="6"/>
  <c r="G27" i="8"/>
  <c r="K27" i="8"/>
  <c r="N25" i="25"/>
  <c r="U18" i="25"/>
  <c r="U39" i="25"/>
  <c r="T47" i="25"/>
  <c r="U17" i="25"/>
  <c r="N47" i="25"/>
  <c r="U41" i="25"/>
  <c r="N45" i="13"/>
  <c r="N46" i="6"/>
  <c r="G25" i="6"/>
  <c r="K25" i="6"/>
  <c r="U36" i="25"/>
  <c r="T25" i="25"/>
  <c r="T25" i="13"/>
  <c r="U25" i="13" s="1"/>
  <c r="T45" i="13"/>
  <c r="T26" i="8"/>
  <c r="T48" i="8"/>
  <c r="T24" i="6"/>
  <c r="U24" i="6" s="1"/>
  <c r="T46" i="6"/>
  <c r="T25" i="1"/>
  <c r="U25" i="1" s="1"/>
  <c r="T47" i="1"/>
  <c r="U13" i="1"/>
  <c r="U35" i="1"/>
  <c r="U48" i="8" l="1"/>
  <c r="U46" i="6"/>
  <c r="U25" i="25"/>
  <c r="U47" i="1"/>
  <c r="U26" i="8"/>
  <c r="U47" i="25"/>
  <c r="U45" i="13"/>
</calcChain>
</file>

<file path=xl/sharedStrings.xml><?xml version="1.0" encoding="utf-8"?>
<sst xmlns="http://schemas.openxmlformats.org/spreadsheetml/2006/main" count="10363" uniqueCount="575">
  <si>
    <t>Date</t>
  </si>
  <si>
    <t>OT</t>
  </si>
  <si>
    <t>TOTAL</t>
  </si>
  <si>
    <t>LG#</t>
  </si>
  <si>
    <t>Day of Week</t>
  </si>
  <si>
    <t>Location</t>
  </si>
  <si>
    <t>Attendance</t>
  </si>
  <si>
    <t>Official</t>
  </si>
  <si>
    <t>League Game #</t>
  </si>
  <si>
    <t>Time of Game</t>
  </si>
  <si>
    <t>Team Game #</t>
  </si>
  <si>
    <t>Opp</t>
  </si>
  <si>
    <t>Team</t>
  </si>
  <si>
    <t>Name</t>
  </si>
  <si>
    <t>No.</t>
  </si>
  <si>
    <t>Min</t>
  </si>
  <si>
    <t>FGM</t>
  </si>
  <si>
    <t>FGA</t>
  </si>
  <si>
    <t>3-M</t>
  </si>
  <si>
    <t>3-A</t>
  </si>
  <si>
    <t>FTM</t>
  </si>
  <si>
    <t>FTA</t>
  </si>
  <si>
    <t>OFR</t>
  </si>
  <si>
    <t>DFR</t>
  </si>
  <si>
    <t>Tot Rb</t>
  </si>
  <si>
    <t>Ast</t>
  </si>
  <si>
    <t>PF</t>
  </si>
  <si>
    <t>St</t>
  </si>
  <si>
    <t>TO</t>
  </si>
  <si>
    <t>BS</t>
  </si>
  <si>
    <t>Pts</t>
  </si>
  <si>
    <t>Eff Rat</t>
  </si>
  <si>
    <t>H-A</t>
  </si>
  <si>
    <t>W-L</t>
  </si>
  <si>
    <t>Att</t>
  </si>
  <si>
    <t>Comment ?</t>
  </si>
  <si>
    <t>Coach</t>
  </si>
  <si>
    <t xml:space="preserve"> Coach Rec</t>
  </si>
  <si>
    <t>Adjustment</t>
  </si>
  <si>
    <t>Totals</t>
  </si>
  <si>
    <t>FG%</t>
  </si>
  <si>
    <t>FT%</t>
  </si>
  <si>
    <t>Team Rebs</t>
  </si>
  <si>
    <t>Special Notes:</t>
  </si>
  <si>
    <t>New Orleans Pride</t>
  </si>
  <si>
    <t>N.O.</t>
  </si>
  <si>
    <t>Bloom, Coretta</t>
  </si>
  <si>
    <t>Dean, Paula</t>
  </si>
  <si>
    <t>Forest, Augusta</t>
  </si>
  <si>
    <t>Blalock, Sybil</t>
  </si>
  <si>
    <t>Ard, Wanda</t>
  </si>
  <si>
    <t>Smallwood, Sandra</t>
  </si>
  <si>
    <t>Brumfield, Queen</t>
  </si>
  <si>
    <t>Duckworth, Tesa</t>
  </si>
  <si>
    <t>Swilley, Kathy</t>
  </si>
  <si>
    <t>Williams, Cindy</t>
  </si>
  <si>
    <t>N.Y.</t>
  </si>
  <si>
    <t>New York Stars</t>
  </si>
  <si>
    <t>Dall</t>
  </si>
  <si>
    <t>Dallas Diamonds</t>
  </si>
  <si>
    <t>St.L</t>
  </si>
  <si>
    <t>St. Louis Streak</t>
  </si>
  <si>
    <t>N.J.</t>
  </si>
  <si>
    <t>New Jersey Gems</t>
  </si>
  <si>
    <t>Phil</t>
  </si>
  <si>
    <t>Philadelphia Fox</t>
  </si>
  <si>
    <t>Chic</t>
  </si>
  <si>
    <t>Chicago Hustle</t>
  </si>
  <si>
    <t>Hous</t>
  </si>
  <si>
    <t>Houston Angels</t>
  </si>
  <si>
    <t>Calif</t>
  </si>
  <si>
    <t>California Dreams</t>
  </si>
  <si>
    <t>Minn</t>
  </si>
  <si>
    <t>Minnesota Fillies</t>
  </si>
  <si>
    <t>Iowa</t>
  </si>
  <si>
    <t>Iowa Cornets</t>
  </si>
  <si>
    <t>S.F.</t>
  </si>
  <si>
    <t>San Francisco Pioneers</t>
  </si>
  <si>
    <t>Milw</t>
  </si>
  <si>
    <t>Milwaukee Does</t>
  </si>
  <si>
    <t>1979-80</t>
  </si>
  <si>
    <t>Abernathy, Alfredda</t>
  </si>
  <si>
    <t>A</t>
  </si>
  <si>
    <t>L</t>
  </si>
  <si>
    <t>Dean Weese</t>
  </si>
  <si>
    <t xml:space="preserve"> 0-1</t>
  </si>
  <si>
    <t>Baker, Janice</t>
  </si>
  <si>
    <t>Bruton, Cindy</t>
  </si>
  <si>
    <t>Bush-Roddy, Carolyn</t>
  </si>
  <si>
    <t>Cooper, Sheena</t>
  </si>
  <si>
    <t>Earnhardt, Christy</t>
  </si>
  <si>
    <t>Goodwin, Valerie</t>
  </si>
  <si>
    <t>John, Jeriann</t>
  </si>
  <si>
    <t>McLannahan, Sharon</t>
  </si>
  <si>
    <t>Rutter, Nancy</t>
  </si>
  <si>
    <t xml:space="preserve">H </t>
  </si>
  <si>
    <t xml:space="preserve">W </t>
  </si>
  <si>
    <t>Butch vanBreda Kolff</t>
  </si>
  <si>
    <t xml:space="preserve"> 1-1</t>
  </si>
  <si>
    <t>Technical: Coach vanBreda Kolff 3:29 1st Qtr</t>
  </si>
  <si>
    <t>Friday</t>
  </si>
  <si>
    <t>Tulane</t>
  </si>
  <si>
    <t>Don Durr</t>
  </si>
  <si>
    <t>Skip Gill</t>
  </si>
  <si>
    <t>ORIGINAL Box Score available &amp; used</t>
  </si>
  <si>
    <t>Tuesday</t>
  </si>
  <si>
    <t>Jim Blackwood</t>
  </si>
  <si>
    <t>Mel Whitworth</t>
  </si>
  <si>
    <t>(4-5)</t>
  </si>
  <si>
    <t>(1-8)</t>
  </si>
  <si>
    <t xml:space="preserve"> 4-5</t>
  </si>
  <si>
    <t>Technical: Coach vanBreda Kolff</t>
  </si>
  <si>
    <t xml:space="preserve"> 1-8</t>
  </si>
  <si>
    <t>Tomich, Vonnie</t>
  </si>
  <si>
    <t>Technical: Coach Dean Weese  2nd Qtr</t>
  </si>
  <si>
    <t>Dallas Convention Center</t>
  </si>
  <si>
    <t>Anderson, Katrina</t>
  </si>
  <si>
    <t xml:space="preserve"> 8-9</t>
  </si>
  <si>
    <t>Hardy, Bertha</t>
  </si>
  <si>
    <t>Sunday</t>
  </si>
  <si>
    <t>(8-9)</t>
  </si>
  <si>
    <t>(6-12)</t>
  </si>
  <si>
    <t>Rebound record 26</t>
  </si>
  <si>
    <t xml:space="preserve"> 6-12</t>
  </si>
  <si>
    <t>French, Joanie</t>
  </si>
  <si>
    <t>Shoemaker, Cathy</t>
  </si>
  <si>
    <t>Stewart, Debbie</t>
  </si>
  <si>
    <t>Jim Hughes</t>
  </si>
  <si>
    <t>(11-10)</t>
  </si>
  <si>
    <t>(6-15)</t>
  </si>
  <si>
    <t xml:space="preserve"> 11-10</t>
  </si>
  <si>
    <t xml:space="preserve"> 6-15</t>
  </si>
  <si>
    <t>Thursday</t>
  </si>
  <si>
    <t>(14-10)</t>
  </si>
  <si>
    <t>(7-18)</t>
  </si>
  <si>
    <t xml:space="preserve"> 14-10</t>
  </si>
  <si>
    <t xml:space="preserve"> 7-18</t>
  </si>
  <si>
    <t>Technical: Coach Dean Weese</t>
  </si>
  <si>
    <t>(18-12)</t>
  </si>
  <si>
    <t>(7-24)</t>
  </si>
  <si>
    <t xml:space="preserve">L </t>
  </si>
  <si>
    <t>Ray Scott</t>
  </si>
  <si>
    <t xml:space="preserve"> 0-2</t>
  </si>
  <si>
    <t xml:space="preserve"> 18-12</t>
  </si>
  <si>
    <t xml:space="preserve"> 2-4</t>
  </si>
  <si>
    <t>Bassinger, Kim</t>
  </si>
  <si>
    <t>Tulane Univ.</t>
  </si>
  <si>
    <t>Varry Francois</t>
  </si>
  <si>
    <t>Houston Vaughan</t>
  </si>
  <si>
    <t>(2-4)</t>
  </si>
  <si>
    <t>(3-2)</t>
  </si>
  <si>
    <t>Caldwell, Breena</t>
  </si>
  <si>
    <t>Doug Bruno</t>
  </si>
  <si>
    <t xml:space="preserve"> 3-2</t>
  </si>
  <si>
    <t>Digitale, Sue</t>
  </si>
  <si>
    <t>Easterling, Rita</t>
  </si>
  <si>
    <t>Galloway, Liz</t>
  </si>
  <si>
    <t>Hileman, Vicki</t>
  </si>
  <si>
    <t>Kennedy, Peggy</t>
  </si>
  <si>
    <t>Mitchell, Adrian</t>
  </si>
  <si>
    <t>Rajcula, Jody</t>
  </si>
  <si>
    <t>Swindell, Retha</t>
  </si>
  <si>
    <t>Waddy-Rossow, Debra</t>
  </si>
  <si>
    <t>Technical: Coach Butch vanBreda Kolff  4th Qtr  1:03</t>
  </si>
  <si>
    <t xml:space="preserve"> 6-7</t>
  </si>
  <si>
    <t>Alumni Hall - DePaul</t>
  </si>
  <si>
    <t>John Katzler</t>
  </si>
  <si>
    <t>??? Pier</t>
  </si>
  <si>
    <t>(6-7)</t>
  </si>
  <si>
    <t>(7-7)</t>
  </si>
  <si>
    <t xml:space="preserve"> 7-7</t>
  </si>
  <si>
    <t>Fincher, Janie</t>
  </si>
  <si>
    <t>Sharps, Denise</t>
  </si>
  <si>
    <t>Technical: Coach Butch vanBreda Kolff  2nd Qtr  10:05</t>
  </si>
  <si>
    <t>Logan, Karen</t>
  </si>
  <si>
    <t>DNP-Coach Decision</t>
  </si>
  <si>
    <t>(1-0)</t>
  </si>
  <si>
    <t>(0-1)</t>
  </si>
  <si>
    <t>Tech: Coach vanBreda Kolff</t>
  </si>
  <si>
    <t>Bob Dietze</t>
  </si>
  <si>
    <t>Cooper, Shena</t>
  </si>
  <si>
    <t>Tom Lathem</t>
  </si>
  <si>
    <t>Tech: Coach Dean Weese</t>
  </si>
  <si>
    <t>Arturi, Lynn</t>
  </si>
  <si>
    <t>Dave Wohl</t>
  </si>
  <si>
    <t xml:space="preserve"> 2-1</t>
  </si>
  <si>
    <t>Davidson, Winsome</t>
  </si>
  <si>
    <t>Gay, Peggy</t>
  </si>
  <si>
    <t>Hlavacek, Sue</t>
  </si>
  <si>
    <t>Lawrence, Faye</t>
  </si>
  <si>
    <t>Matthews, Linda</t>
  </si>
  <si>
    <t>Mayes, Dee Dee</t>
  </si>
  <si>
    <t>Miller, Sandy</t>
  </si>
  <si>
    <t>Vincent, Peggy</t>
  </si>
  <si>
    <t>Zabel, Chrissy</t>
  </si>
  <si>
    <t>Phil. Civic Center</t>
  </si>
  <si>
    <t>(2-3)</t>
  </si>
  <si>
    <t>(2-1)</t>
  </si>
  <si>
    <t xml:space="preserve"> 2-3</t>
  </si>
  <si>
    <t xml:space="preserve"> 5-5</t>
  </si>
  <si>
    <t>Saturday</t>
  </si>
  <si>
    <t>Anaheim Convention Center</t>
  </si>
  <si>
    <t>(5-5)</t>
  </si>
  <si>
    <t>(2-8)</t>
  </si>
  <si>
    <t>Bucklew, Patti</t>
  </si>
  <si>
    <t>Mel Sims</t>
  </si>
  <si>
    <t xml:space="preserve"> 2-8</t>
  </si>
  <si>
    <t>Cook, Jane Ellen</t>
  </si>
  <si>
    <t>Dunkle, Nancy</t>
  </si>
  <si>
    <t>McGraw, Muffet</t>
  </si>
  <si>
    <t>McKenzie, Michelle</t>
  </si>
  <si>
    <t>Mosher, Barb</t>
  </si>
  <si>
    <t>Rhoades, Stacy</t>
  </si>
  <si>
    <t>Scharff, Mary</t>
  </si>
  <si>
    <t>Scott, Angela</t>
  </si>
  <si>
    <t>Shirley, Pam</t>
  </si>
  <si>
    <t>Uhl, Joan</t>
  </si>
  <si>
    <t>SuperDome</t>
  </si>
  <si>
    <t/>
  </si>
  <si>
    <t>Dean Meminger</t>
  </si>
  <si>
    <t xml:space="preserve"> 1-0</t>
  </si>
  <si>
    <t>Hammond, La.</t>
  </si>
  <si>
    <t>(0-3)</t>
  </si>
  <si>
    <t>Larry Gillman</t>
  </si>
  <si>
    <t xml:space="preserve"> 0-3</t>
  </si>
  <si>
    <t>(2-2)</t>
  </si>
  <si>
    <t xml:space="preserve"> 2-2</t>
  </si>
  <si>
    <t>Howie Landa</t>
  </si>
  <si>
    <t>(2-5)</t>
  </si>
  <si>
    <t>(6-0)</t>
  </si>
  <si>
    <t xml:space="preserve"> 2-5</t>
  </si>
  <si>
    <t>Don Knodel</t>
  </si>
  <si>
    <t xml:space="preserve"> 6-0</t>
  </si>
  <si>
    <t>Madison Square Garden</t>
  </si>
  <si>
    <t>(3-5)</t>
  </si>
  <si>
    <t xml:space="preserve"> 3-5</t>
  </si>
  <si>
    <t>Monday</t>
  </si>
  <si>
    <t>(5-6)</t>
  </si>
  <si>
    <t>(10-1)</t>
  </si>
  <si>
    <t xml:space="preserve"> 5-6</t>
  </si>
  <si>
    <t>Terry Kunze</t>
  </si>
  <si>
    <t xml:space="preserve"> 10-1</t>
  </si>
  <si>
    <t>(6-6)</t>
  </si>
  <si>
    <t xml:space="preserve"> 6-6</t>
  </si>
  <si>
    <t>(6-8)</t>
  </si>
  <si>
    <t xml:space="preserve"> 6-8</t>
  </si>
  <si>
    <t>5 Seasons - Cedar Rapids</t>
  </si>
  <si>
    <t>(7-8)</t>
  </si>
  <si>
    <t>(11-4)</t>
  </si>
  <si>
    <t xml:space="preserve"> 7-8</t>
  </si>
  <si>
    <t>Steve Kirk</t>
  </si>
  <si>
    <t xml:space="preserve"> 11-4</t>
  </si>
  <si>
    <t>Wednesday</t>
  </si>
  <si>
    <t>(8-8)</t>
  </si>
  <si>
    <t xml:space="preserve"> 8-8</t>
  </si>
  <si>
    <t>(9-9)</t>
  </si>
  <si>
    <t>(12-8)</t>
  </si>
  <si>
    <t xml:space="preserve"> 9-9</t>
  </si>
  <si>
    <t>Met. Sports Center</t>
  </si>
  <si>
    <t>(9-10)</t>
  </si>
  <si>
    <t>(13-5)</t>
  </si>
  <si>
    <t xml:space="preserve"> 9-10</t>
  </si>
  <si>
    <t xml:space="preserve"> 13-5</t>
  </si>
  <si>
    <t>Milwaukee Arena</t>
  </si>
  <si>
    <t>(10-10)</t>
  </si>
  <si>
    <t>(5-16)</t>
  </si>
  <si>
    <t xml:space="preserve"> 10-10</t>
  </si>
  <si>
    <t>Larry Costello</t>
  </si>
  <si>
    <t xml:space="preserve"> 5-16</t>
  </si>
  <si>
    <t>scheduled Ruston, La.</t>
  </si>
  <si>
    <t>(12-10)</t>
  </si>
  <si>
    <t>(6-13)</t>
  </si>
  <si>
    <t xml:space="preserve"> 12-10</t>
  </si>
  <si>
    <t>Artie Blouin</t>
  </si>
  <si>
    <t>(13-10)</t>
  </si>
  <si>
    <t>(15-6)</t>
  </si>
  <si>
    <t xml:space="preserve"> 13-10</t>
  </si>
  <si>
    <t xml:space="preserve"> 15-6</t>
  </si>
  <si>
    <t>Kiel Auditorium</t>
  </si>
  <si>
    <t>(15-10)</t>
  </si>
  <si>
    <t xml:space="preserve"> 15-10</t>
  </si>
  <si>
    <t>Long Beach Arena</t>
  </si>
  <si>
    <t>(16-10)</t>
  </si>
  <si>
    <t>(8-15)</t>
  </si>
  <si>
    <t xml:space="preserve"> 16-10</t>
  </si>
  <si>
    <t>Nancy Dunkle</t>
  </si>
  <si>
    <t>S.F. Civic Auditorium</t>
  </si>
  <si>
    <t>(16-11)</t>
  </si>
  <si>
    <t>(16-12)</t>
  </si>
  <si>
    <t xml:space="preserve"> 16-11</t>
  </si>
  <si>
    <t>Frank LaPorte</t>
  </si>
  <si>
    <t xml:space="preserve"> 16-12</t>
  </si>
  <si>
    <t>Delmar Arena</t>
  </si>
  <si>
    <t>Orig. scheduled at The Summit</t>
  </si>
  <si>
    <t>(17-12)</t>
  </si>
  <si>
    <t>(14-11)</t>
  </si>
  <si>
    <t xml:space="preserve"> 17-12</t>
  </si>
  <si>
    <t xml:space="preserve"> 14-11</t>
  </si>
  <si>
    <t>Autry Court - Rice U.</t>
  </si>
  <si>
    <t>(19-12)</t>
  </si>
  <si>
    <t>(17-13)</t>
  </si>
  <si>
    <t xml:space="preserve"> 19-12</t>
  </si>
  <si>
    <t xml:space="preserve"> 17-13</t>
  </si>
  <si>
    <t>(20-12)</t>
  </si>
  <si>
    <t>(16-16)</t>
  </si>
  <si>
    <t xml:space="preserve"> 20-12</t>
  </si>
  <si>
    <t xml:space="preserve"> 16-16</t>
  </si>
  <si>
    <t>(21-12)</t>
  </si>
  <si>
    <t>(9-21)</t>
  </si>
  <si>
    <t xml:space="preserve"> 21-12</t>
  </si>
  <si>
    <t>Julia Yeater</t>
  </si>
  <si>
    <t xml:space="preserve"> 3-4</t>
  </si>
  <si>
    <t>(22-12)</t>
  </si>
  <si>
    <t>(17-18)</t>
  </si>
  <si>
    <t xml:space="preserve"> 22-12</t>
  </si>
  <si>
    <t xml:space="preserve"> 17-18</t>
  </si>
  <si>
    <t>(22-13)</t>
  </si>
  <si>
    <t xml:space="preserve"> 22-13</t>
  </si>
  <si>
    <t>Neil Kay</t>
  </si>
  <si>
    <t>Mike Laurman</t>
  </si>
  <si>
    <t>Ransom, Gigi</t>
  </si>
  <si>
    <t>Original Boxscore Used</t>
  </si>
  <si>
    <t>Bolin, Molly</t>
  </si>
  <si>
    <t>Draving, Doris</t>
  </si>
  <si>
    <t>Eckroth, Mo</t>
  </si>
  <si>
    <t>Green, Anita</t>
  </si>
  <si>
    <t>Hodgson, Pat</t>
  </si>
  <si>
    <t>Kunzmann, Connie</t>
  </si>
  <si>
    <t>Penquite, Rhonda</t>
  </si>
  <si>
    <t>Thomas, Debra K.</t>
  </si>
  <si>
    <t>Tucker, Robin</t>
  </si>
  <si>
    <t>Auhlenbacher, Karen</t>
  </si>
  <si>
    <t>Candler, Belinda</t>
  </si>
  <si>
    <t>Chapman, Vicky</t>
  </si>
  <si>
    <t>Durham, Gwen</t>
  </si>
  <si>
    <t>Johnson, Pat</t>
  </si>
  <si>
    <t>Jones, Belinda</t>
  </si>
  <si>
    <t>Kenlaw, Jessie</t>
  </si>
  <si>
    <t>Kuhl, Nancy</t>
  </si>
  <si>
    <t>Mayo, Paula</t>
  </si>
  <si>
    <t>Prince, Sandra</t>
  </si>
  <si>
    <t>Washington, Cynthia</t>
  </si>
  <si>
    <t>Craig, Denise</t>
  </si>
  <si>
    <t>Farrah, Sharon</t>
  </si>
  <si>
    <t>Gwyn, Althea</t>
  </si>
  <si>
    <t>Marquis, Gail</t>
  </si>
  <si>
    <t>Moore, Pearl</t>
  </si>
  <si>
    <t>Sanborn, Kathy</t>
  </si>
  <si>
    <t>Smith, Karen</t>
  </si>
  <si>
    <t>Tatterson, Gail</t>
  </si>
  <si>
    <t>Thomas, Janice</t>
  </si>
  <si>
    <t>Young, Faye</t>
  </si>
  <si>
    <t>Young, Kaye</t>
  </si>
  <si>
    <t>Chavers, Tonyus</t>
  </si>
  <si>
    <t>Daniels, Coco</t>
  </si>
  <si>
    <t>Griffey, Venita</t>
  </si>
  <si>
    <t>Loyd, Jeanie</t>
  </si>
  <si>
    <t>Patterson, Sheila</t>
  </si>
  <si>
    <t>Platte, Ann</t>
  </si>
  <si>
    <t>Plice, Darla</t>
  </si>
  <si>
    <t>Silcott, Liz</t>
  </si>
  <si>
    <t>Washington, Debbie</t>
  </si>
  <si>
    <t>DeBoer, Kathy</t>
  </si>
  <si>
    <t>DeLorme, Scooter</t>
  </si>
  <si>
    <t>Keeley, Marguerite</t>
  </si>
  <si>
    <t>Kocurek, Marie</t>
  </si>
  <si>
    <t>Montgomery, Pat</t>
  </si>
  <si>
    <t>Owens, Katrina</t>
  </si>
  <si>
    <t>Timperman, Janet</t>
  </si>
  <si>
    <t>Wahl-Bye, Sue</t>
  </si>
  <si>
    <t>Wilson, Donna</t>
  </si>
  <si>
    <t>Browning, Pam</t>
  </si>
  <si>
    <t>Burdick, Randi</t>
  </si>
  <si>
    <t>Collins, Sheila</t>
  </si>
  <si>
    <t>Comerie, Debra</t>
  </si>
  <si>
    <t>Geils, Donna</t>
  </si>
  <si>
    <t>Hastings, Martha</t>
  </si>
  <si>
    <t>Meyers, Ann</t>
  </si>
  <si>
    <t>Simms, Donna</t>
  </si>
  <si>
    <t>Van Ness, Joan</t>
  </si>
  <si>
    <t>Chapman, Brenda</t>
  </si>
  <si>
    <t>Ellis, Cindy</t>
  </si>
  <si>
    <t>Gamble, Carolyn</t>
  </si>
  <si>
    <t>Griffith, Denise</t>
  </si>
  <si>
    <t>Morales, Diane</t>
  </si>
  <si>
    <t>Nestor, Heidi</t>
  </si>
  <si>
    <t>Prevost, Deb</t>
  </si>
  <si>
    <t>Smith, Joanie</t>
  </si>
  <si>
    <t>White, Ethel</t>
  </si>
  <si>
    <t>Garrity, Pat</t>
  </si>
  <si>
    <t>Hansen, Barbara</t>
  </si>
  <si>
    <t>Hansen, Kim</t>
  </si>
  <si>
    <t>Hicks, Cardie</t>
  </si>
  <si>
    <t>Martin, Brenda</t>
  </si>
  <si>
    <t>Martin, Pam</t>
  </si>
  <si>
    <t>Mayo, Pat</t>
  </si>
  <si>
    <t>McKinney, Musiette</t>
  </si>
  <si>
    <t>Ortega, Anita</t>
  </si>
  <si>
    <t>Ricketts, Debbie</t>
  </si>
  <si>
    <t>Ternyik, Jan</t>
  </si>
  <si>
    <t xml:space="preserve"> 12-8</t>
  </si>
  <si>
    <t>1979-80  Playoffs</t>
  </si>
  <si>
    <t>Playoff Game #</t>
  </si>
  <si>
    <t>P-12</t>
  </si>
  <si>
    <t>P-1</t>
  </si>
  <si>
    <t>P-14</t>
  </si>
  <si>
    <t>P-2</t>
  </si>
  <si>
    <t>P-16</t>
  </si>
  <si>
    <t>P-3</t>
  </si>
  <si>
    <t xml:space="preserve"> 1-2</t>
  </si>
  <si>
    <t>Roberts, Patricia</t>
  </si>
  <si>
    <t>Wellen, Nancy</t>
  </si>
  <si>
    <t>Booker, Gerry</t>
  </si>
  <si>
    <t>Brewer, Lisa</t>
  </si>
  <si>
    <t>Hansen, Barb</t>
  </si>
  <si>
    <t>Name not in Newspaper</t>
  </si>
  <si>
    <t>Rbs 27+32=59</t>
  </si>
  <si>
    <t>MINS - article said starters played 223 mins. I knew Mayo, Ortega, &amp; Ricketts.</t>
  </si>
  <si>
    <t>Don't know individual OFR</t>
  </si>
  <si>
    <t xml:space="preserve"> Split the other 81 between Hansen &amp; Ternyik</t>
  </si>
  <si>
    <t>broken right thumb most of season</t>
  </si>
  <si>
    <t xml:space="preserve">   I looked back for the whole year - she never had 4 baskets in a game</t>
  </si>
  <si>
    <t>avg 17.+ thru 14 games</t>
  </si>
  <si>
    <t>Info from Des Moines Register</t>
  </si>
  <si>
    <t>Info from Minneapolis Star Tribune</t>
  </si>
  <si>
    <t>Tech: Coach Kunze, Minn Zone defenxe</t>
  </si>
  <si>
    <t>Technical: Coach Kunze,  Minnesota Zone defense</t>
  </si>
  <si>
    <t>Mason, Debbie</t>
  </si>
  <si>
    <t>Wahl-Bye, Susan</t>
  </si>
  <si>
    <t>Injured - Broken Bone</t>
  </si>
  <si>
    <t xml:space="preserve">Tech: Coach VBK </t>
  </si>
  <si>
    <t>Univ Minn-Williams Arena</t>
  </si>
  <si>
    <t>Roger Aceto</t>
  </si>
  <si>
    <t>Ken Faulkner</t>
  </si>
  <si>
    <t>(1-1)</t>
  </si>
  <si>
    <t>(1-2)</t>
  </si>
  <si>
    <t xml:space="preserve"> 4 or 5</t>
  </si>
  <si>
    <t>Info from St. Louis Post-Dispatch</t>
  </si>
  <si>
    <t>Technical: Michelle McKenzie</t>
  </si>
  <si>
    <t>Info from Los Angeles Times</t>
  </si>
  <si>
    <t>Calif;</t>
  </si>
  <si>
    <t>Burdick, Denise</t>
  </si>
  <si>
    <t>Roger McCann</t>
  </si>
  <si>
    <t>Richard Schaper</t>
  </si>
  <si>
    <t>Info from Asbury Park Press</t>
  </si>
  <si>
    <t>Szeremeta, Wanda</t>
  </si>
  <si>
    <t>Info From</t>
  </si>
  <si>
    <t>Penczak, Kathi</t>
  </si>
  <si>
    <t>Travnik, Mary Pat</t>
  </si>
  <si>
    <t>Tech: Coach VBK</t>
  </si>
  <si>
    <t>Largest WBL crowd</t>
  </si>
  <si>
    <t>Half-time Show:  San Diego Chicken</t>
  </si>
  <si>
    <t>Tech: Coach VBK 1st Q 3:29</t>
  </si>
  <si>
    <t>Martin, Gwen</t>
  </si>
  <si>
    <t>Dalrymple, Dale</t>
  </si>
  <si>
    <t>Rangler, Candy</t>
  </si>
  <si>
    <t>Meyers WBL Player of the Week (78 pts 3 games)  - 1st Gem to win this Award</t>
  </si>
  <si>
    <t>Info from</t>
  </si>
  <si>
    <t>&lt;&lt;At Least</t>
  </si>
  <si>
    <t>Tech: Coach Wohl  3rd Qtr 3:28</t>
  </si>
  <si>
    <t>Technical: Coach Dave Wohl  3rd Qtr  3:28</t>
  </si>
  <si>
    <t>Info From Philadelphia Inquirer</t>
  </si>
  <si>
    <t>Butch VanBreda Kolff</t>
  </si>
  <si>
    <t>Techl: Coach Dean Weese</t>
  </si>
  <si>
    <t>Origin scheduled Alexandria, La.</t>
  </si>
  <si>
    <t>9 game winning sttreak</t>
  </si>
  <si>
    <t>Kocurek - Player of the Week (last 4 games 87 pts 34 rbs)</t>
  </si>
  <si>
    <t>Gray, Donna</t>
  </si>
  <si>
    <t>These stats were Reconstructed from 9 box scores minus Media Guide Final Stats</t>
  </si>
  <si>
    <t>Donna Gray's name was listed in Game 9 with Dallas, but didn't play</t>
  </si>
  <si>
    <t>The Media Guide said she played 1 game for 2 minutes - therefore the only game possible would be #10 against New Orleans</t>
  </si>
  <si>
    <t>Butch vandBreda Kolff</t>
  </si>
  <si>
    <t>Original Box Score Used</t>
  </si>
  <si>
    <t xml:space="preserve"> &lt;&lt; at least</t>
  </si>
  <si>
    <t>Cedar Rapids Gazette writes Penquite was 4-4 with 3-3 FTS last week against Chicago.</t>
  </si>
  <si>
    <t>It is possible that she was 3-3 FGs  and 2-2 FTs against NY AND 1-1 against Chicago for a combined total.</t>
  </si>
  <si>
    <t>ORIGINAL Box Score Used</t>
  </si>
  <si>
    <t>Info from San Francisco Examiner</t>
  </si>
  <si>
    <t>Technical</t>
  </si>
  <si>
    <t>DNP - Coach's Decision</t>
  </si>
  <si>
    <t>Liz Silcott suspended 2/9/1980</t>
  </si>
  <si>
    <t>OAK TRIB box said 3rd Qtr was 30 - this is 10 too many.  I made it 20.</t>
  </si>
  <si>
    <t xml:space="preserve">  If you subtract 10 from 1st or 2nd qtr you have noteworthy info</t>
  </si>
  <si>
    <t xml:space="preserve">Article has No info about blow-out 1st half or 4th qtr so I deducted 10 from 3rd Qtr  </t>
  </si>
  <si>
    <t>Info from Oakland Tribune</t>
  </si>
  <si>
    <t>Orig. sched. The Summit</t>
  </si>
  <si>
    <t>Orig. sched. The Summit - Hous</t>
  </si>
  <si>
    <t>Official Scorer's Book showed Queen Brumfield with a foul, but no minutes, but she wasn't part of the team at this time.</t>
  </si>
  <si>
    <t xml:space="preserve">  The Box Score added Queen's name.  Queen's number was 32 - the foul has now been given to Katrina Anderson #22</t>
  </si>
  <si>
    <t>Thomas, Lisa</t>
  </si>
  <si>
    <t>1st game since Dec</t>
  </si>
  <si>
    <t>at least</t>
  </si>
  <si>
    <t>Extra mins probably Mayo who had 5 fouls so probably didn't play 44 mins</t>
  </si>
  <si>
    <t>Info from Minneapolis Star</t>
  </si>
  <si>
    <t>14?</t>
  </si>
  <si>
    <t>Technical: Coach Butch vanBreda Kolff</t>
  </si>
  <si>
    <t xml:space="preserve">                  Kathy Swilley</t>
  </si>
  <si>
    <t xml:space="preserve">  and Minnesota Fillies Media Guide</t>
  </si>
  <si>
    <t xml:space="preserve">  Times-Picayune</t>
  </si>
  <si>
    <t>Name not in Box Score</t>
  </si>
  <si>
    <t>Technical: Coach Butch van BredaKolff  7:37  3rd Qtr</t>
  </si>
  <si>
    <t>Times-Picayune article way off - Blaylock 28, Williams 24, Dean 23, Bloom 14. 2 of 4 right!</t>
  </si>
  <si>
    <t>Technical: Coach vanBreda Kolff  (hitting a chair)</t>
  </si>
  <si>
    <t>Tech: Coach Landa</t>
  </si>
  <si>
    <t>Technical: Coach Howie Landa  (argued with 24 second clock operator)</t>
  </si>
  <si>
    <t>4th Qtr - 10 pts</t>
  </si>
  <si>
    <t>??? Wicacek</t>
  </si>
  <si>
    <t>Dick Schaper</t>
  </si>
  <si>
    <t xml:space="preserve"> San Diego Chicken returns to perform</t>
  </si>
  <si>
    <t>Al Link</t>
  </si>
  <si>
    <t>??? Brazilia</t>
  </si>
  <si>
    <t>??? Francois</t>
  </si>
  <si>
    <t>3rd Qtr - 12 pts</t>
  </si>
  <si>
    <t>4th Qtr - 9 pts</t>
  </si>
  <si>
    <t>Times-Picayune</t>
  </si>
  <si>
    <t>Injured forced to play</t>
  </si>
  <si>
    <t>Injured her leg 3rd Qtr</t>
  </si>
  <si>
    <t>1st Qtr - 11 pts</t>
  </si>
  <si>
    <t>2nd Qtr - 15 pts</t>
  </si>
  <si>
    <t>&lt;&lt;at least</t>
  </si>
  <si>
    <t>&lt;&lt;atleast</t>
  </si>
  <si>
    <t>3 Fouled Out</t>
  </si>
  <si>
    <t>Tech: 5 against team</t>
  </si>
  <si>
    <t>Technicals: 5 called on  New Jersey</t>
  </si>
  <si>
    <t>3rd Qtr - 16 pts</t>
  </si>
  <si>
    <t>McWhorter, Charlene</t>
  </si>
  <si>
    <t>Greene, Vivian</t>
  </si>
  <si>
    <t>Team Record for Assists</t>
  </si>
  <si>
    <t>2nd Qtr - 14 pts</t>
  </si>
  <si>
    <t>Information From:</t>
  </si>
  <si>
    <t>Minnesota Newspaper</t>
  </si>
  <si>
    <t>&lt;at least</t>
  </si>
  <si>
    <t>&lt; at least</t>
  </si>
  <si>
    <t>1st Qtr - 10 pts</t>
  </si>
  <si>
    <t>Larry Ermis</t>
  </si>
  <si>
    <t>1st Half - 11 pts</t>
  </si>
  <si>
    <t>Gary Hughes</t>
  </si>
  <si>
    <t>Big AD on 1/2/80</t>
  </si>
  <si>
    <t>Big AD on 1/4/80</t>
  </si>
  <si>
    <t>Decent AD 1/13/80</t>
  </si>
  <si>
    <t xml:space="preserve"> for TV game</t>
  </si>
  <si>
    <t xml:space="preserve"> 3 Ads</t>
  </si>
  <si>
    <t>Name Not in Newspaper</t>
  </si>
  <si>
    <t xml:space="preserve">  Milwaukee Journal</t>
  </si>
  <si>
    <t>Technical: Cindy Ellis</t>
  </si>
  <si>
    <t xml:space="preserve"> The Box Score TOTALS were greater than the individual components</t>
  </si>
  <si>
    <t xml:space="preserve">  Milwaukee Sentinel</t>
  </si>
  <si>
    <t xml:space="preserve">  Houston Chronicle</t>
  </si>
  <si>
    <t>Injured</t>
  </si>
  <si>
    <t>Name Not in Box Score</t>
  </si>
  <si>
    <t>Houston Chronicles</t>
  </si>
  <si>
    <t>Tom Latham</t>
  </si>
  <si>
    <t xml:space="preserve"> Switched to Delmar Fieldhouse because of unpaid rentals at other sites</t>
  </si>
  <si>
    <t>TECH: Coach vanBreda Kolf</t>
  </si>
  <si>
    <t>Technical Foul: Coach vanBreda Kolff</t>
  </si>
  <si>
    <t>Tech: Knodel + Williams</t>
  </si>
  <si>
    <t>Technicals: Coach Knodel, Coach Williams, Vicky Chapman</t>
  </si>
  <si>
    <t>Houston Post</t>
  </si>
  <si>
    <t>Houston Chronicle</t>
  </si>
  <si>
    <t>Harris, Lucia</t>
  </si>
  <si>
    <t>Rick Rocamonte</t>
  </si>
  <si>
    <t>Team shot 14-20 (1st Q) &amp; 13-16 (2nd Q)</t>
  </si>
  <si>
    <t>Big NOP AD 01/09/80</t>
  </si>
  <si>
    <t>BIG NOP AD 1/13/80</t>
  </si>
  <si>
    <t>BIG NOP AD 1/14/80</t>
  </si>
  <si>
    <t>BIG NOP AD 1/24/80</t>
  </si>
  <si>
    <t>BIG NOP AD 1/25/80</t>
  </si>
  <si>
    <t>BIG NOP AD 1/27/80</t>
  </si>
  <si>
    <t>BIG NOP AD 2/1/80</t>
  </si>
  <si>
    <t>One of the quarters is wrong by 3 pts</t>
  </si>
  <si>
    <t>Big NOP Ad 3/5/80</t>
  </si>
  <si>
    <t>All Pts from Minn Tribune</t>
  </si>
  <si>
    <t>Minneapolis Tribune</t>
  </si>
  <si>
    <t>Name Not in Newspapers</t>
  </si>
  <si>
    <t>Tech: VBK 4Q 1:03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</si>
</sst>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b/>
      <u/>
      <sz val="9"/>
      <name val="Arial"/>
      <family val="2"/>
    </font>
    <font>
      <b/>
      <sz val="10"/>
      <name val="Arial"/>
      <family val="2"/>
    </font>
    <font>
      <b/>
      <sz val="9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0" fillId="2" borderId="0" xfId="0" applyFill="1"/>
    <xf numFmtId="0" fontId="5" fillId="0" borderId="0" xfId="0" applyFont="1"/>
    <xf numFmtId="1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8" fillId="3" borderId="0" xfId="0" applyFont="1" applyFill="1"/>
    <xf numFmtId="0" fontId="2" fillId="3" borderId="0" xfId="0" applyFont="1" applyFill="1"/>
    <xf numFmtId="0" fontId="0" fillId="3" borderId="0" xfId="0" applyFill="1"/>
    <xf numFmtId="0" fontId="9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2" xfId="0" applyFont="1" applyFill="1" applyBorder="1"/>
    <xf numFmtId="0" fontId="7" fillId="3" borderId="3" xfId="0" applyFont="1" applyFill="1" applyBorder="1"/>
    <xf numFmtId="0" fontId="0" fillId="3" borderId="4" xfId="0" applyFill="1" applyBorder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164" fontId="10" fillId="0" borderId="0" xfId="1" applyNumberFormat="1" applyFont="1"/>
    <xf numFmtId="0" fontId="6" fillId="0" borderId="0" xfId="0" applyFont="1" applyAlignment="1">
      <alignment horizontal="center"/>
    </xf>
    <xf numFmtId="0" fontId="11" fillId="0" borderId="0" xfId="0" applyFont="1"/>
    <xf numFmtId="0" fontId="12" fillId="0" borderId="1" xfId="0" applyFont="1" applyBorder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/>
    </xf>
    <xf numFmtId="20" fontId="12" fillId="0" borderId="0" xfId="0" applyNumberFormat="1" applyFont="1"/>
    <xf numFmtId="0" fontId="13" fillId="0" borderId="0" xfId="0" applyFont="1" applyAlignment="1">
      <alignment horizontal="center"/>
    </xf>
    <xf numFmtId="0" fontId="14" fillId="0" borderId="0" xfId="0" applyFont="1"/>
    <xf numFmtId="0" fontId="15" fillId="2" borderId="0" xfId="0" applyFont="1" applyFill="1" applyAlignment="1">
      <alignment horizontal="left"/>
    </xf>
    <xf numFmtId="2" fontId="16" fillId="0" borderId="0" xfId="0" applyNumberFormat="1" applyFont="1"/>
    <xf numFmtId="2" fontId="17" fillId="0" borderId="0" xfId="0" applyNumberFormat="1" applyFont="1"/>
    <xf numFmtId="0" fontId="2" fillId="0" borderId="1" xfId="0" applyFont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165" fontId="7" fillId="0" borderId="0" xfId="0" applyNumberFormat="1" applyFont="1"/>
    <xf numFmtId="164" fontId="14" fillId="0" borderId="0" xfId="1" applyNumberFormat="1" applyFont="1" applyAlignment="1">
      <alignment horizontal="center" vertic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2" fillId="4" borderId="0" xfId="0" applyFont="1" applyFill="1"/>
    <xf numFmtId="0" fontId="5" fillId="4" borderId="0" xfId="0" applyFont="1" applyFill="1" applyAlignment="1">
      <alignment horizontal="center"/>
    </xf>
    <xf numFmtId="165" fontId="5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164" fontId="14" fillId="4" borderId="0" xfId="1" applyNumberFormat="1" applyFont="1" applyFill="1" applyAlignment="1">
      <alignment horizontal="center" vertical="center"/>
    </xf>
    <xf numFmtId="0" fontId="19" fillId="4" borderId="0" xfId="0" applyFont="1" applyFill="1"/>
    <xf numFmtId="0" fontId="7" fillId="0" borderId="0" xfId="0" applyFont="1" applyAlignment="1">
      <alignment horizontal="center"/>
    </xf>
    <xf numFmtId="166" fontId="10" fillId="4" borderId="0" xfId="2" applyNumberFormat="1" applyFont="1" applyFill="1"/>
    <xf numFmtId="166" fontId="5" fillId="4" borderId="0" xfId="2" applyNumberFormat="1" applyFont="1" applyFill="1"/>
    <xf numFmtId="0" fontId="10" fillId="0" borderId="1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2" borderId="0" xfId="0" applyFont="1" applyFill="1"/>
    <xf numFmtId="0" fontId="7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" fillId="4" borderId="0" xfId="0" quotePrefix="1" applyFont="1" applyFill="1"/>
    <xf numFmtId="0" fontId="2" fillId="0" borderId="0" xfId="0" quotePrefix="1" applyFont="1" applyAlignment="1">
      <alignment horizontal="center" vertical="center"/>
    </xf>
    <xf numFmtId="0" fontId="7" fillId="5" borderId="1" xfId="0" applyFont="1" applyFill="1" applyBorder="1" applyAlignment="1">
      <alignment horizontal="center"/>
    </xf>
    <xf numFmtId="0" fontId="0" fillId="0" borderId="0" xfId="0" quotePrefix="1"/>
    <xf numFmtId="0" fontId="2" fillId="4" borderId="0" xfId="0" quotePrefix="1" applyFont="1" applyFill="1" applyAlignment="1">
      <alignment horizontal="center" vertical="center"/>
    </xf>
    <xf numFmtId="0" fontId="21" fillId="0" borderId="0" xfId="0" applyFont="1"/>
    <xf numFmtId="0" fontId="7" fillId="5" borderId="0" xfId="0" applyFont="1" applyFill="1"/>
    <xf numFmtId="0" fontId="5" fillId="2" borderId="0" xfId="0" applyFont="1" applyFill="1"/>
    <xf numFmtId="0" fontId="2" fillId="2" borderId="0" xfId="0" applyFont="1" applyFill="1"/>
    <xf numFmtId="0" fontId="5" fillId="5" borderId="0" xfId="0" applyFont="1" applyFill="1" applyAlignment="1">
      <alignment horizontal="center"/>
    </xf>
    <xf numFmtId="164" fontId="10" fillId="0" borderId="0" xfId="1" applyNumberFormat="1" applyFont="1" applyFill="1"/>
    <xf numFmtId="9" fontId="0" fillId="0" borderId="0" xfId="0" applyNumberFormat="1"/>
    <xf numFmtId="9" fontId="21" fillId="0" borderId="0" xfId="0" applyNumberFormat="1" applyFont="1" applyAlignment="1">
      <alignment horizontal="center"/>
    </xf>
    <xf numFmtId="20" fontId="12" fillId="6" borderId="0" xfId="0" applyNumberFormat="1" applyFont="1" applyFill="1"/>
    <xf numFmtId="0" fontId="6" fillId="6" borderId="0" xfId="0" applyFont="1" applyFill="1" applyAlignment="1">
      <alignment horizontal="center"/>
    </xf>
    <xf numFmtId="164" fontId="2" fillId="0" borderId="0" xfId="1" applyNumberFormat="1" applyFont="1" applyAlignment="1">
      <alignment horizontal="center" vertical="center"/>
    </xf>
    <xf numFmtId="164" fontId="2" fillId="4" borderId="0" xfId="1" applyNumberFormat="1" applyFont="1" applyFill="1" applyAlignment="1">
      <alignment horizontal="center" vertical="center"/>
    </xf>
    <xf numFmtId="164" fontId="2" fillId="0" borderId="0" xfId="1" quotePrefix="1" applyNumberFormat="1" applyFont="1" applyAlignment="1">
      <alignment horizontal="center" vertical="center"/>
    </xf>
    <xf numFmtId="164" fontId="2" fillId="4" borderId="0" xfId="1" quotePrefix="1" applyNumberFormat="1" applyFont="1" applyFill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4" borderId="0" xfId="0" applyFont="1" applyFill="1"/>
    <xf numFmtId="0" fontId="2" fillId="4" borderId="0" xfId="0" quotePrefix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3" fillId="0" borderId="0" xfId="0" applyFont="1"/>
    <xf numFmtId="166" fontId="10" fillId="0" borderId="0" xfId="2" applyNumberFormat="1" applyFont="1" applyFill="1" applyBorder="1"/>
    <xf numFmtId="166" fontId="5" fillId="0" borderId="0" xfId="2" applyNumberFormat="1" applyFont="1" applyFill="1" applyBorder="1"/>
    <xf numFmtId="0" fontId="10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4" fontId="2" fillId="0" borderId="0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7" fillId="5" borderId="0" xfId="0" applyFont="1" applyFill="1" applyAlignment="1">
      <alignment horizontal="right"/>
    </xf>
    <xf numFmtId="16" fontId="0" fillId="0" borderId="0" xfId="0" applyNumberFormat="1"/>
    <xf numFmtId="0" fontId="24" fillId="0" borderId="0" xfId="0" applyFont="1"/>
    <xf numFmtId="0" fontId="7" fillId="6" borderId="0" xfId="0" applyFont="1" applyFill="1"/>
    <xf numFmtId="0" fontId="7" fillId="6" borderId="0" xfId="0" applyFont="1" applyFill="1" applyAlignment="1">
      <alignment horizontal="right"/>
    </xf>
    <xf numFmtId="0" fontId="5" fillId="6" borderId="0" xfId="0" applyFont="1" applyFill="1" applyAlignment="1">
      <alignment horizontal="center"/>
    </xf>
    <xf numFmtId="0" fontId="0" fillId="6" borderId="0" xfId="0" applyFill="1"/>
    <xf numFmtId="0" fontId="11" fillId="6" borderId="0" xfId="0" applyFont="1" applyFill="1" applyAlignment="1">
      <alignment horizontal="center"/>
    </xf>
    <xf numFmtId="0" fontId="5" fillId="6" borderId="0" xfId="0" applyFont="1" applyFill="1" applyAlignment="1">
      <alignment horizontal="right"/>
    </xf>
    <xf numFmtId="0" fontId="7" fillId="6" borderId="0" xfId="0" applyFont="1" applyFill="1" applyAlignment="1">
      <alignment horizontal="left"/>
    </xf>
    <xf numFmtId="0" fontId="7" fillId="2" borderId="0" xfId="0" applyFont="1" applyFill="1"/>
    <xf numFmtId="0" fontId="2" fillId="2" borderId="0" xfId="0" applyFont="1" applyFill="1" applyAlignment="1">
      <alignment horizontal="center" vertical="center"/>
    </xf>
    <xf numFmtId="165" fontId="11" fillId="0" borderId="0" xfId="0" applyNumberFormat="1" applyFont="1"/>
    <xf numFmtId="0" fontId="7" fillId="6" borderId="1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8B9E5-3BBD-4509-BCC7-BE634567E17E}">
  <sheetPr>
    <tabColor rgb="FFFF0000"/>
    <pageSetUpPr fitToPage="1"/>
  </sheetPr>
  <dimension ref="A1:AB50"/>
  <sheetViews>
    <sheetView tabSelected="1"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63" t="s">
        <v>446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7" t="s">
        <v>498</v>
      </c>
    </row>
    <row r="3" spans="1:28" x14ac:dyDescent="0.3">
      <c r="B3" s="1"/>
      <c r="C3" s="6">
        <v>29174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132</v>
      </c>
      <c r="D4" s="7" t="s">
        <v>4</v>
      </c>
      <c r="E4" s="8"/>
      <c r="F4" s="5"/>
      <c r="G4" s="1"/>
      <c r="J4" s="15" t="s">
        <v>177</v>
      </c>
      <c r="K4" s="16" t="s">
        <v>44</v>
      </c>
      <c r="L4" s="17"/>
      <c r="M4" s="18"/>
      <c r="N4" s="19">
        <v>27</v>
      </c>
      <c r="O4" s="19">
        <v>36</v>
      </c>
      <c r="P4" s="19">
        <v>25</v>
      </c>
      <c r="Q4" s="19">
        <v>26</v>
      </c>
      <c r="R4" s="20"/>
      <c r="S4" s="21">
        <f>SUM(N4:R4)</f>
        <v>114</v>
      </c>
      <c r="T4" s="22">
        <v>138</v>
      </c>
    </row>
    <row r="5" spans="1:28" x14ac:dyDescent="0.3">
      <c r="B5" s="1"/>
      <c r="C5" s="6" t="s">
        <v>217</v>
      </c>
      <c r="D5" s="7" t="s">
        <v>5</v>
      </c>
      <c r="E5" s="1"/>
      <c r="F5" s="1"/>
      <c r="G5" s="1"/>
      <c r="J5" s="15" t="s">
        <v>176</v>
      </c>
      <c r="K5" s="16" t="s">
        <v>57</v>
      </c>
      <c r="L5" s="17"/>
      <c r="M5" s="18"/>
      <c r="N5" s="19">
        <v>27</v>
      </c>
      <c r="O5" s="19">
        <v>23</v>
      </c>
      <c r="P5" s="19">
        <v>40</v>
      </c>
      <c r="Q5" s="19">
        <v>30</v>
      </c>
      <c r="R5" s="20"/>
      <c r="S5" s="21">
        <f>SUM(N5:R5)</f>
        <v>120</v>
      </c>
      <c r="T5" s="22">
        <v>138</v>
      </c>
      <c r="U5" s="1"/>
      <c r="V5" s="1"/>
      <c r="W5" s="1"/>
    </row>
    <row r="6" spans="1:28" x14ac:dyDescent="0.3">
      <c r="C6" s="23">
        <v>8452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102</v>
      </c>
      <c r="D7" s="7" t="s">
        <v>7</v>
      </c>
      <c r="F7" s="81" t="s">
        <v>451</v>
      </c>
      <c r="G7" s="1"/>
      <c r="S7" s="1"/>
      <c r="T7" s="25" t="s">
        <v>8</v>
      </c>
      <c r="U7" s="1"/>
      <c r="V7" s="26">
        <v>138</v>
      </c>
      <c r="W7" s="1"/>
    </row>
    <row r="8" spans="1:28" x14ac:dyDescent="0.3">
      <c r="B8" s="1"/>
      <c r="C8" s="24" t="s">
        <v>107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New Orleans Pride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1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56</v>
      </c>
      <c r="B13" s="1" t="s">
        <v>45</v>
      </c>
      <c r="C13" s="27" t="s">
        <v>50</v>
      </c>
      <c r="D13" s="38">
        <v>15</v>
      </c>
      <c r="E13" s="92"/>
      <c r="F13" s="27">
        <v>10</v>
      </c>
      <c r="G13" s="92"/>
      <c r="H13" s="27"/>
      <c r="I13" s="27"/>
      <c r="J13" s="27">
        <v>4</v>
      </c>
      <c r="K13" s="92"/>
      <c r="L13" s="92"/>
      <c r="M13" s="92"/>
      <c r="N13" s="27">
        <f>SUM(L13:M13)</f>
        <v>0</v>
      </c>
      <c r="O13" s="92"/>
      <c r="P13" s="93"/>
      <c r="Q13" s="92"/>
      <c r="R13" s="92"/>
      <c r="S13" s="92"/>
      <c r="T13" s="27">
        <v>24</v>
      </c>
      <c r="U13" s="40" t="str">
        <f>IFERROR(((T13+Q13+N13-R13)+(O13*2))/E13,"")</f>
        <v/>
      </c>
      <c r="V13" s="22">
        <v>138</v>
      </c>
      <c r="W13" s="22" t="s">
        <v>95</v>
      </c>
      <c r="X13" s="22" t="s">
        <v>83</v>
      </c>
      <c r="Y13" s="73">
        <v>8452</v>
      </c>
      <c r="Z13" s="42" t="s">
        <v>450</v>
      </c>
      <c r="AA13" s="1" t="s">
        <v>97</v>
      </c>
      <c r="AB13" s="28" t="s">
        <v>85</v>
      </c>
    </row>
    <row r="14" spans="1:28" x14ac:dyDescent="0.3">
      <c r="A14" s="1" t="s">
        <v>56</v>
      </c>
      <c r="B14" s="1" t="s">
        <v>45</v>
      </c>
      <c r="C14" s="27" t="s">
        <v>49</v>
      </c>
      <c r="D14" s="38">
        <v>10</v>
      </c>
      <c r="E14" s="92"/>
      <c r="F14" s="27">
        <v>2</v>
      </c>
      <c r="G14" s="92"/>
      <c r="H14" s="27"/>
      <c r="I14" s="27"/>
      <c r="J14" s="27">
        <v>0</v>
      </c>
      <c r="K14" s="92"/>
      <c r="L14" s="92"/>
      <c r="M14" s="92"/>
      <c r="N14" s="27">
        <f t="shared" ref="N14:N19" si="0">SUM(L14:M14)</f>
        <v>0</v>
      </c>
      <c r="O14" s="93"/>
      <c r="P14" s="57">
        <v>6</v>
      </c>
      <c r="Q14" s="93"/>
      <c r="R14" s="93"/>
      <c r="S14" s="93"/>
      <c r="T14" s="39">
        <f t="shared" ref="T14:T18" si="1">(H14*3)+((F14-H14)*2)+J14</f>
        <v>4</v>
      </c>
      <c r="U14" s="40" t="str">
        <f t="shared" ref="U14:U23" si="2">IFERROR(((T14+Q14+N14-R14)+(O14*2))/E14,"")</f>
        <v/>
      </c>
      <c r="V14" s="22">
        <v>138</v>
      </c>
      <c r="W14" s="22" t="s">
        <v>95</v>
      </c>
      <c r="X14" s="22" t="s">
        <v>83</v>
      </c>
      <c r="Y14" s="73">
        <v>8452</v>
      </c>
      <c r="Z14" s="42" t="s">
        <v>450</v>
      </c>
      <c r="AA14" s="1" t="s">
        <v>97</v>
      </c>
      <c r="AB14" s="28" t="s">
        <v>85</v>
      </c>
    </row>
    <row r="15" spans="1:28" x14ac:dyDescent="0.3">
      <c r="A15" s="1" t="s">
        <v>56</v>
      </c>
      <c r="B15" s="1" t="s">
        <v>45</v>
      </c>
      <c r="C15" s="27" t="s">
        <v>46</v>
      </c>
      <c r="D15" s="38">
        <v>12</v>
      </c>
      <c r="E15" s="92"/>
      <c r="F15" s="27">
        <v>5</v>
      </c>
      <c r="G15" s="92"/>
      <c r="H15" s="27"/>
      <c r="I15" s="27"/>
      <c r="J15" s="27">
        <v>4</v>
      </c>
      <c r="K15" s="92"/>
      <c r="L15" s="92"/>
      <c r="M15" s="27">
        <v>9</v>
      </c>
      <c r="N15" s="27">
        <f t="shared" si="0"/>
        <v>9</v>
      </c>
      <c r="O15" s="93"/>
      <c r="P15" s="93"/>
      <c r="Q15" s="93"/>
      <c r="R15" s="93"/>
      <c r="S15" s="93"/>
      <c r="T15" s="39">
        <f t="shared" si="1"/>
        <v>14</v>
      </c>
      <c r="U15" s="40" t="str">
        <f t="shared" si="2"/>
        <v/>
      </c>
      <c r="V15" s="22">
        <v>138</v>
      </c>
      <c r="W15" s="22" t="s">
        <v>95</v>
      </c>
      <c r="X15" s="22" t="s">
        <v>83</v>
      </c>
      <c r="Y15" s="73">
        <v>8452</v>
      </c>
      <c r="Z15" s="42" t="s">
        <v>450</v>
      </c>
      <c r="AA15" s="1" t="s">
        <v>97</v>
      </c>
      <c r="AB15" s="28" t="s">
        <v>85</v>
      </c>
    </row>
    <row r="16" spans="1:28" x14ac:dyDescent="0.3">
      <c r="A16" s="1" t="s">
        <v>56</v>
      </c>
      <c r="B16" s="1" t="s">
        <v>45</v>
      </c>
      <c r="C16" s="27" t="s">
        <v>52</v>
      </c>
      <c r="D16" s="38">
        <v>32</v>
      </c>
      <c r="E16" s="92"/>
      <c r="F16" s="27">
        <v>4</v>
      </c>
      <c r="G16" s="92"/>
      <c r="H16" s="27"/>
      <c r="I16" s="27"/>
      <c r="J16" s="27">
        <v>1</v>
      </c>
      <c r="K16" s="92"/>
      <c r="L16" s="92"/>
      <c r="M16" s="92"/>
      <c r="N16" s="27">
        <f t="shared" si="0"/>
        <v>0</v>
      </c>
      <c r="O16" s="93"/>
      <c r="P16" s="93"/>
      <c r="Q16" s="93"/>
      <c r="R16" s="93"/>
      <c r="S16" s="93"/>
      <c r="T16" s="39">
        <f t="shared" si="1"/>
        <v>9</v>
      </c>
      <c r="U16" s="40" t="str">
        <f t="shared" si="2"/>
        <v/>
      </c>
      <c r="V16" s="22">
        <v>138</v>
      </c>
      <c r="W16" s="22" t="s">
        <v>95</v>
      </c>
      <c r="X16" s="22" t="s">
        <v>83</v>
      </c>
      <c r="Y16" s="73">
        <v>8452</v>
      </c>
      <c r="Z16" s="42" t="s">
        <v>450</v>
      </c>
      <c r="AA16" s="1" t="s">
        <v>97</v>
      </c>
      <c r="AB16" s="28" t="s">
        <v>85</v>
      </c>
    </row>
    <row r="17" spans="1:28" x14ac:dyDescent="0.3">
      <c r="A17" s="1" t="s">
        <v>56</v>
      </c>
      <c r="B17" s="1" t="s">
        <v>45</v>
      </c>
      <c r="C17" s="27" t="s">
        <v>47</v>
      </c>
      <c r="D17" s="38">
        <v>30</v>
      </c>
      <c r="E17" s="92"/>
      <c r="F17" s="27">
        <v>7</v>
      </c>
      <c r="G17" s="92"/>
      <c r="H17" s="27"/>
      <c r="I17" s="27"/>
      <c r="J17" s="27">
        <v>9</v>
      </c>
      <c r="K17" s="92"/>
      <c r="L17" s="92"/>
      <c r="M17" s="27">
        <v>8</v>
      </c>
      <c r="N17" s="27">
        <f t="shared" si="0"/>
        <v>8</v>
      </c>
      <c r="O17" s="93"/>
      <c r="P17" s="93"/>
      <c r="Q17" s="93"/>
      <c r="R17" s="93"/>
      <c r="S17" s="93"/>
      <c r="T17" s="39">
        <v>23</v>
      </c>
      <c r="U17" s="40" t="str">
        <f t="shared" si="2"/>
        <v/>
      </c>
      <c r="V17" s="22">
        <v>138</v>
      </c>
      <c r="W17" s="22" t="s">
        <v>95</v>
      </c>
      <c r="X17" s="22" t="s">
        <v>83</v>
      </c>
      <c r="Y17" s="73">
        <v>8452</v>
      </c>
      <c r="Z17" s="42" t="s">
        <v>450</v>
      </c>
      <c r="AA17" s="1" t="s">
        <v>97</v>
      </c>
      <c r="AB17" s="28" t="s">
        <v>85</v>
      </c>
    </row>
    <row r="18" spans="1:28" x14ac:dyDescent="0.3">
      <c r="A18" s="1" t="s">
        <v>56</v>
      </c>
      <c r="B18" s="1" t="s">
        <v>45</v>
      </c>
      <c r="C18" s="27" t="s">
        <v>53</v>
      </c>
      <c r="D18" s="38">
        <v>24</v>
      </c>
      <c r="E18" s="92" t="s">
        <v>573</v>
      </c>
      <c r="F18" s="27"/>
      <c r="G18" s="92"/>
      <c r="H18" s="27"/>
      <c r="I18" s="27"/>
      <c r="J18" s="27"/>
      <c r="K18" s="92"/>
      <c r="L18" s="92"/>
      <c r="M18" s="92"/>
      <c r="N18" s="27">
        <f t="shared" si="0"/>
        <v>0</v>
      </c>
      <c r="O18" s="93"/>
      <c r="P18" s="93"/>
      <c r="Q18" s="93"/>
      <c r="R18" s="93"/>
      <c r="S18" s="93"/>
      <c r="T18" s="39">
        <f t="shared" si="1"/>
        <v>0</v>
      </c>
      <c r="U18" s="40" t="str">
        <f t="shared" si="2"/>
        <v/>
      </c>
      <c r="V18" s="22">
        <v>138</v>
      </c>
      <c r="W18" s="22" t="s">
        <v>95</v>
      </c>
      <c r="X18" s="22" t="s">
        <v>83</v>
      </c>
      <c r="Y18" s="73">
        <v>8452</v>
      </c>
      <c r="Z18" s="42" t="s">
        <v>450</v>
      </c>
      <c r="AA18" s="1" t="s">
        <v>97</v>
      </c>
      <c r="AB18" s="28" t="s">
        <v>85</v>
      </c>
    </row>
    <row r="19" spans="1:28" x14ac:dyDescent="0.3">
      <c r="A19" s="1" t="s">
        <v>56</v>
      </c>
      <c r="B19" s="1" t="s">
        <v>45</v>
      </c>
      <c r="C19" s="27" t="s">
        <v>48</v>
      </c>
      <c r="D19" s="38">
        <v>31</v>
      </c>
      <c r="E19" s="92"/>
      <c r="F19" s="27">
        <v>11</v>
      </c>
      <c r="G19" s="92"/>
      <c r="H19" s="27"/>
      <c r="I19" s="27"/>
      <c r="J19" s="27">
        <v>6</v>
      </c>
      <c r="K19" s="92"/>
      <c r="L19" s="92"/>
      <c r="M19" s="92"/>
      <c r="N19" s="27">
        <f t="shared" si="0"/>
        <v>0</v>
      </c>
      <c r="O19" s="93"/>
      <c r="P19" s="93"/>
      <c r="Q19" s="93"/>
      <c r="R19" s="93"/>
      <c r="S19" s="93"/>
      <c r="T19" s="39">
        <v>28</v>
      </c>
      <c r="U19" s="40" t="str">
        <f t="shared" si="2"/>
        <v/>
      </c>
      <c r="V19" s="22">
        <v>138</v>
      </c>
      <c r="W19" s="22" t="s">
        <v>95</v>
      </c>
      <c r="X19" s="22" t="s">
        <v>83</v>
      </c>
      <c r="Y19" s="73">
        <v>8452</v>
      </c>
      <c r="Z19" s="42" t="s">
        <v>450</v>
      </c>
      <c r="AA19" s="1" t="s">
        <v>97</v>
      </c>
      <c r="AB19" s="28" t="s">
        <v>85</v>
      </c>
    </row>
    <row r="20" spans="1:28" x14ac:dyDescent="0.3">
      <c r="A20" s="1" t="s">
        <v>56</v>
      </c>
      <c r="B20" s="1" t="s">
        <v>45</v>
      </c>
      <c r="C20" s="27" t="s">
        <v>174</v>
      </c>
      <c r="D20" s="38">
        <v>25</v>
      </c>
      <c r="E20" s="92"/>
      <c r="F20" s="27">
        <v>0</v>
      </c>
      <c r="G20" s="92"/>
      <c r="H20" s="27"/>
      <c r="I20" s="27"/>
      <c r="J20" s="27">
        <v>0</v>
      </c>
      <c r="K20" s="92"/>
      <c r="L20" s="92"/>
      <c r="M20" s="92"/>
      <c r="N20" s="27">
        <f t="shared" ref="N20" si="3">SUM(L20:M20)</f>
        <v>0</v>
      </c>
      <c r="O20" s="93"/>
      <c r="P20" s="93"/>
      <c r="Q20" s="93"/>
      <c r="R20" s="93"/>
      <c r="S20" s="93"/>
      <c r="T20" s="39">
        <v>0</v>
      </c>
      <c r="U20" s="40" t="str">
        <f t="shared" ref="U20" si="4">IFERROR(((T20+Q20+N20-R20)+(O20*2))/E20,"")</f>
        <v/>
      </c>
      <c r="V20" s="22">
        <v>138</v>
      </c>
      <c r="W20" s="22" t="s">
        <v>95</v>
      </c>
      <c r="X20" s="22" t="s">
        <v>83</v>
      </c>
      <c r="Y20" s="73">
        <v>8452</v>
      </c>
      <c r="Z20" s="42" t="s">
        <v>450</v>
      </c>
      <c r="AA20" s="1" t="s">
        <v>97</v>
      </c>
      <c r="AB20" s="28" t="s">
        <v>85</v>
      </c>
    </row>
    <row r="21" spans="1:28" x14ac:dyDescent="0.3">
      <c r="A21" s="1" t="s">
        <v>56</v>
      </c>
      <c r="B21" s="1" t="s">
        <v>45</v>
      </c>
      <c r="C21" s="27" t="s">
        <v>51</v>
      </c>
      <c r="D21" s="38">
        <v>34</v>
      </c>
      <c r="E21" s="92"/>
      <c r="F21" s="27">
        <v>1</v>
      </c>
      <c r="G21" s="92"/>
      <c r="H21" s="27"/>
      <c r="I21" s="27"/>
      <c r="J21" s="27">
        <v>4</v>
      </c>
      <c r="K21" s="92"/>
      <c r="L21" s="92"/>
      <c r="M21" s="92"/>
      <c r="N21" s="27">
        <f>SUM(L21:M21)</f>
        <v>0</v>
      </c>
      <c r="O21" s="93"/>
      <c r="P21" s="57">
        <v>6</v>
      </c>
      <c r="Q21" s="93"/>
      <c r="R21" s="93"/>
      <c r="S21" s="93"/>
      <c r="T21" s="39">
        <f>(H21*3)+((F21-H21)*2)+J21</f>
        <v>6</v>
      </c>
      <c r="U21" s="40" t="str">
        <f t="shared" si="2"/>
        <v/>
      </c>
      <c r="V21" s="22">
        <v>138</v>
      </c>
      <c r="W21" s="22" t="s">
        <v>95</v>
      </c>
      <c r="X21" s="22" t="s">
        <v>83</v>
      </c>
      <c r="Y21" s="73">
        <v>8452</v>
      </c>
      <c r="Z21" s="42" t="s">
        <v>450</v>
      </c>
      <c r="AA21" s="1" t="s">
        <v>97</v>
      </c>
      <c r="AB21" s="28" t="s">
        <v>85</v>
      </c>
    </row>
    <row r="22" spans="1:28" x14ac:dyDescent="0.3">
      <c r="A22" s="1" t="s">
        <v>56</v>
      </c>
      <c r="B22" s="1" t="s">
        <v>45</v>
      </c>
      <c r="C22" s="27" t="s">
        <v>54</v>
      </c>
      <c r="D22" s="38">
        <v>5</v>
      </c>
      <c r="E22" s="92"/>
      <c r="F22" s="27">
        <v>0</v>
      </c>
      <c r="G22" s="92"/>
      <c r="H22" s="27"/>
      <c r="I22" s="27"/>
      <c r="J22" s="27">
        <v>0</v>
      </c>
      <c r="K22" s="92"/>
      <c r="L22" s="92"/>
      <c r="M22" s="92"/>
      <c r="N22" s="27">
        <f>SUM(L22:M22)</f>
        <v>0</v>
      </c>
      <c r="O22" s="93"/>
      <c r="P22" s="93"/>
      <c r="Q22" s="93"/>
      <c r="R22" s="93"/>
      <c r="S22" s="93"/>
      <c r="T22" s="39">
        <f>(H22*3)+((F22-H22)*2)+J22</f>
        <v>0</v>
      </c>
      <c r="U22" s="40" t="str">
        <f t="shared" si="2"/>
        <v/>
      </c>
      <c r="V22" s="22">
        <v>138</v>
      </c>
      <c r="W22" s="22" t="s">
        <v>95</v>
      </c>
      <c r="X22" s="22" t="s">
        <v>83</v>
      </c>
      <c r="Y22" s="73">
        <v>8452</v>
      </c>
      <c r="Z22" s="42" t="s">
        <v>450</v>
      </c>
      <c r="AA22" s="1" t="s">
        <v>97</v>
      </c>
      <c r="AB22" s="28" t="s">
        <v>85</v>
      </c>
    </row>
    <row r="23" spans="1:28" x14ac:dyDescent="0.3">
      <c r="A23" s="1" t="s">
        <v>56</v>
      </c>
      <c r="B23" s="1" t="s">
        <v>45</v>
      </c>
      <c r="C23" s="27" t="s">
        <v>55</v>
      </c>
      <c r="D23" s="38">
        <v>11</v>
      </c>
      <c r="E23" s="92"/>
      <c r="F23" s="27">
        <v>2</v>
      </c>
      <c r="G23" s="92"/>
      <c r="H23" s="27"/>
      <c r="I23" s="27"/>
      <c r="J23" s="27">
        <v>2</v>
      </c>
      <c r="K23" s="92"/>
      <c r="L23" s="92"/>
      <c r="M23" s="92"/>
      <c r="N23" s="27">
        <f>SUM(L23:M23)</f>
        <v>0</v>
      </c>
      <c r="O23" s="93"/>
      <c r="P23" s="93"/>
      <c r="Q23" s="93"/>
      <c r="R23" s="93"/>
      <c r="S23" s="93"/>
      <c r="T23" s="39">
        <f>(H23*3)+((F23-H23)*2)+J23</f>
        <v>6</v>
      </c>
      <c r="U23" s="40" t="str">
        <f t="shared" si="2"/>
        <v/>
      </c>
      <c r="V23" s="22">
        <v>138</v>
      </c>
      <c r="W23" s="22" t="s">
        <v>95</v>
      </c>
      <c r="X23" s="22" t="s">
        <v>83</v>
      </c>
      <c r="Y23" s="73">
        <v>8452</v>
      </c>
      <c r="Z23" s="42" t="s">
        <v>450</v>
      </c>
      <c r="AA23" s="1" t="s">
        <v>97</v>
      </c>
      <c r="AB23" s="28" t="s">
        <v>85</v>
      </c>
    </row>
    <row r="24" spans="1:28" x14ac:dyDescent="0.3">
      <c r="A24" s="1" t="s">
        <v>56</v>
      </c>
      <c r="B24" s="1" t="s">
        <v>45</v>
      </c>
      <c r="C24" s="57" t="s">
        <v>38</v>
      </c>
      <c r="D24" s="1"/>
      <c r="E24" s="57">
        <v>240</v>
      </c>
      <c r="F24" s="43"/>
      <c r="G24" s="57">
        <v>80</v>
      </c>
      <c r="H24" s="43"/>
      <c r="I24" s="43"/>
      <c r="J24" s="43"/>
      <c r="K24" s="43"/>
      <c r="L24" s="43"/>
      <c r="M24" s="43"/>
      <c r="N24" s="43"/>
      <c r="O24" s="43"/>
      <c r="P24" s="57">
        <v>22</v>
      </c>
      <c r="Q24" s="43"/>
      <c r="R24" s="43"/>
      <c r="S24" s="43"/>
      <c r="T24" s="57"/>
      <c r="U24" s="40" t="str">
        <f t="shared" ref="U24" si="5">_xlfn.IFNA("",((T24+Q24+N24-R24)+(O24*2))/E24)</f>
        <v/>
      </c>
      <c r="V24" s="22">
        <v>138</v>
      </c>
      <c r="W24" s="22" t="s">
        <v>95</v>
      </c>
      <c r="X24" s="22" t="s">
        <v>83</v>
      </c>
      <c r="Y24" s="73">
        <v>8452</v>
      </c>
      <c r="Z24" s="42" t="s">
        <v>450</v>
      </c>
      <c r="AA24" s="1" t="s">
        <v>97</v>
      </c>
      <c r="AB24" s="28" t="s">
        <v>85</v>
      </c>
    </row>
    <row r="25" spans="1:28" x14ac:dyDescent="0.3">
      <c r="A25" s="44" t="s">
        <v>56</v>
      </c>
      <c r="B25" s="44" t="s">
        <v>45</v>
      </c>
      <c r="C25" s="45" t="s">
        <v>39</v>
      </c>
      <c r="D25" s="44"/>
      <c r="E25" s="45">
        <f t="shared" ref="E25:T25" si="6">SUM(E13:E24)</f>
        <v>240</v>
      </c>
      <c r="F25" s="45">
        <f t="shared" si="6"/>
        <v>42</v>
      </c>
      <c r="G25" s="45">
        <f t="shared" si="6"/>
        <v>80</v>
      </c>
      <c r="H25" s="45">
        <f t="shared" si="6"/>
        <v>0</v>
      </c>
      <c r="I25" s="45">
        <f t="shared" si="6"/>
        <v>0</v>
      </c>
      <c r="J25" s="45">
        <f t="shared" si="6"/>
        <v>30</v>
      </c>
      <c r="K25" s="45">
        <f t="shared" si="6"/>
        <v>0</v>
      </c>
      <c r="L25" s="45">
        <f t="shared" si="6"/>
        <v>0</v>
      </c>
      <c r="M25" s="45">
        <f t="shared" si="6"/>
        <v>17</v>
      </c>
      <c r="N25" s="45">
        <f t="shared" si="6"/>
        <v>17</v>
      </c>
      <c r="O25" s="45">
        <f t="shared" si="6"/>
        <v>0</v>
      </c>
      <c r="P25" s="45">
        <f t="shared" si="6"/>
        <v>34</v>
      </c>
      <c r="Q25" s="45">
        <f t="shared" si="6"/>
        <v>0</v>
      </c>
      <c r="R25" s="45">
        <f t="shared" si="6"/>
        <v>0</v>
      </c>
      <c r="S25" s="45">
        <f t="shared" si="6"/>
        <v>0</v>
      </c>
      <c r="T25" s="45">
        <f t="shared" si="6"/>
        <v>114</v>
      </c>
      <c r="U25" s="46">
        <f>((T25+Q25+N25-R25)+(O25*2))/E25</f>
        <v>0.54583333333333328</v>
      </c>
      <c r="V25" s="47">
        <v>138</v>
      </c>
      <c r="W25" s="47" t="s">
        <v>95</v>
      </c>
      <c r="X25" s="47" t="s">
        <v>83</v>
      </c>
      <c r="Y25" s="74">
        <v>8452</v>
      </c>
      <c r="Z25" s="78" t="s">
        <v>449</v>
      </c>
      <c r="AA25" s="44" t="s">
        <v>97</v>
      </c>
      <c r="AB25" s="79" t="s">
        <v>85</v>
      </c>
    </row>
    <row r="26" spans="1:28" x14ac:dyDescent="0.3">
      <c r="A26" s="1"/>
      <c r="B26" s="1"/>
      <c r="C26" s="1"/>
      <c r="D26" s="1"/>
      <c r="F26" s="50" t="s">
        <v>40</v>
      </c>
      <c r="G26" s="52">
        <f>F25/G25</f>
        <v>0.52500000000000002</v>
      </c>
      <c r="H26" s="27"/>
      <c r="I26" s="1"/>
      <c r="J26" s="50" t="s">
        <v>41</v>
      </c>
      <c r="K26" s="52" t="e">
        <f>J25/K25</f>
        <v>#DIV/0!</v>
      </c>
      <c r="L26" s="1"/>
      <c r="M26" s="39" t="s">
        <v>42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1" t="s">
        <v>500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 t="s">
        <v>501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55" t="s">
        <v>57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6">
        <v>1</v>
      </c>
      <c r="W33" s="1"/>
      <c r="X33" s="1"/>
      <c r="Y33" s="31"/>
      <c r="Z33" s="42"/>
      <c r="AA33" s="1"/>
      <c r="AB33" s="1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56</v>
      </c>
      <c r="C35" s="27" t="s">
        <v>342</v>
      </c>
      <c r="D35" s="38">
        <v>13</v>
      </c>
      <c r="E35" s="92"/>
      <c r="F35" s="27">
        <v>2</v>
      </c>
      <c r="G35" s="92"/>
      <c r="H35" s="27"/>
      <c r="I35" s="27"/>
      <c r="J35" s="27">
        <v>5</v>
      </c>
      <c r="K35" s="92"/>
      <c r="L35" s="92"/>
      <c r="M35" s="92"/>
      <c r="N35" s="27">
        <f>SUM(L35:M35)</f>
        <v>0</v>
      </c>
      <c r="O35" s="92"/>
      <c r="P35" s="93"/>
      <c r="Q35" s="92"/>
      <c r="R35" s="92"/>
      <c r="S35" s="92"/>
      <c r="T35" s="27">
        <f>+(F35*2)+J35</f>
        <v>9</v>
      </c>
      <c r="U35" s="40" t="str">
        <f>IFERROR(((T35+Q35+N35-R35)+(O35*2))/E35,"")</f>
        <v/>
      </c>
      <c r="V35" s="22">
        <v>138</v>
      </c>
      <c r="W35" s="22" t="s">
        <v>82</v>
      </c>
      <c r="X35" s="22" t="s">
        <v>96</v>
      </c>
      <c r="Y35" s="73">
        <v>8452</v>
      </c>
      <c r="Z35" s="42" t="s">
        <v>450</v>
      </c>
      <c r="AA35" s="1" t="s">
        <v>219</v>
      </c>
      <c r="AB35" s="28" t="s">
        <v>220</v>
      </c>
    </row>
    <row r="36" spans="1:28" x14ac:dyDescent="0.3">
      <c r="A36" s="1" t="s">
        <v>45</v>
      </c>
      <c r="B36" s="1" t="s">
        <v>56</v>
      </c>
      <c r="C36" s="27" t="s">
        <v>343</v>
      </c>
      <c r="D36" s="38">
        <v>11</v>
      </c>
      <c r="E36" s="92"/>
      <c r="F36" s="27">
        <v>4</v>
      </c>
      <c r="G36" s="92"/>
      <c r="H36" s="27"/>
      <c r="I36" s="27"/>
      <c r="J36" s="27">
        <v>9</v>
      </c>
      <c r="K36" s="92"/>
      <c r="L36" s="92"/>
      <c r="M36" s="92"/>
      <c r="N36" s="27">
        <f t="shared" ref="N36:N41" si="7">SUM(L36:M36)</f>
        <v>0</v>
      </c>
      <c r="O36" s="93"/>
      <c r="P36" s="93"/>
      <c r="Q36" s="93"/>
      <c r="R36" s="93"/>
      <c r="S36" s="93"/>
      <c r="T36" s="27">
        <f t="shared" ref="T36:T45" si="8">+(F36*2)+J36</f>
        <v>17</v>
      </c>
      <c r="U36" s="40" t="str">
        <f t="shared" ref="U36:U45" si="9">IFERROR(((T36+Q36+N36-R36)+(O36*2))/E36,"")</f>
        <v/>
      </c>
      <c r="V36" s="22">
        <v>138</v>
      </c>
      <c r="W36" s="22" t="s">
        <v>82</v>
      </c>
      <c r="X36" s="22" t="s">
        <v>96</v>
      </c>
      <c r="Y36" s="73">
        <v>8452</v>
      </c>
      <c r="Z36" s="42" t="s">
        <v>450</v>
      </c>
      <c r="AA36" s="1" t="s">
        <v>219</v>
      </c>
      <c r="AB36" s="28" t="s">
        <v>220</v>
      </c>
    </row>
    <row r="37" spans="1:28" x14ac:dyDescent="0.3">
      <c r="A37" s="1" t="s">
        <v>45</v>
      </c>
      <c r="B37" s="1" t="s">
        <v>56</v>
      </c>
      <c r="C37" s="27" t="s">
        <v>344</v>
      </c>
      <c r="D37" s="38">
        <v>31</v>
      </c>
      <c r="E37" s="92"/>
      <c r="F37" s="27">
        <v>5</v>
      </c>
      <c r="G37" s="92"/>
      <c r="H37" s="27"/>
      <c r="I37" s="27"/>
      <c r="J37" s="27">
        <v>5</v>
      </c>
      <c r="K37" s="92"/>
      <c r="L37" s="92"/>
      <c r="M37" s="27">
        <v>13</v>
      </c>
      <c r="N37" s="27">
        <f t="shared" si="7"/>
        <v>13</v>
      </c>
      <c r="O37" s="93"/>
      <c r="P37" s="93"/>
      <c r="Q37" s="93"/>
      <c r="R37" s="93"/>
      <c r="S37" s="93"/>
      <c r="T37" s="27">
        <f t="shared" si="8"/>
        <v>15</v>
      </c>
      <c r="U37" s="40" t="str">
        <f t="shared" si="9"/>
        <v/>
      </c>
      <c r="V37" s="22">
        <v>138</v>
      </c>
      <c r="W37" s="22" t="s">
        <v>82</v>
      </c>
      <c r="X37" s="22" t="s">
        <v>96</v>
      </c>
      <c r="Y37" s="73">
        <v>8452</v>
      </c>
      <c r="Z37" s="42" t="s">
        <v>450</v>
      </c>
      <c r="AA37" s="1" t="s">
        <v>219</v>
      </c>
      <c r="AB37" s="28" t="s">
        <v>220</v>
      </c>
    </row>
    <row r="38" spans="1:28" x14ac:dyDescent="0.3">
      <c r="A38" s="1" t="s">
        <v>45</v>
      </c>
      <c r="B38" s="1" t="s">
        <v>56</v>
      </c>
      <c r="C38" s="27" t="s">
        <v>345</v>
      </c>
      <c r="D38" s="38">
        <v>6</v>
      </c>
      <c r="E38" s="92"/>
      <c r="F38" s="27">
        <v>7</v>
      </c>
      <c r="G38" s="92"/>
      <c r="H38" s="27"/>
      <c r="I38" s="27"/>
      <c r="J38" s="27">
        <v>3</v>
      </c>
      <c r="K38" s="92"/>
      <c r="L38" s="92"/>
      <c r="M38" s="27">
        <v>9</v>
      </c>
      <c r="N38" s="27">
        <f t="shared" si="7"/>
        <v>9</v>
      </c>
      <c r="O38" s="93"/>
      <c r="P38" s="57">
        <v>6</v>
      </c>
      <c r="Q38" s="93"/>
      <c r="R38" s="93"/>
      <c r="S38" s="93"/>
      <c r="T38" s="27">
        <f t="shared" si="8"/>
        <v>17</v>
      </c>
      <c r="U38" s="40" t="str">
        <f t="shared" si="9"/>
        <v/>
      </c>
      <c r="V38" s="22">
        <v>138</v>
      </c>
      <c r="W38" s="22" t="s">
        <v>82</v>
      </c>
      <c r="X38" s="22" t="s">
        <v>96</v>
      </c>
      <c r="Y38" s="73">
        <v>8452</v>
      </c>
      <c r="Z38" s="42" t="s">
        <v>450</v>
      </c>
      <c r="AA38" s="1" t="s">
        <v>219</v>
      </c>
      <c r="AB38" s="28" t="s">
        <v>220</v>
      </c>
    </row>
    <row r="39" spans="1:28" x14ac:dyDescent="0.3">
      <c r="A39" s="1" t="s">
        <v>45</v>
      </c>
      <c r="B39" s="1" t="s">
        <v>56</v>
      </c>
      <c r="C39" s="27" t="s">
        <v>346</v>
      </c>
      <c r="D39" s="38">
        <v>12</v>
      </c>
      <c r="E39" s="92"/>
      <c r="F39" s="27">
        <v>10</v>
      </c>
      <c r="G39" s="92"/>
      <c r="H39" s="27"/>
      <c r="I39" s="27"/>
      <c r="J39" s="27">
        <v>11</v>
      </c>
      <c r="K39" s="92"/>
      <c r="L39" s="92"/>
      <c r="M39" s="92"/>
      <c r="N39" s="27">
        <f t="shared" si="7"/>
        <v>0</v>
      </c>
      <c r="O39" s="93"/>
      <c r="P39" s="93"/>
      <c r="Q39" s="93"/>
      <c r="R39" s="93"/>
      <c r="S39" s="93"/>
      <c r="T39" s="27">
        <f t="shared" si="8"/>
        <v>31</v>
      </c>
      <c r="U39" s="40" t="str">
        <f t="shared" si="9"/>
        <v/>
      </c>
      <c r="V39" s="22">
        <v>138</v>
      </c>
      <c r="W39" s="22" t="s">
        <v>82</v>
      </c>
      <c r="X39" s="22" t="s">
        <v>96</v>
      </c>
      <c r="Y39" s="73">
        <v>8452</v>
      </c>
      <c r="Z39" s="42" t="s">
        <v>450</v>
      </c>
      <c r="AA39" s="1" t="s">
        <v>219</v>
      </c>
      <c r="AB39" s="28" t="s">
        <v>220</v>
      </c>
    </row>
    <row r="40" spans="1:28" x14ac:dyDescent="0.3">
      <c r="A40" s="1" t="s">
        <v>45</v>
      </c>
      <c r="B40" s="1" t="s">
        <v>56</v>
      </c>
      <c r="C40" s="27" t="s">
        <v>347</v>
      </c>
      <c r="D40" s="38">
        <v>32</v>
      </c>
      <c r="E40" s="92"/>
      <c r="F40" s="27">
        <v>1</v>
      </c>
      <c r="G40" s="92"/>
      <c r="H40" s="27"/>
      <c r="I40" s="27"/>
      <c r="J40" s="27">
        <v>1</v>
      </c>
      <c r="K40" s="92"/>
      <c r="L40" s="92"/>
      <c r="M40" s="92"/>
      <c r="N40" s="27">
        <f t="shared" si="7"/>
        <v>0</v>
      </c>
      <c r="O40" s="93"/>
      <c r="P40" s="93"/>
      <c r="Q40" s="93"/>
      <c r="R40" s="93"/>
      <c r="S40" s="93"/>
      <c r="T40" s="27">
        <f t="shared" si="8"/>
        <v>3</v>
      </c>
      <c r="U40" s="40" t="str">
        <f t="shared" si="9"/>
        <v/>
      </c>
      <c r="V40" s="22">
        <v>138</v>
      </c>
      <c r="W40" s="22" t="s">
        <v>82</v>
      </c>
      <c r="X40" s="22" t="s">
        <v>96</v>
      </c>
      <c r="Y40" s="73">
        <v>8452</v>
      </c>
      <c r="Z40" s="42" t="s">
        <v>450</v>
      </c>
      <c r="AA40" s="1" t="s">
        <v>219</v>
      </c>
      <c r="AB40" s="28" t="s">
        <v>220</v>
      </c>
    </row>
    <row r="41" spans="1:28" x14ac:dyDescent="0.3">
      <c r="A41" s="1" t="s">
        <v>45</v>
      </c>
      <c r="B41" s="1" t="s">
        <v>56</v>
      </c>
      <c r="C41" s="27" t="s">
        <v>348</v>
      </c>
      <c r="D41" s="38">
        <v>24</v>
      </c>
      <c r="E41" s="92"/>
      <c r="F41" s="27">
        <v>1</v>
      </c>
      <c r="G41" s="92"/>
      <c r="H41" s="27"/>
      <c r="I41" s="27"/>
      <c r="J41" s="27">
        <v>0</v>
      </c>
      <c r="K41" s="92"/>
      <c r="L41" s="92"/>
      <c r="M41" s="92"/>
      <c r="N41" s="27">
        <f t="shared" si="7"/>
        <v>0</v>
      </c>
      <c r="O41" s="93"/>
      <c r="P41" s="93"/>
      <c r="Q41" s="93"/>
      <c r="R41" s="93"/>
      <c r="S41" s="93"/>
      <c r="T41" s="27">
        <f t="shared" si="8"/>
        <v>2</v>
      </c>
      <c r="U41" s="40" t="str">
        <f t="shared" si="9"/>
        <v/>
      </c>
      <c r="V41" s="22">
        <v>138</v>
      </c>
      <c r="W41" s="22" t="s">
        <v>82</v>
      </c>
      <c r="X41" s="22" t="s">
        <v>96</v>
      </c>
      <c r="Y41" s="73">
        <v>8452</v>
      </c>
      <c r="Z41" s="42" t="s">
        <v>450</v>
      </c>
      <c r="AA41" s="1" t="s">
        <v>219</v>
      </c>
      <c r="AB41" s="28" t="s">
        <v>220</v>
      </c>
    </row>
    <row r="42" spans="1:28" x14ac:dyDescent="0.3">
      <c r="A42" s="1" t="s">
        <v>45</v>
      </c>
      <c r="B42" s="1" t="s">
        <v>56</v>
      </c>
      <c r="C42" s="27" t="s">
        <v>349</v>
      </c>
      <c r="D42" s="38">
        <v>33</v>
      </c>
      <c r="E42" s="92" t="s">
        <v>499</v>
      </c>
      <c r="F42" s="27"/>
      <c r="G42" s="92"/>
      <c r="H42" s="27"/>
      <c r="I42" s="27"/>
      <c r="J42" s="27"/>
      <c r="K42" s="92"/>
      <c r="L42" s="92"/>
      <c r="M42" s="92"/>
      <c r="N42" s="27">
        <f>SUM(L42:M42)</f>
        <v>0</v>
      </c>
      <c r="O42" s="93"/>
      <c r="P42" s="93"/>
      <c r="Q42" s="93"/>
      <c r="R42" s="93"/>
      <c r="S42" s="93"/>
      <c r="T42" s="27">
        <f t="shared" si="8"/>
        <v>0</v>
      </c>
      <c r="U42" s="40" t="str">
        <f t="shared" si="9"/>
        <v/>
      </c>
      <c r="V42" s="22">
        <v>138</v>
      </c>
      <c r="W42" s="22" t="s">
        <v>82</v>
      </c>
      <c r="X42" s="22" t="s">
        <v>96</v>
      </c>
      <c r="Y42" s="73">
        <v>8452</v>
      </c>
      <c r="Z42" s="42" t="s">
        <v>450</v>
      </c>
      <c r="AA42" s="1" t="s">
        <v>219</v>
      </c>
      <c r="AB42" s="28" t="s">
        <v>220</v>
      </c>
    </row>
    <row r="43" spans="1:28" x14ac:dyDescent="0.3">
      <c r="A43" s="1" t="s">
        <v>45</v>
      </c>
      <c r="B43" s="1" t="s">
        <v>56</v>
      </c>
      <c r="C43" s="27" t="s">
        <v>350</v>
      </c>
      <c r="D43" s="38">
        <v>10</v>
      </c>
      <c r="E43" s="92"/>
      <c r="F43" s="27">
        <v>7</v>
      </c>
      <c r="G43" s="92"/>
      <c r="H43" s="27"/>
      <c r="I43" s="27"/>
      <c r="J43" s="27">
        <v>3</v>
      </c>
      <c r="K43" s="92"/>
      <c r="L43" s="92"/>
      <c r="M43" s="92"/>
      <c r="N43" s="27">
        <f>SUM(L43:M43)</f>
        <v>0</v>
      </c>
      <c r="O43" s="93"/>
      <c r="P43" s="93"/>
      <c r="Q43" s="93"/>
      <c r="R43" s="93"/>
      <c r="S43" s="93"/>
      <c r="T43" s="27">
        <f t="shared" si="8"/>
        <v>17</v>
      </c>
      <c r="U43" s="40" t="str">
        <f t="shared" si="9"/>
        <v/>
      </c>
      <c r="V43" s="22">
        <v>138</v>
      </c>
      <c r="W43" s="22" t="s">
        <v>82</v>
      </c>
      <c r="X43" s="22" t="s">
        <v>96</v>
      </c>
      <c r="Y43" s="73">
        <v>8452</v>
      </c>
      <c r="Z43" s="42" t="s">
        <v>450</v>
      </c>
      <c r="AA43" s="1" t="s">
        <v>219</v>
      </c>
      <c r="AB43" s="28" t="s">
        <v>220</v>
      </c>
    </row>
    <row r="44" spans="1:28" x14ac:dyDescent="0.3">
      <c r="A44" s="1" t="s">
        <v>45</v>
      </c>
      <c r="B44" s="1" t="s">
        <v>56</v>
      </c>
      <c r="C44" s="27" t="s">
        <v>351</v>
      </c>
      <c r="D44" s="38">
        <v>22</v>
      </c>
      <c r="E44" s="92"/>
      <c r="F44" s="27">
        <v>2</v>
      </c>
      <c r="G44" s="92"/>
      <c r="H44" s="27"/>
      <c r="I44" s="27"/>
      <c r="J44" s="27">
        <v>1</v>
      </c>
      <c r="K44" s="92"/>
      <c r="L44" s="92"/>
      <c r="M44" s="92"/>
      <c r="N44" s="27">
        <f>SUM(L44:M44)</f>
        <v>0</v>
      </c>
      <c r="O44" s="93"/>
      <c r="P44" s="93"/>
      <c r="Q44" s="93"/>
      <c r="R44" s="93"/>
      <c r="S44" s="93"/>
      <c r="T44" s="27">
        <f t="shared" si="8"/>
        <v>5</v>
      </c>
      <c r="U44" s="40" t="str">
        <f t="shared" si="9"/>
        <v/>
      </c>
      <c r="V44" s="22">
        <v>138</v>
      </c>
      <c r="W44" s="22" t="s">
        <v>82</v>
      </c>
      <c r="X44" s="22" t="s">
        <v>96</v>
      </c>
      <c r="Y44" s="73">
        <v>8452</v>
      </c>
      <c r="Z44" s="42" t="s">
        <v>450</v>
      </c>
      <c r="AA44" s="1" t="s">
        <v>219</v>
      </c>
      <c r="AB44" s="28" t="s">
        <v>220</v>
      </c>
    </row>
    <row r="45" spans="1:28" x14ac:dyDescent="0.3">
      <c r="A45" s="1" t="s">
        <v>45</v>
      </c>
      <c r="B45" s="1" t="s">
        <v>56</v>
      </c>
      <c r="C45" s="27" t="s">
        <v>352</v>
      </c>
      <c r="D45" s="38">
        <v>20</v>
      </c>
      <c r="E45" s="92"/>
      <c r="F45" s="27">
        <v>2</v>
      </c>
      <c r="G45" s="92"/>
      <c r="H45" s="27"/>
      <c r="I45" s="27"/>
      <c r="J45" s="27">
        <v>0</v>
      </c>
      <c r="K45" s="92"/>
      <c r="L45" s="92"/>
      <c r="M45" s="92"/>
      <c r="N45" s="27">
        <f>SUM(L45:M45)</f>
        <v>0</v>
      </c>
      <c r="O45" s="93"/>
      <c r="P45" s="93"/>
      <c r="Q45" s="93"/>
      <c r="R45" s="93"/>
      <c r="S45" s="93"/>
      <c r="T45" s="27">
        <f t="shared" si="8"/>
        <v>4</v>
      </c>
      <c r="U45" s="40" t="str">
        <f t="shared" si="9"/>
        <v/>
      </c>
      <c r="V45" s="22">
        <v>138</v>
      </c>
      <c r="W45" s="22" t="s">
        <v>82</v>
      </c>
      <c r="X45" s="22" t="s">
        <v>96</v>
      </c>
      <c r="Y45" s="73">
        <v>8452</v>
      </c>
      <c r="Z45" s="42" t="s">
        <v>450</v>
      </c>
      <c r="AA45" s="1" t="s">
        <v>219</v>
      </c>
      <c r="AB45" s="28" t="s">
        <v>220</v>
      </c>
    </row>
    <row r="46" spans="1:28" x14ac:dyDescent="0.3">
      <c r="A46" s="1" t="s">
        <v>45</v>
      </c>
      <c r="B46" s="1" t="s">
        <v>56</v>
      </c>
      <c r="C46" s="57" t="s">
        <v>38</v>
      </c>
      <c r="D46" s="1"/>
      <c r="E46" s="57">
        <v>240</v>
      </c>
      <c r="F46" s="43"/>
      <c r="G46" s="43">
        <v>79</v>
      </c>
      <c r="H46" s="43"/>
      <c r="I46" s="43"/>
      <c r="J46" s="43"/>
      <c r="K46" s="43"/>
      <c r="L46" s="43"/>
      <c r="M46" s="43"/>
      <c r="N46" s="27"/>
      <c r="O46" s="43"/>
      <c r="P46" s="57">
        <v>29</v>
      </c>
      <c r="Q46" s="43"/>
      <c r="R46" s="43"/>
      <c r="S46" s="43"/>
      <c r="T46" s="57"/>
      <c r="U46" s="40" t="str">
        <f t="shared" ref="U46" si="10">_xlfn.IFNA("",((T46+Q46+N46-R46)+(O46*2))/E46)</f>
        <v/>
      </c>
      <c r="V46" s="22">
        <v>138</v>
      </c>
      <c r="W46" s="22" t="s">
        <v>82</v>
      </c>
      <c r="X46" s="22" t="s">
        <v>96</v>
      </c>
      <c r="Y46" s="73">
        <v>8452</v>
      </c>
      <c r="Z46" s="42" t="s">
        <v>450</v>
      </c>
      <c r="AA46" s="1" t="s">
        <v>219</v>
      </c>
      <c r="AB46" s="28" t="s">
        <v>220</v>
      </c>
    </row>
    <row r="47" spans="1:28" x14ac:dyDescent="0.3">
      <c r="A47" s="44" t="s">
        <v>45</v>
      </c>
      <c r="B47" s="44" t="s">
        <v>56</v>
      </c>
      <c r="C47" s="45" t="s">
        <v>39</v>
      </c>
      <c r="D47" s="44"/>
      <c r="E47" s="45">
        <f t="shared" ref="E47:T47" si="11">SUM(E35:E46)</f>
        <v>240</v>
      </c>
      <c r="F47" s="45">
        <f t="shared" si="11"/>
        <v>41</v>
      </c>
      <c r="G47" s="45">
        <f t="shared" si="11"/>
        <v>79</v>
      </c>
      <c r="H47" s="45">
        <f t="shared" si="11"/>
        <v>0</v>
      </c>
      <c r="I47" s="45">
        <f t="shared" si="11"/>
        <v>0</v>
      </c>
      <c r="J47" s="45">
        <f t="shared" si="11"/>
        <v>38</v>
      </c>
      <c r="K47" s="45">
        <f t="shared" si="11"/>
        <v>0</v>
      </c>
      <c r="L47" s="45">
        <f t="shared" si="11"/>
        <v>0</v>
      </c>
      <c r="M47" s="45">
        <f t="shared" si="11"/>
        <v>22</v>
      </c>
      <c r="N47" s="45">
        <f t="shared" si="11"/>
        <v>22</v>
      </c>
      <c r="O47" s="45">
        <f t="shared" si="11"/>
        <v>0</v>
      </c>
      <c r="P47" s="45">
        <f t="shared" si="11"/>
        <v>35</v>
      </c>
      <c r="Q47" s="45">
        <f t="shared" si="11"/>
        <v>0</v>
      </c>
      <c r="R47" s="45">
        <f t="shared" si="11"/>
        <v>0</v>
      </c>
      <c r="S47" s="45">
        <f t="shared" si="11"/>
        <v>0</v>
      </c>
      <c r="T47" s="45">
        <f t="shared" si="11"/>
        <v>120</v>
      </c>
      <c r="U47" s="46">
        <f>((T47+Q47+N47-R47)+(O47*2))/E47</f>
        <v>0.59166666666666667</v>
      </c>
      <c r="V47" s="47">
        <v>138</v>
      </c>
      <c r="W47" s="47" t="s">
        <v>82</v>
      </c>
      <c r="X47" s="47" t="s">
        <v>96</v>
      </c>
      <c r="Y47" s="74">
        <v>8452</v>
      </c>
      <c r="Z47" s="49" t="s">
        <v>450</v>
      </c>
      <c r="AA47" s="44" t="s">
        <v>219</v>
      </c>
      <c r="AB47" s="80" t="s">
        <v>220</v>
      </c>
    </row>
    <row r="48" spans="1:28" x14ac:dyDescent="0.3">
      <c r="A48" s="1"/>
      <c r="B48" s="1"/>
      <c r="C48" s="1"/>
      <c r="D48" s="1"/>
      <c r="F48" s="50" t="s">
        <v>40</v>
      </c>
      <c r="G48" s="52">
        <f>F47/G47</f>
        <v>0.51898734177215189</v>
      </c>
      <c r="H48" s="27"/>
      <c r="I48" s="1"/>
      <c r="J48" s="50" t="s">
        <v>41</v>
      </c>
      <c r="K48" s="52" t="e">
        <f>J47/K47</f>
        <v>#DIV/0!</v>
      </c>
      <c r="L48" s="1"/>
      <c r="M48" s="39" t="s">
        <v>42</v>
      </c>
      <c r="N48" s="53"/>
      <c r="P48" s="1"/>
      <c r="Q48" s="1"/>
      <c r="R48" s="1"/>
      <c r="S48" s="1"/>
      <c r="T48" s="1"/>
      <c r="U48" s="1"/>
      <c r="V48" s="22"/>
      <c r="W48" s="22"/>
      <c r="X48" s="22"/>
      <c r="Y48" s="54"/>
      <c r="Z48" s="42"/>
      <c r="AA48" s="1"/>
      <c r="AB48" s="1"/>
    </row>
    <row r="49" spans="1:28" x14ac:dyDescent="0.3">
      <c r="A49" s="1"/>
      <c r="B49" s="1"/>
      <c r="C49" s="5" t="s">
        <v>43</v>
      </c>
      <c r="V49" s="22"/>
      <c r="W49" s="22"/>
      <c r="X49" s="22"/>
      <c r="Y49" s="54"/>
      <c r="Z49" s="42"/>
      <c r="AA49" s="1"/>
      <c r="AB49" s="1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2"/>
      <c r="AA50" s="1"/>
      <c r="AB50" s="1"/>
    </row>
  </sheetData>
  <sheetProtection sheet="1" objects="1" scenarios="1"/>
  <sortState xmlns:xlrd2="http://schemas.microsoft.com/office/spreadsheetml/2017/richdata2" ref="C13:D23">
    <sortCondition ref="C13:C23"/>
  </sortState>
  <printOptions gridLines="1"/>
  <pageMargins left="0.25" right="0.25" top="0.75" bottom="0.75" header="0.3" footer="0.3"/>
  <pageSetup scale="6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35E34-B0F7-4E71-8713-2477F91E850B}">
  <sheetPr>
    <tabColor rgb="FF92D050"/>
  </sheetPr>
  <dimension ref="A1:AB51"/>
  <sheetViews>
    <sheetView workbookViewId="0">
      <selection activeCell="B23" sqref="B23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3" t="s">
        <v>321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29204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200</v>
      </c>
      <c r="D4" s="7" t="s">
        <v>4</v>
      </c>
      <c r="E4" s="8"/>
      <c r="F4" s="5"/>
      <c r="G4" s="1"/>
      <c r="J4" s="15" t="s">
        <v>202</v>
      </c>
      <c r="K4" s="16" t="str">
        <f>+C11</f>
        <v>New Orleans Pride</v>
      </c>
      <c r="L4" s="17"/>
      <c r="M4" s="18"/>
      <c r="N4" s="19">
        <v>23</v>
      </c>
      <c r="O4" s="19">
        <v>24</v>
      </c>
      <c r="P4" s="19">
        <v>28</v>
      </c>
      <c r="Q4" s="19">
        <v>21</v>
      </c>
      <c r="R4" s="20"/>
      <c r="S4" s="21">
        <f>SUM(N4:R4)</f>
        <v>96</v>
      </c>
      <c r="T4" s="22">
        <v>199</v>
      </c>
    </row>
    <row r="5" spans="1:28" x14ac:dyDescent="0.3">
      <c r="B5" s="1"/>
      <c r="C5" s="6" t="s">
        <v>201</v>
      </c>
      <c r="D5" s="7" t="s">
        <v>5</v>
      </c>
      <c r="E5" s="1"/>
      <c r="F5" s="1"/>
      <c r="G5" s="1"/>
      <c r="J5" s="15" t="s">
        <v>203</v>
      </c>
      <c r="K5" s="16" t="str">
        <f>+C33</f>
        <v>California Dreams</v>
      </c>
      <c r="L5" s="17"/>
      <c r="M5" s="18"/>
      <c r="N5" s="19">
        <v>22</v>
      </c>
      <c r="O5" s="19">
        <v>14</v>
      </c>
      <c r="P5" s="19">
        <v>26</v>
      </c>
      <c r="Q5" s="19">
        <v>23</v>
      </c>
      <c r="R5" s="20"/>
      <c r="S5" s="21">
        <f>SUM(N5:R5)</f>
        <v>85</v>
      </c>
      <c r="T5" s="22">
        <v>199</v>
      </c>
      <c r="U5" s="1"/>
      <c r="V5" s="1"/>
      <c r="W5" s="1"/>
    </row>
    <row r="6" spans="1:28" x14ac:dyDescent="0.3">
      <c r="C6" s="23">
        <v>238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318</v>
      </c>
      <c r="D7" s="7" t="s">
        <v>7</v>
      </c>
      <c r="G7" s="1"/>
      <c r="S7" s="1"/>
      <c r="T7" s="25" t="s">
        <v>8</v>
      </c>
      <c r="U7" s="1"/>
      <c r="V7" s="26">
        <v>199</v>
      </c>
      <c r="W7" s="1"/>
    </row>
    <row r="8" spans="1:28" x14ac:dyDescent="0.3">
      <c r="B8" s="1"/>
      <c r="C8" s="24" t="s">
        <v>319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7.3611111111111113E-2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>
        <v>10</v>
      </c>
      <c r="W11" s="1"/>
      <c r="X11" s="1"/>
      <c r="Y11" s="31"/>
      <c r="Z11" s="42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70</v>
      </c>
      <c r="B13" s="1" t="s">
        <v>45</v>
      </c>
      <c r="C13" s="27" t="s">
        <v>116</v>
      </c>
      <c r="D13" s="38">
        <v>22</v>
      </c>
      <c r="E13" s="27">
        <v>6</v>
      </c>
      <c r="F13" s="27">
        <v>0</v>
      </c>
      <c r="G13" s="27">
        <v>1</v>
      </c>
      <c r="H13" s="27"/>
      <c r="I13" s="27"/>
      <c r="J13" s="27">
        <v>0</v>
      </c>
      <c r="K13" s="27">
        <v>0</v>
      </c>
      <c r="L13" s="27">
        <v>0</v>
      </c>
      <c r="M13" s="27">
        <v>2</v>
      </c>
      <c r="N13" s="27">
        <f t="shared" ref="N13:N23" si="0">SUM(L13:M13)</f>
        <v>2</v>
      </c>
      <c r="O13" s="39">
        <v>0</v>
      </c>
      <c r="P13" s="39">
        <v>1</v>
      </c>
      <c r="Q13" s="39">
        <v>1</v>
      </c>
      <c r="R13" s="39">
        <v>0</v>
      </c>
      <c r="S13" s="39">
        <v>0</v>
      </c>
      <c r="T13" s="27">
        <f t="shared" ref="T13:T23" si="1">+(F13*2)+J13</f>
        <v>0</v>
      </c>
      <c r="U13" s="40">
        <f t="shared" ref="U13:U23" si="2">IFERROR(((T13+Q13+N13-R13)+(O13*2))/E13,"")</f>
        <v>0.5</v>
      </c>
      <c r="V13" s="22">
        <v>199</v>
      </c>
      <c r="W13" s="22" t="s">
        <v>82</v>
      </c>
      <c r="X13" s="22" t="s">
        <v>96</v>
      </c>
      <c r="Y13" s="73">
        <v>238</v>
      </c>
      <c r="Z13" s="42"/>
      <c r="AA13" s="1" t="s">
        <v>97</v>
      </c>
      <c r="AB13" s="28" t="s">
        <v>199</v>
      </c>
    </row>
    <row r="14" spans="1:28" x14ac:dyDescent="0.3">
      <c r="A14" s="1" t="s">
        <v>70</v>
      </c>
      <c r="B14" s="1" t="s">
        <v>45</v>
      </c>
      <c r="C14" s="27" t="s">
        <v>50</v>
      </c>
      <c r="D14" s="38">
        <v>15</v>
      </c>
      <c r="E14" s="27">
        <v>26</v>
      </c>
      <c r="F14" s="27">
        <v>3</v>
      </c>
      <c r="G14" s="27">
        <v>10</v>
      </c>
      <c r="H14" s="27"/>
      <c r="I14" s="27"/>
      <c r="J14" s="27">
        <v>0</v>
      </c>
      <c r="K14" s="27">
        <v>0</v>
      </c>
      <c r="L14" s="27">
        <v>5</v>
      </c>
      <c r="M14" s="27">
        <v>4</v>
      </c>
      <c r="N14" s="27">
        <f t="shared" si="0"/>
        <v>9</v>
      </c>
      <c r="O14" s="27">
        <v>2</v>
      </c>
      <c r="P14" s="39">
        <v>3</v>
      </c>
      <c r="Q14" s="27">
        <v>0</v>
      </c>
      <c r="R14" s="27">
        <v>1</v>
      </c>
      <c r="S14" s="27">
        <v>0</v>
      </c>
      <c r="T14" s="27">
        <f t="shared" si="1"/>
        <v>6</v>
      </c>
      <c r="U14" s="40">
        <f t="shared" si="2"/>
        <v>0.69230769230769229</v>
      </c>
      <c r="V14" s="22">
        <v>199</v>
      </c>
      <c r="W14" s="22" t="s">
        <v>82</v>
      </c>
      <c r="X14" s="22" t="s">
        <v>96</v>
      </c>
      <c r="Y14" s="73">
        <v>238</v>
      </c>
      <c r="Z14" s="42"/>
      <c r="AA14" s="1" t="s">
        <v>97</v>
      </c>
      <c r="AB14" s="28" t="s">
        <v>199</v>
      </c>
    </row>
    <row r="15" spans="1:28" x14ac:dyDescent="0.3">
      <c r="A15" s="1" t="s">
        <v>70</v>
      </c>
      <c r="B15" s="1" t="s">
        <v>45</v>
      </c>
      <c r="C15" s="27" t="s">
        <v>49</v>
      </c>
      <c r="D15" s="38">
        <v>10</v>
      </c>
      <c r="E15" s="27">
        <v>41</v>
      </c>
      <c r="F15" s="27">
        <v>4</v>
      </c>
      <c r="G15" s="27">
        <v>8</v>
      </c>
      <c r="H15" s="27"/>
      <c r="I15" s="27"/>
      <c r="J15" s="27">
        <v>2</v>
      </c>
      <c r="K15" s="27">
        <v>2</v>
      </c>
      <c r="L15" s="27">
        <v>0</v>
      </c>
      <c r="M15" s="27">
        <v>2</v>
      </c>
      <c r="N15" s="27">
        <f t="shared" si="0"/>
        <v>2</v>
      </c>
      <c r="O15" s="39">
        <v>2</v>
      </c>
      <c r="P15" s="39">
        <v>3</v>
      </c>
      <c r="Q15" s="39">
        <v>0</v>
      </c>
      <c r="R15" s="39">
        <v>4</v>
      </c>
      <c r="S15" s="39">
        <v>0</v>
      </c>
      <c r="T15" s="27">
        <f t="shared" si="1"/>
        <v>10</v>
      </c>
      <c r="U15" s="40">
        <f t="shared" si="2"/>
        <v>0.29268292682926828</v>
      </c>
      <c r="V15" s="22">
        <v>199</v>
      </c>
      <c r="W15" s="22" t="s">
        <v>82</v>
      </c>
      <c r="X15" s="22" t="s">
        <v>96</v>
      </c>
      <c r="Y15" s="73">
        <v>238</v>
      </c>
      <c r="Z15" s="42"/>
      <c r="AA15" s="1" t="s">
        <v>97</v>
      </c>
      <c r="AB15" s="28" t="s">
        <v>199</v>
      </c>
    </row>
    <row r="16" spans="1:28" x14ac:dyDescent="0.3">
      <c r="A16" s="1" t="s">
        <v>70</v>
      </c>
      <c r="B16" s="1" t="s">
        <v>45</v>
      </c>
      <c r="C16" s="27" t="s">
        <v>46</v>
      </c>
      <c r="D16" s="38">
        <v>12</v>
      </c>
      <c r="E16" s="27">
        <v>16</v>
      </c>
      <c r="F16" s="27">
        <v>0</v>
      </c>
      <c r="G16" s="27">
        <v>4</v>
      </c>
      <c r="H16" s="27"/>
      <c r="I16" s="27"/>
      <c r="J16" s="27">
        <v>0</v>
      </c>
      <c r="K16" s="27">
        <v>0</v>
      </c>
      <c r="L16" s="27">
        <v>1</v>
      </c>
      <c r="M16" s="27">
        <v>2</v>
      </c>
      <c r="N16" s="27">
        <f t="shared" si="0"/>
        <v>3</v>
      </c>
      <c r="O16" s="39">
        <v>3</v>
      </c>
      <c r="P16" s="39">
        <v>2</v>
      </c>
      <c r="Q16" s="39">
        <v>0</v>
      </c>
      <c r="R16" s="39">
        <v>2</v>
      </c>
      <c r="S16" s="39">
        <v>0</v>
      </c>
      <c r="T16" s="27">
        <f t="shared" si="1"/>
        <v>0</v>
      </c>
      <c r="U16" s="40">
        <f t="shared" si="2"/>
        <v>0.4375</v>
      </c>
      <c r="V16" s="22">
        <v>199</v>
      </c>
      <c r="W16" s="22" t="s">
        <v>82</v>
      </c>
      <c r="X16" s="22" t="s">
        <v>96</v>
      </c>
      <c r="Y16" s="73">
        <v>238</v>
      </c>
      <c r="Z16" s="42"/>
      <c r="AA16" s="1" t="s">
        <v>97</v>
      </c>
      <c r="AB16" s="28" t="s">
        <v>199</v>
      </c>
    </row>
    <row r="17" spans="1:28" x14ac:dyDescent="0.3">
      <c r="A17" s="1" t="s">
        <v>70</v>
      </c>
      <c r="B17" s="1" t="s">
        <v>45</v>
      </c>
      <c r="C17" s="27" t="s">
        <v>52</v>
      </c>
      <c r="D17" s="38">
        <v>32</v>
      </c>
      <c r="E17" s="27">
        <v>18</v>
      </c>
      <c r="F17" s="27">
        <v>4</v>
      </c>
      <c r="G17" s="27">
        <v>5</v>
      </c>
      <c r="H17" s="27"/>
      <c r="I17" s="27"/>
      <c r="J17" s="27">
        <v>3</v>
      </c>
      <c r="K17" s="27">
        <v>4</v>
      </c>
      <c r="L17" s="27">
        <v>1</v>
      </c>
      <c r="M17" s="27">
        <v>4</v>
      </c>
      <c r="N17" s="27">
        <f t="shared" si="0"/>
        <v>5</v>
      </c>
      <c r="O17" s="39">
        <v>2</v>
      </c>
      <c r="P17" s="39">
        <v>4</v>
      </c>
      <c r="Q17" s="39">
        <v>1</v>
      </c>
      <c r="R17" s="39">
        <v>0</v>
      </c>
      <c r="S17" s="39">
        <v>0</v>
      </c>
      <c r="T17" s="27">
        <f t="shared" si="1"/>
        <v>11</v>
      </c>
      <c r="U17" s="40">
        <f t="shared" si="2"/>
        <v>1.1666666666666667</v>
      </c>
      <c r="V17" s="22">
        <v>199</v>
      </c>
      <c r="W17" s="22" t="s">
        <v>82</v>
      </c>
      <c r="X17" s="22" t="s">
        <v>96</v>
      </c>
      <c r="Y17" s="73">
        <v>238</v>
      </c>
      <c r="Z17" s="42"/>
      <c r="AA17" s="1" t="s">
        <v>97</v>
      </c>
      <c r="AB17" s="28" t="s">
        <v>199</v>
      </c>
    </row>
    <row r="18" spans="1:28" x14ac:dyDescent="0.3">
      <c r="A18" s="1" t="s">
        <v>70</v>
      </c>
      <c r="B18" s="1" t="s">
        <v>45</v>
      </c>
      <c r="C18" s="27" t="s">
        <v>47</v>
      </c>
      <c r="D18" s="38">
        <v>30</v>
      </c>
      <c r="E18" s="27">
        <v>35</v>
      </c>
      <c r="F18" s="27">
        <v>9</v>
      </c>
      <c r="G18" s="27">
        <v>15</v>
      </c>
      <c r="H18" s="27"/>
      <c r="I18" s="27"/>
      <c r="J18" s="27">
        <v>3</v>
      </c>
      <c r="K18" s="27">
        <v>3</v>
      </c>
      <c r="L18" s="27">
        <v>1</v>
      </c>
      <c r="M18" s="27">
        <v>4</v>
      </c>
      <c r="N18" s="27">
        <f t="shared" si="0"/>
        <v>5</v>
      </c>
      <c r="O18" s="39">
        <v>1</v>
      </c>
      <c r="P18" s="39">
        <v>3</v>
      </c>
      <c r="Q18" s="39">
        <v>0</v>
      </c>
      <c r="R18" s="39">
        <v>3</v>
      </c>
      <c r="S18" s="39">
        <v>0</v>
      </c>
      <c r="T18" s="27">
        <f t="shared" si="1"/>
        <v>21</v>
      </c>
      <c r="U18" s="40">
        <f t="shared" si="2"/>
        <v>0.7142857142857143</v>
      </c>
      <c r="V18" s="22">
        <v>199</v>
      </c>
      <c r="W18" s="22" t="s">
        <v>82</v>
      </c>
      <c r="X18" s="22" t="s">
        <v>96</v>
      </c>
      <c r="Y18" s="73">
        <v>238</v>
      </c>
      <c r="Z18" s="42"/>
      <c r="AA18" s="1" t="s">
        <v>97</v>
      </c>
      <c r="AB18" s="28" t="s">
        <v>199</v>
      </c>
    </row>
    <row r="19" spans="1:28" x14ac:dyDescent="0.3">
      <c r="A19" s="1" t="s">
        <v>70</v>
      </c>
      <c r="B19" s="1" t="s">
        <v>45</v>
      </c>
      <c r="C19" s="27" t="s">
        <v>53</v>
      </c>
      <c r="D19" s="38">
        <v>24</v>
      </c>
      <c r="E19" s="27">
        <v>12</v>
      </c>
      <c r="F19" s="27">
        <v>2</v>
      </c>
      <c r="G19" s="27">
        <v>3</v>
      </c>
      <c r="H19" s="27"/>
      <c r="I19" s="27"/>
      <c r="J19" s="27">
        <v>0</v>
      </c>
      <c r="K19" s="27">
        <v>4</v>
      </c>
      <c r="L19" s="27">
        <v>0</v>
      </c>
      <c r="M19" s="27">
        <v>1</v>
      </c>
      <c r="N19" s="27">
        <f t="shared" si="0"/>
        <v>1</v>
      </c>
      <c r="O19" s="39">
        <v>3</v>
      </c>
      <c r="P19" s="39">
        <v>0</v>
      </c>
      <c r="Q19" s="39">
        <v>0</v>
      </c>
      <c r="R19" s="39">
        <v>1</v>
      </c>
      <c r="S19" s="39">
        <v>0</v>
      </c>
      <c r="T19" s="27">
        <f t="shared" si="1"/>
        <v>4</v>
      </c>
      <c r="U19" s="40">
        <f t="shared" si="2"/>
        <v>0.83333333333333337</v>
      </c>
      <c r="V19" s="22">
        <v>199</v>
      </c>
      <c r="W19" s="22" t="s">
        <v>82</v>
      </c>
      <c r="X19" s="22" t="s">
        <v>96</v>
      </c>
      <c r="Y19" s="73">
        <v>238</v>
      </c>
      <c r="Z19" s="42"/>
      <c r="AA19" s="1" t="s">
        <v>97</v>
      </c>
      <c r="AB19" s="28" t="s">
        <v>199</v>
      </c>
    </row>
    <row r="20" spans="1:28" x14ac:dyDescent="0.3">
      <c r="A20" s="1" t="s">
        <v>70</v>
      </c>
      <c r="B20" s="1" t="s">
        <v>45</v>
      </c>
      <c r="C20" s="27" t="s">
        <v>48</v>
      </c>
      <c r="D20" s="38">
        <v>31</v>
      </c>
      <c r="E20" s="27">
        <v>25</v>
      </c>
      <c r="F20" s="27">
        <v>6</v>
      </c>
      <c r="G20" s="27">
        <v>11</v>
      </c>
      <c r="H20" s="27"/>
      <c r="I20" s="27"/>
      <c r="J20" s="27">
        <v>7</v>
      </c>
      <c r="K20" s="27">
        <v>9</v>
      </c>
      <c r="L20" s="27">
        <v>3</v>
      </c>
      <c r="M20" s="27">
        <v>6</v>
      </c>
      <c r="N20" s="27">
        <f t="shared" si="0"/>
        <v>9</v>
      </c>
      <c r="O20" s="39">
        <v>0</v>
      </c>
      <c r="P20" s="39">
        <v>5</v>
      </c>
      <c r="Q20" s="39">
        <v>1</v>
      </c>
      <c r="R20" s="39">
        <v>5</v>
      </c>
      <c r="S20" s="39">
        <v>1</v>
      </c>
      <c r="T20" s="27">
        <f t="shared" si="1"/>
        <v>19</v>
      </c>
      <c r="U20" s="40">
        <f t="shared" si="2"/>
        <v>0.96</v>
      </c>
      <c r="V20" s="22">
        <v>199</v>
      </c>
      <c r="W20" s="22" t="s">
        <v>82</v>
      </c>
      <c r="X20" s="22" t="s">
        <v>96</v>
      </c>
      <c r="Y20" s="73">
        <v>238</v>
      </c>
      <c r="Z20" s="42"/>
      <c r="AA20" s="1" t="s">
        <v>97</v>
      </c>
      <c r="AB20" s="28" t="s">
        <v>199</v>
      </c>
    </row>
    <row r="21" spans="1:28" x14ac:dyDescent="0.3">
      <c r="A21" s="1" t="s">
        <v>70</v>
      </c>
      <c r="B21" s="1" t="s">
        <v>45</v>
      </c>
      <c r="C21" s="27" t="s">
        <v>51</v>
      </c>
      <c r="D21" s="38">
        <v>34</v>
      </c>
      <c r="E21" s="27">
        <v>32</v>
      </c>
      <c r="F21" s="27">
        <v>5</v>
      </c>
      <c r="G21" s="27">
        <v>12</v>
      </c>
      <c r="H21" s="27"/>
      <c r="I21" s="27"/>
      <c r="J21" s="27">
        <v>5</v>
      </c>
      <c r="K21" s="27">
        <v>5</v>
      </c>
      <c r="L21" s="27">
        <v>0</v>
      </c>
      <c r="M21" s="27">
        <v>4</v>
      </c>
      <c r="N21" s="27">
        <f t="shared" si="0"/>
        <v>4</v>
      </c>
      <c r="O21" s="39">
        <v>4</v>
      </c>
      <c r="P21" s="39">
        <v>3</v>
      </c>
      <c r="Q21" s="39">
        <v>0</v>
      </c>
      <c r="R21" s="39">
        <v>3</v>
      </c>
      <c r="S21" s="39">
        <v>0</v>
      </c>
      <c r="T21" s="27">
        <f t="shared" si="1"/>
        <v>15</v>
      </c>
      <c r="U21" s="40">
        <f t="shared" si="2"/>
        <v>0.75</v>
      </c>
      <c r="V21" s="22">
        <v>199</v>
      </c>
      <c r="W21" s="22" t="s">
        <v>82</v>
      </c>
      <c r="X21" s="22" t="s">
        <v>96</v>
      </c>
      <c r="Y21" s="73">
        <v>238</v>
      </c>
      <c r="Z21" s="42"/>
      <c r="AA21" s="1" t="s">
        <v>97</v>
      </c>
      <c r="AB21" s="28" t="s">
        <v>199</v>
      </c>
    </row>
    <row r="22" spans="1:28" x14ac:dyDescent="0.3">
      <c r="A22" s="1" t="s">
        <v>70</v>
      </c>
      <c r="B22" s="1" t="s">
        <v>45</v>
      </c>
      <c r="C22" s="27" t="s">
        <v>54</v>
      </c>
      <c r="D22" s="38">
        <v>5</v>
      </c>
      <c r="E22" s="27" t="s">
        <v>573</v>
      </c>
      <c r="F22" s="27"/>
      <c r="G22" s="27"/>
      <c r="H22" s="27"/>
      <c r="I22" s="27"/>
      <c r="J22" s="27"/>
      <c r="K22" s="27"/>
      <c r="L22" s="27"/>
      <c r="M22" s="27"/>
      <c r="N22" s="27"/>
      <c r="O22" s="39"/>
      <c r="P22" s="39"/>
      <c r="Q22" s="39"/>
      <c r="R22" s="39"/>
      <c r="S22" s="39"/>
      <c r="T22" s="27"/>
      <c r="U22" s="40" t="str">
        <f t="shared" si="2"/>
        <v/>
      </c>
      <c r="V22" s="22">
        <v>199</v>
      </c>
      <c r="W22" s="22" t="s">
        <v>82</v>
      </c>
      <c r="X22" s="22" t="s">
        <v>96</v>
      </c>
      <c r="Y22" s="73">
        <v>238</v>
      </c>
      <c r="Z22" s="42"/>
      <c r="AA22" s="1" t="s">
        <v>97</v>
      </c>
      <c r="AB22" s="28" t="s">
        <v>199</v>
      </c>
    </row>
    <row r="23" spans="1:28" x14ac:dyDescent="0.3">
      <c r="A23" s="1" t="s">
        <v>70</v>
      </c>
      <c r="B23" s="1" t="s">
        <v>45</v>
      </c>
      <c r="C23" s="27" t="s">
        <v>55</v>
      </c>
      <c r="D23" s="38">
        <v>11</v>
      </c>
      <c r="E23" s="27">
        <v>29</v>
      </c>
      <c r="F23" s="27">
        <v>5</v>
      </c>
      <c r="G23" s="27">
        <v>9</v>
      </c>
      <c r="H23" s="27"/>
      <c r="I23" s="27"/>
      <c r="J23" s="27">
        <v>0</v>
      </c>
      <c r="K23" s="27">
        <v>0</v>
      </c>
      <c r="L23" s="27">
        <v>0</v>
      </c>
      <c r="M23" s="27">
        <v>1</v>
      </c>
      <c r="N23" s="27">
        <f t="shared" si="0"/>
        <v>1</v>
      </c>
      <c r="O23" s="39">
        <v>3</v>
      </c>
      <c r="P23" s="39">
        <v>2</v>
      </c>
      <c r="Q23" s="39">
        <v>1</v>
      </c>
      <c r="R23" s="39">
        <v>0</v>
      </c>
      <c r="S23" s="39">
        <v>0</v>
      </c>
      <c r="T23" s="27">
        <f t="shared" si="1"/>
        <v>10</v>
      </c>
      <c r="U23" s="40">
        <f t="shared" si="2"/>
        <v>0.62068965517241381</v>
      </c>
      <c r="V23" s="22">
        <v>199</v>
      </c>
      <c r="W23" s="22" t="s">
        <v>82</v>
      </c>
      <c r="X23" s="22" t="s">
        <v>96</v>
      </c>
      <c r="Y23" s="73">
        <v>238</v>
      </c>
      <c r="Z23" s="42"/>
      <c r="AA23" s="1" t="s">
        <v>97</v>
      </c>
      <c r="AB23" s="28" t="s">
        <v>199</v>
      </c>
    </row>
    <row r="24" spans="1:28" x14ac:dyDescent="0.3">
      <c r="A24" s="1" t="s">
        <v>70</v>
      </c>
      <c r="B24" s="1" t="s">
        <v>45</v>
      </c>
      <c r="C24" s="57" t="s">
        <v>38</v>
      </c>
      <c r="D24" s="1"/>
      <c r="E24" s="43"/>
      <c r="F24" s="43"/>
      <c r="G24" s="43"/>
      <c r="H24" s="43"/>
      <c r="I24" s="43"/>
      <c r="J24" s="43"/>
      <c r="K24" s="43"/>
      <c r="L24" s="43"/>
      <c r="M24" s="43"/>
      <c r="N24" s="27"/>
      <c r="O24" s="43"/>
      <c r="P24" s="43"/>
      <c r="Q24" s="43"/>
      <c r="R24" s="43"/>
      <c r="S24" s="43"/>
      <c r="T24" s="27"/>
      <c r="U24" s="40" t="str">
        <f t="shared" ref="U24" si="3">_xlfn.IFNA("",((T24+Q24+N24-R24)+(O24*2))/E24)</f>
        <v/>
      </c>
      <c r="V24" s="22">
        <v>199</v>
      </c>
      <c r="W24" s="22" t="s">
        <v>82</v>
      </c>
      <c r="X24" s="22" t="s">
        <v>96</v>
      </c>
      <c r="Y24" s="73">
        <v>238</v>
      </c>
      <c r="Z24" s="42"/>
      <c r="AA24" s="1" t="s">
        <v>97</v>
      </c>
      <c r="AB24" s="28" t="s">
        <v>199</v>
      </c>
    </row>
    <row r="25" spans="1:28" x14ac:dyDescent="0.3">
      <c r="A25" s="44" t="s">
        <v>70</v>
      </c>
      <c r="B25" s="44" t="s">
        <v>45</v>
      </c>
      <c r="C25" s="45" t="s">
        <v>39</v>
      </c>
      <c r="D25" s="44"/>
      <c r="E25" s="45">
        <f t="shared" ref="E25:T25" si="4">SUM(E13:E24)</f>
        <v>240</v>
      </c>
      <c r="F25" s="45">
        <f t="shared" si="4"/>
        <v>38</v>
      </c>
      <c r="G25" s="45">
        <f t="shared" si="4"/>
        <v>78</v>
      </c>
      <c r="H25" s="45">
        <f t="shared" si="4"/>
        <v>0</v>
      </c>
      <c r="I25" s="45">
        <f t="shared" si="4"/>
        <v>0</v>
      </c>
      <c r="J25" s="45">
        <f t="shared" si="4"/>
        <v>20</v>
      </c>
      <c r="K25" s="45">
        <f t="shared" si="4"/>
        <v>27</v>
      </c>
      <c r="L25" s="45">
        <f t="shared" si="4"/>
        <v>11</v>
      </c>
      <c r="M25" s="45">
        <f t="shared" si="4"/>
        <v>30</v>
      </c>
      <c r="N25" s="45">
        <f t="shared" si="4"/>
        <v>41</v>
      </c>
      <c r="O25" s="45">
        <f t="shared" si="4"/>
        <v>20</v>
      </c>
      <c r="P25" s="45">
        <f t="shared" si="4"/>
        <v>26</v>
      </c>
      <c r="Q25" s="45">
        <f t="shared" si="4"/>
        <v>4</v>
      </c>
      <c r="R25" s="45">
        <f t="shared" si="4"/>
        <v>19</v>
      </c>
      <c r="S25" s="45">
        <f t="shared" si="4"/>
        <v>1</v>
      </c>
      <c r="T25" s="45">
        <f t="shared" si="4"/>
        <v>96</v>
      </c>
      <c r="U25" s="46">
        <f>((T25+Q25+N25-R25)+(O25*2))/E25</f>
        <v>0.67500000000000004</v>
      </c>
      <c r="V25" s="47">
        <v>199</v>
      </c>
      <c r="W25" s="47" t="s">
        <v>82</v>
      </c>
      <c r="X25" s="47" t="s">
        <v>96</v>
      </c>
      <c r="Y25" s="74">
        <v>238</v>
      </c>
      <c r="Z25" s="49"/>
      <c r="AA25" s="44" t="s">
        <v>97</v>
      </c>
      <c r="AB25" s="80" t="s">
        <v>199</v>
      </c>
    </row>
    <row r="26" spans="1:28" x14ac:dyDescent="0.3">
      <c r="A26" s="1"/>
      <c r="B26" s="1"/>
      <c r="C26" s="1"/>
      <c r="D26" s="1"/>
      <c r="F26" s="50" t="s">
        <v>40</v>
      </c>
      <c r="G26" s="51">
        <f>F25/G25</f>
        <v>0.48717948717948717</v>
      </c>
      <c r="H26" s="27"/>
      <c r="I26" s="1"/>
      <c r="J26" s="50" t="s">
        <v>41</v>
      </c>
      <c r="K26" s="52">
        <f>J25/K25</f>
        <v>0.7407407407407407</v>
      </c>
      <c r="L26" s="1"/>
      <c r="M26" s="39" t="s">
        <v>42</v>
      </c>
      <c r="N26" s="53">
        <v>7</v>
      </c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5"/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32" t="s">
        <v>71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10</v>
      </c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70</v>
      </c>
      <c r="C35" s="27" t="s">
        <v>204</v>
      </c>
      <c r="D35" s="38">
        <v>40</v>
      </c>
      <c r="E35" s="27">
        <v>13</v>
      </c>
      <c r="F35" s="27">
        <v>2</v>
      </c>
      <c r="G35" s="27">
        <v>5</v>
      </c>
      <c r="H35" s="27"/>
      <c r="I35" s="27"/>
      <c r="J35" s="27">
        <v>0</v>
      </c>
      <c r="K35" s="27">
        <v>0</v>
      </c>
      <c r="L35" s="27">
        <v>3</v>
      </c>
      <c r="M35" s="27">
        <v>2</v>
      </c>
      <c r="N35" s="27">
        <f t="shared" ref="N35:N46" si="5">SUM(L35:M35)</f>
        <v>5</v>
      </c>
      <c r="O35" s="27">
        <v>0</v>
      </c>
      <c r="P35" s="39">
        <v>3</v>
      </c>
      <c r="Q35" s="27">
        <v>0</v>
      </c>
      <c r="R35" s="27">
        <v>2</v>
      </c>
      <c r="S35" s="27">
        <v>0</v>
      </c>
      <c r="T35" s="27">
        <f t="shared" ref="T35:T46" si="6">(H35*3)+((F35-H35)*2)+J35</f>
        <v>4</v>
      </c>
      <c r="U35" s="40">
        <f t="shared" ref="U35:U46" si="7">IFERROR(((T35+Q35+N35-R35)+(O35*2))/E35,"")</f>
        <v>0.53846153846153844</v>
      </c>
      <c r="V35" s="22">
        <v>199</v>
      </c>
      <c r="W35" s="22" t="s">
        <v>95</v>
      </c>
      <c r="X35" s="22" t="s">
        <v>83</v>
      </c>
      <c r="Y35" s="73">
        <v>238</v>
      </c>
      <c r="Z35" s="42"/>
      <c r="AA35" s="1" t="s">
        <v>205</v>
      </c>
      <c r="AB35" s="28" t="s">
        <v>206</v>
      </c>
    </row>
    <row r="36" spans="1:28" x14ac:dyDescent="0.3">
      <c r="A36" s="1" t="s">
        <v>45</v>
      </c>
      <c r="B36" s="1" t="s">
        <v>70</v>
      </c>
      <c r="C36" s="27" t="s">
        <v>207</v>
      </c>
      <c r="D36" s="38">
        <v>7</v>
      </c>
      <c r="E36" s="27">
        <v>18</v>
      </c>
      <c r="F36" s="27">
        <v>5</v>
      </c>
      <c r="G36" s="27">
        <v>10</v>
      </c>
      <c r="H36" s="27"/>
      <c r="I36" s="27"/>
      <c r="J36" s="27">
        <v>4</v>
      </c>
      <c r="K36" s="27">
        <v>4</v>
      </c>
      <c r="L36" s="27">
        <v>0</v>
      </c>
      <c r="M36" s="27">
        <v>5</v>
      </c>
      <c r="N36" s="27">
        <f t="shared" si="5"/>
        <v>5</v>
      </c>
      <c r="O36" s="39">
        <v>1</v>
      </c>
      <c r="P36" s="39">
        <v>2</v>
      </c>
      <c r="Q36" s="39">
        <v>1</v>
      </c>
      <c r="R36" s="39">
        <v>2</v>
      </c>
      <c r="S36" s="39">
        <v>0</v>
      </c>
      <c r="T36" s="39">
        <f t="shared" si="6"/>
        <v>14</v>
      </c>
      <c r="U36" s="40">
        <f t="shared" si="7"/>
        <v>1.1111111111111112</v>
      </c>
      <c r="V36" s="22">
        <v>199</v>
      </c>
      <c r="W36" s="22" t="s">
        <v>95</v>
      </c>
      <c r="X36" s="22" t="s">
        <v>83</v>
      </c>
      <c r="Y36" s="73">
        <v>238</v>
      </c>
      <c r="Z36" s="42"/>
      <c r="AA36" s="1" t="s">
        <v>205</v>
      </c>
      <c r="AB36" s="28" t="s">
        <v>206</v>
      </c>
    </row>
    <row r="37" spans="1:28" x14ac:dyDescent="0.3">
      <c r="A37" s="1" t="s">
        <v>45</v>
      </c>
      <c r="B37" s="1" t="s">
        <v>70</v>
      </c>
      <c r="C37" s="27" t="s">
        <v>208</v>
      </c>
      <c r="D37" s="38">
        <v>15</v>
      </c>
      <c r="E37" s="27">
        <v>34</v>
      </c>
      <c r="F37" s="27">
        <v>5</v>
      </c>
      <c r="G37" s="27">
        <v>11</v>
      </c>
      <c r="H37" s="27"/>
      <c r="I37" s="27"/>
      <c r="J37" s="27">
        <v>3</v>
      </c>
      <c r="K37" s="27">
        <v>4</v>
      </c>
      <c r="L37" s="27">
        <v>1</v>
      </c>
      <c r="M37" s="27">
        <v>4</v>
      </c>
      <c r="N37" s="27">
        <f t="shared" si="5"/>
        <v>5</v>
      </c>
      <c r="O37" s="39">
        <v>2</v>
      </c>
      <c r="P37" s="39">
        <v>4</v>
      </c>
      <c r="Q37" s="39">
        <v>0</v>
      </c>
      <c r="R37" s="39">
        <v>4</v>
      </c>
      <c r="S37" s="39">
        <v>1</v>
      </c>
      <c r="T37" s="39">
        <f t="shared" si="6"/>
        <v>13</v>
      </c>
      <c r="U37" s="40">
        <f t="shared" si="7"/>
        <v>0.52941176470588236</v>
      </c>
      <c r="V37" s="22">
        <v>199</v>
      </c>
      <c r="W37" s="22" t="s">
        <v>95</v>
      </c>
      <c r="X37" s="22" t="s">
        <v>83</v>
      </c>
      <c r="Y37" s="73">
        <v>238</v>
      </c>
      <c r="Z37" s="42"/>
      <c r="AA37" s="1" t="s">
        <v>205</v>
      </c>
      <c r="AB37" s="28" t="s">
        <v>206</v>
      </c>
    </row>
    <row r="38" spans="1:28" x14ac:dyDescent="0.3">
      <c r="A38" s="1" t="s">
        <v>45</v>
      </c>
      <c r="B38" s="1" t="s">
        <v>70</v>
      </c>
      <c r="C38" s="27" t="s">
        <v>209</v>
      </c>
      <c r="D38" s="38">
        <v>10</v>
      </c>
      <c r="E38" s="27">
        <v>21</v>
      </c>
      <c r="F38" s="27">
        <v>1</v>
      </c>
      <c r="G38" s="27">
        <v>4</v>
      </c>
      <c r="H38" s="27"/>
      <c r="I38" s="27"/>
      <c r="J38" s="27">
        <v>2</v>
      </c>
      <c r="K38" s="27">
        <v>2</v>
      </c>
      <c r="L38" s="27">
        <v>1</v>
      </c>
      <c r="M38" s="27">
        <v>1</v>
      </c>
      <c r="N38" s="27">
        <f t="shared" si="5"/>
        <v>2</v>
      </c>
      <c r="O38" s="39">
        <v>3</v>
      </c>
      <c r="P38" s="57">
        <v>6</v>
      </c>
      <c r="Q38" s="39">
        <v>1</v>
      </c>
      <c r="R38" s="39">
        <v>4</v>
      </c>
      <c r="S38" s="39">
        <v>0</v>
      </c>
      <c r="T38" s="39">
        <f t="shared" si="6"/>
        <v>4</v>
      </c>
      <c r="U38" s="40">
        <f t="shared" si="7"/>
        <v>0.42857142857142855</v>
      </c>
      <c r="V38" s="22">
        <v>199</v>
      </c>
      <c r="W38" s="22" t="s">
        <v>95</v>
      </c>
      <c r="X38" s="22" t="s">
        <v>83</v>
      </c>
      <c r="Y38" s="73">
        <v>238</v>
      </c>
      <c r="Z38" s="42"/>
      <c r="AA38" s="1" t="s">
        <v>205</v>
      </c>
      <c r="AB38" s="28" t="s">
        <v>206</v>
      </c>
    </row>
    <row r="39" spans="1:28" x14ac:dyDescent="0.3">
      <c r="A39" s="1" t="s">
        <v>45</v>
      </c>
      <c r="B39" s="1" t="s">
        <v>70</v>
      </c>
      <c r="C39" s="27" t="s">
        <v>210</v>
      </c>
      <c r="D39" s="38">
        <v>20</v>
      </c>
      <c r="E39" s="27">
        <v>26</v>
      </c>
      <c r="F39" s="27">
        <v>3</v>
      </c>
      <c r="G39" s="27">
        <v>11</v>
      </c>
      <c r="H39" s="27"/>
      <c r="I39" s="27"/>
      <c r="J39" s="27">
        <v>1</v>
      </c>
      <c r="K39" s="27">
        <v>3</v>
      </c>
      <c r="L39" s="27">
        <v>2</v>
      </c>
      <c r="M39" s="27">
        <v>1</v>
      </c>
      <c r="N39" s="27">
        <f t="shared" si="5"/>
        <v>3</v>
      </c>
      <c r="O39" s="39">
        <v>1</v>
      </c>
      <c r="P39" s="39">
        <v>4</v>
      </c>
      <c r="Q39" s="39">
        <v>3</v>
      </c>
      <c r="R39" s="39">
        <v>1</v>
      </c>
      <c r="S39" s="39">
        <v>0</v>
      </c>
      <c r="T39" s="39">
        <f t="shared" si="6"/>
        <v>7</v>
      </c>
      <c r="U39" s="40">
        <f t="shared" si="7"/>
        <v>0.53846153846153844</v>
      </c>
      <c r="V39" s="22">
        <v>199</v>
      </c>
      <c r="W39" s="22" t="s">
        <v>95</v>
      </c>
      <c r="X39" s="22" t="s">
        <v>83</v>
      </c>
      <c r="Y39" s="73">
        <v>238</v>
      </c>
      <c r="Z39" s="42"/>
      <c r="AA39" s="1" t="s">
        <v>205</v>
      </c>
      <c r="AB39" s="28" t="s">
        <v>206</v>
      </c>
    </row>
    <row r="40" spans="1:28" x14ac:dyDescent="0.3">
      <c r="A40" s="1" t="s">
        <v>45</v>
      </c>
      <c r="B40" s="1" t="s">
        <v>70</v>
      </c>
      <c r="C40" s="27" t="s">
        <v>211</v>
      </c>
      <c r="D40" s="38">
        <v>33</v>
      </c>
      <c r="E40" s="27">
        <v>2</v>
      </c>
      <c r="F40" s="27">
        <v>0</v>
      </c>
      <c r="G40" s="27">
        <v>0</v>
      </c>
      <c r="H40" s="27"/>
      <c r="I40" s="27"/>
      <c r="J40" s="27">
        <v>0</v>
      </c>
      <c r="K40" s="27">
        <v>0</v>
      </c>
      <c r="L40" s="27">
        <v>0</v>
      </c>
      <c r="M40" s="27">
        <v>0</v>
      </c>
      <c r="N40" s="27">
        <f t="shared" si="5"/>
        <v>0</v>
      </c>
      <c r="O40" s="39">
        <v>0</v>
      </c>
      <c r="P40" s="39">
        <v>2</v>
      </c>
      <c r="Q40" s="39">
        <v>0</v>
      </c>
      <c r="R40" s="39">
        <v>0</v>
      </c>
      <c r="S40" s="39">
        <v>0</v>
      </c>
      <c r="T40" s="39">
        <f t="shared" si="6"/>
        <v>0</v>
      </c>
      <c r="U40" s="40">
        <f t="shared" si="7"/>
        <v>0</v>
      </c>
      <c r="V40" s="22">
        <v>199</v>
      </c>
      <c r="W40" s="22" t="s">
        <v>95</v>
      </c>
      <c r="X40" s="22" t="s">
        <v>83</v>
      </c>
      <c r="Y40" s="73">
        <v>238</v>
      </c>
      <c r="Z40" s="42"/>
      <c r="AA40" s="1" t="s">
        <v>205</v>
      </c>
      <c r="AB40" s="28" t="s">
        <v>206</v>
      </c>
    </row>
    <row r="41" spans="1:28" x14ac:dyDescent="0.3">
      <c r="A41" s="1" t="s">
        <v>45</v>
      </c>
      <c r="B41" s="1" t="s">
        <v>70</v>
      </c>
      <c r="C41" s="27" t="s">
        <v>320</v>
      </c>
      <c r="D41" s="38">
        <v>55</v>
      </c>
      <c r="E41" s="27">
        <v>10</v>
      </c>
      <c r="F41" s="27">
        <v>1</v>
      </c>
      <c r="G41" s="27">
        <v>2</v>
      </c>
      <c r="H41" s="27"/>
      <c r="I41" s="27"/>
      <c r="J41" s="27">
        <v>0</v>
      </c>
      <c r="K41" s="27">
        <v>0</v>
      </c>
      <c r="L41" s="27">
        <v>1</v>
      </c>
      <c r="M41" s="27">
        <v>0</v>
      </c>
      <c r="N41" s="27">
        <f t="shared" si="5"/>
        <v>1</v>
      </c>
      <c r="O41" s="39">
        <v>1</v>
      </c>
      <c r="P41" s="39">
        <v>1</v>
      </c>
      <c r="Q41" s="39">
        <v>1</v>
      </c>
      <c r="R41" s="39">
        <v>1</v>
      </c>
      <c r="S41" s="39">
        <v>1</v>
      </c>
      <c r="T41" s="39">
        <f t="shared" si="6"/>
        <v>2</v>
      </c>
      <c r="U41" s="40">
        <f t="shared" si="7"/>
        <v>0.5</v>
      </c>
      <c r="V41" s="22">
        <v>199</v>
      </c>
      <c r="W41" s="22" t="s">
        <v>95</v>
      </c>
      <c r="X41" s="22" t="s">
        <v>83</v>
      </c>
      <c r="Y41" s="73">
        <v>238</v>
      </c>
      <c r="Z41" s="42"/>
      <c r="AA41" s="1" t="s">
        <v>205</v>
      </c>
      <c r="AB41" s="28" t="s">
        <v>206</v>
      </c>
    </row>
    <row r="42" spans="1:28" x14ac:dyDescent="0.3">
      <c r="A42" s="1" t="s">
        <v>45</v>
      </c>
      <c r="B42" s="1" t="s">
        <v>70</v>
      </c>
      <c r="C42" s="27" t="s">
        <v>212</v>
      </c>
      <c r="D42" s="38">
        <v>17</v>
      </c>
      <c r="E42" s="27">
        <v>24</v>
      </c>
      <c r="F42" s="27">
        <v>6</v>
      </c>
      <c r="G42" s="27">
        <v>10</v>
      </c>
      <c r="H42" s="27"/>
      <c r="I42" s="27"/>
      <c r="J42" s="27">
        <v>3</v>
      </c>
      <c r="K42" s="27">
        <v>4</v>
      </c>
      <c r="L42" s="27">
        <v>5</v>
      </c>
      <c r="M42" s="27">
        <v>2</v>
      </c>
      <c r="N42" s="27">
        <f t="shared" si="5"/>
        <v>7</v>
      </c>
      <c r="O42" s="39">
        <v>1</v>
      </c>
      <c r="P42" s="39">
        <v>2</v>
      </c>
      <c r="Q42" s="39">
        <v>0</v>
      </c>
      <c r="R42" s="39">
        <v>1</v>
      </c>
      <c r="S42" s="39">
        <v>0</v>
      </c>
      <c r="T42" s="39">
        <f t="shared" si="6"/>
        <v>15</v>
      </c>
      <c r="U42" s="40">
        <f t="shared" si="7"/>
        <v>0.95833333333333337</v>
      </c>
      <c r="V42" s="22">
        <v>199</v>
      </c>
      <c r="W42" s="22" t="s">
        <v>95</v>
      </c>
      <c r="X42" s="22" t="s">
        <v>83</v>
      </c>
      <c r="Y42" s="73">
        <v>238</v>
      </c>
      <c r="Z42" s="42"/>
      <c r="AA42" s="1" t="s">
        <v>205</v>
      </c>
      <c r="AB42" s="28" t="s">
        <v>206</v>
      </c>
    </row>
    <row r="43" spans="1:28" x14ac:dyDescent="0.3">
      <c r="A43" s="1" t="s">
        <v>45</v>
      </c>
      <c r="B43" s="1" t="s">
        <v>70</v>
      </c>
      <c r="C43" s="27" t="s">
        <v>213</v>
      </c>
      <c r="D43" s="38">
        <v>11</v>
      </c>
      <c r="E43" s="27">
        <v>40</v>
      </c>
      <c r="F43" s="27">
        <v>4</v>
      </c>
      <c r="G43" s="27">
        <v>15</v>
      </c>
      <c r="H43" s="27"/>
      <c r="I43" s="27"/>
      <c r="J43" s="27">
        <v>5</v>
      </c>
      <c r="K43" s="27">
        <v>9</v>
      </c>
      <c r="L43" s="27">
        <v>1</v>
      </c>
      <c r="M43" s="27">
        <v>5</v>
      </c>
      <c r="N43" s="27">
        <f t="shared" si="5"/>
        <v>6</v>
      </c>
      <c r="O43" s="39">
        <v>3</v>
      </c>
      <c r="P43" s="39">
        <v>0</v>
      </c>
      <c r="Q43" s="39">
        <v>0</v>
      </c>
      <c r="R43" s="39">
        <v>7</v>
      </c>
      <c r="S43" s="39">
        <v>2</v>
      </c>
      <c r="T43" s="39">
        <f t="shared" si="6"/>
        <v>13</v>
      </c>
      <c r="U43" s="40">
        <f t="shared" si="7"/>
        <v>0.45</v>
      </c>
      <c r="V43" s="22">
        <v>199</v>
      </c>
      <c r="W43" s="22" t="s">
        <v>95</v>
      </c>
      <c r="X43" s="22" t="s">
        <v>83</v>
      </c>
      <c r="Y43" s="73">
        <v>238</v>
      </c>
      <c r="Z43" s="42"/>
      <c r="AA43" s="1" t="s">
        <v>205</v>
      </c>
      <c r="AB43" s="28" t="s">
        <v>206</v>
      </c>
    </row>
    <row r="44" spans="1:28" x14ac:dyDescent="0.3">
      <c r="A44" s="1" t="s">
        <v>45</v>
      </c>
      <c r="B44" s="1" t="s">
        <v>70</v>
      </c>
      <c r="C44" s="27" t="s">
        <v>214</v>
      </c>
      <c r="D44" s="38">
        <v>23</v>
      </c>
      <c r="E44" s="27">
        <v>13</v>
      </c>
      <c r="F44" s="27">
        <v>2</v>
      </c>
      <c r="G44" s="27">
        <v>5</v>
      </c>
      <c r="H44" s="27"/>
      <c r="I44" s="27"/>
      <c r="J44" s="27">
        <v>1</v>
      </c>
      <c r="K44" s="27">
        <v>1</v>
      </c>
      <c r="L44" s="27">
        <v>2</v>
      </c>
      <c r="M44" s="27">
        <v>1</v>
      </c>
      <c r="N44" s="27">
        <f t="shared" si="5"/>
        <v>3</v>
      </c>
      <c r="O44" s="39">
        <v>0</v>
      </c>
      <c r="P44" s="39">
        <v>0</v>
      </c>
      <c r="Q44" s="39">
        <v>0</v>
      </c>
      <c r="R44" s="39">
        <v>1</v>
      </c>
      <c r="S44" s="39">
        <v>0</v>
      </c>
      <c r="T44" s="39">
        <f t="shared" si="6"/>
        <v>5</v>
      </c>
      <c r="U44" s="40">
        <f t="shared" si="7"/>
        <v>0.53846153846153844</v>
      </c>
      <c r="V44" s="22">
        <v>199</v>
      </c>
      <c r="W44" s="22" t="s">
        <v>95</v>
      </c>
      <c r="X44" s="22" t="s">
        <v>83</v>
      </c>
      <c r="Y44" s="73">
        <v>238</v>
      </c>
      <c r="Z44" s="42"/>
      <c r="AA44" s="1" t="s">
        <v>205</v>
      </c>
      <c r="AB44" s="28" t="s">
        <v>206</v>
      </c>
    </row>
    <row r="45" spans="1:28" x14ac:dyDescent="0.3">
      <c r="A45" s="1" t="s">
        <v>45</v>
      </c>
      <c r="B45" s="1" t="s">
        <v>70</v>
      </c>
      <c r="C45" s="27" t="s">
        <v>215</v>
      </c>
      <c r="D45" s="38">
        <v>12</v>
      </c>
      <c r="E45" s="27">
        <v>22</v>
      </c>
      <c r="F45" s="27">
        <v>1</v>
      </c>
      <c r="G45" s="27">
        <v>6</v>
      </c>
      <c r="H45" s="27"/>
      <c r="I45" s="27"/>
      <c r="J45" s="27">
        <v>0</v>
      </c>
      <c r="K45" s="27">
        <v>0</v>
      </c>
      <c r="L45" s="27">
        <v>1</v>
      </c>
      <c r="M45" s="27">
        <v>2</v>
      </c>
      <c r="N45" s="27">
        <f t="shared" si="5"/>
        <v>3</v>
      </c>
      <c r="O45" s="39">
        <v>3</v>
      </c>
      <c r="P45" s="39">
        <v>0</v>
      </c>
      <c r="Q45" s="39">
        <v>0</v>
      </c>
      <c r="R45" s="39">
        <v>2</v>
      </c>
      <c r="S45" s="39">
        <v>0</v>
      </c>
      <c r="T45" s="39">
        <f t="shared" si="6"/>
        <v>2</v>
      </c>
      <c r="U45" s="40">
        <f t="shared" si="7"/>
        <v>0.40909090909090912</v>
      </c>
      <c r="V45" s="22">
        <v>199</v>
      </c>
      <c r="W45" s="22" t="s">
        <v>95</v>
      </c>
      <c r="X45" s="22" t="s">
        <v>83</v>
      </c>
      <c r="Y45" s="73">
        <v>238</v>
      </c>
      <c r="Z45" s="42"/>
      <c r="AA45" s="1" t="s">
        <v>205</v>
      </c>
      <c r="AB45" s="28" t="s">
        <v>206</v>
      </c>
    </row>
    <row r="46" spans="1:28" x14ac:dyDescent="0.3">
      <c r="A46" s="1" t="s">
        <v>45</v>
      </c>
      <c r="B46" s="1" t="s">
        <v>70</v>
      </c>
      <c r="C46" s="27" t="s">
        <v>216</v>
      </c>
      <c r="D46" s="38">
        <v>22</v>
      </c>
      <c r="E46" s="27">
        <v>17</v>
      </c>
      <c r="F46" s="27">
        <v>3</v>
      </c>
      <c r="G46" s="27">
        <v>6</v>
      </c>
      <c r="H46" s="27"/>
      <c r="I46" s="27"/>
      <c r="J46" s="27">
        <v>0</v>
      </c>
      <c r="K46" s="27">
        <v>0</v>
      </c>
      <c r="L46" s="27">
        <v>1</v>
      </c>
      <c r="M46" s="27">
        <v>0</v>
      </c>
      <c r="N46" s="27">
        <f t="shared" si="5"/>
        <v>1</v>
      </c>
      <c r="O46" s="39">
        <v>2</v>
      </c>
      <c r="P46" s="39">
        <v>2</v>
      </c>
      <c r="Q46" s="39">
        <v>0</v>
      </c>
      <c r="R46" s="39">
        <v>0</v>
      </c>
      <c r="S46" s="39">
        <v>1</v>
      </c>
      <c r="T46" s="39">
        <f t="shared" si="6"/>
        <v>6</v>
      </c>
      <c r="U46" s="40">
        <f t="shared" si="7"/>
        <v>0.6470588235294118</v>
      </c>
      <c r="V46" s="22">
        <v>199</v>
      </c>
      <c r="W46" s="22" t="s">
        <v>95</v>
      </c>
      <c r="X46" s="22" t="s">
        <v>83</v>
      </c>
      <c r="Y46" s="73">
        <v>238</v>
      </c>
      <c r="Z46" s="42"/>
      <c r="AA46" s="1" t="s">
        <v>205</v>
      </c>
      <c r="AB46" s="28" t="s">
        <v>206</v>
      </c>
    </row>
    <row r="47" spans="1:28" x14ac:dyDescent="0.3">
      <c r="A47" s="1" t="s">
        <v>45</v>
      </c>
      <c r="B47" s="1" t="s">
        <v>70</v>
      </c>
      <c r="C47" s="57" t="s">
        <v>38</v>
      </c>
      <c r="D47" s="1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0" t="str">
        <f t="shared" ref="U47" si="8">_xlfn.IFNA("",((T47+Q47+N47-R47)+(O47*2))/E47)</f>
        <v/>
      </c>
      <c r="V47" s="22">
        <v>199</v>
      </c>
      <c r="W47" s="22" t="s">
        <v>95</v>
      </c>
      <c r="X47" s="22" t="s">
        <v>83</v>
      </c>
      <c r="Y47" s="73">
        <v>238</v>
      </c>
      <c r="Z47" s="42"/>
      <c r="AA47" s="1" t="s">
        <v>205</v>
      </c>
      <c r="AB47" s="28" t="s">
        <v>206</v>
      </c>
    </row>
    <row r="48" spans="1:28" x14ac:dyDescent="0.3">
      <c r="A48" s="44" t="s">
        <v>45</v>
      </c>
      <c r="B48" s="44" t="s">
        <v>70</v>
      </c>
      <c r="C48" s="45" t="s">
        <v>39</v>
      </c>
      <c r="D48" s="44"/>
      <c r="E48" s="45">
        <f t="shared" ref="E48:T48" si="9">SUM(E35:E47)</f>
        <v>240</v>
      </c>
      <c r="F48" s="45">
        <f t="shared" si="9"/>
        <v>33</v>
      </c>
      <c r="G48" s="45">
        <f t="shared" si="9"/>
        <v>85</v>
      </c>
      <c r="H48" s="45">
        <f t="shared" si="9"/>
        <v>0</v>
      </c>
      <c r="I48" s="45">
        <f t="shared" si="9"/>
        <v>0</v>
      </c>
      <c r="J48" s="45">
        <f t="shared" si="9"/>
        <v>19</v>
      </c>
      <c r="K48" s="45">
        <f t="shared" si="9"/>
        <v>27</v>
      </c>
      <c r="L48" s="45">
        <f t="shared" si="9"/>
        <v>18</v>
      </c>
      <c r="M48" s="45">
        <f t="shared" si="9"/>
        <v>23</v>
      </c>
      <c r="N48" s="45">
        <f t="shared" si="9"/>
        <v>41</v>
      </c>
      <c r="O48" s="45">
        <f t="shared" si="9"/>
        <v>17</v>
      </c>
      <c r="P48" s="45">
        <f t="shared" si="9"/>
        <v>26</v>
      </c>
      <c r="Q48" s="45">
        <f t="shared" si="9"/>
        <v>6</v>
      </c>
      <c r="R48" s="45">
        <f t="shared" si="9"/>
        <v>25</v>
      </c>
      <c r="S48" s="45">
        <f t="shared" si="9"/>
        <v>5</v>
      </c>
      <c r="T48" s="45">
        <f t="shared" si="9"/>
        <v>85</v>
      </c>
      <c r="U48" s="46">
        <f>((T48+Q48+N48-R48)+(O48*2))/E48</f>
        <v>0.58750000000000002</v>
      </c>
      <c r="V48" s="47">
        <v>199</v>
      </c>
      <c r="W48" s="47" t="s">
        <v>95</v>
      </c>
      <c r="X48" s="47" t="s">
        <v>83</v>
      </c>
      <c r="Y48" s="74">
        <v>238</v>
      </c>
      <c r="Z48" s="49"/>
      <c r="AA48" s="44" t="s">
        <v>205</v>
      </c>
      <c r="AB48" s="80" t="s">
        <v>206</v>
      </c>
    </row>
    <row r="49" spans="1:28" x14ac:dyDescent="0.3">
      <c r="A49" s="1"/>
      <c r="B49" s="1"/>
      <c r="C49" s="1"/>
      <c r="D49" s="1"/>
      <c r="F49" s="50" t="s">
        <v>40</v>
      </c>
      <c r="G49" s="51">
        <f>F48/G48</f>
        <v>0.38823529411764707</v>
      </c>
      <c r="H49" s="27"/>
      <c r="I49" s="1"/>
      <c r="J49" s="50" t="s">
        <v>41</v>
      </c>
      <c r="K49" s="52">
        <f>J48/K48</f>
        <v>0.70370370370370372</v>
      </c>
      <c r="L49" s="1"/>
      <c r="M49" s="39" t="s">
        <v>42</v>
      </c>
      <c r="N49" s="53">
        <v>5</v>
      </c>
      <c r="P49" s="1"/>
      <c r="Q49" s="1"/>
      <c r="R49" s="1"/>
      <c r="S49" s="1"/>
      <c r="T49" s="1"/>
      <c r="U49" s="1"/>
      <c r="V49" s="22"/>
      <c r="W49" s="22"/>
      <c r="X49" s="22"/>
      <c r="Y49" s="54"/>
      <c r="Z49" s="42"/>
      <c r="AA49" s="1"/>
      <c r="AB49" s="1"/>
    </row>
    <row r="50" spans="1:28" x14ac:dyDescent="0.3">
      <c r="A50" s="1"/>
      <c r="B50" s="1"/>
      <c r="C50" s="5" t="s">
        <v>43</v>
      </c>
      <c r="V50" s="22"/>
      <c r="W50" s="22"/>
      <c r="X50" s="22"/>
      <c r="Y50" s="54"/>
      <c r="Z50" s="42"/>
      <c r="AA50" s="1"/>
      <c r="AB50" s="1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2"/>
      <c r="AA51" s="1"/>
      <c r="AB51" s="1"/>
    </row>
  </sheetData>
  <sheetProtection sheet="1" objects="1" scenario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77623-6A27-4874-9839-8CB587CC87FF}">
  <sheetPr>
    <tabColor rgb="FFFF0000"/>
  </sheetPr>
  <dimension ref="A1:AB52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3" t="s">
        <v>424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3" t="s">
        <v>498</v>
      </c>
    </row>
    <row r="3" spans="1:28" x14ac:dyDescent="0.3">
      <c r="B3" s="1"/>
      <c r="C3" s="6">
        <v>29206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236</v>
      </c>
      <c r="D4" s="7" t="s">
        <v>4</v>
      </c>
      <c r="E4" s="8"/>
      <c r="F4" s="5"/>
      <c r="G4" s="1"/>
      <c r="J4" s="15" t="s">
        <v>237</v>
      </c>
      <c r="K4" s="16" t="s">
        <v>44</v>
      </c>
      <c r="L4" s="17"/>
      <c r="M4" s="18"/>
      <c r="N4" s="19">
        <v>20</v>
      </c>
      <c r="O4" s="19">
        <v>20</v>
      </c>
      <c r="P4" s="19">
        <v>28</v>
      </c>
      <c r="Q4" s="19">
        <v>34</v>
      </c>
      <c r="R4" s="20"/>
      <c r="S4" s="21">
        <f>SUM(N4:R4)</f>
        <v>102</v>
      </c>
      <c r="T4" s="22">
        <v>206</v>
      </c>
    </row>
    <row r="5" spans="1:28" x14ac:dyDescent="0.3">
      <c r="B5" s="1"/>
      <c r="C5" s="6" t="s">
        <v>146</v>
      </c>
      <c r="D5" s="7" t="s">
        <v>5</v>
      </c>
      <c r="E5" s="1"/>
      <c r="F5" s="1" t="s">
        <v>464</v>
      </c>
      <c r="G5" s="1"/>
      <c r="J5" s="15" t="s">
        <v>238</v>
      </c>
      <c r="K5" s="16" t="s">
        <v>73</v>
      </c>
      <c r="L5" s="17"/>
      <c r="M5" s="18"/>
      <c r="N5" s="19">
        <v>33</v>
      </c>
      <c r="O5" s="19">
        <v>32</v>
      </c>
      <c r="P5" s="19">
        <v>20</v>
      </c>
      <c r="Q5" s="19">
        <v>22</v>
      </c>
      <c r="R5" s="20"/>
      <c r="S5" s="21">
        <f>SUM(N5:R5)</f>
        <v>107</v>
      </c>
      <c r="T5" s="22">
        <v>206</v>
      </c>
      <c r="U5" s="1"/>
      <c r="V5" s="1"/>
      <c r="W5" s="1"/>
    </row>
    <row r="6" spans="1:28" x14ac:dyDescent="0.3">
      <c r="C6" s="23">
        <v>957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510</v>
      </c>
      <c r="D7" s="7" t="s">
        <v>7</v>
      </c>
      <c r="G7" s="1"/>
      <c r="S7" s="1"/>
      <c r="T7" s="25" t="s">
        <v>8</v>
      </c>
      <c r="U7" s="1"/>
      <c r="V7" s="26">
        <v>206</v>
      </c>
      <c r="W7" s="1"/>
    </row>
    <row r="8" spans="1:28" x14ac:dyDescent="0.3">
      <c r="B8" s="1"/>
      <c r="C8" s="24" t="s">
        <v>107</v>
      </c>
      <c r="D8" s="7" t="s">
        <v>7</v>
      </c>
      <c r="F8" s="27"/>
      <c r="G8" s="63"/>
      <c r="H8" s="36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>
        <v>11</v>
      </c>
      <c r="W11" s="1"/>
      <c r="X11" s="1"/>
      <c r="Y11" s="31"/>
      <c r="Z11" s="42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72</v>
      </c>
      <c r="B13" s="1" t="s">
        <v>45</v>
      </c>
      <c r="C13" s="27" t="s">
        <v>116</v>
      </c>
      <c r="D13" s="38">
        <v>22</v>
      </c>
      <c r="E13" s="92"/>
      <c r="F13" s="27">
        <v>1</v>
      </c>
      <c r="G13" s="92"/>
      <c r="H13" s="92"/>
      <c r="I13" s="92"/>
      <c r="J13" s="27">
        <v>1</v>
      </c>
      <c r="K13" s="27">
        <v>2</v>
      </c>
      <c r="L13" s="92"/>
      <c r="M13" s="92"/>
      <c r="N13" s="27">
        <f>SUM(L13:M13)</f>
        <v>0</v>
      </c>
      <c r="O13" s="92"/>
      <c r="P13" s="93"/>
      <c r="Q13" s="92"/>
      <c r="R13" s="92"/>
      <c r="S13" s="92"/>
      <c r="T13" s="27">
        <v>3</v>
      </c>
      <c r="U13" s="40" t="str">
        <f>IFERROR(((T13+Q13+N13-R13)+(O13*2))/E13,"")</f>
        <v/>
      </c>
      <c r="V13" s="22">
        <v>206</v>
      </c>
      <c r="W13" s="22" t="s">
        <v>95</v>
      </c>
      <c r="X13" s="22" t="s">
        <v>83</v>
      </c>
      <c r="Y13" s="73">
        <v>957</v>
      </c>
      <c r="Z13" s="42"/>
      <c r="AA13" s="1" t="s">
        <v>97</v>
      </c>
      <c r="AB13" s="28" t="s">
        <v>239</v>
      </c>
    </row>
    <row r="14" spans="1:28" x14ac:dyDescent="0.3">
      <c r="A14" s="1" t="s">
        <v>72</v>
      </c>
      <c r="B14" s="1" t="s">
        <v>45</v>
      </c>
      <c r="C14" s="27" t="s">
        <v>50</v>
      </c>
      <c r="D14" s="38">
        <v>15</v>
      </c>
      <c r="E14" s="92"/>
      <c r="F14" s="27">
        <v>5</v>
      </c>
      <c r="G14" s="92"/>
      <c r="H14" s="92"/>
      <c r="I14" s="92"/>
      <c r="J14" s="27">
        <v>2</v>
      </c>
      <c r="K14" s="27">
        <v>4</v>
      </c>
      <c r="L14" s="92"/>
      <c r="M14" s="92"/>
      <c r="N14" s="27">
        <f t="shared" ref="N14:N19" si="0">SUM(L14:M14)</f>
        <v>0</v>
      </c>
      <c r="O14" s="93"/>
      <c r="P14" s="93"/>
      <c r="Q14" s="93"/>
      <c r="R14" s="93"/>
      <c r="S14" s="93"/>
      <c r="T14" s="27">
        <v>12</v>
      </c>
      <c r="U14" s="40" t="str">
        <f t="shared" ref="U14:U23" si="1">IFERROR(((T14+Q14+N14-R14)+(O14*2))/E14,"")</f>
        <v/>
      </c>
      <c r="V14" s="22">
        <v>206</v>
      </c>
      <c r="W14" s="22" t="s">
        <v>95</v>
      </c>
      <c r="X14" s="22" t="s">
        <v>83</v>
      </c>
      <c r="Y14" s="73">
        <v>957</v>
      </c>
      <c r="Z14" s="42"/>
      <c r="AA14" s="1" t="s">
        <v>97</v>
      </c>
      <c r="AB14" s="28" t="s">
        <v>239</v>
      </c>
    </row>
    <row r="15" spans="1:28" x14ac:dyDescent="0.3">
      <c r="A15" s="1" t="s">
        <v>72</v>
      </c>
      <c r="B15" s="1" t="s">
        <v>45</v>
      </c>
      <c r="C15" s="27" t="s">
        <v>49</v>
      </c>
      <c r="D15" s="38">
        <v>10</v>
      </c>
      <c r="E15" s="92"/>
      <c r="F15" s="27">
        <v>4</v>
      </c>
      <c r="G15" s="92"/>
      <c r="H15" s="92"/>
      <c r="I15" s="92"/>
      <c r="J15" s="27">
        <v>0</v>
      </c>
      <c r="K15" s="27">
        <v>0</v>
      </c>
      <c r="L15" s="92"/>
      <c r="M15" s="92"/>
      <c r="N15" s="27">
        <f t="shared" si="0"/>
        <v>0</v>
      </c>
      <c r="O15" s="93"/>
      <c r="P15" s="93"/>
      <c r="Q15" s="93"/>
      <c r="R15" s="93"/>
      <c r="S15" s="93"/>
      <c r="T15" s="27">
        <v>8</v>
      </c>
      <c r="U15" s="40" t="str">
        <f t="shared" si="1"/>
        <v/>
      </c>
      <c r="V15" s="22">
        <v>206</v>
      </c>
      <c r="W15" s="22" t="s">
        <v>95</v>
      </c>
      <c r="X15" s="22" t="s">
        <v>83</v>
      </c>
      <c r="Y15" s="73">
        <v>957</v>
      </c>
      <c r="Z15" s="42"/>
      <c r="AA15" s="1" t="s">
        <v>97</v>
      </c>
      <c r="AB15" s="28" t="s">
        <v>239</v>
      </c>
    </row>
    <row r="16" spans="1:28" x14ac:dyDescent="0.3">
      <c r="A16" s="1" t="s">
        <v>72</v>
      </c>
      <c r="B16" s="1" t="s">
        <v>45</v>
      </c>
      <c r="C16" s="27" t="s">
        <v>46</v>
      </c>
      <c r="D16" s="38">
        <v>12</v>
      </c>
      <c r="E16" s="92"/>
      <c r="F16" s="27">
        <v>3</v>
      </c>
      <c r="G16" s="92"/>
      <c r="H16" s="92"/>
      <c r="I16" s="92"/>
      <c r="J16" s="27">
        <v>2</v>
      </c>
      <c r="K16" s="27">
        <v>2</v>
      </c>
      <c r="L16" s="92"/>
      <c r="M16" s="92"/>
      <c r="N16" s="27">
        <f t="shared" si="0"/>
        <v>0</v>
      </c>
      <c r="O16" s="93"/>
      <c r="P16" s="93"/>
      <c r="Q16" s="93"/>
      <c r="R16" s="93"/>
      <c r="S16" s="93"/>
      <c r="T16" s="27">
        <v>8</v>
      </c>
      <c r="U16" s="40" t="str">
        <f t="shared" si="1"/>
        <v/>
      </c>
      <c r="V16" s="22">
        <v>206</v>
      </c>
      <c r="W16" s="22" t="s">
        <v>95</v>
      </c>
      <c r="X16" s="22" t="s">
        <v>83</v>
      </c>
      <c r="Y16" s="73">
        <v>957</v>
      </c>
      <c r="Z16" s="42"/>
      <c r="AA16" s="1" t="s">
        <v>97</v>
      </c>
      <c r="AB16" s="28" t="s">
        <v>239</v>
      </c>
    </row>
    <row r="17" spans="1:28" x14ac:dyDescent="0.3">
      <c r="A17" s="1" t="s">
        <v>72</v>
      </c>
      <c r="B17" s="1" t="s">
        <v>45</v>
      </c>
      <c r="C17" s="27" t="s">
        <v>52</v>
      </c>
      <c r="D17" s="38">
        <v>32</v>
      </c>
      <c r="E17" s="92"/>
      <c r="F17" s="27">
        <v>5</v>
      </c>
      <c r="G17" s="92"/>
      <c r="H17" s="92"/>
      <c r="I17" s="92"/>
      <c r="J17" s="27">
        <v>8</v>
      </c>
      <c r="K17" s="27">
        <v>13</v>
      </c>
      <c r="L17" s="92"/>
      <c r="M17" s="92"/>
      <c r="N17" s="27">
        <f t="shared" si="0"/>
        <v>0</v>
      </c>
      <c r="O17" s="93"/>
      <c r="P17" s="93"/>
      <c r="Q17" s="93"/>
      <c r="R17" s="93"/>
      <c r="S17" s="93"/>
      <c r="T17" s="27">
        <v>18</v>
      </c>
      <c r="U17" s="40" t="str">
        <f t="shared" si="1"/>
        <v/>
      </c>
      <c r="V17" s="22">
        <v>206</v>
      </c>
      <c r="W17" s="22" t="s">
        <v>95</v>
      </c>
      <c r="X17" s="22" t="s">
        <v>83</v>
      </c>
      <c r="Y17" s="73">
        <v>957</v>
      </c>
      <c r="Z17" s="42"/>
      <c r="AA17" s="1" t="s">
        <v>97</v>
      </c>
      <c r="AB17" s="28" t="s">
        <v>239</v>
      </c>
    </row>
    <row r="18" spans="1:28" x14ac:dyDescent="0.3">
      <c r="A18" s="1" t="s">
        <v>72</v>
      </c>
      <c r="B18" s="1" t="s">
        <v>45</v>
      </c>
      <c r="C18" s="27" t="s">
        <v>47</v>
      </c>
      <c r="D18" s="38">
        <v>30</v>
      </c>
      <c r="E18" s="92"/>
      <c r="F18" s="27">
        <v>6</v>
      </c>
      <c r="G18" s="92"/>
      <c r="H18" s="92"/>
      <c r="I18" s="92"/>
      <c r="J18" s="27">
        <v>6</v>
      </c>
      <c r="K18" s="27">
        <v>6</v>
      </c>
      <c r="L18" s="92"/>
      <c r="M18" s="92"/>
      <c r="N18" s="27">
        <f t="shared" si="0"/>
        <v>0</v>
      </c>
      <c r="O18" s="93"/>
      <c r="P18" s="93"/>
      <c r="Q18" s="93"/>
      <c r="R18" s="93"/>
      <c r="S18" s="93"/>
      <c r="T18" s="27">
        <v>18</v>
      </c>
      <c r="U18" s="40" t="str">
        <f t="shared" si="1"/>
        <v/>
      </c>
      <c r="V18" s="22">
        <v>206</v>
      </c>
      <c r="W18" s="22" t="s">
        <v>95</v>
      </c>
      <c r="X18" s="22" t="s">
        <v>83</v>
      </c>
      <c r="Y18" s="73">
        <v>957</v>
      </c>
      <c r="Z18" s="42"/>
      <c r="AA18" s="1" t="s">
        <v>97</v>
      </c>
      <c r="AB18" s="28" t="s">
        <v>239</v>
      </c>
    </row>
    <row r="19" spans="1:28" x14ac:dyDescent="0.3">
      <c r="A19" s="1" t="s">
        <v>72</v>
      </c>
      <c r="B19" s="1" t="s">
        <v>45</v>
      </c>
      <c r="C19" s="27" t="s">
        <v>53</v>
      </c>
      <c r="D19" s="38">
        <v>24</v>
      </c>
      <c r="E19" s="92"/>
      <c r="F19" s="27">
        <v>1</v>
      </c>
      <c r="G19" s="92"/>
      <c r="H19" s="92"/>
      <c r="I19" s="92"/>
      <c r="J19" s="27">
        <v>0</v>
      </c>
      <c r="K19" s="27">
        <v>0</v>
      </c>
      <c r="L19" s="92"/>
      <c r="M19" s="92"/>
      <c r="N19" s="27">
        <f t="shared" si="0"/>
        <v>0</v>
      </c>
      <c r="O19" s="93"/>
      <c r="P19" s="93"/>
      <c r="Q19" s="93"/>
      <c r="R19" s="93"/>
      <c r="S19" s="93"/>
      <c r="T19" s="27">
        <v>2</v>
      </c>
      <c r="U19" s="40" t="str">
        <f t="shared" si="1"/>
        <v/>
      </c>
      <c r="V19" s="22">
        <v>206</v>
      </c>
      <c r="W19" s="22" t="s">
        <v>95</v>
      </c>
      <c r="X19" s="22" t="s">
        <v>83</v>
      </c>
      <c r="Y19" s="73">
        <v>957</v>
      </c>
      <c r="Z19" s="42"/>
      <c r="AA19" s="1" t="s">
        <v>97</v>
      </c>
      <c r="AB19" s="28" t="s">
        <v>239</v>
      </c>
    </row>
    <row r="20" spans="1:28" x14ac:dyDescent="0.3">
      <c r="A20" s="1" t="s">
        <v>72</v>
      </c>
      <c r="B20" s="1" t="s">
        <v>45</v>
      </c>
      <c r="C20" s="27" t="s">
        <v>48</v>
      </c>
      <c r="D20" s="38">
        <v>31</v>
      </c>
      <c r="E20" s="92"/>
      <c r="F20" s="27">
        <v>9</v>
      </c>
      <c r="G20" s="92"/>
      <c r="H20" s="92"/>
      <c r="I20" s="92"/>
      <c r="J20" s="27">
        <v>3</v>
      </c>
      <c r="K20" s="27">
        <v>3</v>
      </c>
      <c r="L20" s="92"/>
      <c r="M20" s="92"/>
      <c r="N20" s="27">
        <f t="shared" ref="N20:N24" si="2">SUM(L20:M20)</f>
        <v>0</v>
      </c>
      <c r="O20" s="93"/>
      <c r="P20" s="93"/>
      <c r="Q20" s="93"/>
      <c r="R20" s="93"/>
      <c r="S20" s="93"/>
      <c r="T20" s="27">
        <v>21</v>
      </c>
      <c r="U20" s="40" t="str">
        <f t="shared" si="1"/>
        <v/>
      </c>
      <c r="V20" s="22">
        <v>206</v>
      </c>
      <c r="W20" s="22" t="s">
        <v>95</v>
      </c>
      <c r="X20" s="22" t="s">
        <v>83</v>
      </c>
      <c r="Y20" s="73">
        <v>957</v>
      </c>
      <c r="Z20" s="42"/>
      <c r="AA20" s="1" t="s">
        <v>97</v>
      </c>
      <c r="AB20" s="28" t="s">
        <v>239</v>
      </c>
    </row>
    <row r="21" spans="1:28" x14ac:dyDescent="0.3">
      <c r="A21" s="1" t="s">
        <v>72</v>
      </c>
      <c r="B21" s="1" t="s">
        <v>45</v>
      </c>
      <c r="C21" s="27" t="s">
        <v>51</v>
      </c>
      <c r="D21" s="38">
        <v>34</v>
      </c>
      <c r="E21" s="92"/>
      <c r="F21" s="27">
        <v>2</v>
      </c>
      <c r="G21" s="92"/>
      <c r="H21" s="92"/>
      <c r="I21" s="92"/>
      <c r="J21" s="27">
        <v>0</v>
      </c>
      <c r="K21" s="27">
        <v>2</v>
      </c>
      <c r="L21" s="92"/>
      <c r="M21" s="92"/>
      <c r="N21" s="27">
        <f t="shared" si="2"/>
        <v>0</v>
      </c>
      <c r="O21" s="93"/>
      <c r="P21" s="93"/>
      <c r="Q21" s="93"/>
      <c r="R21" s="93"/>
      <c r="S21" s="93"/>
      <c r="T21" s="27">
        <v>4</v>
      </c>
      <c r="U21" s="40" t="str">
        <f t="shared" si="1"/>
        <v/>
      </c>
      <c r="V21" s="22">
        <v>206</v>
      </c>
      <c r="W21" s="22" t="s">
        <v>95</v>
      </c>
      <c r="X21" s="22" t="s">
        <v>83</v>
      </c>
      <c r="Y21" s="73">
        <v>957</v>
      </c>
      <c r="Z21" s="42"/>
      <c r="AA21" s="1" t="s">
        <v>97</v>
      </c>
      <c r="AB21" s="28" t="s">
        <v>239</v>
      </c>
    </row>
    <row r="22" spans="1:28" x14ac:dyDescent="0.3">
      <c r="A22" s="1" t="s">
        <v>72</v>
      </c>
      <c r="B22" s="1" t="s">
        <v>45</v>
      </c>
      <c r="C22" s="27" t="s">
        <v>54</v>
      </c>
      <c r="D22" s="38">
        <v>5</v>
      </c>
      <c r="E22" s="92" t="s">
        <v>415</v>
      </c>
      <c r="F22" s="27"/>
      <c r="G22" s="92"/>
      <c r="H22" s="92"/>
      <c r="I22" s="92"/>
      <c r="J22" s="27"/>
      <c r="K22" s="27"/>
      <c r="L22" s="92"/>
      <c r="M22" s="92"/>
      <c r="N22" s="27"/>
      <c r="O22" s="93"/>
      <c r="P22" s="93"/>
      <c r="Q22" s="93"/>
      <c r="R22" s="93"/>
      <c r="S22" s="93"/>
      <c r="T22" s="27"/>
      <c r="U22" s="40" t="str">
        <f t="shared" si="1"/>
        <v/>
      </c>
      <c r="V22" s="22">
        <v>206</v>
      </c>
      <c r="W22" s="22" t="s">
        <v>95</v>
      </c>
      <c r="X22" s="22" t="s">
        <v>83</v>
      </c>
      <c r="Y22" s="73">
        <v>957</v>
      </c>
      <c r="Z22" s="42"/>
      <c r="AA22" s="1" t="s">
        <v>97</v>
      </c>
      <c r="AB22" s="28" t="s">
        <v>239</v>
      </c>
    </row>
    <row r="23" spans="1:28" x14ac:dyDescent="0.3">
      <c r="A23" s="1" t="s">
        <v>72</v>
      </c>
      <c r="B23" s="1" t="s">
        <v>45</v>
      </c>
      <c r="C23" s="27" t="s">
        <v>55</v>
      </c>
      <c r="D23" s="38">
        <v>11</v>
      </c>
      <c r="E23" s="92"/>
      <c r="F23" s="27">
        <v>3</v>
      </c>
      <c r="G23" s="92"/>
      <c r="H23" s="92"/>
      <c r="I23" s="92"/>
      <c r="J23" s="27">
        <v>2</v>
      </c>
      <c r="K23" s="27">
        <v>2</v>
      </c>
      <c r="L23" s="92"/>
      <c r="M23" s="92"/>
      <c r="N23" s="27">
        <f t="shared" si="2"/>
        <v>0</v>
      </c>
      <c r="O23" s="93"/>
      <c r="P23" s="93"/>
      <c r="Q23" s="93"/>
      <c r="R23" s="93"/>
      <c r="S23" s="93"/>
      <c r="T23" s="27">
        <v>8</v>
      </c>
      <c r="U23" s="40" t="str">
        <f t="shared" si="1"/>
        <v/>
      </c>
      <c r="V23" s="22">
        <v>206</v>
      </c>
      <c r="W23" s="22" t="s">
        <v>95</v>
      </c>
      <c r="X23" s="22" t="s">
        <v>83</v>
      </c>
      <c r="Y23" s="73">
        <v>957</v>
      </c>
      <c r="Z23" s="42"/>
      <c r="AA23" s="1" t="s">
        <v>97</v>
      </c>
      <c r="AB23" s="28" t="s">
        <v>239</v>
      </c>
    </row>
    <row r="24" spans="1:28" x14ac:dyDescent="0.3">
      <c r="A24" s="1" t="s">
        <v>72</v>
      </c>
      <c r="B24" s="1" t="s">
        <v>45</v>
      </c>
      <c r="C24" s="57" t="s">
        <v>38</v>
      </c>
      <c r="D24" s="1"/>
      <c r="E24" s="57">
        <v>240</v>
      </c>
      <c r="F24" s="57"/>
      <c r="G24" s="57">
        <v>93</v>
      </c>
      <c r="H24" s="57"/>
      <c r="I24" s="57"/>
      <c r="J24" s="57"/>
      <c r="K24" s="57"/>
      <c r="L24" s="57"/>
      <c r="M24" s="57">
        <v>46</v>
      </c>
      <c r="N24" s="57">
        <f t="shared" si="2"/>
        <v>46</v>
      </c>
      <c r="O24" s="43"/>
      <c r="P24" s="43"/>
      <c r="Q24" s="43"/>
      <c r="R24" s="43"/>
      <c r="S24" s="43"/>
      <c r="T24" s="27"/>
      <c r="U24" s="40" t="str">
        <f t="shared" ref="U24" si="3">_xlfn.IFNA("",((T24+Q24+N24-R24)+(O24*2))/E24)</f>
        <v/>
      </c>
      <c r="V24" s="22">
        <v>206</v>
      </c>
      <c r="W24" s="22" t="s">
        <v>95</v>
      </c>
      <c r="X24" s="22" t="s">
        <v>83</v>
      </c>
      <c r="Y24" s="73">
        <v>957</v>
      </c>
      <c r="Z24" s="42"/>
      <c r="AA24" s="1" t="s">
        <v>97</v>
      </c>
      <c r="AB24" s="28" t="s">
        <v>239</v>
      </c>
    </row>
    <row r="25" spans="1:28" x14ac:dyDescent="0.3">
      <c r="A25" s="44" t="s">
        <v>72</v>
      </c>
      <c r="B25" s="44" t="s">
        <v>45</v>
      </c>
      <c r="C25" s="45" t="s">
        <v>39</v>
      </c>
      <c r="D25" s="44"/>
      <c r="E25" s="45">
        <f t="shared" ref="E25:T25" si="4">SUM(E13:E24)</f>
        <v>240</v>
      </c>
      <c r="F25" s="45">
        <f t="shared" si="4"/>
        <v>39</v>
      </c>
      <c r="G25" s="45">
        <f t="shared" si="4"/>
        <v>93</v>
      </c>
      <c r="H25" s="45">
        <f t="shared" si="4"/>
        <v>0</v>
      </c>
      <c r="I25" s="45">
        <f t="shared" si="4"/>
        <v>0</v>
      </c>
      <c r="J25" s="45">
        <f t="shared" si="4"/>
        <v>24</v>
      </c>
      <c r="K25" s="45">
        <f t="shared" si="4"/>
        <v>34</v>
      </c>
      <c r="L25" s="45">
        <f t="shared" si="4"/>
        <v>0</v>
      </c>
      <c r="M25" s="45">
        <f t="shared" si="4"/>
        <v>46</v>
      </c>
      <c r="N25" s="45">
        <f t="shared" si="4"/>
        <v>46</v>
      </c>
      <c r="O25" s="45">
        <f t="shared" si="4"/>
        <v>0</v>
      </c>
      <c r="P25" s="45">
        <f t="shared" si="4"/>
        <v>0</v>
      </c>
      <c r="Q25" s="45">
        <f t="shared" si="4"/>
        <v>0</v>
      </c>
      <c r="R25" s="45">
        <f t="shared" si="4"/>
        <v>0</v>
      </c>
      <c r="S25" s="45">
        <f t="shared" si="4"/>
        <v>0</v>
      </c>
      <c r="T25" s="45">
        <f t="shared" si="4"/>
        <v>102</v>
      </c>
      <c r="U25" s="46">
        <f>((T25+Q25+N25-R25)+(O25*2))/E25</f>
        <v>0.6166666666666667</v>
      </c>
      <c r="V25" s="47">
        <v>206</v>
      </c>
      <c r="W25" s="47" t="s">
        <v>95</v>
      </c>
      <c r="X25" s="47" t="s">
        <v>83</v>
      </c>
      <c r="Y25" s="74">
        <v>957</v>
      </c>
      <c r="Z25" s="49"/>
      <c r="AA25" s="44" t="s">
        <v>97</v>
      </c>
      <c r="AB25" s="80" t="s">
        <v>239</v>
      </c>
    </row>
    <row r="26" spans="1:28" x14ac:dyDescent="0.3">
      <c r="A26" s="1"/>
      <c r="B26" s="1"/>
      <c r="C26" s="1"/>
      <c r="D26" s="1"/>
      <c r="F26" s="50" t="s">
        <v>40</v>
      </c>
      <c r="G26" s="52">
        <f>F25/G25</f>
        <v>0.41935483870967744</v>
      </c>
      <c r="H26" s="27"/>
      <c r="I26" s="1"/>
      <c r="J26" s="50" t="s">
        <v>41</v>
      </c>
      <c r="K26" s="52">
        <f>J25/K25</f>
        <v>0.70588235294117652</v>
      </c>
      <c r="L26" s="1"/>
      <c r="M26" s="39" t="s">
        <v>42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1"/>
    </row>
    <row r="27" spans="1:28" x14ac:dyDescent="0.3">
      <c r="A27" s="1"/>
      <c r="B27" s="1"/>
      <c r="C27" s="5" t="s">
        <v>43</v>
      </c>
      <c r="G27" s="63"/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5"/>
      <c r="G28" s="63"/>
      <c r="V28" s="22"/>
      <c r="W28" s="22"/>
      <c r="X28" s="22"/>
      <c r="Y28" s="54"/>
      <c r="Z28" s="42"/>
      <c r="AA28" s="1"/>
      <c r="AB28" s="1"/>
    </row>
    <row r="29" spans="1:28" x14ac:dyDescent="0.3">
      <c r="B29" s="1"/>
      <c r="C29" s="1"/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1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32" t="s">
        <v>73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11</v>
      </c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72</v>
      </c>
      <c r="C35" s="27" t="s">
        <v>372</v>
      </c>
      <c r="D35" s="38">
        <v>25</v>
      </c>
      <c r="E35" s="92"/>
      <c r="F35" s="27">
        <v>0</v>
      </c>
      <c r="G35" s="92"/>
      <c r="H35" s="92"/>
      <c r="I35" s="92"/>
      <c r="J35" s="27">
        <v>0</v>
      </c>
      <c r="K35" s="27">
        <v>0</v>
      </c>
      <c r="L35" s="92"/>
      <c r="M35" s="92"/>
      <c r="N35" s="27">
        <v>0</v>
      </c>
      <c r="O35" s="92"/>
      <c r="P35" s="93"/>
      <c r="Q35" s="92"/>
      <c r="R35" s="92"/>
      <c r="S35" s="92"/>
      <c r="T35" s="27">
        <v>0</v>
      </c>
      <c r="U35" s="40" t="str">
        <f>IFERROR(((T35+Q35+N35-R35)+(O35*2))/E35,"")</f>
        <v/>
      </c>
      <c r="V35" s="22">
        <v>206</v>
      </c>
      <c r="W35" s="22" t="s">
        <v>82</v>
      </c>
      <c r="X35" s="22" t="s">
        <v>96</v>
      </c>
      <c r="Y35" s="73">
        <v>957</v>
      </c>
      <c r="Z35" s="42" t="s">
        <v>465</v>
      </c>
      <c r="AA35" s="1" t="s">
        <v>240</v>
      </c>
      <c r="AB35" s="28" t="s">
        <v>241</v>
      </c>
    </row>
    <row r="36" spans="1:28" x14ac:dyDescent="0.3">
      <c r="A36" s="1" t="s">
        <v>45</v>
      </c>
      <c r="B36" s="1" t="s">
        <v>72</v>
      </c>
      <c r="C36" s="27" t="s">
        <v>362</v>
      </c>
      <c r="D36" s="38">
        <v>21</v>
      </c>
      <c r="E36" s="92"/>
      <c r="F36" s="27">
        <v>2</v>
      </c>
      <c r="G36" s="92"/>
      <c r="H36" s="92"/>
      <c r="I36" s="92"/>
      <c r="J36" s="27">
        <v>2</v>
      </c>
      <c r="K36" s="27">
        <v>3</v>
      </c>
      <c r="L36" s="92"/>
      <c r="M36" s="92"/>
      <c r="N36" s="27">
        <f t="shared" ref="N36:N40" si="5">SUM(L36:M36)</f>
        <v>0</v>
      </c>
      <c r="O36" s="93"/>
      <c r="P36" s="57">
        <v>6</v>
      </c>
      <c r="Q36" s="93"/>
      <c r="R36" s="93"/>
      <c r="S36" s="93"/>
      <c r="T36" s="39">
        <v>6</v>
      </c>
      <c r="U36" s="40" t="str">
        <f t="shared" ref="U36:U44" si="6">IFERROR(((T36+Q36+N36-R36)+(O36*2))/E36,"")</f>
        <v/>
      </c>
      <c r="V36" s="22">
        <v>206</v>
      </c>
      <c r="W36" s="22" t="s">
        <v>82</v>
      </c>
      <c r="X36" s="22" t="s">
        <v>96</v>
      </c>
      <c r="Y36" s="73">
        <v>957</v>
      </c>
      <c r="Z36" s="42" t="s">
        <v>465</v>
      </c>
      <c r="AA36" s="1" t="s">
        <v>240</v>
      </c>
      <c r="AB36" s="28" t="s">
        <v>241</v>
      </c>
    </row>
    <row r="37" spans="1:28" x14ac:dyDescent="0.3">
      <c r="A37" s="1" t="s">
        <v>45</v>
      </c>
      <c r="B37" s="1" t="s">
        <v>72</v>
      </c>
      <c r="C37" s="27" t="s">
        <v>363</v>
      </c>
      <c r="D37" s="38">
        <v>32</v>
      </c>
      <c r="E37" s="92"/>
      <c r="F37" s="27">
        <v>6</v>
      </c>
      <c r="G37" s="92"/>
      <c r="H37" s="92"/>
      <c r="I37" s="92"/>
      <c r="J37" s="27">
        <v>5</v>
      </c>
      <c r="K37" s="27">
        <v>6</v>
      </c>
      <c r="L37" s="92"/>
      <c r="M37" s="92"/>
      <c r="N37" s="27">
        <f t="shared" si="5"/>
        <v>0</v>
      </c>
      <c r="O37" s="93"/>
      <c r="P37" s="93"/>
      <c r="Q37" s="93"/>
      <c r="R37" s="93"/>
      <c r="S37" s="93"/>
      <c r="T37" s="39">
        <v>17</v>
      </c>
      <c r="U37" s="40" t="str">
        <f t="shared" si="6"/>
        <v/>
      </c>
      <c r="V37" s="22">
        <v>206</v>
      </c>
      <c r="W37" s="22" t="s">
        <v>82</v>
      </c>
      <c r="X37" s="22" t="s">
        <v>96</v>
      </c>
      <c r="Y37" s="73">
        <v>957</v>
      </c>
      <c r="Z37" s="42" t="s">
        <v>465</v>
      </c>
      <c r="AA37" s="1" t="s">
        <v>240</v>
      </c>
      <c r="AB37" s="28" t="s">
        <v>241</v>
      </c>
    </row>
    <row r="38" spans="1:28" x14ac:dyDescent="0.3">
      <c r="A38" s="1" t="s">
        <v>45</v>
      </c>
      <c r="B38" s="1" t="s">
        <v>72</v>
      </c>
      <c r="C38" s="27" t="s">
        <v>364</v>
      </c>
      <c r="D38" s="38">
        <v>45</v>
      </c>
      <c r="E38" s="92"/>
      <c r="F38" s="27">
        <v>2</v>
      </c>
      <c r="G38" s="92"/>
      <c r="H38" s="92"/>
      <c r="I38" s="92"/>
      <c r="J38" s="27">
        <v>3</v>
      </c>
      <c r="K38" s="27">
        <v>4</v>
      </c>
      <c r="L38" s="92"/>
      <c r="M38" s="92"/>
      <c r="N38" s="27">
        <f t="shared" si="5"/>
        <v>0</v>
      </c>
      <c r="O38" s="93"/>
      <c r="P38" s="93"/>
      <c r="Q38" s="93"/>
      <c r="R38" s="93"/>
      <c r="S38" s="93"/>
      <c r="T38" s="39">
        <v>7</v>
      </c>
      <c r="U38" s="40" t="str">
        <f t="shared" si="6"/>
        <v/>
      </c>
      <c r="V38" s="22">
        <v>206</v>
      </c>
      <c r="W38" s="22" t="s">
        <v>82</v>
      </c>
      <c r="X38" s="22" t="s">
        <v>96</v>
      </c>
      <c r="Y38" s="73">
        <v>957</v>
      </c>
      <c r="Z38" s="42" t="s">
        <v>465</v>
      </c>
      <c r="AA38" s="1" t="s">
        <v>240</v>
      </c>
      <c r="AB38" s="28" t="s">
        <v>241</v>
      </c>
    </row>
    <row r="39" spans="1:28" x14ac:dyDescent="0.3">
      <c r="A39" s="1" t="s">
        <v>45</v>
      </c>
      <c r="B39" s="1" t="s">
        <v>72</v>
      </c>
      <c r="C39" s="27" t="s">
        <v>365</v>
      </c>
      <c r="D39" s="38">
        <v>42</v>
      </c>
      <c r="E39" s="92"/>
      <c r="F39" s="27">
        <v>8</v>
      </c>
      <c r="G39" s="92"/>
      <c r="H39" s="92"/>
      <c r="I39" s="92"/>
      <c r="J39" s="27">
        <v>6</v>
      </c>
      <c r="K39" s="27">
        <v>7</v>
      </c>
      <c r="L39" s="92"/>
      <c r="M39" s="92"/>
      <c r="N39" s="27">
        <f t="shared" si="5"/>
        <v>0</v>
      </c>
      <c r="O39" s="93"/>
      <c r="P39" s="57">
        <v>6</v>
      </c>
      <c r="Q39" s="93"/>
      <c r="R39" s="93"/>
      <c r="S39" s="93"/>
      <c r="T39" s="39">
        <v>22</v>
      </c>
      <c r="U39" s="40" t="str">
        <f t="shared" si="6"/>
        <v/>
      </c>
      <c r="V39" s="22">
        <v>206</v>
      </c>
      <c r="W39" s="22" t="s">
        <v>82</v>
      </c>
      <c r="X39" s="22" t="s">
        <v>96</v>
      </c>
      <c r="Y39" s="73">
        <v>957</v>
      </c>
      <c r="Z39" s="42" t="s">
        <v>465</v>
      </c>
      <c r="AA39" s="1" t="s">
        <v>240</v>
      </c>
      <c r="AB39" s="28" t="s">
        <v>241</v>
      </c>
    </row>
    <row r="40" spans="1:28" x14ac:dyDescent="0.3">
      <c r="A40" s="1" t="s">
        <v>45</v>
      </c>
      <c r="B40" s="1" t="s">
        <v>72</v>
      </c>
      <c r="C40" s="27" t="s">
        <v>366</v>
      </c>
      <c r="D40" s="38">
        <v>53</v>
      </c>
      <c r="E40" s="92"/>
      <c r="F40" s="27">
        <v>9</v>
      </c>
      <c r="G40" s="92"/>
      <c r="H40" s="92"/>
      <c r="I40" s="92"/>
      <c r="J40" s="27">
        <v>4</v>
      </c>
      <c r="K40" s="27">
        <v>4</v>
      </c>
      <c r="L40" s="92"/>
      <c r="M40" s="92"/>
      <c r="N40" s="27">
        <f t="shared" si="5"/>
        <v>0</v>
      </c>
      <c r="O40" s="93"/>
      <c r="P40" s="93"/>
      <c r="Q40" s="93"/>
      <c r="R40" s="93"/>
      <c r="S40" s="93"/>
      <c r="T40" s="39">
        <v>22</v>
      </c>
      <c r="U40" s="40" t="str">
        <f t="shared" si="6"/>
        <v/>
      </c>
      <c r="V40" s="22">
        <v>206</v>
      </c>
      <c r="W40" s="22" t="s">
        <v>82</v>
      </c>
      <c r="X40" s="22" t="s">
        <v>96</v>
      </c>
      <c r="Y40" s="73">
        <v>957</v>
      </c>
      <c r="Z40" s="42" t="s">
        <v>465</v>
      </c>
      <c r="AA40" s="1" t="s">
        <v>240</v>
      </c>
      <c r="AB40" s="28" t="s">
        <v>241</v>
      </c>
    </row>
    <row r="41" spans="1:28" x14ac:dyDescent="0.3">
      <c r="A41" s="1" t="s">
        <v>45</v>
      </c>
      <c r="B41" s="1" t="s">
        <v>72</v>
      </c>
      <c r="C41" s="27" t="s">
        <v>367</v>
      </c>
      <c r="D41" s="38">
        <v>33</v>
      </c>
      <c r="E41" s="92"/>
      <c r="F41" s="27">
        <v>3</v>
      </c>
      <c r="G41" s="92"/>
      <c r="H41" s="92"/>
      <c r="I41" s="92"/>
      <c r="J41" s="27">
        <v>1</v>
      </c>
      <c r="K41" s="27">
        <v>1</v>
      </c>
      <c r="L41" s="92"/>
      <c r="M41" s="92"/>
      <c r="N41" s="27">
        <f t="shared" ref="N41:N45" si="7">SUM(L41:M41)</f>
        <v>0</v>
      </c>
      <c r="O41" s="93"/>
      <c r="P41" s="93"/>
      <c r="Q41" s="93"/>
      <c r="R41" s="93"/>
      <c r="S41" s="93"/>
      <c r="T41" s="39">
        <v>7</v>
      </c>
      <c r="U41" s="40" t="str">
        <f t="shared" si="6"/>
        <v/>
      </c>
      <c r="V41" s="22">
        <v>206</v>
      </c>
      <c r="W41" s="22" t="s">
        <v>82</v>
      </c>
      <c r="X41" s="22" t="s">
        <v>96</v>
      </c>
      <c r="Y41" s="73">
        <v>957</v>
      </c>
      <c r="Z41" s="42" t="s">
        <v>465</v>
      </c>
      <c r="AA41" s="1" t="s">
        <v>240</v>
      </c>
      <c r="AB41" s="28" t="s">
        <v>241</v>
      </c>
    </row>
    <row r="42" spans="1:28" x14ac:dyDescent="0.3">
      <c r="A42" s="1" t="s">
        <v>45</v>
      </c>
      <c r="B42" s="1" t="s">
        <v>72</v>
      </c>
      <c r="C42" s="27" t="s">
        <v>368</v>
      </c>
      <c r="D42" s="38">
        <v>12</v>
      </c>
      <c r="E42" s="92"/>
      <c r="F42" s="27">
        <v>3</v>
      </c>
      <c r="G42" s="92"/>
      <c r="H42" s="92"/>
      <c r="I42" s="92"/>
      <c r="J42" s="27">
        <v>6</v>
      </c>
      <c r="K42" s="27">
        <v>10</v>
      </c>
      <c r="L42" s="92"/>
      <c r="M42" s="92"/>
      <c r="N42" s="27">
        <f t="shared" si="7"/>
        <v>0</v>
      </c>
      <c r="O42" s="93"/>
      <c r="P42" s="93"/>
      <c r="Q42" s="93"/>
      <c r="R42" s="93"/>
      <c r="S42" s="93"/>
      <c r="T42" s="39">
        <v>12</v>
      </c>
      <c r="U42" s="40" t="str">
        <f t="shared" si="6"/>
        <v/>
      </c>
      <c r="V42" s="22">
        <v>206</v>
      </c>
      <c r="W42" s="22" t="s">
        <v>82</v>
      </c>
      <c r="X42" s="22" t="s">
        <v>96</v>
      </c>
      <c r="Y42" s="73">
        <v>957</v>
      </c>
      <c r="Z42" s="42" t="s">
        <v>465</v>
      </c>
      <c r="AA42" s="1" t="s">
        <v>240</v>
      </c>
      <c r="AB42" s="28" t="s">
        <v>241</v>
      </c>
    </row>
    <row r="43" spans="1:28" x14ac:dyDescent="0.3">
      <c r="A43" s="1" t="s">
        <v>45</v>
      </c>
      <c r="B43" s="1" t="s">
        <v>72</v>
      </c>
      <c r="C43" s="27" t="s">
        <v>369</v>
      </c>
      <c r="D43" s="38">
        <v>24</v>
      </c>
      <c r="E43" s="92" t="s">
        <v>415</v>
      </c>
      <c r="F43" s="27"/>
      <c r="G43" s="92"/>
      <c r="H43" s="92"/>
      <c r="I43" s="92"/>
      <c r="J43" s="27"/>
      <c r="K43" s="27"/>
      <c r="L43" s="92"/>
      <c r="M43" s="92"/>
      <c r="N43" s="27"/>
      <c r="O43" s="93"/>
      <c r="P43" s="93"/>
      <c r="Q43" s="93"/>
      <c r="R43" s="93"/>
      <c r="S43" s="93"/>
      <c r="T43" s="39"/>
      <c r="U43" s="40" t="str">
        <f t="shared" si="6"/>
        <v/>
      </c>
      <c r="V43" s="22">
        <v>206</v>
      </c>
      <c r="W43" s="22" t="s">
        <v>82</v>
      </c>
      <c r="X43" s="22" t="s">
        <v>96</v>
      </c>
      <c r="Y43" s="73">
        <v>957</v>
      </c>
      <c r="Z43" s="42" t="s">
        <v>465</v>
      </c>
      <c r="AA43" s="1" t="s">
        <v>240</v>
      </c>
      <c r="AB43" s="28" t="s">
        <v>241</v>
      </c>
    </row>
    <row r="44" spans="1:28" x14ac:dyDescent="0.3">
      <c r="A44" s="1" t="s">
        <v>45</v>
      </c>
      <c r="B44" s="1" t="s">
        <v>72</v>
      </c>
      <c r="C44" s="27" t="s">
        <v>370</v>
      </c>
      <c r="D44" s="38">
        <v>11</v>
      </c>
      <c r="E44" s="92"/>
      <c r="F44" s="27">
        <v>5</v>
      </c>
      <c r="G44" s="92"/>
      <c r="H44" s="92"/>
      <c r="I44" s="92"/>
      <c r="J44" s="27">
        <v>4</v>
      </c>
      <c r="K44" s="27">
        <v>5</v>
      </c>
      <c r="L44" s="92"/>
      <c r="M44" s="92"/>
      <c r="N44" s="27">
        <f t="shared" si="7"/>
        <v>0</v>
      </c>
      <c r="O44" s="93"/>
      <c r="P44" s="93"/>
      <c r="Q44" s="93"/>
      <c r="R44" s="93"/>
      <c r="S44" s="93"/>
      <c r="T44" s="39">
        <v>14</v>
      </c>
      <c r="U44" s="40" t="str">
        <f t="shared" si="6"/>
        <v/>
      </c>
      <c r="V44" s="22">
        <v>206</v>
      </c>
      <c r="W44" s="22" t="s">
        <v>82</v>
      </c>
      <c r="X44" s="22" t="s">
        <v>96</v>
      </c>
      <c r="Y44" s="73">
        <v>957</v>
      </c>
      <c r="Z44" s="42" t="s">
        <v>465</v>
      </c>
      <c r="AA44" s="1" t="s">
        <v>240</v>
      </c>
      <c r="AB44" s="28" t="s">
        <v>241</v>
      </c>
    </row>
    <row r="45" spans="1:28" x14ac:dyDescent="0.3">
      <c r="A45" s="1" t="s">
        <v>45</v>
      </c>
      <c r="B45" s="1" t="s">
        <v>72</v>
      </c>
      <c r="C45" s="57" t="s">
        <v>38</v>
      </c>
      <c r="D45" s="1"/>
      <c r="E45" s="57">
        <v>240</v>
      </c>
      <c r="F45" s="57"/>
      <c r="G45" s="57">
        <v>66</v>
      </c>
      <c r="H45" s="57"/>
      <c r="I45" s="57"/>
      <c r="J45" s="57"/>
      <c r="K45" s="57"/>
      <c r="L45" s="57"/>
      <c r="M45" s="57">
        <v>40</v>
      </c>
      <c r="N45" s="57">
        <f t="shared" si="7"/>
        <v>40</v>
      </c>
      <c r="O45" s="57"/>
      <c r="P45" s="57"/>
      <c r="Q45" s="57"/>
      <c r="R45" s="43"/>
      <c r="S45" s="43"/>
      <c r="T45" s="43"/>
      <c r="U45" s="40" t="str">
        <f t="shared" ref="U45" si="8">_xlfn.IFNA("",((T45+Q45+N45-R45)+(O45*2))/E45)</f>
        <v/>
      </c>
      <c r="V45" s="22">
        <v>206</v>
      </c>
      <c r="W45" s="22" t="s">
        <v>82</v>
      </c>
      <c r="X45" s="22" t="s">
        <v>96</v>
      </c>
      <c r="Y45" s="73">
        <v>957</v>
      </c>
      <c r="Z45" s="42" t="s">
        <v>465</v>
      </c>
      <c r="AA45" s="1" t="s">
        <v>240</v>
      </c>
      <c r="AB45" s="28" t="s">
        <v>241</v>
      </c>
    </row>
    <row r="46" spans="1:28" x14ac:dyDescent="0.3">
      <c r="A46" s="44" t="s">
        <v>45</v>
      </c>
      <c r="B46" s="44" t="s">
        <v>72</v>
      </c>
      <c r="C46" s="45" t="s">
        <v>39</v>
      </c>
      <c r="D46" s="44"/>
      <c r="E46" s="45">
        <f t="shared" ref="E46:T46" si="9">SUM(E35:E45)</f>
        <v>240</v>
      </c>
      <c r="F46" s="45">
        <f t="shared" si="9"/>
        <v>38</v>
      </c>
      <c r="G46" s="45">
        <f t="shared" si="9"/>
        <v>66</v>
      </c>
      <c r="H46" s="45">
        <f t="shared" si="9"/>
        <v>0</v>
      </c>
      <c r="I46" s="45">
        <f t="shared" si="9"/>
        <v>0</v>
      </c>
      <c r="J46" s="45">
        <f t="shared" si="9"/>
        <v>31</v>
      </c>
      <c r="K46" s="45">
        <f t="shared" si="9"/>
        <v>40</v>
      </c>
      <c r="L46" s="45">
        <f t="shared" si="9"/>
        <v>0</v>
      </c>
      <c r="M46" s="45">
        <f t="shared" si="9"/>
        <v>40</v>
      </c>
      <c r="N46" s="45">
        <f t="shared" si="9"/>
        <v>40</v>
      </c>
      <c r="O46" s="45">
        <f t="shared" si="9"/>
        <v>0</v>
      </c>
      <c r="P46" s="45">
        <f t="shared" si="9"/>
        <v>12</v>
      </c>
      <c r="Q46" s="45">
        <f t="shared" si="9"/>
        <v>0</v>
      </c>
      <c r="R46" s="45">
        <f t="shared" si="9"/>
        <v>0</v>
      </c>
      <c r="S46" s="45">
        <f t="shared" si="9"/>
        <v>0</v>
      </c>
      <c r="T46" s="45">
        <f t="shared" si="9"/>
        <v>107</v>
      </c>
      <c r="U46" s="46">
        <f>((T46+Q46+N46-R46)+(O46*2))/E46</f>
        <v>0.61250000000000004</v>
      </c>
      <c r="V46" s="47">
        <v>206</v>
      </c>
      <c r="W46" s="47" t="s">
        <v>82</v>
      </c>
      <c r="X46" s="47" t="s">
        <v>96</v>
      </c>
      <c r="Y46" s="74">
        <v>957</v>
      </c>
      <c r="Z46" s="78" t="s">
        <v>425</v>
      </c>
      <c r="AA46" s="44" t="s">
        <v>240</v>
      </c>
      <c r="AB46" s="80" t="s">
        <v>241</v>
      </c>
    </row>
    <row r="47" spans="1:28" x14ac:dyDescent="0.3">
      <c r="A47" s="1"/>
      <c r="B47" s="1"/>
      <c r="C47" s="1"/>
      <c r="D47" s="1"/>
      <c r="F47" s="50" t="s">
        <v>40</v>
      </c>
      <c r="G47" s="52">
        <f>F46/G46</f>
        <v>0.5757575757575758</v>
      </c>
      <c r="H47" s="27"/>
      <c r="I47" s="1"/>
      <c r="J47" s="50" t="s">
        <v>41</v>
      </c>
      <c r="K47" s="52">
        <f>J46/K46</f>
        <v>0.77500000000000002</v>
      </c>
      <c r="L47" s="1"/>
      <c r="M47" s="39" t="s">
        <v>42</v>
      </c>
      <c r="N47" s="53"/>
      <c r="P47" s="1"/>
      <c r="Q47" s="1"/>
      <c r="R47" s="1"/>
      <c r="S47" s="1"/>
      <c r="T47" s="1"/>
      <c r="U47" s="1"/>
      <c r="V47" s="22"/>
      <c r="W47" s="22"/>
      <c r="X47" s="22"/>
      <c r="Y47" s="54"/>
      <c r="Z47" s="42"/>
      <c r="AA47" s="1"/>
      <c r="AB47" s="1"/>
    </row>
    <row r="48" spans="1:28" x14ac:dyDescent="0.3">
      <c r="A48" s="1"/>
      <c r="B48" s="1"/>
      <c r="C48" s="5" t="s">
        <v>43</v>
      </c>
      <c r="G48" s="63"/>
      <c r="V48" s="22"/>
      <c r="W48" s="22"/>
      <c r="X48" s="22"/>
      <c r="Y48" s="54"/>
      <c r="Z48" s="42"/>
      <c r="AA48" s="1"/>
      <c r="AB48" s="1"/>
    </row>
    <row r="49" spans="1:28" x14ac:dyDescent="0.3">
      <c r="A49" s="1"/>
      <c r="B49" s="1"/>
      <c r="C49" s="1" t="s">
        <v>426</v>
      </c>
      <c r="D49" s="1"/>
      <c r="E49" s="1"/>
      <c r="F49" s="1"/>
      <c r="G49" s="1" t="s">
        <v>561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22"/>
      <c r="W49" s="22"/>
      <c r="X49" s="22"/>
      <c r="Y49" s="54"/>
      <c r="Z49" s="42"/>
      <c r="AA49" s="1"/>
      <c r="AB49" s="1"/>
    </row>
    <row r="50" spans="1:28" x14ac:dyDescent="0.3">
      <c r="A50" s="1"/>
      <c r="B50" s="1"/>
      <c r="C50" s="1" t="s">
        <v>466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2"/>
      <c r="W50" s="22"/>
      <c r="X50" s="22"/>
      <c r="Y50" s="54"/>
      <c r="Z50" s="42"/>
      <c r="AA50" s="1"/>
      <c r="AB50" s="1"/>
    </row>
    <row r="51" spans="1:28" x14ac:dyDescent="0.3">
      <c r="A51" s="1"/>
      <c r="B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2"/>
      <c r="W51" s="22"/>
      <c r="X51" s="22"/>
      <c r="Y51" s="54"/>
      <c r="Z51" s="42"/>
      <c r="AA51" s="1"/>
      <c r="AB51" s="1"/>
    </row>
    <row r="52" spans="1:28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22"/>
      <c r="W52" s="22"/>
      <c r="X52" s="22"/>
      <c r="Y52" s="54"/>
      <c r="Z52" s="42"/>
      <c r="AA52" s="1"/>
      <c r="AB52" s="1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86B8E-06CB-44FF-803B-76D26E8D4989}">
  <sheetPr>
    <tabColor rgb="FFFF0000"/>
    <pageSetUpPr fitToPage="1"/>
  </sheetPr>
  <dimension ref="A1:AB53"/>
  <sheetViews>
    <sheetView workbookViewId="0">
      <selection activeCell="C22" sqref="C22:E22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3" t="s">
        <v>457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3" t="s">
        <v>498</v>
      </c>
    </row>
    <row r="3" spans="1:28" x14ac:dyDescent="0.3">
      <c r="B3" s="1"/>
      <c r="C3" s="6">
        <v>29207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105</v>
      </c>
      <c r="D4" s="7" t="s">
        <v>4</v>
      </c>
      <c r="E4" s="8"/>
      <c r="F4" s="5"/>
      <c r="G4" s="1"/>
      <c r="J4" s="15" t="s">
        <v>242</v>
      </c>
      <c r="K4" s="16" t="str">
        <f>+C11</f>
        <v>New Orleans Pride</v>
      </c>
      <c r="L4" s="17"/>
      <c r="M4" s="18"/>
      <c r="N4" s="19">
        <v>21</v>
      </c>
      <c r="O4" s="19">
        <v>26</v>
      </c>
      <c r="P4" s="19">
        <v>31</v>
      </c>
      <c r="Q4" s="19">
        <v>30</v>
      </c>
      <c r="R4" s="20"/>
      <c r="S4" s="21">
        <f>SUM(N4:R4)</f>
        <v>108</v>
      </c>
      <c r="T4" s="22">
        <v>208</v>
      </c>
    </row>
    <row r="5" spans="1:28" x14ac:dyDescent="0.3">
      <c r="B5" s="1"/>
      <c r="C5" s="6" t="s">
        <v>146</v>
      </c>
      <c r="D5" s="7" t="s">
        <v>5</v>
      </c>
      <c r="E5" s="1"/>
      <c r="F5" s="1"/>
      <c r="G5" s="1"/>
      <c r="J5" s="15" t="s">
        <v>203</v>
      </c>
      <c r="K5" s="16" t="str">
        <f>+C33</f>
        <v>Philadelphia Fox</v>
      </c>
      <c r="L5" s="17"/>
      <c r="M5" s="18"/>
      <c r="N5" s="19">
        <v>13</v>
      </c>
      <c r="O5" s="19">
        <v>19</v>
      </c>
      <c r="P5" s="19">
        <v>15</v>
      </c>
      <c r="Q5" s="19">
        <v>24</v>
      </c>
      <c r="R5" s="20"/>
      <c r="S5" s="21">
        <f>SUM(N5:R5)</f>
        <v>71</v>
      </c>
      <c r="T5" s="22">
        <v>208</v>
      </c>
      <c r="U5" s="1"/>
      <c r="V5" s="1"/>
      <c r="W5" s="1"/>
    </row>
    <row r="6" spans="1:28" x14ac:dyDescent="0.3">
      <c r="C6" s="23">
        <v>1342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102</v>
      </c>
      <c r="D7" s="7" t="s">
        <v>7</v>
      </c>
      <c r="G7" s="36"/>
      <c r="H7" s="63"/>
      <c r="S7" s="1"/>
      <c r="T7" s="25" t="s">
        <v>8</v>
      </c>
      <c r="U7" s="1"/>
      <c r="V7" s="26">
        <v>208</v>
      </c>
      <c r="W7" s="1"/>
    </row>
    <row r="8" spans="1:28" x14ac:dyDescent="0.3">
      <c r="B8" s="1"/>
      <c r="C8" s="24" t="s">
        <v>511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>
        <v>12</v>
      </c>
      <c r="W11" s="1"/>
      <c r="X11" s="1"/>
      <c r="Y11" s="31"/>
      <c r="Z11" s="42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64</v>
      </c>
      <c r="B13" s="1" t="s">
        <v>45</v>
      </c>
      <c r="C13" s="27" t="s">
        <v>116</v>
      </c>
      <c r="D13" s="38">
        <v>22</v>
      </c>
      <c r="E13" s="92"/>
      <c r="F13" s="27">
        <v>3</v>
      </c>
      <c r="G13" s="92"/>
      <c r="H13" s="27"/>
      <c r="I13" s="27"/>
      <c r="J13" s="27">
        <v>2</v>
      </c>
      <c r="K13" s="27">
        <v>6</v>
      </c>
      <c r="L13" s="92"/>
      <c r="M13" s="92"/>
      <c r="N13" s="27">
        <f>SUM(L13:M13)</f>
        <v>0</v>
      </c>
      <c r="O13" s="92"/>
      <c r="P13" s="93"/>
      <c r="Q13" s="92"/>
      <c r="R13" s="92"/>
      <c r="S13" s="92"/>
      <c r="T13" s="27">
        <f>+(F13*2)+J13</f>
        <v>8</v>
      </c>
      <c r="U13" s="40" t="str">
        <f>IFERROR(((T13+Q13+N13-R13)+(O13*2))/E13,"")</f>
        <v/>
      </c>
      <c r="V13" s="22">
        <v>208</v>
      </c>
      <c r="W13" s="22" t="s">
        <v>95</v>
      </c>
      <c r="X13" s="22" t="s">
        <v>96</v>
      </c>
      <c r="Y13" s="73">
        <v>1342</v>
      </c>
      <c r="Z13" s="42"/>
      <c r="AA13" s="1" t="s">
        <v>471</v>
      </c>
      <c r="AB13" s="28" t="s">
        <v>243</v>
      </c>
    </row>
    <row r="14" spans="1:28" x14ac:dyDescent="0.3">
      <c r="A14" s="1" t="s">
        <v>64</v>
      </c>
      <c r="B14" s="1" t="s">
        <v>45</v>
      </c>
      <c r="C14" s="27" t="s">
        <v>50</v>
      </c>
      <c r="D14" s="38">
        <v>15</v>
      </c>
      <c r="E14" s="92"/>
      <c r="F14" s="27">
        <v>2</v>
      </c>
      <c r="G14" s="92"/>
      <c r="H14" s="27"/>
      <c r="I14" s="27"/>
      <c r="J14" s="27">
        <v>1</v>
      </c>
      <c r="K14" s="27">
        <v>2</v>
      </c>
      <c r="L14" s="92"/>
      <c r="M14" s="92"/>
      <c r="N14" s="27">
        <f>SUM(L14:M14)</f>
        <v>0</v>
      </c>
      <c r="O14" s="92"/>
      <c r="P14" s="93"/>
      <c r="Q14" s="92"/>
      <c r="R14" s="92"/>
      <c r="S14" s="92"/>
      <c r="T14" s="27">
        <f>+(F14*2)+J14</f>
        <v>5</v>
      </c>
      <c r="U14" s="40" t="str">
        <f>IFERROR(((T14+Q14+N14-R14)+(O14*2))/E14,"")</f>
        <v/>
      </c>
      <c r="V14" s="22">
        <v>208</v>
      </c>
      <c r="W14" s="22" t="s">
        <v>95</v>
      </c>
      <c r="X14" s="22" t="s">
        <v>96</v>
      </c>
      <c r="Y14" s="73">
        <v>1342</v>
      </c>
      <c r="Z14" s="42"/>
      <c r="AA14" s="1" t="s">
        <v>471</v>
      </c>
      <c r="AB14" s="28" t="s">
        <v>243</v>
      </c>
    </row>
    <row r="15" spans="1:28" x14ac:dyDescent="0.3">
      <c r="A15" s="1" t="s">
        <v>64</v>
      </c>
      <c r="B15" s="1" t="s">
        <v>45</v>
      </c>
      <c r="C15" s="27" t="s">
        <v>49</v>
      </c>
      <c r="D15" s="38">
        <v>10</v>
      </c>
      <c r="E15" s="92"/>
      <c r="F15" s="27">
        <v>5</v>
      </c>
      <c r="G15" s="92"/>
      <c r="H15" s="27"/>
      <c r="I15" s="27"/>
      <c r="J15" s="27">
        <v>0</v>
      </c>
      <c r="K15" s="27">
        <v>0</v>
      </c>
      <c r="L15" s="92"/>
      <c r="M15" s="92"/>
      <c r="N15" s="27">
        <f t="shared" ref="N15:N20" si="0">SUM(L15:M15)</f>
        <v>0</v>
      </c>
      <c r="O15" s="93"/>
      <c r="P15" s="93"/>
      <c r="Q15" s="93"/>
      <c r="R15" s="93"/>
      <c r="S15" s="93"/>
      <c r="T15" s="27">
        <f t="shared" ref="T15:T23" si="1">+(F15*2)+J15</f>
        <v>10</v>
      </c>
      <c r="U15" s="40" t="str">
        <f t="shared" ref="U15:U23" si="2">IFERROR(((T15+Q15+N15-R15)+(O15*2))/E15,"")</f>
        <v/>
      </c>
      <c r="V15" s="22">
        <v>208</v>
      </c>
      <c r="W15" s="22" t="s">
        <v>95</v>
      </c>
      <c r="X15" s="22" t="s">
        <v>96</v>
      </c>
      <c r="Y15" s="73">
        <v>1342</v>
      </c>
      <c r="Z15" s="42"/>
      <c r="AA15" s="1" t="s">
        <v>471</v>
      </c>
      <c r="AB15" s="28" t="s">
        <v>243</v>
      </c>
    </row>
    <row r="16" spans="1:28" x14ac:dyDescent="0.3">
      <c r="A16" s="1" t="s">
        <v>64</v>
      </c>
      <c r="B16" s="1" t="s">
        <v>45</v>
      </c>
      <c r="C16" s="27" t="s">
        <v>46</v>
      </c>
      <c r="D16" s="38">
        <v>12</v>
      </c>
      <c r="E16" s="92"/>
      <c r="F16" s="27">
        <v>3</v>
      </c>
      <c r="G16" s="92"/>
      <c r="H16" s="27"/>
      <c r="I16" s="27"/>
      <c r="J16" s="27">
        <v>3</v>
      </c>
      <c r="K16" s="27">
        <v>4</v>
      </c>
      <c r="L16" s="92"/>
      <c r="M16" s="92"/>
      <c r="N16" s="27">
        <f t="shared" si="0"/>
        <v>0</v>
      </c>
      <c r="O16" s="93"/>
      <c r="P16" s="93"/>
      <c r="Q16" s="93"/>
      <c r="R16" s="93"/>
      <c r="S16" s="93"/>
      <c r="T16" s="27">
        <f t="shared" si="1"/>
        <v>9</v>
      </c>
      <c r="U16" s="40" t="str">
        <f t="shared" si="2"/>
        <v/>
      </c>
      <c r="V16" s="22">
        <v>208</v>
      </c>
      <c r="W16" s="22" t="s">
        <v>95</v>
      </c>
      <c r="X16" s="22" t="s">
        <v>96</v>
      </c>
      <c r="Y16" s="73">
        <v>1342</v>
      </c>
      <c r="Z16" s="42" t="s">
        <v>513</v>
      </c>
      <c r="AA16" s="1" t="s">
        <v>471</v>
      </c>
      <c r="AB16" s="28" t="s">
        <v>243</v>
      </c>
    </row>
    <row r="17" spans="1:28" x14ac:dyDescent="0.3">
      <c r="A17" s="1" t="s">
        <v>64</v>
      </c>
      <c r="B17" s="1" t="s">
        <v>45</v>
      </c>
      <c r="C17" s="27" t="s">
        <v>52</v>
      </c>
      <c r="D17" s="38">
        <v>32</v>
      </c>
      <c r="E17" s="92"/>
      <c r="F17" s="27">
        <v>6</v>
      </c>
      <c r="G17" s="92"/>
      <c r="H17" s="27"/>
      <c r="I17" s="27"/>
      <c r="J17" s="27">
        <v>7</v>
      </c>
      <c r="K17" s="27">
        <v>8</v>
      </c>
      <c r="L17" s="92"/>
      <c r="M17" s="92"/>
      <c r="N17" s="27">
        <f t="shared" si="0"/>
        <v>0</v>
      </c>
      <c r="O17" s="93"/>
      <c r="P17" s="93"/>
      <c r="Q17" s="93"/>
      <c r="R17" s="93"/>
      <c r="S17" s="93"/>
      <c r="T17" s="27">
        <f t="shared" si="1"/>
        <v>19</v>
      </c>
      <c r="U17" s="40" t="str">
        <f t="shared" si="2"/>
        <v/>
      </c>
      <c r="V17" s="22">
        <v>208</v>
      </c>
      <c r="W17" s="22" t="s">
        <v>95</v>
      </c>
      <c r="X17" s="22" t="s">
        <v>96</v>
      </c>
      <c r="Y17" s="73">
        <v>1342</v>
      </c>
      <c r="Z17" s="42"/>
      <c r="AA17" s="1" t="s">
        <v>471</v>
      </c>
      <c r="AB17" s="28" t="s">
        <v>243</v>
      </c>
    </row>
    <row r="18" spans="1:28" x14ac:dyDescent="0.3">
      <c r="A18" s="1" t="s">
        <v>64</v>
      </c>
      <c r="B18" s="1" t="s">
        <v>45</v>
      </c>
      <c r="C18" s="27" t="s">
        <v>47</v>
      </c>
      <c r="D18" s="38">
        <v>30</v>
      </c>
      <c r="E18" s="92"/>
      <c r="F18" s="27">
        <v>5</v>
      </c>
      <c r="G18" s="92"/>
      <c r="H18" s="27"/>
      <c r="I18" s="27"/>
      <c r="J18" s="27">
        <v>3</v>
      </c>
      <c r="K18" s="27">
        <v>8</v>
      </c>
      <c r="L18" s="92"/>
      <c r="M18" s="92"/>
      <c r="N18" s="27">
        <f t="shared" si="0"/>
        <v>0</v>
      </c>
      <c r="O18" s="93"/>
      <c r="P18" s="93"/>
      <c r="Q18" s="93"/>
      <c r="R18" s="93"/>
      <c r="S18" s="93"/>
      <c r="T18" s="27">
        <f t="shared" si="1"/>
        <v>13</v>
      </c>
      <c r="U18" s="40" t="str">
        <f t="shared" si="2"/>
        <v/>
      </c>
      <c r="V18" s="22">
        <v>208</v>
      </c>
      <c r="W18" s="22" t="s">
        <v>95</v>
      </c>
      <c r="X18" s="22" t="s">
        <v>96</v>
      </c>
      <c r="Y18" s="73">
        <v>1342</v>
      </c>
      <c r="Z18" s="42"/>
      <c r="AA18" s="1" t="s">
        <v>471</v>
      </c>
      <c r="AB18" s="28" t="s">
        <v>243</v>
      </c>
    </row>
    <row r="19" spans="1:28" x14ac:dyDescent="0.3">
      <c r="A19" s="1" t="s">
        <v>64</v>
      </c>
      <c r="B19" s="1" t="s">
        <v>45</v>
      </c>
      <c r="C19" s="27" t="s">
        <v>53</v>
      </c>
      <c r="D19" s="38">
        <v>24</v>
      </c>
      <c r="E19" s="92"/>
      <c r="F19" s="27">
        <v>1</v>
      </c>
      <c r="G19" s="92"/>
      <c r="H19" s="27"/>
      <c r="I19" s="27"/>
      <c r="J19" s="27">
        <v>2</v>
      </c>
      <c r="K19" s="27">
        <v>7</v>
      </c>
      <c r="L19" s="92"/>
      <c r="M19" s="92"/>
      <c r="N19" s="27">
        <f t="shared" si="0"/>
        <v>0</v>
      </c>
      <c r="O19" s="93"/>
      <c r="P19" s="93"/>
      <c r="Q19" s="93"/>
      <c r="R19" s="93"/>
      <c r="S19" s="93"/>
      <c r="T19" s="27">
        <f t="shared" si="1"/>
        <v>4</v>
      </c>
      <c r="U19" s="40" t="str">
        <f t="shared" si="2"/>
        <v/>
      </c>
      <c r="V19" s="22">
        <v>208</v>
      </c>
      <c r="W19" s="22" t="s">
        <v>95</v>
      </c>
      <c r="X19" s="22" t="s">
        <v>96</v>
      </c>
      <c r="Y19" s="73">
        <v>1342</v>
      </c>
      <c r="Z19" s="42"/>
      <c r="AA19" s="1" t="s">
        <v>471</v>
      </c>
      <c r="AB19" s="28" t="s">
        <v>243</v>
      </c>
    </row>
    <row r="20" spans="1:28" x14ac:dyDescent="0.3">
      <c r="A20" s="1" t="s">
        <v>64</v>
      </c>
      <c r="B20" s="1" t="s">
        <v>45</v>
      </c>
      <c r="C20" s="27" t="s">
        <v>48</v>
      </c>
      <c r="D20" s="38">
        <v>31</v>
      </c>
      <c r="E20" s="92"/>
      <c r="F20" s="27">
        <v>4</v>
      </c>
      <c r="G20" s="92"/>
      <c r="H20" s="27"/>
      <c r="I20" s="27"/>
      <c r="J20" s="27">
        <v>11</v>
      </c>
      <c r="K20" s="27">
        <v>15</v>
      </c>
      <c r="L20" s="92"/>
      <c r="M20" s="92"/>
      <c r="N20" s="27">
        <f t="shared" si="0"/>
        <v>0</v>
      </c>
      <c r="O20" s="93"/>
      <c r="P20" s="93"/>
      <c r="Q20" s="93"/>
      <c r="R20" s="93"/>
      <c r="S20" s="93"/>
      <c r="T20" s="27">
        <f t="shared" si="1"/>
        <v>19</v>
      </c>
      <c r="U20" s="40" t="str">
        <f t="shared" si="2"/>
        <v/>
      </c>
      <c r="V20" s="22">
        <v>208</v>
      </c>
      <c r="W20" s="22" t="s">
        <v>95</v>
      </c>
      <c r="X20" s="22" t="s">
        <v>96</v>
      </c>
      <c r="Y20" s="73">
        <v>1342</v>
      </c>
      <c r="Z20" s="42"/>
      <c r="AA20" s="1" t="s">
        <v>471</v>
      </c>
      <c r="AB20" s="28" t="s">
        <v>243</v>
      </c>
    </row>
    <row r="21" spans="1:28" x14ac:dyDescent="0.3">
      <c r="A21" s="1" t="s">
        <v>64</v>
      </c>
      <c r="B21" s="1" t="s">
        <v>45</v>
      </c>
      <c r="C21" s="27" t="s">
        <v>51</v>
      </c>
      <c r="D21" s="38">
        <v>34</v>
      </c>
      <c r="E21" s="92"/>
      <c r="F21" s="27">
        <v>5</v>
      </c>
      <c r="G21" s="92"/>
      <c r="H21" s="27"/>
      <c r="I21" s="27"/>
      <c r="J21" s="27">
        <v>10</v>
      </c>
      <c r="K21" s="27">
        <v>10</v>
      </c>
      <c r="L21" s="92"/>
      <c r="M21" s="92"/>
      <c r="N21" s="27">
        <f>SUM(L21:M21)</f>
        <v>0</v>
      </c>
      <c r="O21" s="93"/>
      <c r="P21" s="93"/>
      <c r="Q21" s="93"/>
      <c r="R21" s="93"/>
      <c r="S21" s="93"/>
      <c r="T21" s="27">
        <f t="shared" si="1"/>
        <v>20</v>
      </c>
      <c r="U21" s="40" t="str">
        <f t="shared" si="2"/>
        <v/>
      </c>
      <c r="V21" s="22">
        <v>208</v>
      </c>
      <c r="W21" s="22" t="s">
        <v>95</v>
      </c>
      <c r="X21" s="22" t="s">
        <v>96</v>
      </c>
      <c r="Y21" s="73">
        <v>1342</v>
      </c>
      <c r="Z21" s="42"/>
      <c r="AA21" s="1" t="s">
        <v>471</v>
      </c>
      <c r="AB21" s="28" t="s">
        <v>243</v>
      </c>
    </row>
    <row r="22" spans="1:28" x14ac:dyDescent="0.3">
      <c r="A22" s="1" t="s">
        <v>64</v>
      </c>
      <c r="B22" s="1" t="s">
        <v>45</v>
      </c>
      <c r="C22" s="27" t="s">
        <v>54</v>
      </c>
      <c r="D22" s="38">
        <v>5</v>
      </c>
      <c r="E22" s="92" t="s">
        <v>499</v>
      </c>
      <c r="F22" s="27"/>
      <c r="G22" s="92"/>
      <c r="H22" s="27"/>
      <c r="I22" s="27"/>
      <c r="J22" s="27"/>
      <c r="K22" s="27"/>
      <c r="L22" s="92"/>
      <c r="M22" s="92"/>
      <c r="N22" s="27">
        <f>SUM(L22:M22)</f>
        <v>0</v>
      </c>
      <c r="O22" s="93"/>
      <c r="P22" s="93"/>
      <c r="Q22" s="93"/>
      <c r="R22" s="93"/>
      <c r="S22" s="93"/>
      <c r="T22" s="27">
        <f t="shared" si="1"/>
        <v>0</v>
      </c>
      <c r="U22" s="40" t="str">
        <f t="shared" si="2"/>
        <v/>
      </c>
      <c r="V22" s="22">
        <v>208</v>
      </c>
      <c r="W22" s="22" t="s">
        <v>95</v>
      </c>
      <c r="X22" s="22" t="s">
        <v>96</v>
      </c>
      <c r="Y22" s="73">
        <v>1342</v>
      </c>
      <c r="Z22" s="42" t="s">
        <v>512</v>
      </c>
      <c r="AA22" s="1" t="s">
        <v>471</v>
      </c>
      <c r="AB22" s="28" t="s">
        <v>243</v>
      </c>
    </row>
    <row r="23" spans="1:28" x14ac:dyDescent="0.3">
      <c r="A23" s="1" t="s">
        <v>64</v>
      </c>
      <c r="B23" s="1" t="s">
        <v>45</v>
      </c>
      <c r="C23" s="27" t="s">
        <v>55</v>
      </c>
      <c r="D23" s="38">
        <v>11</v>
      </c>
      <c r="E23" s="92"/>
      <c r="F23" s="27">
        <v>0</v>
      </c>
      <c r="G23" s="92"/>
      <c r="H23" s="27"/>
      <c r="I23" s="27"/>
      <c r="J23" s="27">
        <v>1</v>
      </c>
      <c r="K23" s="27">
        <v>2</v>
      </c>
      <c r="L23" s="92"/>
      <c r="M23" s="92"/>
      <c r="N23" s="27">
        <f>SUM(L23:M23)</f>
        <v>0</v>
      </c>
      <c r="O23" s="93"/>
      <c r="P23" s="93"/>
      <c r="Q23" s="93"/>
      <c r="R23" s="93"/>
      <c r="S23" s="93"/>
      <c r="T23" s="27">
        <f t="shared" si="1"/>
        <v>1</v>
      </c>
      <c r="U23" s="40" t="str">
        <f t="shared" si="2"/>
        <v/>
      </c>
      <c r="V23" s="22">
        <v>208</v>
      </c>
      <c r="W23" s="22" t="s">
        <v>95</v>
      </c>
      <c r="X23" s="22" t="s">
        <v>96</v>
      </c>
      <c r="Y23" s="73">
        <v>1342</v>
      </c>
      <c r="Z23" s="42"/>
      <c r="AA23" s="1" t="s">
        <v>471</v>
      </c>
      <c r="AB23" s="28" t="s">
        <v>243</v>
      </c>
    </row>
    <row r="24" spans="1:28" x14ac:dyDescent="0.3">
      <c r="A24" s="1" t="s">
        <v>64</v>
      </c>
      <c r="B24" s="1" t="s">
        <v>45</v>
      </c>
      <c r="C24" s="57" t="s">
        <v>38</v>
      </c>
      <c r="D24" s="1"/>
      <c r="E24" s="57">
        <v>240</v>
      </c>
      <c r="F24" s="43"/>
      <c r="G24" s="57">
        <v>69</v>
      </c>
      <c r="H24" s="43"/>
      <c r="I24" s="43"/>
      <c r="J24" s="43"/>
      <c r="K24" s="43"/>
      <c r="L24" s="43"/>
      <c r="M24" s="43"/>
      <c r="N24" s="27"/>
      <c r="O24" s="43"/>
      <c r="P24" s="43"/>
      <c r="Q24" s="43"/>
      <c r="R24" s="43"/>
      <c r="S24" s="43"/>
      <c r="T24" s="57"/>
      <c r="U24" s="40" t="str">
        <f t="shared" ref="U24" si="3">_xlfn.IFNA("",((T24+Q24+N24-R24)+(O24*2))/E24)</f>
        <v/>
      </c>
      <c r="V24" s="22">
        <v>208</v>
      </c>
      <c r="W24" s="22" t="s">
        <v>95</v>
      </c>
      <c r="X24" s="22" t="s">
        <v>96</v>
      </c>
      <c r="Y24" s="73">
        <v>1342</v>
      </c>
      <c r="Z24" s="42"/>
      <c r="AA24" s="1" t="s">
        <v>471</v>
      </c>
      <c r="AB24" s="28" t="s">
        <v>243</v>
      </c>
    </row>
    <row r="25" spans="1:28" x14ac:dyDescent="0.3">
      <c r="A25" s="44" t="s">
        <v>64</v>
      </c>
      <c r="B25" s="44" t="s">
        <v>45</v>
      </c>
      <c r="C25" s="45" t="s">
        <v>39</v>
      </c>
      <c r="D25" s="44"/>
      <c r="E25" s="45">
        <f t="shared" ref="E25:T25" si="4">SUM(E13:E24)</f>
        <v>240</v>
      </c>
      <c r="F25" s="45">
        <f t="shared" si="4"/>
        <v>34</v>
      </c>
      <c r="G25" s="45">
        <f t="shared" si="4"/>
        <v>69</v>
      </c>
      <c r="H25" s="45">
        <f t="shared" si="4"/>
        <v>0</v>
      </c>
      <c r="I25" s="45">
        <f t="shared" si="4"/>
        <v>0</v>
      </c>
      <c r="J25" s="45">
        <f t="shared" si="4"/>
        <v>40</v>
      </c>
      <c r="K25" s="45">
        <f t="shared" si="4"/>
        <v>62</v>
      </c>
      <c r="L25" s="45">
        <f t="shared" si="4"/>
        <v>0</v>
      </c>
      <c r="M25" s="45">
        <f t="shared" si="4"/>
        <v>0</v>
      </c>
      <c r="N25" s="45">
        <f t="shared" si="4"/>
        <v>0</v>
      </c>
      <c r="O25" s="45">
        <f t="shared" si="4"/>
        <v>0</v>
      </c>
      <c r="P25" s="45">
        <f t="shared" si="4"/>
        <v>0</v>
      </c>
      <c r="Q25" s="45">
        <f t="shared" si="4"/>
        <v>0</v>
      </c>
      <c r="R25" s="45">
        <f t="shared" si="4"/>
        <v>0</v>
      </c>
      <c r="S25" s="45">
        <f t="shared" si="4"/>
        <v>0</v>
      </c>
      <c r="T25" s="45">
        <f t="shared" si="4"/>
        <v>108</v>
      </c>
      <c r="U25" s="46">
        <f>((T25+Q25+N25-R25)+(O25*2))/E25</f>
        <v>0.45</v>
      </c>
      <c r="V25" s="47">
        <v>208</v>
      </c>
      <c r="W25" s="47" t="s">
        <v>95</v>
      </c>
      <c r="X25" s="47" t="s">
        <v>96</v>
      </c>
      <c r="Y25" s="74">
        <v>1342</v>
      </c>
      <c r="Z25" s="49"/>
      <c r="AA25" s="44" t="s">
        <v>471</v>
      </c>
      <c r="AB25" s="80" t="s">
        <v>243</v>
      </c>
    </row>
    <row r="26" spans="1:28" x14ac:dyDescent="0.3">
      <c r="A26" s="1"/>
      <c r="B26" s="1"/>
      <c r="C26" s="1"/>
      <c r="D26" s="1"/>
      <c r="F26" s="50" t="s">
        <v>40</v>
      </c>
      <c r="G26" s="52">
        <f>F25/G25</f>
        <v>0.49275362318840582</v>
      </c>
      <c r="H26" s="27"/>
      <c r="I26" s="1"/>
      <c r="J26" s="50" t="s">
        <v>41</v>
      </c>
      <c r="K26" s="52">
        <f>J25/K25</f>
        <v>0.64516129032258063</v>
      </c>
      <c r="L26" s="1"/>
      <c r="M26" s="39" t="s">
        <v>42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5"/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32" t="s">
        <v>65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10</v>
      </c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64</v>
      </c>
      <c r="C35" s="27" t="s">
        <v>183</v>
      </c>
      <c r="D35" s="38">
        <v>17</v>
      </c>
      <c r="E35" s="92"/>
      <c r="F35" s="27">
        <v>2</v>
      </c>
      <c r="G35" s="92"/>
      <c r="H35" s="27"/>
      <c r="I35" s="27"/>
      <c r="J35" s="27">
        <v>2</v>
      </c>
      <c r="K35" s="27">
        <v>3</v>
      </c>
      <c r="L35" s="92"/>
      <c r="M35" s="92"/>
      <c r="N35" s="27">
        <f>SUM(L35:M35)</f>
        <v>0</v>
      </c>
      <c r="O35" s="92"/>
      <c r="P35" s="93"/>
      <c r="Q35" s="92"/>
      <c r="R35" s="92"/>
      <c r="S35" s="92"/>
      <c r="T35" s="27">
        <f>(H35*3)+((F35-H35)*2)+J35</f>
        <v>6</v>
      </c>
      <c r="U35" s="40" t="str">
        <f>IFERROR(((T35+Q35+N35-R35)+(O35*2))/E35,"")</f>
        <v/>
      </c>
      <c r="V35" s="22">
        <v>208</v>
      </c>
      <c r="W35" s="22" t="s">
        <v>82</v>
      </c>
      <c r="X35" s="22" t="s">
        <v>83</v>
      </c>
      <c r="Y35" s="73">
        <v>1342</v>
      </c>
      <c r="Z35" s="42"/>
      <c r="AA35" s="1" t="s">
        <v>184</v>
      </c>
      <c r="AB35" s="28" t="s">
        <v>206</v>
      </c>
    </row>
    <row r="36" spans="1:28" x14ac:dyDescent="0.3">
      <c r="A36" s="1" t="s">
        <v>45</v>
      </c>
      <c r="B36" s="1" t="s">
        <v>64</v>
      </c>
      <c r="C36" s="27" t="s">
        <v>186</v>
      </c>
      <c r="D36" s="38">
        <v>11</v>
      </c>
      <c r="E36" s="92"/>
      <c r="F36" s="27">
        <v>3</v>
      </c>
      <c r="G36" s="92"/>
      <c r="H36" s="27"/>
      <c r="I36" s="27"/>
      <c r="J36" s="27">
        <v>10</v>
      </c>
      <c r="K36" s="27">
        <v>18</v>
      </c>
      <c r="L36" s="92"/>
      <c r="M36" s="92"/>
      <c r="N36" s="27">
        <f t="shared" ref="N36:N43" si="5">SUM(L36:M36)</f>
        <v>0</v>
      </c>
      <c r="O36" s="93"/>
      <c r="P36" s="93"/>
      <c r="Q36" s="93"/>
      <c r="R36" s="93"/>
      <c r="S36" s="93"/>
      <c r="T36" s="39">
        <f t="shared" ref="T36:T43" si="6">(H36*3)+((F36-H36)*2)+J36</f>
        <v>16</v>
      </c>
      <c r="U36" s="40" t="str">
        <f t="shared" ref="U36:U46" si="7">IFERROR(((T36+Q36+N36-R36)+(O36*2))/E36,"")</f>
        <v/>
      </c>
      <c r="V36" s="22">
        <v>208</v>
      </c>
      <c r="W36" s="22" t="s">
        <v>82</v>
      </c>
      <c r="X36" s="22" t="s">
        <v>83</v>
      </c>
      <c r="Y36" s="73">
        <v>1342</v>
      </c>
      <c r="Z36" s="42"/>
      <c r="AA36" s="1" t="s">
        <v>184</v>
      </c>
      <c r="AB36" s="28" t="s">
        <v>206</v>
      </c>
    </row>
    <row r="37" spans="1:28" x14ac:dyDescent="0.3">
      <c r="A37" s="1" t="s">
        <v>45</v>
      </c>
      <c r="B37" s="1" t="s">
        <v>64</v>
      </c>
      <c r="C37" s="27" t="s">
        <v>389</v>
      </c>
      <c r="D37" s="38">
        <v>10</v>
      </c>
      <c r="E37" s="92"/>
      <c r="F37" s="27">
        <v>0</v>
      </c>
      <c r="G37" s="92"/>
      <c r="H37" s="27"/>
      <c r="I37" s="27"/>
      <c r="J37" s="27">
        <v>2</v>
      </c>
      <c r="K37" s="27">
        <v>2</v>
      </c>
      <c r="L37" s="92"/>
      <c r="M37" s="92"/>
      <c r="N37" s="27">
        <f t="shared" si="5"/>
        <v>0</v>
      </c>
      <c r="O37" s="93"/>
      <c r="P37" s="93"/>
      <c r="Q37" s="93"/>
      <c r="R37" s="93"/>
      <c r="S37" s="93"/>
      <c r="T37" s="39">
        <f t="shared" si="6"/>
        <v>2</v>
      </c>
      <c r="U37" s="40" t="str">
        <f t="shared" si="7"/>
        <v/>
      </c>
      <c r="V37" s="22">
        <v>208</v>
      </c>
      <c r="W37" s="22" t="s">
        <v>82</v>
      </c>
      <c r="X37" s="22" t="s">
        <v>83</v>
      </c>
      <c r="Y37" s="73">
        <v>1342</v>
      </c>
      <c r="Z37" s="42"/>
      <c r="AA37" s="1" t="s">
        <v>184</v>
      </c>
      <c r="AB37" s="28" t="s">
        <v>206</v>
      </c>
    </row>
    <row r="38" spans="1:28" x14ac:dyDescent="0.3">
      <c r="A38" s="1" t="s">
        <v>45</v>
      </c>
      <c r="B38" s="1" t="s">
        <v>64</v>
      </c>
      <c r="C38" s="27" t="s">
        <v>187</v>
      </c>
      <c r="D38" s="38">
        <v>20</v>
      </c>
      <c r="E38" s="92"/>
      <c r="F38" s="27">
        <v>3</v>
      </c>
      <c r="G38" s="92"/>
      <c r="H38" s="27"/>
      <c r="I38" s="27"/>
      <c r="J38" s="27">
        <v>4</v>
      </c>
      <c r="K38" s="27">
        <v>8</v>
      </c>
      <c r="L38" s="92"/>
      <c r="M38" s="92"/>
      <c r="N38" s="27">
        <f t="shared" si="5"/>
        <v>0</v>
      </c>
      <c r="O38" s="93"/>
      <c r="P38" s="93"/>
      <c r="Q38" s="93"/>
      <c r="R38" s="93"/>
      <c r="S38" s="93"/>
      <c r="T38" s="39">
        <f t="shared" si="6"/>
        <v>10</v>
      </c>
      <c r="U38" s="40" t="str">
        <f t="shared" si="7"/>
        <v/>
      </c>
      <c r="V38" s="22">
        <v>208</v>
      </c>
      <c r="W38" s="22" t="s">
        <v>82</v>
      </c>
      <c r="X38" s="22" t="s">
        <v>83</v>
      </c>
      <c r="Y38" s="73">
        <v>1342</v>
      </c>
      <c r="Z38" s="42"/>
      <c r="AA38" s="1" t="s">
        <v>184</v>
      </c>
      <c r="AB38" s="28" t="s">
        <v>206</v>
      </c>
    </row>
    <row r="39" spans="1:28" x14ac:dyDescent="0.3">
      <c r="A39" s="1" t="s">
        <v>45</v>
      </c>
      <c r="B39" s="1" t="s">
        <v>64</v>
      </c>
      <c r="C39" s="27" t="s">
        <v>467</v>
      </c>
      <c r="D39" s="38">
        <v>55</v>
      </c>
      <c r="E39" s="27">
        <v>2</v>
      </c>
      <c r="F39" s="27">
        <v>0</v>
      </c>
      <c r="G39" s="92"/>
      <c r="H39" s="27"/>
      <c r="I39" s="27"/>
      <c r="J39" s="27">
        <v>0</v>
      </c>
      <c r="K39" s="27">
        <v>0</v>
      </c>
      <c r="L39" s="92"/>
      <c r="M39" s="92"/>
      <c r="N39" s="27">
        <v>0</v>
      </c>
      <c r="O39" s="93"/>
      <c r="P39" s="93"/>
      <c r="Q39" s="93"/>
      <c r="R39" s="93"/>
      <c r="S39" s="93"/>
      <c r="T39" s="39">
        <f t="shared" si="6"/>
        <v>0</v>
      </c>
      <c r="U39" s="40"/>
      <c r="V39" s="22">
        <v>208</v>
      </c>
      <c r="W39" s="22" t="s">
        <v>82</v>
      </c>
      <c r="X39" s="22" t="s">
        <v>83</v>
      </c>
      <c r="Y39" s="73">
        <v>1342</v>
      </c>
      <c r="Z39" s="42"/>
      <c r="AA39" s="1" t="s">
        <v>184</v>
      </c>
      <c r="AB39" s="28" t="s">
        <v>206</v>
      </c>
    </row>
    <row r="40" spans="1:28" x14ac:dyDescent="0.3">
      <c r="A40" s="1" t="s">
        <v>45</v>
      </c>
      <c r="B40" s="1" t="s">
        <v>64</v>
      </c>
      <c r="C40" s="27" t="s">
        <v>188</v>
      </c>
      <c r="D40" s="38">
        <v>24</v>
      </c>
      <c r="E40" s="92" t="s">
        <v>499</v>
      </c>
      <c r="F40" s="27"/>
      <c r="G40" s="92"/>
      <c r="H40" s="27"/>
      <c r="I40" s="27"/>
      <c r="J40" s="27"/>
      <c r="K40" s="27"/>
      <c r="L40" s="92"/>
      <c r="M40" s="92"/>
      <c r="N40" s="27">
        <f t="shared" si="5"/>
        <v>0</v>
      </c>
      <c r="O40" s="93"/>
      <c r="P40" s="93"/>
      <c r="Q40" s="93"/>
      <c r="R40" s="93"/>
      <c r="S40" s="93"/>
      <c r="T40" s="39">
        <f t="shared" si="6"/>
        <v>0</v>
      </c>
      <c r="U40" s="40" t="str">
        <f t="shared" si="7"/>
        <v/>
      </c>
      <c r="V40" s="22">
        <v>208</v>
      </c>
      <c r="W40" s="22" t="s">
        <v>82</v>
      </c>
      <c r="X40" s="22" t="s">
        <v>83</v>
      </c>
      <c r="Y40" s="73">
        <v>1342</v>
      </c>
      <c r="Z40" s="42"/>
      <c r="AA40" s="1" t="s">
        <v>184</v>
      </c>
      <c r="AB40" s="28" t="s">
        <v>206</v>
      </c>
    </row>
    <row r="41" spans="1:28" x14ac:dyDescent="0.3">
      <c r="A41" s="1" t="s">
        <v>45</v>
      </c>
      <c r="B41" s="1" t="s">
        <v>64</v>
      </c>
      <c r="C41" s="27" t="s">
        <v>189</v>
      </c>
      <c r="D41" s="38">
        <v>22</v>
      </c>
      <c r="E41" s="92"/>
      <c r="F41" s="27">
        <v>3</v>
      </c>
      <c r="G41" s="92"/>
      <c r="H41" s="27"/>
      <c r="I41" s="27"/>
      <c r="J41" s="27">
        <v>2</v>
      </c>
      <c r="K41" s="27">
        <v>2</v>
      </c>
      <c r="L41" s="92"/>
      <c r="M41" s="92"/>
      <c r="N41" s="27">
        <f t="shared" si="5"/>
        <v>0</v>
      </c>
      <c r="O41" s="93"/>
      <c r="P41" s="93"/>
      <c r="Q41" s="93"/>
      <c r="R41" s="93"/>
      <c r="S41" s="93"/>
      <c r="T41" s="39">
        <f t="shared" si="6"/>
        <v>8</v>
      </c>
      <c r="U41" s="40"/>
      <c r="V41" s="22">
        <v>208</v>
      </c>
      <c r="W41" s="22" t="s">
        <v>82</v>
      </c>
      <c r="X41" s="22" t="s">
        <v>83</v>
      </c>
      <c r="Y41" s="73">
        <v>1342</v>
      </c>
      <c r="Z41" s="42"/>
      <c r="AA41" s="1" t="s">
        <v>184</v>
      </c>
      <c r="AB41" s="28" t="s">
        <v>206</v>
      </c>
    </row>
    <row r="42" spans="1:28" x14ac:dyDescent="0.3">
      <c r="A42" s="1" t="s">
        <v>45</v>
      </c>
      <c r="B42" s="1" t="s">
        <v>64</v>
      </c>
      <c r="C42" s="27" t="s">
        <v>190</v>
      </c>
      <c r="D42" s="38">
        <v>34</v>
      </c>
      <c r="E42" s="92"/>
      <c r="F42" s="27">
        <v>3</v>
      </c>
      <c r="G42" s="92"/>
      <c r="H42" s="27"/>
      <c r="I42" s="27"/>
      <c r="J42" s="27">
        <v>1</v>
      </c>
      <c r="K42" s="27">
        <v>1</v>
      </c>
      <c r="L42" s="92"/>
      <c r="M42" s="92"/>
      <c r="N42" s="27">
        <f t="shared" si="5"/>
        <v>0</v>
      </c>
      <c r="O42" s="93"/>
      <c r="P42" s="93"/>
      <c r="Q42" s="93"/>
      <c r="R42" s="93"/>
      <c r="S42" s="93"/>
      <c r="T42" s="39">
        <f t="shared" si="6"/>
        <v>7</v>
      </c>
      <c r="U42" s="40" t="str">
        <f t="shared" si="7"/>
        <v/>
      </c>
      <c r="V42" s="22">
        <v>208</v>
      </c>
      <c r="W42" s="22" t="s">
        <v>82</v>
      </c>
      <c r="X42" s="22" t="s">
        <v>83</v>
      </c>
      <c r="Y42" s="73">
        <v>1342</v>
      </c>
      <c r="Z42" s="42"/>
      <c r="AA42" s="1" t="s">
        <v>184</v>
      </c>
      <c r="AB42" s="28" t="s">
        <v>206</v>
      </c>
    </row>
    <row r="43" spans="1:28" x14ac:dyDescent="0.3">
      <c r="A43" s="1" t="s">
        <v>45</v>
      </c>
      <c r="B43" s="1" t="s">
        <v>64</v>
      </c>
      <c r="C43" s="27" t="s">
        <v>191</v>
      </c>
      <c r="D43" s="38">
        <v>12</v>
      </c>
      <c r="E43" s="92"/>
      <c r="F43" s="27">
        <v>0</v>
      </c>
      <c r="G43" s="92"/>
      <c r="H43" s="27"/>
      <c r="I43" s="27"/>
      <c r="J43" s="27">
        <v>0</v>
      </c>
      <c r="K43" s="27">
        <v>0</v>
      </c>
      <c r="L43" s="92"/>
      <c r="M43" s="92"/>
      <c r="N43" s="27">
        <f t="shared" si="5"/>
        <v>0</v>
      </c>
      <c r="O43" s="93"/>
      <c r="P43" s="93"/>
      <c r="Q43" s="93"/>
      <c r="R43" s="93"/>
      <c r="S43" s="93"/>
      <c r="T43" s="39">
        <f t="shared" si="6"/>
        <v>0</v>
      </c>
      <c r="U43" s="40" t="str">
        <f t="shared" si="7"/>
        <v/>
      </c>
      <c r="V43" s="22">
        <v>208</v>
      </c>
      <c r="W43" s="22" t="s">
        <v>82</v>
      </c>
      <c r="X43" s="22" t="s">
        <v>83</v>
      </c>
      <c r="Y43" s="73">
        <v>1342</v>
      </c>
      <c r="Z43" s="42"/>
      <c r="AA43" s="1" t="s">
        <v>184</v>
      </c>
      <c r="AB43" s="28" t="s">
        <v>206</v>
      </c>
    </row>
    <row r="44" spans="1:28" x14ac:dyDescent="0.3">
      <c r="A44" s="1" t="s">
        <v>45</v>
      </c>
      <c r="B44" s="1" t="s">
        <v>64</v>
      </c>
      <c r="C44" s="27" t="s">
        <v>192</v>
      </c>
      <c r="D44" s="38">
        <v>44</v>
      </c>
      <c r="E44" s="92"/>
      <c r="F44" s="27">
        <v>2</v>
      </c>
      <c r="G44" s="92"/>
      <c r="H44" s="27"/>
      <c r="I44" s="27"/>
      <c r="J44" s="27">
        <v>1</v>
      </c>
      <c r="K44" s="27">
        <v>2</v>
      </c>
      <c r="L44" s="92"/>
      <c r="M44" s="92"/>
      <c r="N44" s="27">
        <f>SUM(L44:M44)</f>
        <v>0</v>
      </c>
      <c r="O44" s="93"/>
      <c r="P44" s="93"/>
      <c r="Q44" s="93"/>
      <c r="R44" s="93"/>
      <c r="S44" s="93"/>
      <c r="T44" s="39">
        <f>(H44*3)+((F44-H44)*2)+J44</f>
        <v>5</v>
      </c>
      <c r="U44" s="40" t="str">
        <f t="shared" si="7"/>
        <v/>
      </c>
      <c r="V44" s="22">
        <v>208</v>
      </c>
      <c r="W44" s="22" t="s">
        <v>82</v>
      </c>
      <c r="X44" s="22" t="s">
        <v>83</v>
      </c>
      <c r="Y44" s="73">
        <v>1342</v>
      </c>
      <c r="Z44" s="42"/>
      <c r="AA44" s="1" t="s">
        <v>184</v>
      </c>
      <c r="AB44" s="28" t="s">
        <v>206</v>
      </c>
    </row>
    <row r="45" spans="1:28" x14ac:dyDescent="0.3">
      <c r="A45" s="1" t="s">
        <v>45</v>
      </c>
      <c r="B45" s="1" t="s">
        <v>64</v>
      </c>
      <c r="C45" s="27" t="s">
        <v>193</v>
      </c>
      <c r="D45" s="38">
        <v>30</v>
      </c>
      <c r="E45" s="92"/>
      <c r="F45" s="27">
        <v>5</v>
      </c>
      <c r="G45" s="92"/>
      <c r="H45" s="27"/>
      <c r="I45" s="27"/>
      <c r="J45" s="27">
        <v>2</v>
      </c>
      <c r="K45" s="27">
        <v>3</v>
      </c>
      <c r="L45" s="92"/>
      <c r="M45" s="92"/>
      <c r="N45" s="27">
        <f>SUM(L45:M45)</f>
        <v>0</v>
      </c>
      <c r="O45" s="93"/>
      <c r="P45" s="93"/>
      <c r="Q45" s="93"/>
      <c r="R45" s="93"/>
      <c r="S45" s="93"/>
      <c r="T45" s="39">
        <f>(H45*3)+((F45-H45)*2)+J45</f>
        <v>12</v>
      </c>
      <c r="U45" s="40" t="str">
        <f t="shared" si="7"/>
        <v/>
      </c>
      <c r="V45" s="22">
        <v>208</v>
      </c>
      <c r="W45" s="22" t="s">
        <v>82</v>
      </c>
      <c r="X45" s="22" t="s">
        <v>83</v>
      </c>
      <c r="Y45" s="73">
        <v>1342</v>
      </c>
      <c r="Z45" s="42"/>
      <c r="AA45" s="1" t="s">
        <v>184</v>
      </c>
      <c r="AB45" s="28" t="s">
        <v>206</v>
      </c>
    </row>
    <row r="46" spans="1:28" x14ac:dyDescent="0.3">
      <c r="A46" s="1" t="s">
        <v>45</v>
      </c>
      <c r="B46" s="1" t="s">
        <v>64</v>
      </c>
      <c r="C46" s="27" t="s">
        <v>194</v>
      </c>
      <c r="D46" s="38">
        <v>4</v>
      </c>
      <c r="E46" s="92"/>
      <c r="F46" s="27">
        <v>2</v>
      </c>
      <c r="G46" s="92"/>
      <c r="H46" s="27"/>
      <c r="I46" s="27"/>
      <c r="J46" s="27">
        <v>1</v>
      </c>
      <c r="K46" s="27">
        <v>2</v>
      </c>
      <c r="L46" s="92"/>
      <c r="M46" s="92"/>
      <c r="N46" s="27">
        <f>SUM(L46:M46)</f>
        <v>0</v>
      </c>
      <c r="O46" s="93"/>
      <c r="P46" s="93"/>
      <c r="Q46" s="93"/>
      <c r="R46" s="93"/>
      <c r="S46" s="93"/>
      <c r="T46" s="39">
        <f>(H46*3)+((F46-H46)*2)+J46</f>
        <v>5</v>
      </c>
      <c r="U46" s="40" t="str">
        <f t="shared" si="7"/>
        <v/>
      </c>
      <c r="V46" s="22">
        <v>208</v>
      </c>
      <c r="W46" s="22" t="s">
        <v>82</v>
      </c>
      <c r="X46" s="22" t="s">
        <v>83</v>
      </c>
      <c r="Y46" s="73">
        <v>1342</v>
      </c>
      <c r="Z46" s="42"/>
      <c r="AA46" s="1" t="s">
        <v>184</v>
      </c>
      <c r="AB46" s="28" t="s">
        <v>206</v>
      </c>
    </row>
    <row r="47" spans="1:28" x14ac:dyDescent="0.3">
      <c r="A47" s="1" t="s">
        <v>45</v>
      </c>
      <c r="B47" s="1" t="s">
        <v>64</v>
      </c>
      <c r="C47" s="57" t="s">
        <v>38</v>
      </c>
      <c r="D47" s="1"/>
      <c r="E47" s="57">
        <v>238</v>
      </c>
      <c r="F47" s="43"/>
      <c r="G47" s="57">
        <v>70</v>
      </c>
      <c r="H47" s="43"/>
      <c r="I47" s="43"/>
      <c r="J47" s="43"/>
      <c r="K47" s="43"/>
      <c r="L47" s="43"/>
      <c r="M47" s="43"/>
      <c r="N47" s="43"/>
      <c r="O47" s="43"/>
      <c r="P47" s="57">
        <v>32</v>
      </c>
      <c r="Q47" s="43"/>
      <c r="R47" s="57">
        <v>33</v>
      </c>
      <c r="S47" s="43"/>
      <c r="T47" s="43"/>
      <c r="U47" s="40" t="str">
        <f t="shared" ref="U47" si="8">_xlfn.IFNA("",((T47+Q47+N47-R47)+(O47*2))/E47)</f>
        <v/>
      </c>
      <c r="V47" s="22">
        <v>208</v>
      </c>
      <c r="W47" s="22" t="s">
        <v>82</v>
      </c>
      <c r="X47" s="22" t="s">
        <v>83</v>
      </c>
      <c r="Y47" s="73">
        <v>1342</v>
      </c>
      <c r="Z47" s="42"/>
      <c r="AA47" s="1" t="s">
        <v>184</v>
      </c>
      <c r="AB47" s="28" t="s">
        <v>206</v>
      </c>
    </row>
    <row r="48" spans="1:28" x14ac:dyDescent="0.3">
      <c r="A48" s="44" t="s">
        <v>45</v>
      </c>
      <c r="B48" s="44" t="s">
        <v>64</v>
      </c>
      <c r="C48" s="45" t="s">
        <v>39</v>
      </c>
      <c r="D48" s="44"/>
      <c r="E48" s="45">
        <f t="shared" ref="E48:T48" si="9">SUM(E35:E47)</f>
        <v>240</v>
      </c>
      <c r="F48" s="45">
        <f t="shared" si="9"/>
        <v>23</v>
      </c>
      <c r="G48" s="45">
        <f t="shared" si="9"/>
        <v>70</v>
      </c>
      <c r="H48" s="45">
        <f t="shared" si="9"/>
        <v>0</v>
      </c>
      <c r="I48" s="45">
        <f t="shared" si="9"/>
        <v>0</v>
      </c>
      <c r="J48" s="45">
        <f t="shared" si="9"/>
        <v>25</v>
      </c>
      <c r="K48" s="45">
        <f t="shared" si="9"/>
        <v>41</v>
      </c>
      <c r="L48" s="45">
        <f t="shared" si="9"/>
        <v>0</v>
      </c>
      <c r="M48" s="45">
        <f t="shared" si="9"/>
        <v>0</v>
      </c>
      <c r="N48" s="45">
        <f t="shared" si="9"/>
        <v>0</v>
      </c>
      <c r="O48" s="45">
        <f t="shared" si="9"/>
        <v>0</v>
      </c>
      <c r="P48" s="45">
        <f t="shared" si="9"/>
        <v>32</v>
      </c>
      <c r="Q48" s="45">
        <f t="shared" si="9"/>
        <v>0</v>
      </c>
      <c r="R48" s="45">
        <f t="shared" si="9"/>
        <v>33</v>
      </c>
      <c r="S48" s="45">
        <f t="shared" si="9"/>
        <v>0</v>
      </c>
      <c r="T48" s="45">
        <f t="shared" si="9"/>
        <v>71</v>
      </c>
      <c r="U48" s="46">
        <f>((T48+Q48+N48-R48)+(O48*2))/E48</f>
        <v>0.15833333333333333</v>
      </c>
      <c r="V48" s="47">
        <v>208</v>
      </c>
      <c r="W48" s="47" t="s">
        <v>82</v>
      </c>
      <c r="X48" s="62" t="s">
        <v>83</v>
      </c>
      <c r="Y48" s="74">
        <v>1342</v>
      </c>
      <c r="Z48" s="49"/>
      <c r="AA48" s="44" t="s">
        <v>184</v>
      </c>
      <c r="AB48" s="80" t="s">
        <v>206</v>
      </c>
    </row>
    <row r="49" spans="1:28" x14ac:dyDescent="0.3">
      <c r="A49" s="1"/>
      <c r="B49" s="1"/>
      <c r="C49" s="1"/>
      <c r="D49" s="1"/>
      <c r="F49" s="50" t="s">
        <v>40</v>
      </c>
      <c r="G49" s="52">
        <f>F48/G48</f>
        <v>0.32857142857142857</v>
      </c>
      <c r="H49" s="27"/>
      <c r="I49" s="1"/>
      <c r="J49" s="50" t="s">
        <v>41</v>
      </c>
      <c r="K49" s="52">
        <f>J48/K48</f>
        <v>0.6097560975609756</v>
      </c>
      <c r="L49" s="1"/>
      <c r="M49" s="39" t="s">
        <v>42</v>
      </c>
      <c r="N49" s="53"/>
      <c r="P49" s="1"/>
      <c r="Q49" s="1"/>
      <c r="R49" s="1"/>
      <c r="S49" s="1"/>
      <c r="T49" s="1"/>
      <c r="U49" s="1"/>
      <c r="V49" s="22"/>
      <c r="W49" s="22"/>
      <c r="X49" s="22"/>
      <c r="Y49" s="54"/>
      <c r="Z49" s="42"/>
      <c r="AA49" s="1"/>
      <c r="AB49" s="1"/>
    </row>
    <row r="50" spans="1:28" x14ac:dyDescent="0.3">
      <c r="A50" s="1"/>
      <c r="B50" s="1"/>
      <c r="C50" s="5" t="s">
        <v>43</v>
      </c>
      <c r="V50" s="22"/>
      <c r="W50" s="22"/>
      <c r="X50" s="22"/>
      <c r="Y50" s="54"/>
      <c r="Z50" s="42"/>
      <c r="AA50" s="1"/>
      <c r="AB50" s="1"/>
    </row>
    <row r="51" spans="1:28" x14ac:dyDescent="0.3">
      <c r="A51" s="1"/>
      <c r="B51" s="1"/>
      <c r="C51" s="1" t="s">
        <v>468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2"/>
      <c r="W51" s="22"/>
      <c r="X51" s="22"/>
      <c r="Y51" s="54"/>
      <c r="Z51" s="42"/>
      <c r="AA51" s="1"/>
      <c r="AB51" s="1"/>
    </row>
    <row r="52" spans="1:28" x14ac:dyDescent="0.3">
      <c r="A52" s="1"/>
      <c r="B52" s="1"/>
      <c r="C52" s="1" t="s">
        <v>469</v>
      </c>
      <c r="D52" s="1"/>
      <c r="E52" s="1"/>
      <c r="F52" s="1"/>
      <c r="G52" s="1"/>
      <c r="H52" s="1"/>
      <c r="I52" s="1" t="s">
        <v>470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22"/>
      <c r="W52" s="22"/>
      <c r="X52" s="22"/>
      <c r="Y52" s="54"/>
      <c r="Z52" s="42"/>
      <c r="AA52" s="1"/>
      <c r="AB52" s="1"/>
    </row>
    <row r="53" spans="1:28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22"/>
      <c r="W53" s="22"/>
      <c r="X53" s="22"/>
      <c r="Y53" s="54"/>
      <c r="Z53" s="42"/>
      <c r="AA53" s="1"/>
      <c r="AB53" s="1"/>
    </row>
  </sheetData>
  <sheetProtection sheet="1" objects="1" scenarios="1"/>
  <printOptions gridLines="1"/>
  <pageMargins left="0.25" right="0.25" top="0.75" bottom="0.5" header="0.3" footer="0.3"/>
  <pageSetup scale="6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DC066-D01E-44EA-81D2-A41DA11BAB6E}">
  <sheetPr>
    <tabColor rgb="FF92D050"/>
  </sheetPr>
  <dimension ref="A1:AB48"/>
  <sheetViews>
    <sheetView workbookViewId="0">
      <selection activeCell="P17" sqref="P17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3" t="s">
        <v>472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29217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100</v>
      </c>
      <c r="D4" s="7" t="s">
        <v>4</v>
      </c>
      <c r="E4" s="8"/>
      <c r="F4" s="5"/>
      <c r="G4" s="1"/>
      <c r="J4" s="15" t="s">
        <v>168</v>
      </c>
      <c r="K4" s="16" t="str">
        <f>+C11</f>
        <v>New Orleans Pride</v>
      </c>
      <c r="L4" s="17"/>
      <c r="M4" s="18"/>
      <c r="N4" s="19">
        <v>27</v>
      </c>
      <c r="O4" s="19">
        <v>24</v>
      </c>
      <c r="P4" s="19">
        <v>15</v>
      </c>
      <c r="Q4" s="19">
        <v>28</v>
      </c>
      <c r="R4" s="20"/>
      <c r="S4" s="21">
        <f>SUM(N4:R4)</f>
        <v>94</v>
      </c>
      <c r="T4" s="22">
        <v>221</v>
      </c>
    </row>
    <row r="5" spans="1:28" x14ac:dyDescent="0.3">
      <c r="B5" s="1"/>
      <c r="C5" s="6" t="s">
        <v>165</v>
      </c>
      <c r="D5" s="7" t="s">
        <v>5</v>
      </c>
      <c r="E5" s="1"/>
      <c r="F5" s="1"/>
      <c r="G5" s="1"/>
      <c r="J5" s="15" t="s">
        <v>169</v>
      </c>
      <c r="K5" s="16" t="str">
        <f>+C33</f>
        <v>Chicago Hustle</v>
      </c>
      <c r="L5" s="17"/>
      <c r="M5" s="18"/>
      <c r="N5" s="19">
        <v>30</v>
      </c>
      <c r="O5" s="19">
        <v>14</v>
      </c>
      <c r="P5" s="19">
        <v>23</v>
      </c>
      <c r="Q5" s="19">
        <v>34</v>
      </c>
      <c r="R5" s="20"/>
      <c r="S5" s="21">
        <f>SUM(N5:R5)</f>
        <v>101</v>
      </c>
      <c r="T5" s="22">
        <v>221</v>
      </c>
      <c r="U5" s="1"/>
      <c r="V5" s="1"/>
      <c r="W5" s="1"/>
    </row>
    <row r="6" spans="1:28" x14ac:dyDescent="0.3">
      <c r="C6" s="23">
        <v>2116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166</v>
      </c>
      <c r="D7" s="7" t="s">
        <v>7</v>
      </c>
      <c r="G7" s="1"/>
      <c r="S7" s="1"/>
      <c r="T7" s="25" t="s">
        <v>8</v>
      </c>
      <c r="U7" s="1"/>
      <c r="V7" s="26">
        <v>221</v>
      </c>
      <c r="W7" s="1"/>
    </row>
    <row r="8" spans="1:28" x14ac:dyDescent="0.3">
      <c r="B8" s="1"/>
      <c r="C8" s="24" t="s">
        <v>167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9.5138888888888884E-2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New Orleans Pride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13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66</v>
      </c>
      <c r="B13" s="1" t="s">
        <v>45</v>
      </c>
      <c r="C13" s="27" t="s">
        <v>116</v>
      </c>
      <c r="D13" s="38">
        <v>22</v>
      </c>
      <c r="E13" s="27">
        <v>13</v>
      </c>
      <c r="F13" s="27">
        <v>1</v>
      </c>
      <c r="G13" s="27">
        <v>3</v>
      </c>
      <c r="H13" s="27"/>
      <c r="I13" s="27"/>
      <c r="J13" s="27">
        <v>3</v>
      </c>
      <c r="K13" s="27">
        <v>5</v>
      </c>
      <c r="L13" s="27">
        <v>1</v>
      </c>
      <c r="M13" s="27">
        <v>2</v>
      </c>
      <c r="N13" s="27">
        <f t="shared" ref="N13:N24" si="0">SUM(L13:M13)</f>
        <v>3</v>
      </c>
      <c r="O13" s="39">
        <v>1</v>
      </c>
      <c r="P13" s="39">
        <v>3</v>
      </c>
      <c r="Q13" s="39">
        <v>1</v>
      </c>
      <c r="R13" s="39">
        <v>1</v>
      </c>
      <c r="S13" s="39">
        <v>0</v>
      </c>
      <c r="T13" s="27">
        <f t="shared" ref="T13:T24" si="1">+(F13*2)+J13</f>
        <v>5</v>
      </c>
      <c r="U13" s="40">
        <f t="shared" ref="U13:U24" si="2">IFERROR(((T13+Q13+N13-R13)+(O13*2))/E13,"")</f>
        <v>0.76923076923076927</v>
      </c>
      <c r="V13" s="22">
        <v>221</v>
      </c>
      <c r="W13" s="22" t="s">
        <v>82</v>
      </c>
      <c r="X13" s="22" t="s">
        <v>83</v>
      </c>
      <c r="Y13" s="73">
        <v>2116</v>
      </c>
      <c r="Z13" s="42"/>
      <c r="AA13" s="1" t="s">
        <v>97</v>
      </c>
      <c r="AB13" s="28" t="s">
        <v>164</v>
      </c>
    </row>
    <row r="14" spans="1:28" x14ac:dyDescent="0.3">
      <c r="A14" s="1" t="s">
        <v>66</v>
      </c>
      <c r="B14" s="1" t="s">
        <v>45</v>
      </c>
      <c r="C14" s="27" t="s">
        <v>50</v>
      </c>
      <c r="D14" s="38">
        <v>15</v>
      </c>
      <c r="E14" s="27">
        <v>24</v>
      </c>
      <c r="F14" s="27">
        <v>3</v>
      </c>
      <c r="G14" s="27">
        <v>8</v>
      </c>
      <c r="H14" s="27"/>
      <c r="I14" s="27"/>
      <c r="J14" s="27">
        <v>2</v>
      </c>
      <c r="K14" s="27">
        <v>3</v>
      </c>
      <c r="L14" s="27">
        <v>1</v>
      </c>
      <c r="M14" s="27">
        <v>7</v>
      </c>
      <c r="N14" s="27">
        <f t="shared" si="0"/>
        <v>8</v>
      </c>
      <c r="O14" s="27">
        <v>6</v>
      </c>
      <c r="P14" s="39">
        <v>3</v>
      </c>
      <c r="Q14" s="27">
        <v>0</v>
      </c>
      <c r="R14" s="27">
        <v>5</v>
      </c>
      <c r="S14" s="27">
        <v>0</v>
      </c>
      <c r="T14" s="27">
        <f t="shared" si="1"/>
        <v>8</v>
      </c>
      <c r="U14" s="40">
        <f t="shared" si="2"/>
        <v>0.95833333333333337</v>
      </c>
      <c r="V14" s="22">
        <v>221</v>
      </c>
      <c r="W14" s="22" t="s">
        <v>82</v>
      </c>
      <c r="X14" s="22" t="s">
        <v>83</v>
      </c>
      <c r="Y14" s="73">
        <v>2116</v>
      </c>
      <c r="Z14" s="42"/>
      <c r="AA14" s="1" t="s">
        <v>97</v>
      </c>
      <c r="AB14" s="28" t="s">
        <v>164</v>
      </c>
    </row>
    <row r="15" spans="1:28" x14ac:dyDescent="0.3">
      <c r="A15" s="1" t="s">
        <v>66</v>
      </c>
      <c r="B15" s="1" t="s">
        <v>45</v>
      </c>
      <c r="C15" s="27" t="s">
        <v>49</v>
      </c>
      <c r="D15" s="38">
        <v>10</v>
      </c>
      <c r="E15" s="27">
        <v>43</v>
      </c>
      <c r="F15" s="27">
        <v>7</v>
      </c>
      <c r="G15" s="27">
        <v>13</v>
      </c>
      <c r="H15" s="27"/>
      <c r="I15" s="27"/>
      <c r="J15" s="27">
        <v>1</v>
      </c>
      <c r="K15" s="27">
        <v>5</v>
      </c>
      <c r="L15" s="27">
        <v>1</v>
      </c>
      <c r="M15" s="27">
        <v>5</v>
      </c>
      <c r="N15" s="27">
        <f t="shared" si="0"/>
        <v>6</v>
      </c>
      <c r="O15" s="39">
        <v>5</v>
      </c>
      <c r="P15" s="39">
        <v>4</v>
      </c>
      <c r="Q15" s="39">
        <v>7</v>
      </c>
      <c r="R15" s="39">
        <v>6</v>
      </c>
      <c r="S15" s="39">
        <v>2</v>
      </c>
      <c r="T15" s="27">
        <f t="shared" si="1"/>
        <v>15</v>
      </c>
      <c r="U15" s="40">
        <f t="shared" si="2"/>
        <v>0.7441860465116279</v>
      </c>
      <c r="V15" s="22">
        <v>221</v>
      </c>
      <c r="W15" s="22" t="s">
        <v>82</v>
      </c>
      <c r="X15" s="22" t="s">
        <v>83</v>
      </c>
      <c r="Y15" s="73">
        <v>2116</v>
      </c>
      <c r="Z15" s="42"/>
      <c r="AA15" s="1" t="s">
        <v>97</v>
      </c>
      <c r="AB15" s="28" t="s">
        <v>164</v>
      </c>
    </row>
    <row r="16" spans="1:28" x14ac:dyDescent="0.3">
      <c r="A16" s="1" t="s">
        <v>66</v>
      </c>
      <c r="B16" s="1" t="s">
        <v>45</v>
      </c>
      <c r="C16" s="27" t="s">
        <v>46</v>
      </c>
      <c r="D16" s="38">
        <v>12</v>
      </c>
      <c r="E16" s="27">
        <v>12</v>
      </c>
      <c r="F16" s="27">
        <v>2</v>
      </c>
      <c r="G16" s="27">
        <v>6</v>
      </c>
      <c r="H16" s="27"/>
      <c r="I16" s="27"/>
      <c r="J16" s="27">
        <v>3</v>
      </c>
      <c r="K16" s="27">
        <v>5</v>
      </c>
      <c r="L16" s="27">
        <v>1</v>
      </c>
      <c r="M16" s="27">
        <v>0</v>
      </c>
      <c r="N16" s="27">
        <f t="shared" si="0"/>
        <v>1</v>
      </c>
      <c r="O16" s="39">
        <v>2</v>
      </c>
      <c r="P16" s="39">
        <v>3</v>
      </c>
      <c r="Q16" s="39">
        <v>1</v>
      </c>
      <c r="R16" s="39">
        <v>2</v>
      </c>
      <c r="S16" s="39">
        <v>0</v>
      </c>
      <c r="T16" s="27">
        <f t="shared" si="1"/>
        <v>7</v>
      </c>
      <c r="U16" s="40">
        <f t="shared" si="2"/>
        <v>0.91666666666666663</v>
      </c>
      <c r="V16" s="22">
        <v>221</v>
      </c>
      <c r="W16" s="22" t="s">
        <v>82</v>
      </c>
      <c r="X16" s="22" t="s">
        <v>83</v>
      </c>
      <c r="Y16" s="73">
        <v>2116</v>
      </c>
      <c r="Z16" s="42"/>
      <c r="AA16" s="1" t="s">
        <v>97</v>
      </c>
      <c r="AB16" s="28" t="s">
        <v>164</v>
      </c>
    </row>
    <row r="17" spans="1:28" x14ac:dyDescent="0.3">
      <c r="A17" s="1" t="s">
        <v>66</v>
      </c>
      <c r="B17" s="1" t="s">
        <v>45</v>
      </c>
      <c r="C17" s="27" t="s">
        <v>52</v>
      </c>
      <c r="D17" s="38">
        <v>32</v>
      </c>
      <c r="E17" s="27">
        <v>19</v>
      </c>
      <c r="F17" s="27">
        <v>6</v>
      </c>
      <c r="G17" s="27">
        <v>10</v>
      </c>
      <c r="H17" s="27"/>
      <c r="I17" s="27"/>
      <c r="J17" s="27">
        <v>4</v>
      </c>
      <c r="K17" s="27">
        <v>10</v>
      </c>
      <c r="L17" s="27">
        <v>1</v>
      </c>
      <c r="M17" s="27">
        <v>2</v>
      </c>
      <c r="N17" s="27">
        <f t="shared" si="0"/>
        <v>3</v>
      </c>
      <c r="O17" s="39">
        <v>0</v>
      </c>
      <c r="P17" s="57">
        <v>6</v>
      </c>
      <c r="Q17" s="39">
        <v>1</v>
      </c>
      <c r="R17" s="39">
        <v>3</v>
      </c>
      <c r="S17" s="39">
        <v>0</v>
      </c>
      <c r="T17" s="27">
        <f t="shared" si="1"/>
        <v>16</v>
      </c>
      <c r="U17" s="40">
        <f t="shared" si="2"/>
        <v>0.89473684210526316</v>
      </c>
      <c r="V17" s="22">
        <v>221</v>
      </c>
      <c r="W17" s="22" t="s">
        <v>82</v>
      </c>
      <c r="X17" s="22" t="s">
        <v>83</v>
      </c>
      <c r="Y17" s="73">
        <v>2116</v>
      </c>
      <c r="Z17" s="42"/>
      <c r="AA17" s="1" t="s">
        <v>97</v>
      </c>
      <c r="AB17" s="28" t="s">
        <v>164</v>
      </c>
    </row>
    <row r="18" spans="1:28" x14ac:dyDescent="0.3">
      <c r="A18" s="1" t="s">
        <v>66</v>
      </c>
      <c r="B18" s="1" t="s">
        <v>45</v>
      </c>
      <c r="C18" s="27" t="s">
        <v>47</v>
      </c>
      <c r="D18" s="38">
        <v>30</v>
      </c>
      <c r="E18" s="27">
        <v>31</v>
      </c>
      <c r="F18" s="27">
        <v>4</v>
      </c>
      <c r="G18" s="27">
        <v>16</v>
      </c>
      <c r="H18" s="27"/>
      <c r="I18" s="27"/>
      <c r="J18" s="27">
        <v>1</v>
      </c>
      <c r="K18" s="27">
        <v>2</v>
      </c>
      <c r="L18" s="27">
        <v>4</v>
      </c>
      <c r="M18" s="27">
        <v>4</v>
      </c>
      <c r="N18" s="27">
        <f t="shared" si="0"/>
        <v>8</v>
      </c>
      <c r="O18" s="39">
        <v>0</v>
      </c>
      <c r="P18" s="39">
        <v>1</v>
      </c>
      <c r="Q18" s="39">
        <v>2</v>
      </c>
      <c r="R18" s="39">
        <v>3</v>
      </c>
      <c r="S18" s="39">
        <v>0</v>
      </c>
      <c r="T18" s="27">
        <f t="shared" si="1"/>
        <v>9</v>
      </c>
      <c r="U18" s="40">
        <f t="shared" si="2"/>
        <v>0.5161290322580645</v>
      </c>
      <c r="V18" s="22">
        <v>221</v>
      </c>
      <c r="W18" s="22" t="s">
        <v>82</v>
      </c>
      <c r="X18" s="22" t="s">
        <v>83</v>
      </c>
      <c r="Y18" s="73">
        <v>2116</v>
      </c>
      <c r="Z18" s="42"/>
      <c r="AA18" s="1" t="s">
        <v>97</v>
      </c>
      <c r="AB18" s="28" t="s">
        <v>164</v>
      </c>
    </row>
    <row r="19" spans="1:28" x14ac:dyDescent="0.3">
      <c r="A19" s="1" t="s">
        <v>66</v>
      </c>
      <c r="B19" s="1" t="s">
        <v>45</v>
      </c>
      <c r="C19" s="27" t="s">
        <v>53</v>
      </c>
      <c r="D19" s="38">
        <v>24</v>
      </c>
      <c r="E19" s="27">
        <v>5</v>
      </c>
      <c r="F19" s="27">
        <v>1</v>
      </c>
      <c r="G19" s="27">
        <v>2</v>
      </c>
      <c r="H19" s="27"/>
      <c r="I19" s="27"/>
      <c r="J19" s="27">
        <v>0</v>
      </c>
      <c r="K19" s="27">
        <v>0</v>
      </c>
      <c r="L19" s="27">
        <v>1</v>
      </c>
      <c r="M19" s="27">
        <v>0</v>
      </c>
      <c r="N19" s="27">
        <f t="shared" si="0"/>
        <v>1</v>
      </c>
      <c r="O19" s="39">
        <v>1</v>
      </c>
      <c r="P19" s="39">
        <v>0</v>
      </c>
      <c r="Q19" s="39">
        <v>0</v>
      </c>
      <c r="R19" s="39">
        <v>0</v>
      </c>
      <c r="S19" s="39">
        <v>0</v>
      </c>
      <c r="T19" s="27">
        <f t="shared" si="1"/>
        <v>2</v>
      </c>
      <c r="U19" s="40">
        <f t="shared" si="2"/>
        <v>1</v>
      </c>
      <c r="V19" s="22">
        <v>221</v>
      </c>
      <c r="W19" s="22" t="s">
        <v>82</v>
      </c>
      <c r="X19" s="22" t="s">
        <v>83</v>
      </c>
      <c r="Y19" s="73">
        <v>2116</v>
      </c>
      <c r="Z19" s="42"/>
      <c r="AA19" s="1" t="s">
        <v>97</v>
      </c>
      <c r="AB19" s="28" t="s">
        <v>164</v>
      </c>
    </row>
    <row r="20" spans="1:28" x14ac:dyDescent="0.3">
      <c r="A20" s="1" t="s">
        <v>66</v>
      </c>
      <c r="B20" s="1" t="s">
        <v>45</v>
      </c>
      <c r="C20" s="27" t="s">
        <v>48</v>
      </c>
      <c r="D20" s="38">
        <v>31</v>
      </c>
      <c r="E20" s="27">
        <v>22</v>
      </c>
      <c r="F20" s="27">
        <v>8</v>
      </c>
      <c r="G20" s="27">
        <v>12</v>
      </c>
      <c r="H20" s="27"/>
      <c r="I20" s="27"/>
      <c r="J20" s="27">
        <v>2</v>
      </c>
      <c r="K20" s="27">
        <v>2</v>
      </c>
      <c r="L20" s="27">
        <v>1</v>
      </c>
      <c r="M20" s="27">
        <v>3</v>
      </c>
      <c r="N20" s="27">
        <f t="shared" si="0"/>
        <v>4</v>
      </c>
      <c r="O20" s="39">
        <v>1</v>
      </c>
      <c r="P20" s="39">
        <v>5</v>
      </c>
      <c r="Q20" s="39">
        <v>1</v>
      </c>
      <c r="R20" s="39">
        <v>4</v>
      </c>
      <c r="S20" s="39">
        <v>0</v>
      </c>
      <c r="T20" s="27">
        <f t="shared" si="1"/>
        <v>18</v>
      </c>
      <c r="U20" s="40">
        <f t="shared" si="2"/>
        <v>0.95454545454545459</v>
      </c>
      <c r="V20" s="22">
        <v>221</v>
      </c>
      <c r="W20" s="22" t="s">
        <v>82</v>
      </c>
      <c r="X20" s="22" t="s">
        <v>83</v>
      </c>
      <c r="Y20" s="73">
        <v>2116</v>
      </c>
      <c r="Z20" s="42"/>
      <c r="AA20" s="1" t="s">
        <v>97</v>
      </c>
      <c r="AB20" s="28" t="s">
        <v>164</v>
      </c>
    </row>
    <row r="21" spans="1:28" x14ac:dyDescent="0.3">
      <c r="A21" s="1" t="s">
        <v>66</v>
      </c>
      <c r="B21" s="1" t="s">
        <v>45</v>
      </c>
      <c r="C21" s="27" t="s">
        <v>118</v>
      </c>
      <c r="D21" s="38">
        <v>33</v>
      </c>
      <c r="E21" s="27">
        <v>16</v>
      </c>
      <c r="F21" s="27">
        <v>1</v>
      </c>
      <c r="G21" s="27">
        <v>5</v>
      </c>
      <c r="H21" s="27"/>
      <c r="I21" s="27"/>
      <c r="J21" s="27">
        <v>1</v>
      </c>
      <c r="K21" s="27">
        <v>4</v>
      </c>
      <c r="L21" s="27">
        <v>3</v>
      </c>
      <c r="M21" s="27">
        <v>2</v>
      </c>
      <c r="N21" s="27">
        <f t="shared" si="0"/>
        <v>5</v>
      </c>
      <c r="O21" s="39">
        <v>1</v>
      </c>
      <c r="P21" s="39">
        <v>0</v>
      </c>
      <c r="Q21" s="39">
        <v>0</v>
      </c>
      <c r="R21" s="39">
        <v>1</v>
      </c>
      <c r="S21" s="39">
        <v>0</v>
      </c>
      <c r="T21" s="27">
        <f t="shared" si="1"/>
        <v>3</v>
      </c>
      <c r="U21" s="40">
        <f t="shared" si="2"/>
        <v>0.5625</v>
      </c>
      <c r="V21" s="22">
        <v>221</v>
      </c>
      <c r="W21" s="22" t="s">
        <v>82</v>
      </c>
      <c r="X21" s="22" t="s">
        <v>83</v>
      </c>
      <c r="Y21" s="73">
        <v>2116</v>
      </c>
      <c r="Z21" s="42"/>
      <c r="AA21" s="1" t="s">
        <v>97</v>
      </c>
      <c r="AB21" s="28" t="s">
        <v>164</v>
      </c>
    </row>
    <row r="22" spans="1:28" x14ac:dyDescent="0.3">
      <c r="A22" s="1" t="s">
        <v>66</v>
      </c>
      <c r="B22" s="1" t="s">
        <v>45</v>
      </c>
      <c r="C22" s="27" t="s">
        <v>51</v>
      </c>
      <c r="D22" s="38">
        <v>34</v>
      </c>
      <c r="E22" s="27">
        <v>32</v>
      </c>
      <c r="F22" s="27">
        <v>5</v>
      </c>
      <c r="G22" s="27">
        <v>13</v>
      </c>
      <c r="H22" s="27"/>
      <c r="I22" s="27"/>
      <c r="J22" s="27">
        <v>1</v>
      </c>
      <c r="K22" s="27">
        <v>2</v>
      </c>
      <c r="L22" s="27">
        <v>2</v>
      </c>
      <c r="M22" s="27">
        <v>0</v>
      </c>
      <c r="N22" s="27">
        <f t="shared" si="0"/>
        <v>2</v>
      </c>
      <c r="O22" s="39">
        <v>5</v>
      </c>
      <c r="P22" s="39">
        <v>4</v>
      </c>
      <c r="Q22" s="39">
        <v>2</v>
      </c>
      <c r="R22" s="39">
        <v>10</v>
      </c>
      <c r="S22" s="39">
        <v>0</v>
      </c>
      <c r="T22" s="27">
        <f t="shared" si="1"/>
        <v>11</v>
      </c>
      <c r="U22" s="40">
        <f t="shared" si="2"/>
        <v>0.46875</v>
      </c>
      <c r="V22" s="22">
        <v>221</v>
      </c>
      <c r="W22" s="22" t="s">
        <v>82</v>
      </c>
      <c r="X22" s="22" t="s">
        <v>83</v>
      </c>
      <c r="Y22" s="73">
        <v>2116</v>
      </c>
      <c r="Z22" s="42"/>
      <c r="AA22" s="1" t="s">
        <v>97</v>
      </c>
      <c r="AB22" s="28" t="s">
        <v>164</v>
      </c>
    </row>
    <row r="23" spans="1:28" x14ac:dyDescent="0.3">
      <c r="A23" s="1" t="s">
        <v>66</v>
      </c>
      <c r="B23" s="1" t="s">
        <v>45</v>
      </c>
      <c r="C23" s="27" t="s">
        <v>54</v>
      </c>
      <c r="D23" s="38">
        <v>5</v>
      </c>
      <c r="E23" s="27" t="s">
        <v>499</v>
      </c>
      <c r="F23" s="27"/>
      <c r="G23" s="27"/>
      <c r="H23" s="27"/>
      <c r="I23" s="27"/>
      <c r="J23" s="27"/>
      <c r="K23" s="27"/>
      <c r="L23" s="27"/>
      <c r="M23" s="27"/>
      <c r="N23" s="27"/>
      <c r="O23" s="39"/>
      <c r="P23" s="39"/>
      <c r="Q23" s="39"/>
      <c r="R23" s="39"/>
      <c r="S23" s="39"/>
      <c r="T23" s="27"/>
      <c r="U23" s="40"/>
      <c r="V23" s="22">
        <v>221</v>
      </c>
      <c r="W23" s="22" t="s">
        <v>82</v>
      </c>
      <c r="X23" s="22" t="s">
        <v>83</v>
      </c>
      <c r="Y23" s="73">
        <v>2116</v>
      </c>
      <c r="Z23" s="42"/>
      <c r="AA23" s="1" t="s">
        <v>97</v>
      </c>
      <c r="AB23" s="28" t="s">
        <v>164</v>
      </c>
    </row>
    <row r="24" spans="1:28" x14ac:dyDescent="0.3">
      <c r="A24" s="1" t="s">
        <v>66</v>
      </c>
      <c r="B24" s="1" t="s">
        <v>45</v>
      </c>
      <c r="C24" s="27" t="s">
        <v>55</v>
      </c>
      <c r="D24" s="38">
        <v>11</v>
      </c>
      <c r="E24" s="27">
        <v>23</v>
      </c>
      <c r="F24" s="27">
        <v>0</v>
      </c>
      <c r="G24" s="27">
        <v>4</v>
      </c>
      <c r="H24" s="27"/>
      <c r="I24" s="27"/>
      <c r="J24" s="27">
        <v>0</v>
      </c>
      <c r="K24" s="27">
        <v>2</v>
      </c>
      <c r="L24" s="27">
        <v>0</v>
      </c>
      <c r="M24" s="27">
        <v>1</v>
      </c>
      <c r="N24" s="27">
        <f t="shared" si="0"/>
        <v>1</v>
      </c>
      <c r="O24" s="39">
        <v>4</v>
      </c>
      <c r="P24" s="39">
        <v>3</v>
      </c>
      <c r="Q24" s="39">
        <v>2</v>
      </c>
      <c r="R24" s="39">
        <v>3</v>
      </c>
      <c r="S24" s="39">
        <v>0</v>
      </c>
      <c r="T24" s="27">
        <f t="shared" si="1"/>
        <v>0</v>
      </c>
      <c r="U24" s="40">
        <f t="shared" si="2"/>
        <v>0.34782608695652173</v>
      </c>
      <c r="V24" s="22">
        <v>221</v>
      </c>
      <c r="W24" s="22" t="s">
        <v>82</v>
      </c>
      <c r="X24" s="22" t="s">
        <v>83</v>
      </c>
      <c r="Y24" s="73">
        <v>2116</v>
      </c>
      <c r="Z24" s="42"/>
      <c r="AA24" s="1" t="s">
        <v>97</v>
      </c>
      <c r="AB24" s="28" t="s">
        <v>164</v>
      </c>
    </row>
    <row r="25" spans="1:28" x14ac:dyDescent="0.3">
      <c r="A25" s="44" t="s">
        <v>66</v>
      </c>
      <c r="B25" s="44" t="s">
        <v>45</v>
      </c>
      <c r="C25" s="45" t="s">
        <v>39</v>
      </c>
      <c r="D25" s="44"/>
      <c r="E25" s="45">
        <f t="shared" ref="E25:T25" si="3">SUM(E13:E24)</f>
        <v>240</v>
      </c>
      <c r="F25" s="45">
        <f t="shared" si="3"/>
        <v>38</v>
      </c>
      <c r="G25" s="45">
        <f t="shared" si="3"/>
        <v>92</v>
      </c>
      <c r="H25" s="45">
        <f t="shared" si="3"/>
        <v>0</v>
      </c>
      <c r="I25" s="45">
        <f t="shared" si="3"/>
        <v>0</v>
      </c>
      <c r="J25" s="45">
        <f t="shared" si="3"/>
        <v>18</v>
      </c>
      <c r="K25" s="45">
        <f t="shared" si="3"/>
        <v>40</v>
      </c>
      <c r="L25" s="45">
        <f t="shared" si="3"/>
        <v>16</v>
      </c>
      <c r="M25" s="45">
        <f t="shared" si="3"/>
        <v>26</v>
      </c>
      <c r="N25" s="45">
        <f t="shared" si="3"/>
        <v>42</v>
      </c>
      <c r="O25" s="45">
        <f t="shared" si="3"/>
        <v>26</v>
      </c>
      <c r="P25" s="45">
        <f t="shared" si="3"/>
        <v>32</v>
      </c>
      <c r="Q25" s="45">
        <f t="shared" si="3"/>
        <v>17</v>
      </c>
      <c r="R25" s="45">
        <f t="shared" si="3"/>
        <v>38</v>
      </c>
      <c r="S25" s="45">
        <f t="shared" si="3"/>
        <v>2</v>
      </c>
      <c r="T25" s="45">
        <f t="shared" si="3"/>
        <v>94</v>
      </c>
      <c r="U25" s="46">
        <f>((T25+Q25+N25-R25)+(O25*2))/E25</f>
        <v>0.6958333333333333</v>
      </c>
      <c r="V25" s="47">
        <v>221</v>
      </c>
      <c r="W25" s="47" t="s">
        <v>82</v>
      </c>
      <c r="X25" s="47" t="s">
        <v>83</v>
      </c>
      <c r="Y25" s="74">
        <v>2116</v>
      </c>
      <c r="Z25" s="78" t="s">
        <v>178</v>
      </c>
      <c r="AA25" s="44" t="s">
        <v>97</v>
      </c>
      <c r="AB25" s="80" t="s">
        <v>164</v>
      </c>
    </row>
    <row r="26" spans="1:28" x14ac:dyDescent="0.3">
      <c r="A26" s="1"/>
      <c r="B26" s="1"/>
      <c r="C26" s="1"/>
      <c r="D26" s="1"/>
      <c r="F26" s="50" t="s">
        <v>40</v>
      </c>
      <c r="G26" s="51">
        <f>F25/G25</f>
        <v>0.41304347826086957</v>
      </c>
      <c r="H26" s="27"/>
      <c r="I26" s="1"/>
      <c r="J26" s="50" t="s">
        <v>41</v>
      </c>
      <c r="K26" s="52">
        <f>J25/K25</f>
        <v>0.45</v>
      </c>
      <c r="L26" s="1"/>
      <c r="M26" s="39" t="s">
        <v>42</v>
      </c>
      <c r="N26" s="53">
        <v>13</v>
      </c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1" t="s">
        <v>173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55" t="s">
        <v>67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6">
        <v>14</v>
      </c>
      <c r="W33" s="1"/>
      <c r="X33" s="1"/>
      <c r="Y33" s="31"/>
      <c r="Z33" s="42"/>
      <c r="AA33" s="1"/>
      <c r="AB33" s="1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66</v>
      </c>
      <c r="C35" s="27" t="s">
        <v>151</v>
      </c>
      <c r="D35" s="38">
        <v>30</v>
      </c>
      <c r="E35" s="27">
        <v>16</v>
      </c>
      <c r="F35" s="27">
        <v>3</v>
      </c>
      <c r="G35" s="27">
        <v>5</v>
      </c>
      <c r="H35" s="27"/>
      <c r="I35" s="27"/>
      <c r="J35" s="27">
        <v>3</v>
      </c>
      <c r="K35" s="27">
        <v>3</v>
      </c>
      <c r="L35" s="27">
        <v>1</v>
      </c>
      <c r="M35" s="27">
        <v>4</v>
      </c>
      <c r="N35" s="27">
        <f t="shared" ref="N35:N44" si="4">SUM(L35:M35)</f>
        <v>5</v>
      </c>
      <c r="O35" s="27">
        <v>1</v>
      </c>
      <c r="P35" s="39">
        <v>1</v>
      </c>
      <c r="Q35" s="27">
        <v>1</v>
      </c>
      <c r="R35" s="27">
        <v>6</v>
      </c>
      <c r="S35" s="27">
        <v>1</v>
      </c>
      <c r="T35" s="27">
        <f t="shared" ref="T35:T44" si="5">(H35*3)+((F35-H35)*2)+J35</f>
        <v>9</v>
      </c>
      <c r="U35" s="40">
        <f t="shared" ref="U35:U44" si="6">IFERROR(((T35+Q35+N35-R35)+(O35*2))/E35,"")</f>
        <v>0.6875</v>
      </c>
      <c r="V35" s="22">
        <v>221</v>
      </c>
      <c r="W35" s="22" t="s">
        <v>95</v>
      </c>
      <c r="X35" s="22" t="s">
        <v>96</v>
      </c>
      <c r="Y35" s="73">
        <v>2116</v>
      </c>
      <c r="Z35" s="42"/>
      <c r="AA35" s="1" t="s">
        <v>152</v>
      </c>
      <c r="AB35" s="28" t="s">
        <v>170</v>
      </c>
    </row>
    <row r="36" spans="1:28" x14ac:dyDescent="0.3">
      <c r="A36" s="1" t="s">
        <v>45</v>
      </c>
      <c r="B36" s="1" t="s">
        <v>66</v>
      </c>
      <c r="C36" s="27" t="s">
        <v>154</v>
      </c>
      <c r="D36" s="38">
        <v>21</v>
      </c>
      <c r="E36" s="27">
        <v>34</v>
      </c>
      <c r="F36" s="27">
        <v>1</v>
      </c>
      <c r="G36" s="27">
        <v>3</v>
      </c>
      <c r="H36" s="27"/>
      <c r="I36" s="27"/>
      <c r="J36" s="27">
        <v>5</v>
      </c>
      <c r="K36" s="27">
        <v>6</v>
      </c>
      <c r="L36" s="27">
        <v>0</v>
      </c>
      <c r="M36" s="27">
        <v>9</v>
      </c>
      <c r="N36" s="27">
        <f t="shared" si="4"/>
        <v>9</v>
      </c>
      <c r="O36" s="39">
        <v>1</v>
      </c>
      <c r="P36" s="39">
        <v>2</v>
      </c>
      <c r="Q36" s="39">
        <v>0</v>
      </c>
      <c r="R36" s="39">
        <v>1</v>
      </c>
      <c r="S36" s="39">
        <v>3</v>
      </c>
      <c r="T36" s="39">
        <f t="shared" si="5"/>
        <v>7</v>
      </c>
      <c r="U36" s="40">
        <f t="shared" si="6"/>
        <v>0.5</v>
      </c>
      <c r="V36" s="22">
        <v>221</v>
      </c>
      <c r="W36" s="22" t="s">
        <v>95</v>
      </c>
      <c r="X36" s="22" t="s">
        <v>96</v>
      </c>
      <c r="Y36" s="73">
        <v>2116</v>
      </c>
      <c r="Z36" s="42"/>
      <c r="AA36" s="1" t="s">
        <v>152</v>
      </c>
      <c r="AB36" s="28" t="s">
        <v>170</v>
      </c>
    </row>
    <row r="37" spans="1:28" x14ac:dyDescent="0.3">
      <c r="A37" s="1" t="s">
        <v>45</v>
      </c>
      <c r="B37" s="1" t="s">
        <v>66</v>
      </c>
      <c r="C37" s="27" t="s">
        <v>155</v>
      </c>
      <c r="D37" s="38">
        <v>15</v>
      </c>
      <c r="E37" s="27">
        <v>31</v>
      </c>
      <c r="F37" s="27">
        <v>6</v>
      </c>
      <c r="G37" s="27">
        <v>14</v>
      </c>
      <c r="H37" s="27"/>
      <c r="I37" s="27"/>
      <c r="J37" s="27">
        <v>6</v>
      </c>
      <c r="K37" s="27">
        <v>7</v>
      </c>
      <c r="L37" s="27">
        <v>1</v>
      </c>
      <c r="M37" s="27">
        <v>2</v>
      </c>
      <c r="N37" s="27">
        <f t="shared" si="4"/>
        <v>3</v>
      </c>
      <c r="O37" s="39">
        <v>4</v>
      </c>
      <c r="P37" s="39">
        <v>4</v>
      </c>
      <c r="Q37" s="39">
        <v>2</v>
      </c>
      <c r="R37" s="39">
        <v>9</v>
      </c>
      <c r="S37" s="39">
        <v>0</v>
      </c>
      <c r="T37" s="39">
        <f t="shared" si="5"/>
        <v>18</v>
      </c>
      <c r="U37" s="40">
        <f t="shared" si="6"/>
        <v>0.70967741935483875</v>
      </c>
      <c r="V37" s="22">
        <v>221</v>
      </c>
      <c r="W37" s="22" t="s">
        <v>95</v>
      </c>
      <c r="X37" s="22" t="s">
        <v>96</v>
      </c>
      <c r="Y37" s="73">
        <v>2116</v>
      </c>
      <c r="Z37" s="42"/>
      <c r="AA37" s="1" t="s">
        <v>152</v>
      </c>
      <c r="AB37" s="28" t="s">
        <v>170</v>
      </c>
    </row>
    <row r="38" spans="1:28" x14ac:dyDescent="0.3">
      <c r="A38" s="1" t="s">
        <v>45</v>
      </c>
      <c r="B38" s="1" t="s">
        <v>66</v>
      </c>
      <c r="C38" s="27" t="s">
        <v>171</v>
      </c>
      <c r="D38" s="38">
        <v>10</v>
      </c>
      <c r="E38" s="27">
        <v>30</v>
      </c>
      <c r="F38" s="27">
        <v>6</v>
      </c>
      <c r="G38" s="27">
        <v>14</v>
      </c>
      <c r="H38" s="27"/>
      <c r="I38" s="27"/>
      <c r="J38" s="27">
        <v>2</v>
      </c>
      <c r="K38" s="27">
        <v>5</v>
      </c>
      <c r="L38" s="27">
        <v>3</v>
      </c>
      <c r="M38" s="27">
        <v>4</v>
      </c>
      <c r="N38" s="27">
        <f t="shared" si="4"/>
        <v>7</v>
      </c>
      <c r="O38" s="39">
        <v>4</v>
      </c>
      <c r="P38" s="39">
        <v>3</v>
      </c>
      <c r="Q38" s="39">
        <v>3</v>
      </c>
      <c r="R38" s="39">
        <v>7</v>
      </c>
      <c r="S38" s="39">
        <v>0</v>
      </c>
      <c r="T38" s="39">
        <f t="shared" si="5"/>
        <v>14</v>
      </c>
      <c r="U38" s="40">
        <f t="shared" si="6"/>
        <v>0.83333333333333337</v>
      </c>
      <c r="V38" s="22">
        <v>221</v>
      </c>
      <c r="W38" s="22" t="s">
        <v>95</v>
      </c>
      <c r="X38" s="22" t="s">
        <v>96</v>
      </c>
      <c r="Y38" s="73">
        <v>2116</v>
      </c>
      <c r="Z38" s="42"/>
      <c r="AA38" s="1" t="s">
        <v>152</v>
      </c>
      <c r="AB38" s="28" t="s">
        <v>170</v>
      </c>
    </row>
    <row r="39" spans="1:28" x14ac:dyDescent="0.3">
      <c r="A39" s="1" t="s">
        <v>45</v>
      </c>
      <c r="B39" s="1" t="s">
        <v>66</v>
      </c>
      <c r="C39" s="27" t="s">
        <v>156</v>
      </c>
      <c r="D39" s="38">
        <v>31</v>
      </c>
      <c r="E39" s="27">
        <v>25</v>
      </c>
      <c r="F39" s="27">
        <v>3</v>
      </c>
      <c r="G39" s="27">
        <v>9</v>
      </c>
      <c r="H39" s="27"/>
      <c r="I39" s="27"/>
      <c r="J39" s="27">
        <v>4</v>
      </c>
      <c r="K39" s="27">
        <v>4</v>
      </c>
      <c r="L39" s="27">
        <v>2</v>
      </c>
      <c r="M39" s="27">
        <v>4</v>
      </c>
      <c r="N39" s="27">
        <f t="shared" si="4"/>
        <v>6</v>
      </c>
      <c r="O39" s="39">
        <v>0</v>
      </c>
      <c r="P39" s="39">
        <v>3</v>
      </c>
      <c r="Q39" s="39">
        <v>8</v>
      </c>
      <c r="R39" s="39">
        <v>3</v>
      </c>
      <c r="S39" s="39">
        <v>0</v>
      </c>
      <c r="T39" s="39">
        <f t="shared" si="5"/>
        <v>10</v>
      </c>
      <c r="U39" s="40">
        <f t="shared" si="6"/>
        <v>0.84</v>
      </c>
      <c r="V39" s="22">
        <v>221</v>
      </c>
      <c r="W39" s="22" t="s">
        <v>95</v>
      </c>
      <c r="X39" s="22" t="s">
        <v>96</v>
      </c>
      <c r="Y39" s="73">
        <v>2116</v>
      </c>
      <c r="Z39" s="42"/>
      <c r="AA39" s="1" t="s">
        <v>152</v>
      </c>
      <c r="AB39" s="28" t="s">
        <v>170</v>
      </c>
    </row>
    <row r="40" spans="1:28" x14ac:dyDescent="0.3">
      <c r="A40" s="1" t="s">
        <v>45</v>
      </c>
      <c r="B40" s="1" t="s">
        <v>66</v>
      </c>
      <c r="C40" s="27" t="s">
        <v>157</v>
      </c>
      <c r="D40" s="38">
        <v>22</v>
      </c>
      <c r="E40" s="27">
        <v>28</v>
      </c>
      <c r="F40" s="27">
        <v>4</v>
      </c>
      <c r="G40" s="27">
        <v>8</v>
      </c>
      <c r="H40" s="27"/>
      <c r="I40" s="27"/>
      <c r="J40" s="27">
        <v>2</v>
      </c>
      <c r="K40" s="27">
        <v>6</v>
      </c>
      <c r="L40" s="27">
        <v>0</v>
      </c>
      <c r="M40" s="27">
        <v>7</v>
      </c>
      <c r="N40" s="27">
        <f t="shared" si="4"/>
        <v>7</v>
      </c>
      <c r="O40" s="39">
        <v>4</v>
      </c>
      <c r="P40" s="39">
        <v>4</v>
      </c>
      <c r="Q40" s="39">
        <v>1</v>
      </c>
      <c r="R40" s="39">
        <v>8</v>
      </c>
      <c r="S40" s="39">
        <v>1</v>
      </c>
      <c r="T40" s="39">
        <f t="shared" si="5"/>
        <v>10</v>
      </c>
      <c r="U40" s="40">
        <f t="shared" si="6"/>
        <v>0.6428571428571429</v>
      </c>
      <c r="V40" s="22">
        <v>221</v>
      </c>
      <c r="W40" s="22" t="s">
        <v>95</v>
      </c>
      <c r="X40" s="22" t="s">
        <v>96</v>
      </c>
      <c r="Y40" s="73">
        <v>2116</v>
      </c>
      <c r="Z40" s="42"/>
      <c r="AA40" s="1" t="s">
        <v>152</v>
      </c>
      <c r="AB40" s="28" t="s">
        <v>170</v>
      </c>
    </row>
    <row r="41" spans="1:28" x14ac:dyDescent="0.3">
      <c r="A41" s="1" t="s">
        <v>45</v>
      </c>
      <c r="B41" s="1" t="s">
        <v>66</v>
      </c>
      <c r="C41" s="27" t="s">
        <v>160</v>
      </c>
      <c r="D41" s="38">
        <v>24</v>
      </c>
      <c r="E41" s="27">
        <v>4</v>
      </c>
      <c r="F41" s="27">
        <v>0</v>
      </c>
      <c r="G41" s="27">
        <v>1</v>
      </c>
      <c r="H41" s="27"/>
      <c r="I41" s="27"/>
      <c r="J41" s="27">
        <v>0</v>
      </c>
      <c r="K41" s="27">
        <v>0</v>
      </c>
      <c r="L41" s="27">
        <v>0</v>
      </c>
      <c r="M41" s="27">
        <v>0</v>
      </c>
      <c r="N41" s="27">
        <f t="shared" si="4"/>
        <v>0</v>
      </c>
      <c r="O41" s="39">
        <v>0</v>
      </c>
      <c r="P41" s="39">
        <v>1</v>
      </c>
      <c r="Q41" s="39">
        <v>0</v>
      </c>
      <c r="R41" s="39">
        <v>0</v>
      </c>
      <c r="S41" s="39">
        <v>0</v>
      </c>
      <c r="T41" s="39">
        <f t="shared" si="5"/>
        <v>0</v>
      </c>
      <c r="U41" s="40">
        <f t="shared" si="6"/>
        <v>0</v>
      </c>
      <c r="V41" s="22">
        <v>221</v>
      </c>
      <c r="W41" s="22" t="s">
        <v>95</v>
      </c>
      <c r="X41" s="22" t="s">
        <v>96</v>
      </c>
      <c r="Y41" s="73">
        <v>2116</v>
      </c>
      <c r="Z41" s="42"/>
      <c r="AA41" s="1" t="s">
        <v>152</v>
      </c>
      <c r="AB41" s="28" t="s">
        <v>170</v>
      </c>
    </row>
    <row r="42" spans="1:28" x14ac:dyDescent="0.3">
      <c r="A42" s="1" t="s">
        <v>45</v>
      </c>
      <c r="B42" s="1" t="s">
        <v>66</v>
      </c>
      <c r="C42" s="27" t="s">
        <v>172</v>
      </c>
      <c r="D42" s="38">
        <v>23</v>
      </c>
      <c r="E42" s="27">
        <v>7</v>
      </c>
      <c r="F42" s="27">
        <v>1</v>
      </c>
      <c r="G42" s="27">
        <v>5</v>
      </c>
      <c r="H42" s="27"/>
      <c r="I42" s="27"/>
      <c r="J42" s="27">
        <v>2</v>
      </c>
      <c r="K42" s="27">
        <v>2</v>
      </c>
      <c r="L42" s="27">
        <v>1</v>
      </c>
      <c r="M42" s="27">
        <v>2</v>
      </c>
      <c r="N42" s="27">
        <f t="shared" si="4"/>
        <v>3</v>
      </c>
      <c r="O42" s="39">
        <v>0</v>
      </c>
      <c r="P42" s="39">
        <v>2</v>
      </c>
      <c r="Q42" s="39">
        <v>0</v>
      </c>
      <c r="R42" s="39">
        <v>1</v>
      </c>
      <c r="S42" s="39">
        <v>2</v>
      </c>
      <c r="T42" s="39">
        <f t="shared" si="5"/>
        <v>4</v>
      </c>
      <c r="U42" s="40">
        <f t="shared" si="6"/>
        <v>0.8571428571428571</v>
      </c>
      <c r="V42" s="22">
        <v>221</v>
      </c>
      <c r="W42" s="22" t="s">
        <v>95</v>
      </c>
      <c r="X42" s="22" t="s">
        <v>96</v>
      </c>
      <c r="Y42" s="73">
        <v>2116</v>
      </c>
      <c r="Z42" s="42"/>
      <c r="AA42" s="1" t="s">
        <v>152</v>
      </c>
      <c r="AB42" s="28" t="s">
        <v>170</v>
      </c>
    </row>
    <row r="43" spans="1:28" x14ac:dyDescent="0.3">
      <c r="A43" s="1" t="s">
        <v>45</v>
      </c>
      <c r="B43" s="1" t="s">
        <v>66</v>
      </c>
      <c r="C43" s="27" t="s">
        <v>161</v>
      </c>
      <c r="D43" s="38">
        <v>44</v>
      </c>
      <c r="E43" s="27">
        <v>33</v>
      </c>
      <c r="F43" s="27">
        <v>3</v>
      </c>
      <c r="G43" s="27">
        <v>7</v>
      </c>
      <c r="H43" s="27"/>
      <c r="I43" s="27"/>
      <c r="J43" s="27">
        <v>3</v>
      </c>
      <c r="K43" s="27">
        <v>4</v>
      </c>
      <c r="L43" s="27">
        <v>3</v>
      </c>
      <c r="M43" s="27">
        <v>8</v>
      </c>
      <c r="N43" s="27">
        <f t="shared" si="4"/>
        <v>11</v>
      </c>
      <c r="O43" s="39">
        <v>2</v>
      </c>
      <c r="P43" s="39">
        <v>5</v>
      </c>
      <c r="Q43" s="39">
        <v>2</v>
      </c>
      <c r="R43" s="39">
        <v>4</v>
      </c>
      <c r="S43" s="39">
        <v>2</v>
      </c>
      <c r="T43" s="39">
        <f t="shared" si="5"/>
        <v>9</v>
      </c>
      <c r="U43" s="40">
        <f t="shared" si="6"/>
        <v>0.66666666666666663</v>
      </c>
      <c r="V43" s="22">
        <v>221</v>
      </c>
      <c r="W43" s="22" t="s">
        <v>95</v>
      </c>
      <c r="X43" s="22" t="s">
        <v>96</v>
      </c>
      <c r="Y43" s="73">
        <v>2116</v>
      </c>
      <c r="Z43" s="42"/>
      <c r="AA43" s="1" t="s">
        <v>152</v>
      </c>
      <c r="AB43" s="28" t="s">
        <v>170</v>
      </c>
    </row>
    <row r="44" spans="1:28" x14ac:dyDescent="0.3">
      <c r="A44" s="1" t="s">
        <v>45</v>
      </c>
      <c r="B44" s="1" t="s">
        <v>66</v>
      </c>
      <c r="C44" s="27" t="s">
        <v>162</v>
      </c>
      <c r="D44" s="38">
        <v>25</v>
      </c>
      <c r="E44" s="27">
        <v>32</v>
      </c>
      <c r="F44" s="27">
        <v>9</v>
      </c>
      <c r="G44" s="27">
        <v>17</v>
      </c>
      <c r="H44" s="27"/>
      <c r="I44" s="27"/>
      <c r="J44" s="27">
        <v>2</v>
      </c>
      <c r="K44" s="27">
        <v>3</v>
      </c>
      <c r="L44" s="27">
        <v>3</v>
      </c>
      <c r="M44" s="27">
        <v>0</v>
      </c>
      <c r="N44" s="27">
        <f t="shared" si="4"/>
        <v>3</v>
      </c>
      <c r="O44" s="39">
        <v>0</v>
      </c>
      <c r="P44" s="39">
        <v>3</v>
      </c>
      <c r="Q44" s="39">
        <v>0</v>
      </c>
      <c r="R44" s="39">
        <v>1</v>
      </c>
      <c r="S44" s="39">
        <v>0</v>
      </c>
      <c r="T44" s="39">
        <f t="shared" si="5"/>
        <v>20</v>
      </c>
      <c r="U44" s="40">
        <f t="shared" si="6"/>
        <v>0.6875</v>
      </c>
      <c r="V44" s="22">
        <v>221</v>
      </c>
      <c r="W44" s="22" t="s">
        <v>95</v>
      </c>
      <c r="X44" s="22" t="s">
        <v>96</v>
      </c>
      <c r="Y44" s="73">
        <v>2116</v>
      </c>
      <c r="Z44" s="42"/>
      <c r="AA44" s="1" t="s">
        <v>152</v>
      </c>
      <c r="AB44" s="28" t="s">
        <v>170</v>
      </c>
    </row>
    <row r="45" spans="1:28" x14ac:dyDescent="0.3">
      <c r="A45" s="44" t="s">
        <v>45</v>
      </c>
      <c r="B45" s="44" t="s">
        <v>66</v>
      </c>
      <c r="C45" s="45" t="s">
        <v>39</v>
      </c>
      <c r="D45" s="44"/>
      <c r="E45" s="45">
        <f t="shared" ref="E45:T45" si="7">SUM(E35:E44)</f>
        <v>240</v>
      </c>
      <c r="F45" s="45">
        <f t="shared" si="7"/>
        <v>36</v>
      </c>
      <c r="G45" s="45">
        <f t="shared" si="7"/>
        <v>83</v>
      </c>
      <c r="H45" s="45">
        <f t="shared" si="7"/>
        <v>0</v>
      </c>
      <c r="I45" s="45">
        <f t="shared" si="7"/>
        <v>0</v>
      </c>
      <c r="J45" s="45">
        <f t="shared" si="7"/>
        <v>29</v>
      </c>
      <c r="K45" s="45">
        <f t="shared" si="7"/>
        <v>40</v>
      </c>
      <c r="L45" s="45">
        <f t="shared" si="7"/>
        <v>14</v>
      </c>
      <c r="M45" s="45">
        <f t="shared" si="7"/>
        <v>40</v>
      </c>
      <c r="N45" s="45">
        <f t="shared" si="7"/>
        <v>54</v>
      </c>
      <c r="O45" s="45">
        <f t="shared" si="7"/>
        <v>16</v>
      </c>
      <c r="P45" s="45">
        <f t="shared" si="7"/>
        <v>28</v>
      </c>
      <c r="Q45" s="45">
        <f t="shared" si="7"/>
        <v>17</v>
      </c>
      <c r="R45" s="45">
        <f t="shared" si="7"/>
        <v>40</v>
      </c>
      <c r="S45" s="45">
        <f t="shared" si="7"/>
        <v>9</v>
      </c>
      <c r="T45" s="45">
        <f t="shared" si="7"/>
        <v>101</v>
      </c>
      <c r="U45" s="46">
        <f>((T45+Q45+N45-R45)+(O45*2))/E45</f>
        <v>0.68333333333333335</v>
      </c>
      <c r="V45" s="47">
        <v>221</v>
      </c>
      <c r="W45" s="47" t="s">
        <v>95</v>
      </c>
      <c r="X45" s="47" t="s">
        <v>96</v>
      </c>
      <c r="Y45" s="74">
        <v>2116</v>
      </c>
      <c r="Z45" s="49"/>
      <c r="AA45" s="44" t="s">
        <v>152</v>
      </c>
      <c r="AB45" s="79" t="s">
        <v>170</v>
      </c>
    </row>
    <row r="46" spans="1:28" x14ac:dyDescent="0.3">
      <c r="A46" s="1"/>
      <c r="B46" s="1"/>
      <c r="C46" s="1"/>
      <c r="D46" s="1"/>
      <c r="F46" s="50" t="s">
        <v>40</v>
      </c>
      <c r="G46" s="51">
        <f>F45/G45</f>
        <v>0.43373493975903615</v>
      </c>
      <c r="H46" s="27"/>
      <c r="I46" s="1"/>
      <c r="J46" s="50" t="s">
        <v>41</v>
      </c>
      <c r="K46" s="52">
        <f>J45/K45</f>
        <v>0.72499999999999998</v>
      </c>
      <c r="L46" s="1"/>
      <c r="M46" s="39" t="s">
        <v>42</v>
      </c>
      <c r="N46" s="53">
        <v>6</v>
      </c>
      <c r="P46" s="1"/>
      <c r="Q46" s="1"/>
      <c r="R46" s="1"/>
      <c r="S46" s="1"/>
      <c r="T46" s="1"/>
      <c r="U46" s="1"/>
      <c r="V46" s="22"/>
      <c r="W46" s="22"/>
      <c r="X46" s="22"/>
      <c r="Y46" s="54"/>
      <c r="Z46" s="42"/>
      <c r="AA46" s="1"/>
      <c r="AB46" s="1"/>
    </row>
    <row r="47" spans="1:28" x14ac:dyDescent="0.3">
      <c r="A47" s="1"/>
      <c r="B47" s="1"/>
      <c r="C47" s="5" t="s">
        <v>43</v>
      </c>
      <c r="V47" s="22"/>
      <c r="W47" s="22"/>
      <c r="X47" s="22"/>
      <c r="Y47" s="54"/>
      <c r="Z47" s="42"/>
      <c r="AA47" s="1"/>
      <c r="AB47" s="1"/>
    </row>
    <row r="48" spans="1:28" x14ac:dyDescent="0.3">
      <c r="B48" s="1"/>
      <c r="C48" s="1"/>
      <c r="D48" s="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31"/>
      <c r="Z48" s="42"/>
      <c r="AA48" s="1"/>
      <c r="AB48" s="1"/>
    </row>
  </sheetData>
  <sheetProtection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8D893-3C49-4E31-B63F-0A4A5F30E607}">
  <sheetPr>
    <tabColor rgb="FFFF0000"/>
  </sheetPr>
  <dimension ref="A1:AB51"/>
  <sheetViews>
    <sheetView topLeftCell="A2" workbookViewId="0">
      <selection activeCell="C23" sqref="C23:D23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3" t="s">
        <v>446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7" t="s">
        <v>514</v>
      </c>
    </row>
    <row r="3" spans="1:28" x14ac:dyDescent="0.3">
      <c r="B3" s="1"/>
      <c r="C3" s="6">
        <v>29224</v>
      </c>
      <c r="D3" s="7" t="s">
        <v>0</v>
      </c>
      <c r="E3" s="8"/>
      <c r="F3" s="5" t="s">
        <v>537</v>
      </c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100</v>
      </c>
      <c r="D4" s="7" t="s">
        <v>4</v>
      </c>
      <c r="E4" s="8"/>
      <c r="F4" s="5" t="s">
        <v>538</v>
      </c>
      <c r="G4" s="1"/>
      <c r="J4" s="15" t="s">
        <v>169</v>
      </c>
      <c r="K4" s="16" t="str">
        <f>+C11</f>
        <v>New Orleans Pride</v>
      </c>
      <c r="L4" s="17"/>
      <c r="M4" s="18"/>
      <c r="N4" s="19">
        <v>30</v>
      </c>
      <c r="O4" s="19">
        <v>32</v>
      </c>
      <c r="P4" s="19">
        <v>25</v>
      </c>
      <c r="Q4" s="19">
        <v>39</v>
      </c>
      <c r="R4" s="20"/>
      <c r="S4" s="21">
        <f>SUM(N4:R4)</f>
        <v>126</v>
      </c>
      <c r="T4" s="22">
        <v>230</v>
      </c>
    </row>
    <row r="5" spans="1:28" x14ac:dyDescent="0.3">
      <c r="B5" s="1"/>
      <c r="C5" s="6" t="s">
        <v>146</v>
      </c>
      <c r="D5" s="7" t="s">
        <v>5</v>
      </c>
      <c r="E5" s="1"/>
      <c r="F5" s="1"/>
      <c r="G5" s="1"/>
      <c r="J5" s="15" t="s">
        <v>244</v>
      </c>
      <c r="K5" s="16" t="str">
        <f>+C33</f>
        <v>New Jersey Gems</v>
      </c>
      <c r="L5" s="17"/>
      <c r="M5" s="18"/>
      <c r="N5" s="19">
        <v>25</v>
      </c>
      <c r="O5" s="19">
        <v>23</v>
      </c>
      <c r="P5" s="19">
        <v>26</v>
      </c>
      <c r="Q5" s="19">
        <v>22</v>
      </c>
      <c r="R5" s="20"/>
      <c r="S5" s="21">
        <f>SUM(N5:R5)</f>
        <v>96</v>
      </c>
      <c r="T5" s="22">
        <v>230</v>
      </c>
      <c r="U5" s="1"/>
      <c r="V5" s="1"/>
      <c r="W5" s="1"/>
    </row>
    <row r="6" spans="1:28" x14ac:dyDescent="0.3">
      <c r="C6" s="23">
        <v>2117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102</v>
      </c>
      <c r="D7" s="7" t="s">
        <v>7</v>
      </c>
      <c r="G7" s="1"/>
      <c r="S7" s="1"/>
      <c r="T7" s="25" t="s">
        <v>8</v>
      </c>
      <c r="U7" s="1"/>
      <c r="V7" s="26">
        <v>230</v>
      </c>
      <c r="W7" s="1"/>
    </row>
    <row r="8" spans="1:28" x14ac:dyDescent="0.3">
      <c r="B8" s="1"/>
      <c r="C8" s="24" t="s">
        <v>509</v>
      </c>
      <c r="D8" s="7" t="s">
        <v>7</v>
      </c>
      <c r="F8" s="27"/>
      <c r="G8" s="63"/>
      <c r="H8" s="36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>
        <v>14</v>
      </c>
      <c r="W11" s="1"/>
      <c r="X11" s="1"/>
      <c r="Y11" s="31"/>
      <c r="Z11" s="42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62</v>
      </c>
      <c r="B13" s="1" t="s">
        <v>45</v>
      </c>
      <c r="C13" s="27" t="s">
        <v>116</v>
      </c>
      <c r="D13" s="38">
        <v>22</v>
      </c>
      <c r="E13" s="92"/>
      <c r="F13" s="27">
        <v>1</v>
      </c>
      <c r="G13" s="92"/>
      <c r="H13" s="92"/>
      <c r="I13" s="92"/>
      <c r="J13" s="27">
        <v>4</v>
      </c>
      <c r="K13" s="92"/>
      <c r="L13" s="92"/>
      <c r="M13" s="92"/>
      <c r="N13" s="27">
        <f>SUM(L13:M13)</f>
        <v>0</v>
      </c>
      <c r="O13" s="92"/>
      <c r="P13" s="93"/>
      <c r="Q13" s="92"/>
      <c r="R13" s="92"/>
      <c r="S13" s="92"/>
      <c r="T13" s="27">
        <f>+(F13*2)+J13</f>
        <v>6</v>
      </c>
      <c r="U13" s="40" t="str">
        <f>IFERROR(((T13+Q13+N13-R13)+(O13*2))/E13,"")</f>
        <v/>
      </c>
      <c r="V13" s="22">
        <v>230</v>
      </c>
      <c r="W13" s="22" t="s">
        <v>95</v>
      </c>
      <c r="X13" s="22" t="s">
        <v>96</v>
      </c>
      <c r="Y13" s="73">
        <v>2117</v>
      </c>
      <c r="Z13" s="42"/>
      <c r="AA13" s="1" t="s">
        <v>97</v>
      </c>
      <c r="AB13" s="28" t="s">
        <v>170</v>
      </c>
    </row>
    <row r="14" spans="1:28" x14ac:dyDescent="0.3">
      <c r="A14" s="1" t="s">
        <v>62</v>
      </c>
      <c r="B14" s="1" t="s">
        <v>45</v>
      </c>
      <c r="C14" s="27" t="s">
        <v>50</v>
      </c>
      <c r="D14" s="38">
        <v>15</v>
      </c>
      <c r="E14" s="92"/>
      <c r="F14" s="27">
        <v>5</v>
      </c>
      <c r="G14" s="92"/>
      <c r="H14" s="92"/>
      <c r="I14" s="92"/>
      <c r="J14" s="27">
        <v>5</v>
      </c>
      <c r="K14" s="92"/>
      <c r="L14" s="92"/>
      <c r="M14" s="92"/>
      <c r="N14" s="27">
        <f>SUM(L14:M14)</f>
        <v>0</v>
      </c>
      <c r="O14" s="92"/>
      <c r="P14" s="93"/>
      <c r="Q14" s="92"/>
      <c r="R14" s="92"/>
      <c r="S14" s="92"/>
      <c r="T14" s="27">
        <f>+(F14*2)+J14</f>
        <v>15</v>
      </c>
      <c r="U14" s="40" t="str">
        <f>IFERROR(((T14+Q14+N14-R14)+(O14*2))/E14,"")</f>
        <v/>
      </c>
      <c r="V14" s="22">
        <v>230</v>
      </c>
      <c r="W14" s="22" t="s">
        <v>95</v>
      </c>
      <c r="X14" s="22" t="s">
        <v>96</v>
      </c>
      <c r="Y14" s="73">
        <v>2117</v>
      </c>
      <c r="Z14" s="42" t="s">
        <v>517</v>
      </c>
      <c r="AA14" s="1" t="s">
        <v>97</v>
      </c>
      <c r="AB14" s="28" t="s">
        <v>170</v>
      </c>
    </row>
    <row r="15" spans="1:28" x14ac:dyDescent="0.3">
      <c r="A15" s="1" t="s">
        <v>62</v>
      </c>
      <c r="B15" s="1" t="s">
        <v>45</v>
      </c>
      <c r="C15" s="27" t="s">
        <v>49</v>
      </c>
      <c r="D15" s="38">
        <v>10</v>
      </c>
      <c r="E15" s="92"/>
      <c r="F15" s="27">
        <v>6</v>
      </c>
      <c r="G15" s="92"/>
      <c r="H15" s="92"/>
      <c r="I15" s="92"/>
      <c r="J15" s="27">
        <v>1</v>
      </c>
      <c r="K15" s="92"/>
      <c r="L15" s="92"/>
      <c r="M15" s="92"/>
      <c r="N15" s="27">
        <f t="shared" ref="N15:N21" si="0">SUM(L15:M15)</f>
        <v>0</v>
      </c>
      <c r="O15" s="93"/>
      <c r="P15" s="93"/>
      <c r="Q15" s="93"/>
      <c r="R15" s="93"/>
      <c r="S15" s="93"/>
      <c r="T15" s="27">
        <f t="shared" ref="T15:T24" si="1">+(F15*2)+J15</f>
        <v>13</v>
      </c>
      <c r="U15" s="40" t="str">
        <f t="shared" ref="U15:U24" si="2">IFERROR(((T15+Q15+N15-R15)+(O15*2))/E15,"")</f>
        <v/>
      </c>
      <c r="V15" s="22">
        <v>230</v>
      </c>
      <c r="W15" s="22" t="s">
        <v>95</v>
      </c>
      <c r="X15" s="22" t="s">
        <v>96</v>
      </c>
      <c r="Y15" s="73">
        <v>2117</v>
      </c>
      <c r="Z15" s="42"/>
      <c r="AA15" s="1" t="s">
        <v>97</v>
      </c>
      <c r="AB15" s="28" t="s">
        <v>170</v>
      </c>
    </row>
    <row r="16" spans="1:28" x14ac:dyDescent="0.3">
      <c r="A16" s="1" t="s">
        <v>62</v>
      </c>
      <c r="B16" s="1" t="s">
        <v>45</v>
      </c>
      <c r="C16" s="27" t="s">
        <v>46</v>
      </c>
      <c r="D16" s="38">
        <v>12</v>
      </c>
      <c r="E16" s="92"/>
      <c r="F16" s="27">
        <v>1</v>
      </c>
      <c r="G16" s="92"/>
      <c r="H16" s="92"/>
      <c r="I16" s="92"/>
      <c r="J16" s="27">
        <v>2</v>
      </c>
      <c r="K16" s="92"/>
      <c r="L16" s="92"/>
      <c r="M16" s="92"/>
      <c r="N16" s="27">
        <f t="shared" si="0"/>
        <v>0</v>
      </c>
      <c r="O16" s="93"/>
      <c r="P16" s="93"/>
      <c r="Q16" s="93"/>
      <c r="R16" s="93"/>
      <c r="S16" s="93"/>
      <c r="T16" s="27">
        <f t="shared" si="1"/>
        <v>4</v>
      </c>
      <c r="U16" s="40" t="str">
        <f t="shared" si="2"/>
        <v/>
      </c>
      <c r="V16" s="22">
        <v>230</v>
      </c>
      <c r="W16" s="22" t="s">
        <v>95</v>
      </c>
      <c r="X16" s="22" t="s">
        <v>96</v>
      </c>
      <c r="Y16" s="73">
        <v>2117</v>
      </c>
      <c r="Z16" s="42"/>
      <c r="AA16" s="1" t="s">
        <v>97</v>
      </c>
      <c r="AB16" s="28" t="s">
        <v>170</v>
      </c>
    </row>
    <row r="17" spans="1:28" x14ac:dyDescent="0.3">
      <c r="A17" s="1" t="s">
        <v>62</v>
      </c>
      <c r="B17" s="1" t="s">
        <v>45</v>
      </c>
      <c r="C17" s="27" t="s">
        <v>52</v>
      </c>
      <c r="D17" s="38">
        <v>32</v>
      </c>
      <c r="E17" s="92"/>
      <c r="F17" s="27">
        <v>4</v>
      </c>
      <c r="G17" s="92"/>
      <c r="H17" s="92"/>
      <c r="I17" s="92"/>
      <c r="J17" s="27">
        <v>8</v>
      </c>
      <c r="K17" s="92"/>
      <c r="L17" s="92"/>
      <c r="M17" s="92"/>
      <c r="N17" s="27">
        <f t="shared" si="0"/>
        <v>0</v>
      </c>
      <c r="O17" s="93"/>
      <c r="P17" s="93"/>
      <c r="Q17" s="93"/>
      <c r="R17" s="93"/>
      <c r="S17" s="93"/>
      <c r="T17" s="27">
        <f t="shared" si="1"/>
        <v>16</v>
      </c>
      <c r="U17" s="40" t="str">
        <f t="shared" si="2"/>
        <v/>
      </c>
      <c r="V17" s="22">
        <v>230</v>
      </c>
      <c r="W17" s="22" t="s">
        <v>95</v>
      </c>
      <c r="X17" s="22" t="s">
        <v>96</v>
      </c>
      <c r="Y17" s="73">
        <v>2117</v>
      </c>
      <c r="Z17" s="42" t="s">
        <v>518</v>
      </c>
      <c r="AA17" s="1" t="s">
        <v>97</v>
      </c>
      <c r="AB17" s="28" t="s">
        <v>170</v>
      </c>
    </row>
    <row r="18" spans="1:28" x14ac:dyDescent="0.3">
      <c r="A18" s="1" t="s">
        <v>62</v>
      </c>
      <c r="B18" s="1" t="s">
        <v>45</v>
      </c>
      <c r="C18" s="27" t="s">
        <v>47</v>
      </c>
      <c r="D18" s="38">
        <v>30</v>
      </c>
      <c r="E18" s="92"/>
      <c r="F18" s="27">
        <v>6</v>
      </c>
      <c r="G18" s="92"/>
      <c r="H18" s="92"/>
      <c r="I18" s="92"/>
      <c r="J18" s="27">
        <v>9</v>
      </c>
      <c r="K18" s="92"/>
      <c r="L18" s="92"/>
      <c r="M18" s="92"/>
      <c r="N18" s="27">
        <f t="shared" si="0"/>
        <v>0</v>
      </c>
      <c r="O18" s="93"/>
      <c r="P18" s="93"/>
      <c r="Q18" s="93"/>
      <c r="R18" s="93"/>
      <c r="S18" s="93"/>
      <c r="T18" s="27">
        <f t="shared" si="1"/>
        <v>21</v>
      </c>
      <c r="U18" s="40" t="str">
        <f t="shared" si="2"/>
        <v/>
      </c>
      <c r="V18" s="22">
        <v>230</v>
      </c>
      <c r="W18" s="22" t="s">
        <v>95</v>
      </c>
      <c r="X18" s="22" t="s">
        <v>96</v>
      </c>
      <c r="Y18" s="73">
        <v>2117</v>
      </c>
      <c r="Z18" s="42"/>
      <c r="AA18" s="1" t="s">
        <v>97</v>
      </c>
      <c r="AB18" s="28" t="s">
        <v>170</v>
      </c>
    </row>
    <row r="19" spans="1:28" x14ac:dyDescent="0.3">
      <c r="A19" s="1" t="s">
        <v>62</v>
      </c>
      <c r="B19" s="1" t="s">
        <v>45</v>
      </c>
      <c r="C19" s="27" t="s">
        <v>53</v>
      </c>
      <c r="D19" s="38">
        <v>24</v>
      </c>
      <c r="E19" s="92"/>
      <c r="F19" s="27">
        <v>1</v>
      </c>
      <c r="G19" s="92"/>
      <c r="H19" s="92"/>
      <c r="I19" s="92"/>
      <c r="J19" s="27">
        <v>1</v>
      </c>
      <c r="K19" s="92"/>
      <c r="L19" s="92"/>
      <c r="M19" s="92"/>
      <c r="N19" s="27">
        <f t="shared" si="0"/>
        <v>0</v>
      </c>
      <c r="O19" s="93"/>
      <c r="P19" s="93"/>
      <c r="Q19" s="93"/>
      <c r="R19" s="93"/>
      <c r="S19" s="93"/>
      <c r="T19" s="27">
        <f t="shared" si="1"/>
        <v>3</v>
      </c>
      <c r="U19" s="40" t="str">
        <f t="shared" si="2"/>
        <v/>
      </c>
      <c r="V19" s="22">
        <v>230</v>
      </c>
      <c r="W19" s="22" t="s">
        <v>95</v>
      </c>
      <c r="X19" s="22" t="s">
        <v>96</v>
      </c>
      <c r="Y19" s="73">
        <v>2117</v>
      </c>
      <c r="Z19" s="42"/>
      <c r="AA19" s="1" t="s">
        <v>97</v>
      </c>
      <c r="AB19" s="28" t="s">
        <v>170</v>
      </c>
    </row>
    <row r="20" spans="1:28" x14ac:dyDescent="0.3">
      <c r="A20" s="1" t="s">
        <v>62</v>
      </c>
      <c r="B20" s="1" t="s">
        <v>45</v>
      </c>
      <c r="C20" s="27" t="s">
        <v>48</v>
      </c>
      <c r="D20" s="38">
        <v>31</v>
      </c>
      <c r="E20" s="92"/>
      <c r="F20" s="27">
        <v>8</v>
      </c>
      <c r="G20" s="92"/>
      <c r="H20" s="92"/>
      <c r="I20" s="92"/>
      <c r="J20" s="27">
        <v>8</v>
      </c>
      <c r="K20" s="92"/>
      <c r="L20" s="92"/>
      <c r="M20" s="92"/>
      <c r="N20" s="27">
        <f t="shared" si="0"/>
        <v>0</v>
      </c>
      <c r="O20" s="93"/>
      <c r="P20" s="93"/>
      <c r="Q20" s="93"/>
      <c r="R20" s="93"/>
      <c r="S20" s="93"/>
      <c r="T20" s="27">
        <f t="shared" si="1"/>
        <v>24</v>
      </c>
      <c r="U20" s="40" t="str">
        <f t="shared" si="2"/>
        <v/>
      </c>
      <c r="V20" s="22">
        <v>230</v>
      </c>
      <c r="W20" s="22" t="s">
        <v>95</v>
      </c>
      <c r="X20" s="22" t="s">
        <v>96</v>
      </c>
      <c r="Y20" s="73">
        <v>2117</v>
      </c>
      <c r="Z20" s="42"/>
      <c r="AA20" s="1" t="s">
        <v>97</v>
      </c>
      <c r="AB20" s="28" t="s">
        <v>170</v>
      </c>
    </row>
    <row r="21" spans="1:28" x14ac:dyDescent="0.3">
      <c r="A21" s="1" t="s">
        <v>62</v>
      </c>
      <c r="B21" s="1" t="s">
        <v>45</v>
      </c>
      <c r="C21" s="27" t="s">
        <v>118</v>
      </c>
      <c r="D21" s="38">
        <v>33</v>
      </c>
      <c r="E21" s="92"/>
      <c r="F21" s="27">
        <v>6</v>
      </c>
      <c r="G21" s="92"/>
      <c r="H21" s="92"/>
      <c r="I21" s="92"/>
      <c r="J21" s="27">
        <v>4</v>
      </c>
      <c r="K21" s="92"/>
      <c r="L21" s="92"/>
      <c r="M21" s="92"/>
      <c r="N21" s="27">
        <f t="shared" si="0"/>
        <v>0</v>
      </c>
      <c r="O21" s="93"/>
      <c r="P21" s="93"/>
      <c r="Q21" s="93"/>
      <c r="R21" s="93"/>
      <c r="S21" s="93"/>
      <c r="T21" s="27">
        <f t="shared" si="1"/>
        <v>16</v>
      </c>
      <c r="U21" s="40" t="str">
        <f t="shared" si="2"/>
        <v/>
      </c>
      <c r="V21" s="22">
        <v>230</v>
      </c>
      <c r="W21" s="22" t="s">
        <v>95</v>
      </c>
      <c r="X21" s="22" t="s">
        <v>96</v>
      </c>
      <c r="Y21" s="73">
        <v>2117</v>
      </c>
      <c r="Z21" s="42"/>
      <c r="AA21" s="1" t="s">
        <v>97</v>
      </c>
      <c r="AB21" s="28" t="s">
        <v>170</v>
      </c>
    </row>
    <row r="22" spans="1:28" x14ac:dyDescent="0.3">
      <c r="A22" s="1" t="s">
        <v>62</v>
      </c>
      <c r="B22" s="1" t="s">
        <v>45</v>
      </c>
      <c r="C22" s="27" t="s">
        <v>51</v>
      </c>
      <c r="D22" s="38">
        <v>34</v>
      </c>
      <c r="E22" s="92" t="s">
        <v>499</v>
      </c>
      <c r="F22" s="27"/>
      <c r="G22" s="92"/>
      <c r="H22" s="92"/>
      <c r="I22" s="92"/>
      <c r="J22" s="27"/>
      <c r="K22" s="92"/>
      <c r="L22" s="92"/>
      <c r="M22" s="92"/>
      <c r="N22" s="27">
        <f>SUM(L22:M22)</f>
        <v>0</v>
      </c>
      <c r="O22" s="93"/>
      <c r="P22" s="93"/>
      <c r="Q22" s="93"/>
      <c r="R22" s="93"/>
      <c r="S22" s="93"/>
      <c r="T22" s="27">
        <f t="shared" si="1"/>
        <v>0</v>
      </c>
      <c r="U22" s="40" t="str">
        <f t="shared" si="2"/>
        <v/>
      </c>
      <c r="V22" s="22">
        <v>230</v>
      </c>
      <c r="W22" s="22" t="s">
        <v>95</v>
      </c>
      <c r="X22" s="22" t="s">
        <v>96</v>
      </c>
      <c r="Y22" s="73">
        <v>2117</v>
      </c>
      <c r="Z22" s="42"/>
      <c r="AA22" s="1" t="s">
        <v>97</v>
      </c>
      <c r="AB22" s="28" t="s">
        <v>170</v>
      </c>
    </row>
    <row r="23" spans="1:28" x14ac:dyDescent="0.3">
      <c r="A23" s="1" t="s">
        <v>62</v>
      </c>
      <c r="B23" s="1" t="s">
        <v>45</v>
      </c>
      <c r="C23" s="27" t="s">
        <v>54</v>
      </c>
      <c r="D23" s="38">
        <v>5</v>
      </c>
      <c r="E23" s="92"/>
      <c r="F23" s="27">
        <v>1</v>
      </c>
      <c r="G23" s="92"/>
      <c r="H23" s="92"/>
      <c r="I23" s="92"/>
      <c r="J23" s="27">
        <v>2</v>
      </c>
      <c r="K23" s="92"/>
      <c r="L23" s="92"/>
      <c r="M23" s="92"/>
      <c r="N23" s="27">
        <f>SUM(L23:M23)</f>
        <v>0</v>
      </c>
      <c r="O23" s="93"/>
      <c r="P23" s="93"/>
      <c r="Q23" s="93"/>
      <c r="R23" s="93"/>
      <c r="S23" s="93"/>
      <c r="T23" s="27">
        <f t="shared" si="1"/>
        <v>4</v>
      </c>
      <c r="U23" s="40" t="str">
        <f t="shared" si="2"/>
        <v/>
      </c>
      <c r="V23" s="22">
        <v>230</v>
      </c>
      <c r="W23" s="22" t="s">
        <v>95</v>
      </c>
      <c r="X23" s="22" t="s">
        <v>96</v>
      </c>
      <c r="Y23" s="73">
        <v>2117</v>
      </c>
      <c r="Z23" s="42"/>
      <c r="AA23" s="1" t="s">
        <v>97</v>
      </c>
      <c r="AB23" s="28" t="s">
        <v>170</v>
      </c>
    </row>
    <row r="24" spans="1:28" x14ac:dyDescent="0.3">
      <c r="A24" s="1" t="s">
        <v>62</v>
      </c>
      <c r="B24" s="1" t="s">
        <v>45</v>
      </c>
      <c r="C24" s="27" t="s">
        <v>55</v>
      </c>
      <c r="D24" s="38">
        <v>11</v>
      </c>
      <c r="E24" s="92"/>
      <c r="F24" s="27">
        <v>2</v>
      </c>
      <c r="G24" s="92"/>
      <c r="H24" s="92"/>
      <c r="I24" s="92"/>
      <c r="J24" s="27">
        <v>0</v>
      </c>
      <c r="K24" s="92"/>
      <c r="L24" s="92"/>
      <c r="M24" s="92"/>
      <c r="N24" s="27">
        <f>SUM(L24:M24)</f>
        <v>0</v>
      </c>
      <c r="O24" s="93"/>
      <c r="P24" s="93"/>
      <c r="Q24" s="93"/>
      <c r="R24" s="93"/>
      <c r="S24" s="93"/>
      <c r="T24" s="27">
        <f t="shared" si="1"/>
        <v>4</v>
      </c>
      <c r="U24" s="40" t="str">
        <f t="shared" si="2"/>
        <v/>
      </c>
      <c r="V24" s="22">
        <v>230</v>
      </c>
      <c r="W24" s="22" t="s">
        <v>95</v>
      </c>
      <c r="X24" s="22" t="s">
        <v>96</v>
      </c>
      <c r="Y24" s="73">
        <v>2117</v>
      </c>
      <c r="Z24" s="42"/>
      <c r="AA24" s="1" t="s">
        <v>97</v>
      </c>
      <c r="AB24" s="28" t="s">
        <v>170</v>
      </c>
    </row>
    <row r="25" spans="1:28" x14ac:dyDescent="0.3">
      <c r="A25" s="1" t="s">
        <v>62</v>
      </c>
      <c r="B25" s="1" t="s">
        <v>45</v>
      </c>
      <c r="C25" s="57" t="s">
        <v>38</v>
      </c>
      <c r="D25" s="1"/>
      <c r="E25" s="57">
        <v>240</v>
      </c>
      <c r="F25" s="43"/>
      <c r="G25" s="43"/>
      <c r="H25" s="43"/>
      <c r="I25" s="43"/>
      <c r="J25" s="43"/>
      <c r="K25" s="43"/>
      <c r="L25" s="43"/>
      <c r="M25" s="43"/>
      <c r="N25" s="27"/>
      <c r="O25" s="43"/>
      <c r="P25" s="57">
        <v>30</v>
      </c>
      <c r="Q25" s="43"/>
      <c r="R25" s="57">
        <v>5</v>
      </c>
      <c r="S25" s="57" t="s">
        <v>519</v>
      </c>
      <c r="T25" s="57"/>
      <c r="U25" s="40" t="str">
        <f t="shared" ref="U25" si="3">_xlfn.IFNA("",((T25+Q25+N25-R25)+(O25*2))/E25)</f>
        <v/>
      </c>
      <c r="V25" s="22">
        <v>230</v>
      </c>
      <c r="W25" s="22" t="s">
        <v>95</v>
      </c>
      <c r="X25" s="22" t="s">
        <v>96</v>
      </c>
      <c r="Y25" s="73">
        <v>2117</v>
      </c>
      <c r="Z25" s="42"/>
      <c r="AA25" s="1" t="s">
        <v>97</v>
      </c>
      <c r="AB25" s="28" t="s">
        <v>170</v>
      </c>
    </row>
    <row r="26" spans="1:28" x14ac:dyDescent="0.3">
      <c r="A26" s="44" t="s">
        <v>62</v>
      </c>
      <c r="B26" s="44" t="s">
        <v>45</v>
      </c>
      <c r="C26" s="45" t="s">
        <v>39</v>
      </c>
      <c r="D26" s="44"/>
      <c r="E26" s="45">
        <f t="shared" ref="E26:T26" si="4">SUM(E13:E25)</f>
        <v>240</v>
      </c>
      <c r="F26" s="45">
        <f t="shared" si="4"/>
        <v>41</v>
      </c>
      <c r="G26" s="45">
        <f t="shared" si="4"/>
        <v>0</v>
      </c>
      <c r="H26" s="45">
        <f t="shared" si="4"/>
        <v>0</v>
      </c>
      <c r="I26" s="45">
        <f t="shared" si="4"/>
        <v>0</v>
      </c>
      <c r="J26" s="45">
        <f t="shared" si="4"/>
        <v>44</v>
      </c>
      <c r="K26" s="45">
        <f t="shared" si="4"/>
        <v>0</v>
      </c>
      <c r="L26" s="45">
        <f t="shared" si="4"/>
        <v>0</v>
      </c>
      <c r="M26" s="45">
        <f t="shared" si="4"/>
        <v>0</v>
      </c>
      <c r="N26" s="45">
        <f t="shared" si="4"/>
        <v>0</v>
      </c>
      <c r="O26" s="45">
        <f t="shared" si="4"/>
        <v>0</v>
      </c>
      <c r="P26" s="45">
        <f t="shared" si="4"/>
        <v>30</v>
      </c>
      <c r="Q26" s="45">
        <f t="shared" si="4"/>
        <v>0</v>
      </c>
      <c r="R26" s="45">
        <f t="shared" si="4"/>
        <v>5</v>
      </c>
      <c r="S26" s="45">
        <f t="shared" si="4"/>
        <v>0</v>
      </c>
      <c r="T26" s="45">
        <f t="shared" si="4"/>
        <v>126</v>
      </c>
      <c r="U26" s="46">
        <f>((T26+Q26+N26-R26)+(O26*2))/E26</f>
        <v>0.50416666666666665</v>
      </c>
      <c r="V26" s="47">
        <v>230</v>
      </c>
      <c r="W26" s="47" t="s">
        <v>95</v>
      </c>
      <c r="X26" s="47" t="s">
        <v>96</v>
      </c>
      <c r="Y26" s="74">
        <v>2117</v>
      </c>
      <c r="Z26" s="49"/>
      <c r="AA26" s="44" t="s">
        <v>97</v>
      </c>
      <c r="AB26" s="80" t="s">
        <v>170</v>
      </c>
    </row>
    <row r="27" spans="1:28" x14ac:dyDescent="0.3">
      <c r="A27" s="1"/>
      <c r="B27" s="1"/>
      <c r="C27" s="1"/>
      <c r="D27" s="1"/>
      <c r="F27" s="50" t="s">
        <v>40</v>
      </c>
      <c r="G27" s="51" t="e">
        <f>F26/G26</f>
        <v>#DIV/0!</v>
      </c>
      <c r="H27" s="27"/>
      <c r="I27" s="1"/>
      <c r="J27" s="50" t="s">
        <v>41</v>
      </c>
      <c r="K27" s="52" t="e">
        <f>J26/K26</f>
        <v>#DIV/0!</v>
      </c>
      <c r="L27" s="1"/>
      <c r="M27" s="39" t="s">
        <v>42</v>
      </c>
      <c r="N27" s="53"/>
      <c r="P27" s="1"/>
      <c r="Q27" s="1"/>
      <c r="R27" s="1"/>
      <c r="S27" s="1"/>
      <c r="T27" s="1"/>
      <c r="U27" s="1"/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5" t="s">
        <v>43</v>
      </c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32" t="s">
        <v>63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14</v>
      </c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62</v>
      </c>
      <c r="C35" s="27" t="s">
        <v>371</v>
      </c>
      <c r="D35" s="38">
        <v>22</v>
      </c>
      <c r="E35" s="92"/>
      <c r="F35" s="27">
        <v>2</v>
      </c>
      <c r="G35" s="92"/>
      <c r="H35" s="92"/>
      <c r="I35" s="92"/>
      <c r="J35" s="27">
        <v>9</v>
      </c>
      <c r="K35" s="92"/>
      <c r="L35" s="92"/>
      <c r="M35" s="92"/>
      <c r="N35" s="27">
        <f>SUM(L35:M35)</f>
        <v>0</v>
      </c>
      <c r="O35" s="92"/>
      <c r="P35" s="57">
        <v>6</v>
      </c>
      <c r="Q35" s="92"/>
      <c r="R35" s="92"/>
      <c r="S35" s="92"/>
      <c r="T35" s="27">
        <f>(H35*3)+((F35-H35)*2)+J35</f>
        <v>13</v>
      </c>
      <c r="U35" s="40" t="str">
        <f>IFERROR(((T35+Q35+N35-R35)+(O35*2))/E35,"")</f>
        <v/>
      </c>
      <c r="V35" s="22">
        <v>230</v>
      </c>
      <c r="W35" s="22" t="s">
        <v>82</v>
      </c>
      <c r="X35" s="22" t="s">
        <v>83</v>
      </c>
      <c r="Y35" s="73">
        <v>2117</v>
      </c>
      <c r="Z35" s="42"/>
      <c r="AA35" s="1" t="s">
        <v>227</v>
      </c>
      <c r="AB35" s="28" t="s">
        <v>245</v>
      </c>
    </row>
    <row r="36" spans="1:28" x14ac:dyDescent="0.3">
      <c r="A36" s="1" t="s">
        <v>45</v>
      </c>
      <c r="B36" s="1" t="s">
        <v>62</v>
      </c>
      <c r="C36" s="27" t="s">
        <v>441</v>
      </c>
      <c r="D36" s="38">
        <v>35</v>
      </c>
      <c r="E36" s="92"/>
      <c r="F36" s="27">
        <v>4</v>
      </c>
      <c r="G36" s="92"/>
      <c r="H36" s="27">
        <v>1</v>
      </c>
      <c r="I36" s="92"/>
      <c r="J36" s="27">
        <v>3</v>
      </c>
      <c r="K36" s="92"/>
      <c r="L36" s="92"/>
      <c r="M36" s="92"/>
      <c r="N36" s="27">
        <f t="shared" ref="N36:N41" si="5">SUM(L36:M36)</f>
        <v>0</v>
      </c>
      <c r="O36" s="93"/>
      <c r="P36" s="93"/>
      <c r="Q36" s="93"/>
      <c r="R36" s="93"/>
      <c r="S36" s="93"/>
      <c r="T36" s="39">
        <f t="shared" ref="T36:T41" si="6">(H36*3)+((F36-H36)*2)+J36</f>
        <v>12</v>
      </c>
      <c r="U36" s="40" t="str">
        <f t="shared" ref="U36:U43" si="7">IFERROR(((T36+Q36+N36-R36)+(O36*2))/E36,"")</f>
        <v/>
      </c>
      <c r="V36" s="22">
        <v>230</v>
      </c>
      <c r="W36" s="22" t="s">
        <v>82</v>
      </c>
      <c r="X36" s="22" t="s">
        <v>83</v>
      </c>
      <c r="Y36" s="73">
        <v>2117</v>
      </c>
      <c r="Z36" s="42"/>
      <c r="AA36" s="1" t="s">
        <v>227</v>
      </c>
      <c r="AB36" s="28" t="s">
        <v>245</v>
      </c>
    </row>
    <row r="37" spans="1:28" x14ac:dyDescent="0.3">
      <c r="A37" s="1" t="s">
        <v>45</v>
      </c>
      <c r="B37" s="1" t="s">
        <v>62</v>
      </c>
      <c r="C37" s="27" t="s">
        <v>374</v>
      </c>
      <c r="D37" s="38">
        <v>34</v>
      </c>
      <c r="E37" s="92"/>
      <c r="F37" s="27">
        <v>0</v>
      </c>
      <c r="G37" s="92"/>
      <c r="H37" s="92"/>
      <c r="I37" s="92"/>
      <c r="J37" s="27">
        <v>2</v>
      </c>
      <c r="K37" s="92"/>
      <c r="L37" s="92"/>
      <c r="M37" s="92"/>
      <c r="N37" s="27">
        <f t="shared" si="5"/>
        <v>0</v>
      </c>
      <c r="O37" s="93"/>
      <c r="P37" s="93"/>
      <c r="Q37" s="93"/>
      <c r="R37" s="93"/>
      <c r="S37" s="93"/>
      <c r="T37" s="39">
        <f t="shared" si="6"/>
        <v>2</v>
      </c>
      <c r="U37" s="40" t="str">
        <f t="shared" si="7"/>
        <v/>
      </c>
      <c r="V37" s="22">
        <v>230</v>
      </c>
      <c r="W37" s="22" t="s">
        <v>82</v>
      </c>
      <c r="X37" s="22" t="s">
        <v>83</v>
      </c>
      <c r="Y37" s="73">
        <v>2117</v>
      </c>
      <c r="Z37" s="42"/>
      <c r="AA37" s="1" t="s">
        <v>227</v>
      </c>
      <c r="AB37" s="28" t="s">
        <v>245</v>
      </c>
    </row>
    <row r="38" spans="1:28" x14ac:dyDescent="0.3">
      <c r="A38" s="1" t="s">
        <v>45</v>
      </c>
      <c r="B38" s="1" t="s">
        <v>62</v>
      </c>
      <c r="C38" s="27" t="s">
        <v>375</v>
      </c>
      <c r="D38" s="38">
        <v>4</v>
      </c>
      <c r="E38" s="92"/>
      <c r="F38" s="27">
        <v>4</v>
      </c>
      <c r="G38" s="92"/>
      <c r="H38" s="92"/>
      <c r="I38" s="92"/>
      <c r="J38" s="27">
        <v>1</v>
      </c>
      <c r="K38" s="92"/>
      <c r="L38" s="92"/>
      <c r="M38" s="92"/>
      <c r="N38" s="27">
        <f t="shared" si="5"/>
        <v>0</v>
      </c>
      <c r="O38" s="93"/>
      <c r="P38" s="93"/>
      <c r="Q38" s="93"/>
      <c r="R38" s="93"/>
      <c r="S38" s="93"/>
      <c r="T38" s="39">
        <f t="shared" si="6"/>
        <v>9</v>
      </c>
      <c r="U38" s="40" t="str">
        <f t="shared" si="7"/>
        <v/>
      </c>
      <c r="V38" s="22">
        <v>230</v>
      </c>
      <c r="W38" s="22" t="s">
        <v>82</v>
      </c>
      <c r="X38" s="22" t="s">
        <v>83</v>
      </c>
      <c r="Y38" s="73">
        <v>2117</v>
      </c>
      <c r="Z38" s="42" t="s">
        <v>515</v>
      </c>
      <c r="AA38" s="1" t="s">
        <v>227</v>
      </c>
      <c r="AB38" s="28" t="s">
        <v>245</v>
      </c>
    </row>
    <row r="39" spans="1:28" x14ac:dyDescent="0.3">
      <c r="A39" s="1" t="s">
        <v>45</v>
      </c>
      <c r="B39" s="1" t="s">
        <v>62</v>
      </c>
      <c r="C39" s="27" t="s">
        <v>376</v>
      </c>
      <c r="D39" s="38">
        <v>24</v>
      </c>
      <c r="E39" s="92"/>
      <c r="F39" s="27">
        <v>1</v>
      </c>
      <c r="G39" s="92"/>
      <c r="H39" s="92"/>
      <c r="I39" s="92"/>
      <c r="J39" s="27">
        <v>2</v>
      </c>
      <c r="K39" s="92"/>
      <c r="L39" s="92"/>
      <c r="M39" s="92"/>
      <c r="N39" s="27">
        <f t="shared" si="5"/>
        <v>0</v>
      </c>
      <c r="O39" s="93"/>
      <c r="P39" s="93"/>
      <c r="Q39" s="93"/>
      <c r="R39" s="93"/>
      <c r="S39" s="93"/>
      <c r="T39" s="39">
        <f t="shared" si="6"/>
        <v>4</v>
      </c>
      <c r="U39" s="40" t="str">
        <f t="shared" si="7"/>
        <v/>
      </c>
      <c r="V39" s="22">
        <v>230</v>
      </c>
      <c r="W39" s="22" t="s">
        <v>82</v>
      </c>
      <c r="X39" s="22" t="s">
        <v>83</v>
      </c>
      <c r="Y39" s="73">
        <v>2117</v>
      </c>
      <c r="Z39" s="42"/>
      <c r="AA39" s="1" t="s">
        <v>227</v>
      </c>
      <c r="AB39" s="28" t="s">
        <v>245</v>
      </c>
    </row>
    <row r="40" spans="1:28" x14ac:dyDescent="0.3">
      <c r="A40" s="1" t="s">
        <v>45</v>
      </c>
      <c r="B40" s="1" t="s">
        <v>62</v>
      </c>
      <c r="C40" s="27" t="s">
        <v>377</v>
      </c>
      <c r="D40" s="38">
        <v>14</v>
      </c>
      <c r="E40" s="92"/>
      <c r="F40" s="27">
        <v>8</v>
      </c>
      <c r="G40" s="92"/>
      <c r="H40" s="92"/>
      <c r="I40" s="92"/>
      <c r="J40" s="27">
        <v>6</v>
      </c>
      <c r="K40" s="92"/>
      <c r="L40" s="92"/>
      <c r="M40" s="92"/>
      <c r="N40" s="27">
        <f t="shared" si="5"/>
        <v>0</v>
      </c>
      <c r="O40" s="93"/>
      <c r="P40" s="93"/>
      <c r="Q40" s="93"/>
      <c r="R40" s="93"/>
      <c r="S40" s="93"/>
      <c r="T40" s="39">
        <f t="shared" si="6"/>
        <v>22</v>
      </c>
      <c r="U40" s="40" t="str">
        <f t="shared" si="7"/>
        <v/>
      </c>
      <c r="V40" s="22">
        <v>230</v>
      </c>
      <c r="W40" s="22" t="s">
        <v>82</v>
      </c>
      <c r="X40" s="22" t="s">
        <v>83</v>
      </c>
      <c r="Y40" s="73">
        <v>2117</v>
      </c>
      <c r="Z40" s="42" t="s">
        <v>516</v>
      </c>
      <c r="AA40" s="1" t="s">
        <v>227</v>
      </c>
      <c r="AB40" s="28" t="s">
        <v>245</v>
      </c>
    </row>
    <row r="41" spans="1:28" x14ac:dyDescent="0.3">
      <c r="A41" s="1" t="s">
        <v>45</v>
      </c>
      <c r="B41" s="1" t="s">
        <v>62</v>
      </c>
      <c r="C41" s="27" t="s">
        <v>378</v>
      </c>
      <c r="D41" s="38">
        <v>17</v>
      </c>
      <c r="E41" s="92"/>
      <c r="F41" s="27">
        <v>6</v>
      </c>
      <c r="G41" s="92"/>
      <c r="H41" s="92"/>
      <c r="I41" s="92"/>
      <c r="J41" s="27">
        <v>7</v>
      </c>
      <c r="K41" s="92"/>
      <c r="L41" s="92"/>
      <c r="M41" s="92"/>
      <c r="N41" s="27">
        <f t="shared" si="5"/>
        <v>0</v>
      </c>
      <c r="O41" s="93"/>
      <c r="P41" s="93"/>
      <c r="Q41" s="93"/>
      <c r="R41" s="93"/>
      <c r="S41" s="93"/>
      <c r="T41" s="39">
        <f t="shared" si="6"/>
        <v>19</v>
      </c>
      <c r="U41" s="40" t="str">
        <f t="shared" si="7"/>
        <v/>
      </c>
      <c r="V41" s="22">
        <v>230</v>
      </c>
      <c r="W41" s="22" t="s">
        <v>82</v>
      </c>
      <c r="X41" s="22" t="s">
        <v>83</v>
      </c>
      <c r="Y41" s="73">
        <v>2117</v>
      </c>
      <c r="Z41" s="42"/>
      <c r="AA41" s="1" t="s">
        <v>227</v>
      </c>
      <c r="AB41" s="28" t="s">
        <v>245</v>
      </c>
    </row>
    <row r="42" spans="1:28" x14ac:dyDescent="0.3">
      <c r="A42" s="1" t="s">
        <v>45</v>
      </c>
      <c r="B42" s="1" t="s">
        <v>62</v>
      </c>
      <c r="C42" s="27" t="s">
        <v>445</v>
      </c>
      <c r="D42" s="38">
        <v>23</v>
      </c>
      <c r="E42" s="92"/>
      <c r="F42" s="27">
        <v>4</v>
      </c>
      <c r="G42" s="92"/>
      <c r="H42" s="92"/>
      <c r="I42" s="92"/>
      <c r="J42" s="27">
        <v>2</v>
      </c>
      <c r="K42" s="92"/>
      <c r="L42" s="92"/>
      <c r="M42" s="92"/>
      <c r="N42" s="27">
        <f>SUM(L42:M42)</f>
        <v>0</v>
      </c>
      <c r="O42" s="93"/>
      <c r="P42" s="93"/>
      <c r="Q42" s="93"/>
      <c r="R42" s="93"/>
      <c r="S42" s="93"/>
      <c r="T42" s="39">
        <f>(H42*3)+((F42-H42)*2)+J42</f>
        <v>10</v>
      </c>
      <c r="U42" s="40" t="str">
        <f t="shared" si="7"/>
        <v/>
      </c>
      <c r="V42" s="22">
        <v>230</v>
      </c>
      <c r="W42" s="22" t="s">
        <v>82</v>
      </c>
      <c r="X42" s="22" t="s">
        <v>83</v>
      </c>
      <c r="Y42" s="73">
        <v>2117</v>
      </c>
      <c r="Z42" s="42"/>
      <c r="AA42" s="1" t="s">
        <v>227</v>
      </c>
      <c r="AB42" s="28" t="s">
        <v>245</v>
      </c>
    </row>
    <row r="43" spans="1:28" x14ac:dyDescent="0.3">
      <c r="A43" s="1" t="s">
        <v>45</v>
      </c>
      <c r="B43" s="1" t="s">
        <v>62</v>
      </c>
      <c r="C43" s="27" t="s">
        <v>379</v>
      </c>
      <c r="D43" s="38">
        <v>21</v>
      </c>
      <c r="E43" s="92"/>
      <c r="F43" s="27">
        <v>2</v>
      </c>
      <c r="G43" s="92"/>
      <c r="H43" s="92"/>
      <c r="I43" s="92"/>
      <c r="J43" s="27">
        <v>1</v>
      </c>
      <c r="K43" s="92"/>
      <c r="L43" s="92"/>
      <c r="M43" s="92"/>
      <c r="N43" s="27">
        <f>SUM(L43:M43)</f>
        <v>0</v>
      </c>
      <c r="O43" s="93"/>
      <c r="P43" s="93"/>
      <c r="Q43" s="93"/>
      <c r="R43" s="93"/>
      <c r="S43" s="93"/>
      <c r="T43" s="39">
        <f>(H43*3)+((F43-H43)*2)+J43</f>
        <v>5</v>
      </c>
      <c r="U43" s="40" t="str">
        <f t="shared" si="7"/>
        <v/>
      </c>
      <c r="V43" s="22">
        <v>230</v>
      </c>
      <c r="W43" s="22" t="s">
        <v>82</v>
      </c>
      <c r="X43" s="22" t="s">
        <v>83</v>
      </c>
      <c r="Y43" s="73">
        <v>2117</v>
      </c>
      <c r="Z43" s="42"/>
      <c r="AA43" s="1" t="s">
        <v>227</v>
      </c>
      <c r="AB43" s="28" t="s">
        <v>245</v>
      </c>
    </row>
    <row r="44" spans="1:28" x14ac:dyDescent="0.3">
      <c r="A44" s="1" t="s">
        <v>45</v>
      </c>
      <c r="B44" s="1" t="s">
        <v>62</v>
      </c>
      <c r="C44" s="57" t="s">
        <v>38</v>
      </c>
      <c r="D44" s="1"/>
      <c r="E44" s="57">
        <v>240</v>
      </c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57">
        <v>29</v>
      </c>
      <c r="Q44" s="43"/>
      <c r="R44" s="57">
        <v>10</v>
      </c>
      <c r="S44" s="57" t="s">
        <v>520</v>
      </c>
      <c r="T44" s="57"/>
      <c r="U44" s="40" t="str">
        <f t="shared" ref="U44" si="8">_xlfn.IFNA("",((T44+Q44+N44-R44)+(O44*2))/E44)</f>
        <v/>
      </c>
      <c r="V44" s="22">
        <v>230</v>
      </c>
      <c r="W44" s="22" t="s">
        <v>82</v>
      </c>
      <c r="X44" s="22" t="s">
        <v>83</v>
      </c>
      <c r="Y44" s="73">
        <v>2117</v>
      </c>
      <c r="Z44" s="42"/>
      <c r="AA44" s="1" t="s">
        <v>227</v>
      </c>
      <c r="AB44" s="28" t="s">
        <v>245</v>
      </c>
    </row>
    <row r="45" spans="1:28" x14ac:dyDescent="0.3">
      <c r="A45" s="44" t="s">
        <v>45</v>
      </c>
      <c r="B45" s="44" t="s">
        <v>62</v>
      </c>
      <c r="C45" s="45" t="s">
        <v>39</v>
      </c>
      <c r="D45" s="44"/>
      <c r="E45" s="45">
        <f t="shared" ref="E45:T45" si="9">SUM(E35:E44)</f>
        <v>240</v>
      </c>
      <c r="F45" s="45">
        <f t="shared" si="9"/>
        <v>31</v>
      </c>
      <c r="G45" s="45">
        <f t="shared" si="9"/>
        <v>0</v>
      </c>
      <c r="H45" s="45">
        <f t="shared" si="9"/>
        <v>1</v>
      </c>
      <c r="I45" s="45">
        <f t="shared" si="9"/>
        <v>0</v>
      </c>
      <c r="J45" s="45">
        <f t="shared" si="9"/>
        <v>33</v>
      </c>
      <c r="K45" s="45">
        <f t="shared" si="9"/>
        <v>0</v>
      </c>
      <c r="L45" s="45">
        <f t="shared" si="9"/>
        <v>0</v>
      </c>
      <c r="M45" s="45">
        <f t="shared" si="9"/>
        <v>0</v>
      </c>
      <c r="N45" s="45">
        <f t="shared" si="9"/>
        <v>0</v>
      </c>
      <c r="O45" s="45">
        <f t="shared" si="9"/>
        <v>0</v>
      </c>
      <c r="P45" s="45">
        <f t="shared" si="9"/>
        <v>35</v>
      </c>
      <c r="Q45" s="45">
        <f t="shared" si="9"/>
        <v>0</v>
      </c>
      <c r="R45" s="45">
        <f t="shared" si="9"/>
        <v>10</v>
      </c>
      <c r="S45" s="45">
        <f t="shared" si="9"/>
        <v>0</v>
      </c>
      <c r="T45" s="45">
        <f t="shared" si="9"/>
        <v>96</v>
      </c>
      <c r="U45" s="46">
        <f>((T45+Q45+N45-R45)+(O45*2))/E45</f>
        <v>0.35833333333333334</v>
      </c>
      <c r="V45" s="47">
        <v>230</v>
      </c>
      <c r="W45" s="47" t="s">
        <v>82</v>
      </c>
      <c r="X45" s="47" t="s">
        <v>83</v>
      </c>
      <c r="Y45" s="74">
        <v>2117</v>
      </c>
      <c r="Z45" s="78" t="s">
        <v>522</v>
      </c>
      <c r="AA45" s="44" t="s">
        <v>227</v>
      </c>
      <c r="AB45" s="80" t="s">
        <v>245</v>
      </c>
    </row>
    <row r="46" spans="1:28" x14ac:dyDescent="0.3">
      <c r="A46" s="1"/>
      <c r="B46" s="1"/>
      <c r="C46" s="1"/>
      <c r="D46" s="1"/>
      <c r="F46" s="50" t="s">
        <v>40</v>
      </c>
      <c r="G46" s="51" t="e">
        <f>F45/G45</f>
        <v>#DIV/0!</v>
      </c>
      <c r="H46" s="27"/>
      <c r="I46" s="1"/>
      <c r="J46" s="50" t="s">
        <v>41</v>
      </c>
      <c r="K46" s="52" t="e">
        <f>J45/K45</f>
        <v>#DIV/0!</v>
      </c>
      <c r="L46" s="1"/>
      <c r="M46" s="39" t="s">
        <v>42</v>
      </c>
      <c r="N46" s="53"/>
      <c r="P46" s="25" t="s">
        <v>521</v>
      </c>
      <c r="Q46" s="1"/>
      <c r="R46" s="1"/>
      <c r="S46" s="1"/>
      <c r="T46" s="1"/>
      <c r="U46" s="1"/>
      <c r="V46" s="22"/>
      <c r="W46" s="22"/>
      <c r="X46" s="22"/>
      <c r="Y46" s="54"/>
      <c r="Z46" s="42"/>
      <c r="AA46" s="1"/>
      <c r="AB46" s="1"/>
    </row>
    <row r="47" spans="1:28" x14ac:dyDescent="0.3">
      <c r="A47" s="1"/>
      <c r="B47" s="1"/>
      <c r="C47" s="5" t="s">
        <v>43</v>
      </c>
      <c r="V47" s="22"/>
      <c r="W47" s="22"/>
      <c r="X47" s="22"/>
      <c r="Y47" s="54"/>
      <c r="Z47" s="42"/>
      <c r="AA47" s="1"/>
      <c r="AB47" s="1"/>
    </row>
    <row r="48" spans="1:28" x14ac:dyDescent="0.3">
      <c r="A48" s="1"/>
      <c r="B48" s="1"/>
      <c r="C48" s="7" t="s">
        <v>523</v>
      </c>
      <c r="D48" s="1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85"/>
      <c r="V48" s="22"/>
      <c r="W48" s="22"/>
      <c r="X48" s="22"/>
      <c r="Y48" s="86"/>
      <c r="Z48" s="42"/>
      <c r="AA48" s="1"/>
      <c r="AB48" s="1"/>
    </row>
    <row r="49" spans="1:28" x14ac:dyDescent="0.3">
      <c r="A49" s="1"/>
      <c r="B49" s="1"/>
      <c r="C49" s="1"/>
      <c r="D49" s="1"/>
      <c r="F49" s="50"/>
      <c r="G49" s="82"/>
      <c r="H49" s="27"/>
      <c r="I49" s="1"/>
      <c r="J49" s="50"/>
      <c r="K49" s="83"/>
      <c r="L49" s="1"/>
      <c r="M49" s="39"/>
      <c r="N49" s="84"/>
      <c r="P49" s="1"/>
      <c r="Q49" s="1"/>
      <c r="R49" s="1"/>
      <c r="S49" s="1"/>
      <c r="T49" s="1"/>
      <c r="U49" s="1"/>
      <c r="V49" s="22"/>
      <c r="W49" s="22"/>
      <c r="X49" s="22"/>
      <c r="Y49" s="54"/>
      <c r="Z49" s="42"/>
      <c r="AA49" s="1"/>
      <c r="AB49" s="1"/>
    </row>
    <row r="50" spans="1:28" x14ac:dyDescent="0.3">
      <c r="A50" s="1"/>
      <c r="B50" s="1"/>
      <c r="C50" s="5"/>
      <c r="V50" s="22"/>
      <c r="W50" s="22"/>
      <c r="X50" s="22"/>
      <c r="Y50" s="54"/>
      <c r="Z50" s="42"/>
      <c r="AA50" s="1"/>
      <c r="AB50" s="1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2"/>
      <c r="AA51" s="1"/>
      <c r="AB51" s="1"/>
    </row>
  </sheetData>
  <sheetProtection sheet="1" objects="1" scenarios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D43BC-2420-429A-BBE0-18C80EBE4970}">
  <sheetPr>
    <tabColor rgb="FFFF0000"/>
  </sheetPr>
  <dimension ref="A1:AB53"/>
  <sheetViews>
    <sheetView topLeftCell="A2" workbookViewId="0">
      <selection activeCell="P23" sqref="P23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441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3" t="s">
        <v>423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3"/>
    </row>
    <row r="3" spans="1:28" x14ac:dyDescent="0.3">
      <c r="B3" s="1"/>
      <c r="C3" s="6">
        <v>29227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236</v>
      </c>
      <c r="D4" s="7" t="s">
        <v>4</v>
      </c>
      <c r="E4" s="8"/>
      <c r="F4" s="5"/>
      <c r="G4" s="1"/>
      <c r="J4" s="15" t="s">
        <v>247</v>
      </c>
      <c r="K4" s="16" t="s">
        <v>44</v>
      </c>
      <c r="L4" s="17"/>
      <c r="M4" s="18"/>
      <c r="N4" s="19">
        <v>26</v>
      </c>
      <c r="O4" s="19">
        <v>19</v>
      </c>
      <c r="P4" s="19">
        <v>29</v>
      </c>
      <c r="Q4" s="19">
        <v>18</v>
      </c>
      <c r="R4" s="20"/>
      <c r="S4" s="21">
        <f>SUM(N4:R4)</f>
        <v>92</v>
      </c>
      <c r="T4" s="22">
        <v>235</v>
      </c>
    </row>
    <row r="5" spans="1:28" x14ac:dyDescent="0.3">
      <c r="B5" s="1"/>
      <c r="C5" s="6" t="s">
        <v>246</v>
      </c>
      <c r="D5" s="7" t="s">
        <v>5</v>
      </c>
      <c r="E5" s="1"/>
      <c r="F5" s="1"/>
      <c r="G5" s="1"/>
      <c r="J5" s="15" t="s">
        <v>248</v>
      </c>
      <c r="K5" s="16" t="s">
        <v>75</v>
      </c>
      <c r="L5" s="17"/>
      <c r="M5" s="18"/>
      <c r="N5" s="19">
        <v>29</v>
      </c>
      <c r="O5" s="19">
        <v>35</v>
      </c>
      <c r="P5" s="19">
        <v>21</v>
      </c>
      <c r="Q5" s="19">
        <v>28</v>
      </c>
      <c r="R5" s="20"/>
      <c r="S5" s="21">
        <f>SUM(N5:R5)</f>
        <v>113</v>
      </c>
      <c r="T5" s="22">
        <v>235</v>
      </c>
      <c r="U5" s="1"/>
      <c r="V5" s="1"/>
      <c r="W5" s="1"/>
    </row>
    <row r="6" spans="1:28" x14ac:dyDescent="0.3">
      <c r="C6" s="23">
        <v>1819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72"/>
      <c r="D7" s="7" t="s">
        <v>7</v>
      </c>
      <c r="G7" s="1"/>
      <c r="S7" s="1"/>
      <c r="T7" s="25" t="s">
        <v>8</v>
      </c>
      <c r="U7" s="1"/>
      <c r="V7" s="26">
        <v>235</v>
      </c>
      <c r="W7" s="1"/>
    </row>
    <row r="8" spans="1:28" x14ac:dyDescent="0.3">
      <c r="B8" s="1"/>
      <c r="C8" s="72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>
        <v>15</v>
      </c>
      <c r="W11" s="1"/>
      <c r="X11" s="1"/>
      <c r="Y11" s="31"/>
      <c r="Z11" s="42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74</v>
      </c>
      <c r="B13" s="1" t="s">
        <v>45</v>
      </c>
      <c r="C13" s="27" t="s">
        <v>116</v>
      </c>
      <c r="D13" s="38">
        <v>22</v>
      </c>
      <c r="E13" s="92"/>
      <c r="F13" s="27">
        <v>2</v>
      </c>
      <c r="G13" s="92"/>
      <c r="H13" s="92"/>
      <c r="I13" s="92"/>
      <c r="J13" s="27">
        <v>2</v>
      </c>
      <c r="K13" s="27">
        <v>2</v>
      </c>
      <c r="L13" s="92"/>
      <c r="M13" s="92"/>
      <c r="N13" s="27">
        <f>SUM(L13:M13)</f>
        <v>0</v>
      </c>
      <c r="O13" s="92"/>
      <c r="P13" s="93"/>
      <c r="Q13" s="92"/>
      <c r="R13" s="92"/>
      <c r="S13" s="92"/>
      <c r="T13" s="27">
        <f>+(F13*2)+J13</f>
        <v>6</v>
      </c>
      <c r="U13" s="40" t="str">
        <f>IFERROR(((T13+Q13+N13-R13)+(O13*2))/E13,"")</f>
        <v/>
      </c>
      <c r="V13" s="22">
        <v>235</v>
      </c>
      <c r="W13" s="22" t="s">
        <v>82</v>
      </c>
      <c r="X13" s="22" t="s">
        <v>83</v>
      </c>
      <c r="Y13" s="73">
        <v>1819</v>
      </c>
      <c r="Z13" s="42"/>
      <c r="AA13" s="1" t="s">
        <v>97</v>
      </c>
      <c r="AB13" s="28" t="s">
        <v>249</v>
      </c>
    </row>
    <row r="14" spans="1:28" x14ac:dyDescent="0.3">
      <c r="A14" s="1" t="s">
        <v>74</v>
      </c>
      <c r="B14" s="1" t="s">
        <v>45</v>
      </c>
      <c r="C14" s="27" t="s">
        <v>50</v>
      </c>
      <c r="D14" s="38">
        <v>15</v>
      </c>
      <c r="E14" s="92"/>
      <c r="F14" s="27">
        <v>1</v>
      </c>
      <c r="G14" s="92"/>
      <c r="H14" s="92"/>
      <c r="I14" s="92"/>
      <c r="J14" s="27">
        <v>1</v>
      </c>
      <c r="K14" s="27">
        <v>2</v>
      </c>
      <c r="L14" s="92"/>
      <c r="M14" s="92"/>
      <c r="N14" s="27">
        <f t="shared" ref="N14:N18" si="0">SUM(L14:M14)</f>
        <v>0</v>
      </c>
      <c r="O14" s="93"/>
      <c r="P14" s="93"/>
      <c r="Q14" s="93"/>
      <c r="R14" s="93"/>
      <c r="S14" s="93"/>
      <c r="T14" s="27">
        <f t="shared" ref="T14:T24" si="1">+(F14*2)+J14</f>
        <v>3</v>
      </c>
      <c r="U14" s="40" t="str">
        <f t="shared" ref="U14:U24" si="2">IFERROR(((T14+Q14+N14-R14)+(O14*2))/E14,"")</f>
        <v/>
      </c>
      <c r="V14" s="22">
        <v>235</v>
      </c>
      <c r="W14" s="22" t="s">
        <v>82</v>
      </c>
      <c r="X14" s="22" t="s">
        <v>83</v>
      </c>
      <c r="Y14" s="73">
        <v>1819</v>
      </c>
      <c r="Z14" s="42"/>
      <c r="AA14" s="1" t="s">
        <v>97</v>
      </c>
      <c r="AB14" s="28" t="s">
        <v>249</v>
      </c>
    </row>
    <row r="15" spans="1:28" x14ac:dyDescent="0.3">
      <c r="A15" s="1" t="s">
        <v>74</v>
      </c>
      <c r="B15" s="1" t="s">
        <v>45</v>
      </c>
      <c r="C15" s="27" t="s">
        <v>49</v>
      </c>
      <c r="D15" s="38">
        <v>10</v>
      </c>
      <c r="E15" s="92"/>
      <c r="F15" s="27">
        <v>8</v>
      </c>
      <c r="G15" s="92"/>
      <c r="H15" s="92"/>
      <c r="I15" s="92"/>
      <c r="J15" s="27">
        <v>1</v>
      </c>
      <c r="K15" s="27">
        <v>2</v>
      </c>
      <c r="L15" s="92"/>
      <c r="M15" s="92"/>
      <c r="N15" s="27">
        <f t="shared" si="0"/>
        <v>0</v>
      </c>
      <c r="O15" s="93"/>
      <c r="P15" s="93"/>
      <c r="Q15" s="93"/>
      <c r="R15" s="93"/>
      <c r="S15" s="93"/>
      <c r="T15" s="27">
        <f t="shared" si="1"/>
        <v>17</v>
      </c>
      <c r="U15" s="40" t="str">
        <f t="shared" si="2"/>
        <v/>
      </c>
      <c r="V15" s="22">
        <v>235</v>
      </c>
      <c r="W15" s="22" t="s">
        <v>82</v>
      </c>
      <c r="X15" s="22" t="s">
        <v>83</v>
      </c>
      <c r="Y15" s="73">
        <v>1819</v>
      </c>
      <c r="Z15" s="42"/>
      <c r="AA15" s="1" t="s">
        <v>97</v>
      </c>
      <c r="AB15" s="28" t="s">
        <v>249</v>
      </c>
    </row>
    <row r="16" spans="1:28" x14ac:dyDescent="0.3">
      <c r="A16" s="1" t="s">
        <v>74</v>
      </c>
      <c r="B16" s="1" t="s">
        <v>45</v>
      </c>
      <c r="C16" s="27" t="s">
        <v>46</v>
      </c>
      <c r="D16" s="38">
        <v>12</v>
      </c>
      <c r="E16" s="92"/>
      <c r="F16" s="27">
        <v>4</v>
      </c>
      <c r="G16" s="92"/>
      <c r="H16" s="92"/>
      <c r="I16" s="92"/>
      <c r="J16" s="27">
        <v>0</v>
      </c>
      <c r="K16" s="27">
        <v>1</v>
      </c>
      <c r="L16" s="92"/>
      <c r="M16" s="92"/>
      <c r="N16" s="27">
        <f t="shared" si="0"/>
        <v>0</v>
      </c>
      <c r="O16" s="93"/>
      <c r="P16" s="93"/>
      <c r="Q16" s="93"/>
      <c r="R16" s="93"/>
      <c r="S16" s="93"/>
      <c r="T16" s="27">
        <f t="shared" si="1"/>
        <v>8</v>
      </c>
      <c r="U16" s="40" t="str">
        <f t="shared" si="2"/>
        <v/>
      </c>
      <c r="V16" s="22">
        <v>235</v>
      </c>
      <c r="W16" s="22" t="s">
        <v>82</v>
      </c>
      <c r="X16" s="22" t="s">
        <v>83</v>
      </c>
      <c r="Y16" s="73">
        <v>1819</v>
      </c>
      <c r="Z16" s="42"/>
      <c r="AA16" s="1" t="s">
        <v>97</v>
      </c>
      <c r="AB16" s="28" t="s">
        <v>249</v>
      </c>
    </row>
    <row r="17" spans="1:28" x14ac:dyDescent="0.3">
      <c r="A17" s="1" t="s">
        <v>74</v>
      </c>
      <c r="B17" s="1" t="s">
        <v>45</v>
      </c>
      <c r="C17" s="27" t="s">
        <v>52</v>
      </c>
      <c r="D17" s="38">
        <v>32</v>
      </c>
      <c r="E17" s="92"/>
      <c r="F17" s="27">
        <v>4</v>
      </c>
      <c r="G17" s="92"/>
      <c r="H17" s="92"/>
      <c r="I17" s="92"/>
      <c r="J17" s="27">
        <v>0</v>
      </c>
      <c r="K17" s="27">
        <v>0</v>
      </c>
      <c r="L17" s="92"/>
      <c r="M17" s="92"/>
      <c r="N17" s="27">
        <f t="shared" si="0"/>
        <v>0</v>
      </c>
      <c r="O17" s="93"/>
      <c r="P17" s="93"/>
      <c r="Q17" s="93"/>
      <c r="R17" s="93"/>
      <c r="S17" s="93"/>
      <c r="T17" s="27">
        <f t="shared" si="1"/>
        <v>8</v>
      </c>
      <c r="U17" s="40" t="str">
        <f t="shared" si="2"/>
        <v/>
      </c>
      <c r="V17" s="22">
        <v>235</v>
      </c>
      <c r="W17" s="22" t="s">
        <v>82</v>
      </c>
      <c r="X17" s="22" t="s">
        <v>83</v>
      </c>
      <c r="Y17" s="73">
        <v>1819</v>
      </c>
      <c r="Z17" s="42"/>
      <c r="AA17" s="1" t="s">
        <v>97</v>
      </c>
      <c r="AB17" s="28" t="s">
        <v>249</v>
      </c>
    </row>
    <row r="18" spans="1:28" x14ac:dyDescent="0.3">
      <c r="A18" s="1" t="s">
        <v>74</v>
      </c>
      <c r="B18" s="1" t="s">
        <v>45</v>
      </c>
      <c r="C18" s="27" t="s">
        <v>47</v>
      </c>
      <c r="D18" s="38">
        <v>30</v>
      </c>
      <c r="E18" s="92"/>
      <c r="F18" s="27">
        <v>4</v>
      </c>
      <c r="G18" s="92"/>
      <c r="H18" s="92"/>
      <c r="I18" s="92"/>
      <c r="J18" s="27">
        <v>4</v>
      </c>
      <c r="K18" s="27">
        <v>4</v>
      </c>
      <c r="L18" s="92"/>
      <c r="M18" s="92"/>
      <c r="N18" s="27">
        <f t="shared" si="0"/>
        <v>0</v>
      </c>
      <c r="O18" s="93"/>
      <c r="P18" s="93"/>
      <c r="Q18" s="93"/>
      <c r="R18" s="93"/>
      <c r="S18" s="93"/>
      <c r="T18" s="27">
        <f t="shared" si="1"/>
        <v>12</v>
      </c>
      <c r="U18" s="40" t="str">
        <f t="shared" si="2"/>
        <v/>
      </c>
      <c r="V18" s="22">
        <v>235</v>
      </c>
      <c r="W18" s="22" t="s">
        <v>82</v>
      </c>
      <c r="X18" s="22" t="s">
        <v>83</v>
      </c>
      <c r="Y18" s="73">
        <v>1819</v>
      </c>
      <c r="Z18" s="42"/>
      <c r="AA18" s="1" t="s">
        <v>97</v>
      </c>
      <c r="AB18" s="28" t="s">
        <v>249</v>
      </c>
    </row>
    <row r="19" spans="1:28" x14ac:dyDescent="0.3">
      <c r="A19" s="1" t="s">
        <v>74</v>
      </c>
      <c r="B19" s="1" t="s">
        <v>45</v>
      </c>
      <c r="C19" s="27" t="s">
        <v>53</v>
      </c>
      <c r="D19" s="38">
        <v>24</v>
      </c>
      <c r="E19" s="92"/>
      <c r="F19" s="27">
        <v>0</v>
      </c>
      <c r="G19" s="92"/>
      <c r="H19" s="92"/>
      <c r="I19" s="92"/>
      <c r="J19" s="27">
        <v>0</v>
      </c>
      <c r="K19" s="27">
        <v>0</v>
      </c>
      <c r="L19" s="92"/>
      <c r="M19" s="92"/>
      <c r="N19" s="27">
        <f t="shared" ref="N19" si="3">SUM(L19:M19)</f>
        <v>0</v>
      </c>
      <c r="O19" s="93"/>
      <c r="P19" s="93"/>
      <c r="Q19" s="93"/>
      <c r="R19" s="93"/>
      <c r="S19" s="93"/>
      <c r="T19" s="27">
        <f t="shared" si="1"/>
        <v>0</v>
      </c>
      <c r="U19" s="40" t="str">
        <f t="shared" si="2"/>
        <v/>
      </c>
      <c r="V19" s="22">
        <v>235</v>
      </c>
      <c r="W19" s="22" t="s">
        <v>82</v>
      </c>
      <c r="X19" s="22" t="s">
        <v>83</v>
      </c>
      <c r="Y19" s="73">
        <v>1819</v>
      </c>
      <c r="Z19" s="42"/>
      <c r="AA19" s="1" t="s">
        <v>97</v>
      </c>
      <c r="AB19" s="28" t="s">
        <v>249</v>
      </c>
    </row>
    <row r="20" spans="1:28" x14ac:dyDescent="0.3">
      <c r="A20" s="1" t="s">
        <v>74</v>
      </c>
      <c r="B20" s="1" t="s">
        <v>45</v>
      </c>
      <c r="C20" s="27" t="s">
        <v>48</v>
      </c>
      <c r="D20" s="38">
        <v>31</v>
      </c>
      <c r="E20" s="92"/>
      <c r="F20" s="27">
        <v>5</v>
      </c>
      <c r="G20" s="92"/>
      <c r="H20" s="92"/>
      <c r="I20" s="92"/>
      <c r="J20" s="27">
        <v>0</v>
      </c>
      <c r="K20" s="27">
        <v>1</v>
      </c>
      <c r="L20" s="92"/>
      <c r="M20" s="92"/>
      <c r="N20" s="27">
        <f>SUM(L20:M20)</f>
        <v>0</v>
      </c>
      <c r="O20" s="93"/>
      <c r="P20" s="97"/>
      <c r="Q20" s="93"/>
      <c r="R20" s="93"/>
      <c r="S20" s="93"/>
      <c r="T20" s="27">
        <f t="shared" si="1"/>
        <v>10</v>
      </c>
      <c r="U20" s="40" t="str">
        <f t="shared" si="2"/>
        <v/>
      </c>
      <c r="V20" s="22">
        <v>235</v>
      </c>
      <c r="W20" s="22" t="s">
        <v>82</v>
      </c>
      <c r="X20" s="22" t="s">
        <v>83</v>
      </c>
      <c r="Y20" s="73">
        <v>1819</v>
      </c>
      <c r="Z20" s="42" t="s">
        <v>422</v>
      </c>
      <c r="AA20" s="1" t="s">
        <v>97</v>
      </c>
      <c r="AB20" s="28" t="s">
        <v>249</v>
      </c>
    </row>
    <row r="21" spans="1:28" x14ac:dyDescent="0.3">
      <c r="A21" s="1" t="s">
        <v>74</v>
      </c>
      <c r="B21" s="1" t="s">
        <v>45</v>
      </c>
      <c r="C21" s="27" t="s">
        <v>118</v>
      </c>
      <c r="D21" s="38">
        <v>33</v>
      </c>
      <c r="E21" s="92"/>
      <c r="F21" s="27">
        <v>5</v>
      </c>
      <c r="G21" s="92"/>
      <c r="H21" s="92"/>
      <c r="I21" s="92"/>
      <c r="J21" s="27">
        <v>4</v>
      </c>
      <c r="K21" s="27">
        <v>5</v>
      </c>
      <c r="L21" s="92"/>
      <c r="M21" s="92"/>
      <c r="N21" s="27">
        <f>SUM(L21:M21)</f>
        <v>0</v>
      </c>
      <c r="O21" s="93"/>
      <c r="P21" s="93"/>
      <c r="Q21" s="93"/>
      <c r="R21" s="93"/>
      <c r="S21" s="93"/>
      <c r="T21" s="27">
        <f t="shared" si="1"/>
        <v>14</v>
      </c>
      <c r="U21" s="40" t="str">
        <f t="shared" si="2"/>
        <v/>
      </c>
      <c r="V21" s="22">
        <v>235</v>
      </c>
      <c r="W21" s="22" t="s">
        <v>82</v>
      </c>
      <c r="X21" s="22" t="s">
        <v>83</v>
      </c>
      <c r="Y21" s="73">
        <v>1819</v>
      </c>
      <c r="Z21" s="42"/>
      <c r="AA21" s="1" t="s">
        <v>97</v>
      </c>
      <c r="AB21" s="28" t="s">
        <v>249</v>
      </c>
    </row>
    <row r="22" spans="1:28" x14ac:dyDescent="0.3">
      <c r="A22" s="1" t="s">
        <v>74</v>
      </c>
      <c r="B22" s="1" t="s">
        <v>45</v>
      </c>
      <c r="C22" s="27" t="s">
        <v>51</v>
      </c>
      <c r="D22" s="38">
        <v>34</v>
      </c>
      <c r="E22" s="92"/>
      <c r="F22" s="27">
        <v>3</v>
      </c>
      <c r="G22" s="92"/>
      <c r="H22" s="92"/>
      <c r="I22" s="92"/>
      <c r="J22" s="27">
        <v>6</v>
      </c>
      <c r="K22" s="27">
        <v>10</v>
      </c>
      <c r="L22" s="92"/>
      <c r="M22" s="92"/>
      <c r="N22" s="27">
        <f>SUM(L22:M22)</f>
        <v>0</v>
      </c>
      <c r="O22" s="93"/>
      <c r="P22" s="57">
        <v>6</v>
      </c>
      <c r="Q22" s="93"/>
      <c r="R22" s="93"/>
      <c r="S22" s="93"/>
      <c r="T22" s="27">
        <f t="shared" si="1"/>
        <v>12</v>
      </c>
      <c r="U22" s="40" t="str">
        <f t="shared" si="2"/>
        <v/>
      </c>
      <c r="V22" s="22">
        <v>235</v>
      </c>
      <c r="W22" s="22" t="s">
        <v>82</v>
      </c>
      <c r="X22" s="22" t="s">
        <v>83</v>
      </c>
      <c r="Y22" s="73">
        <v>1819</v>
      </c>
      <c r="Z22" s="42"/>
      <c r="AA22" s="1" t="s">
        <v>97</v>
      </c>
      <c r="AB22" s="28" t="s">
        <v>249</v>
      </c>
    </row>
    <row r="23" spans="1:28" x14ac:dyDescent="0.3">
      <c r="A23" s="1" t="s">
        <v>74</v>
      </c>
      <c r="B23" s="1" t="s">
        <v>45</v>
      </c>
      <c r="C23" s="27" t="s">
        <v>54</v>
      </c>
      <c r="D23" s="38">
        <v>5</v>
      </c>
      <c r="E23" s="92" t="s">
        <v>573</v>
      </c>
      <c r="F23" s="27"/>
      <c r="G23" s="92"/>
      <c r="H23" s="92"/>
      <c r="I23" s="92"/>
      <c r="J23" s="27"/>
      <c r="K23" s="27"/>
      <c r="L23" s="92"/>
      <c r="M23" s="92"/>
      <c r="N23" s="27"/>
      <c r="O23" s="93"/>
      <c r="P23" s="96"/>
      <c r="Q23" s="93"/>
      <c r="R23" s="93"/>
      <c r="S23" s="93"/>
      <c r="T23" s="27"/>
      <c r="U23" s="40"/>
      <c r="V23" s="22">
        <v>235</v>
      </c>
      <c r="W23" s="22" t="s">
        <v>82</v>
      </c>
      <c r="X23" s="22" t="s">
        <v>83</v>
      </c>
      <c r="Y23" s="73">
        <v>1819</v>
      </c>
      <c r="Z23" s="42"/>
      <c r="AA23" s="1" t="s">
        <v>97</v>
      </c>
      <c r="AB23" s="28" t="s">
        <v>249</v>
      </c>
    </row>
    <row r="24" spans="1:28" x14ac:dyDescent="0.3">
      <c r="A24" s="1" t="s">
        <v>74</v>
      </c>
      <c r="B24" s="1" t="s">
        <v>45</v>
      </c>
      <c r="C24" s="27" t="s">
        <v>55</v>
      </c>
      <c r="D24" s="38">
        <v>11</v>
      </c>
      <c r="E24" s="92"/>
      <c r="F24" s="27">
        <v>1</v>
      </c>
      <c r="G24" s="92"/>
      <c r="H24" s="92"/>
      <c r="I24" s="92"/>
      <c r="J24" s="27">
        <v>0</v>
      </c>
      <c r="K24" s="27">
        <v>0</v>
      </c>
      <c r="L24" s="92"/>
      <c r="M24" s="92"/>
      <c r="N24" s="27">
        <f>SUM(L24:M24)</f>
        <v>0</v>
      </c>
      <c r="O24" s="93"/>
      <c r="P24" s="93"/>
      <c r="Q24" s="93"/>
      <c r="R24" s="93"/>
      <c r="S24" s="93"/>
      <c r="T24" s="27">
        <f t="shared" si="1"/>
        <v>2</v>
      </c>
      <c r="U24" s="40" t="str">
        <f t="shared" si="2"/>
        <v/>
      </c>
      <c r="V24" s="22">
        <v>235</v>
      </c>
      <c r="W24" s="22" t="s">
        <v>82</v>
      </c>
      <c r="X24" s="22" t="s">
        <v>83</v>
      </c>
      <c r="Y24" s="73">
        <v>1819</v>
      </c>
      <c r="Z24" s="42"/>
      <c r="AA24" s="1" t="s">
        <v>97</v>
      </c>
      <c r="AB24" s="28" t="s">
        <v>249</v>
      </c>
    </row>
    <row r="25" spans="1:28" x14ac:dyDescent="0.3">
      <c r="A25" s="1" t="s">
        <v>74</v>
      </c>
      <c r="B25" s="1" t="s">
        <v>45</v>
      </c>
      <c r="C25" s="57" t="s">
        <v>38</v>
      </c>
      <c r="D25" s="1"/>
      <c r="E25" s="57">
        <v>240</v>
      </c>
      <c r="F25" s="57"/>
      <c r="G25" s="57">
        <v>65</v>
      </c>
      <c r="H25" s="57"/>
      <c r="I25" s="57"/>
      <c r="J25" s="57"/>
      <c r="K25" s="57"/>
      <c r="L25" s="57"/>
      <c r="M25" s="57"/>
      <c r="N25" s="5"/>
      <c r="O25" s="57"/>
      <c r="P25" s="57">
        <v>20</v>
      </c>
      <c r="Q25" s="43"/>
      <c r="R25" s="43"/>
      <c r="S25" s="43"/>
      <c r="T25" s="27"/>
      <c r="U25" s="40" t="str">
        <f t="shared" ref="U25" si="4">_xlfn.IFNA("",((T25+Q25+N25-R25)+(O25*2))/E25)</f>
        <v/>
      </c>
      <c r="V25" s="22">
        <v>235</v>
      </c>
      <c r="W25" s="22" t="s">
        <v>82</v>
      </c>
      <c r="X25" s="22" t="s">
        <v>83</v>
      </c>
      <c r="Y25" s="73">
        <v>1819</v>
      </c>
      <c r="Z25" s="42"/>
      <c r="AA25" s="1" t="s">
        <v>97</v>
      </c>
      <c r="AB25" s="28" t="s">
        <v>249</v>
      </c>
    </row>
    <row r="26" spans="1:28" x14ac:dyDescent="0.3">
      <c r="A26" s="44" t="s">
        <v>74</v>
      </c>
      <c r="B26" s="44" t="s">
        <v>45</v>
      </c>
      <c r="C26" s="45" t="s">
        <v>39</v>
      </c>
      <c r="D26" s="44"/>
      <c r="E26" s="45">
        <f t="shared" ref="E26:T26" si="5">SUM(E13:E25)</f>
        <v>240</v>
      </c>
      <c r="F26" s="45">
        <f t="shared" si="5"/>
        <v>37</v>
      </c>
      <c r="G26" s="45">
        <f t="shared" si="5"/>
        <v>65</v>
      </c>
      <c r="H26" s="45">
        <f t="shared" si="5"/>
        <v>0</v>
      </c>
      <c r="I26" s="45">
        <f t="shared" si="5"/>
        <v>0</v>
      </c>
      <c r="J26" s="45">
        <f t="shared" si="5"/>
        <v>18</v>
      </c>
      <c r="K26" s="45">
        <f t="shared" si="5"/>
        <v>27</v>
      </c>
      <c r="L26" s="45">
        <f t="shared" si="5"/>
        <v>0</v>
      </c>
      <c r="M26" s="45">
        <f t="shared" si="5"/>
        <v>0</v>
      </c>
      <c r="N26" s="45">
        <f t="shared" si="5"/>
        <v>0</v>
      </c>
      <c r="O26" s="45">
        <f t="shared" si="5"/>
        <v>0</v>
      </c>
      <c r="P26" s="45">
        <f t="shared" si="5"/>
        <v>26</v>
      </c>
      <c r="Q26" s="45">
        <f t="shared" si="5"/>
        <v>0</v>
      </c>
      <c r="R26" s="45">
        <f t="shared" si="5"/>
        <v>0</v>
      </c>
      <c r="S26" s="45">
        <f t="shared" si="5"/>
        <v>0</v>
      </c>
      <c r="T26" s="45">
        <f t="shared" si="5"/>
        <v>92</v>
      </c>
      <c r="U26" s="46">
        <f>((T26+Q26+N26-R26)+(O26*2))/E26</f>
        <v>0.38333333333333336</v>
      </c>
      <c r="V26" s="47">
        <v>235</v>
      </c>
      <c r="W26" s="47" t="s">
        <v>82</v>
      </c>
      <c r="X26" s="47" t="s">
        <v>83</v>
      </c>
      <c r="Y26" s="74">
        <v>1819</v>
      </c>
      <c r="Z26" s="49"/>
      <c r="AA26" s="44" t="s">
        <v>97</v>
      </c>
      <c r="AB26" s="80" t="s">
        <v>249</v>
      </c>
    </row>
    <row r="27" spans="1:28" x14ac:dyDescent="0.3">
      <c r="A27" s="1"/>
      <c r="B27" s="1"/>
      <c r="C27" s="1"/>
      <c r="D27" s="1"/>
      <c r="F27" s="50" t="s">
        <v>40</v>
      </c>
      <c r="G27" s="51">
        <f>F26/G26</f>
        <v>0.56923076923076921</v>
      </c>
      <c r="H27" s="27"/>
      <c r="I27" s="1"/>
      <c r="J27" s="50" t="s">
        <v>41</v>
      </c>
      <c r="K27" s="52">
        <f>J26/K26</f>
        <v>0.66666666666666663</v>
      </c>
      <c r="L27" s="1"/>
      <c r="M27" s="39" t="s">
        <v>42</v>
      </c>
      <c r="N27" s="53"/>
      <c r="P27" s="1"/>
      <c r="Q27" s="1"/>
      <c r="R27" s="1"/>
      <c r="S27" s="1"/>
      <c r="T27" s="1"/>
      <c r="U27" s="1"/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5" t="s">
        <v>43</v>
      </c>
      <c r="V28" s="22"/>
      <c r="W28" s="22"/>
      <c r="X28" s="22"/>
      <c r="Y28" s="54"/>
      <c r="Z28" s="42"/>
      <c r="AA28" s="1"/>
      <c r="AB28" s="1"/>
    </row>
    <row r="29" spans="1:28" x14ac:dyDescent="0.3">
      <c r="B29" s="1"/>
      <c r="C29" s="1"/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1"/>
      <c r="Z29" s="42"/>
      <c r="AA29" s="1"/>
      <c r="AB29" s="1"/>
    </row>
    <row r="30" spans="1:28" x14ac:dyDescent="0.3">
      <c r="B30" s="1"/>
      <c r="C30" s="1"/>
      <c r="D30" s="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31"/>
      <c r="Z30" s="42"/>
      <c r="AA30" s="1"/>
      <c r="AB30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4"/>
      <c r="Z33" s="42"/>
      <c r="AA33" s="1"/>
      <c r="AB33" s="1"/>
    </row>
    <row r="34" spans="1:28" x14ac:dyDescent="0.3">
      <c r="B34" s="1"/>
      <c r="C34" s="32" t="s">
        <v>75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35">
        <v>15</v>
      </c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74</v>
      </c>
      <c r="C36" s="27" t="s">
        <v>322</v>
      </c>
      <c r="D36" s="38">
        <v>30</v>
      </c>
      <c r="E36" s="27">
        <v>34</v>
      </c>
      <c r="F36" s="27">
        <v>17</v>
      </c>
      <c r="G36" s="27">
        <v>32</v>
      </c>
      <c r="H36" s="27">
        <v>1</v>
      </c>
      <c r="I36" s="27">
        <v>1</v>
      </c>
      <c r="J36" s="27">
        <v>1</v>
      </c>
      <c r="K36" s="27">
        <v>2</v>
      </c>
      <c r="L36" s="92"/>
      <c r="M36" s="92"/>
      <c r="N36" s="27">
        <f>SUM(L36:M36)</f>
        <v>0</v>
      </c>
      <c r="O36" s="92"/>
      <c r="P36" s="39">
        <v>4</v>
      </c>
      <c r="Q36" s="92" t="s">
        <v>473</v>
      </c>
      <c r="R36" s="92"/>
      <c r="S36" s="92"/>
      <c r="T36" s="27">
        <f>(H36*3)+((F36)*2)+J36</f>
        <v>38</v>
      </c>
      <c r="U36" s="40" t="str">
        <f>IFERROR(((T36+Q36+N36-R36)+(O36*2))/E36,"")</f>
        <v/>
      </c>
      <c r="V36" s="22">
        <v>235</v>
      </c>
      <c r="W36" s="22" t="s">
        <v>95</v>
      </c>
      <c r="X36" s="22" t="s">
        <v>96</v>
      </c>
      <c r="Y36" s="73">
        <v>1819</v>
      </c>
      <c r="Z36" s="42"/>
      <c r="AA36" s="1" t="s">
        <v>250</v>
      </c>
      <c r="AB36" s="28" t="s">
        <v>251</v>
      </c>
    </row>
    <row r="37" spans="1:28" x14ac:dyDescent="0.3">
      <c r="A37" s="1" t="s">
        <v>45</v>
      </c>
      <c r="B37" s="1" t="s">
        <v>74</v>
      </c>
      <c r="C37" s="27" t="s">
        <v>186</v>
      </c>
      <c r="D37" s="38">
        <v>20</v>
      </c>
      <c r="E37" s="92"/>
      <c r="F37" s="27">
        <v>4</v>
      </c>
      <c r="G37" s="92"/>
      <c r="H37" s="92"/>
      <c r="I37" s="92"/>
      <c r="J37" s="27">
        <v>2</v>
      </c>
      <c r="K37" s="27">
        <v>2</v>
      </c>
      <c r="L37" s="92"/>
      <c r="M37" s="92"/>
      <c r="N37" s="27">
        <f t="shared" ref="N37:N42" si="6">SUM(L37:M37)</f>
        <v>0</v>
      </c>
      <c r="O37" s="93"/>
      <c r="P37" s="93"/>
      <c r="Q37" s="93"/>
      <c r="R37" s="93"/>
      <c r="S37" s="93"/>
      <c r="T37" s="39">
        <f t="shared" ref="T37:T42" si="7">(H37*3)+((F37-H37)*2)+J37</f>
        <v>10</v>
      </c>
      <c r="U37" s="40" t="str">
        <f t="shared" ref="U37:U46" si="8">IFERROR(((T37+Q37+N37-R37)+(O37*2))/E37,"")</f>
        <v/>
      </c>
      <c r="V37" s="22">
        <v>235</v>
      </c>
      <c r="W37" s="22" t="s">
        <v>95</v>
      </c>
      <c r="X37" s="22" t="s">
        <v>96</v>
      </c>
      <c r="Y37" s="73">
        <v>1819</v>
      </c>
      <c r="Z37" s="42"/>
      <c r="AA37" s="1" t="s">
        <v>250</v>
      </c>
      <c r="AB37" s="28" t="s">
        <v>251</v>
      </c>
    </row>
    <row r="38" spans="1:28" x14ac:dyDescent="0.3">
      <c r="A38" s="1" t="s">
        <v>45</v>
      </c>
      <c r="B38" s="1" t="s">
        <v>74</v>
      </c>
      <c r="C38" s="27" t="s">
        <v>323</v>
      </c>
      <c r="D38" s="38">
        <v>50</v>
      </c>
      <c r="E38" s="92"/>
      <c r="F38" s="27">
        <v>5</v>
      </c>
      <c r="G38" s="92"/>
      <c r="H38" s="92"/>
      <c r="I38" s="92"/>
      <c r="J38" s="27">
        <v>5</v>
      </c>
      <c r="K38" s="27">
        <v>8</v>
      </c>
      <c r="L38" s="92"/>
      <c r="M38" s="27">
        <v>11</v>
      </c>
      <c r="N38" s="27">
        <f t="shared" si="6"/>
        <v>11</v>
      </c>
      <c r="O38" s="93"/>
      <c r="P38" s="93"/>
      <c r="Q38" s="93"/>
      <c r="R38" s="93"/>
      <c r="S38" s="93"/>
      <c r="T38" s="39">
        <f t="shared" si="7"/>
        <v>15</v>
      </c>
      <c r="U38" s="40" t="str">
        <f t="shared" si="8"/>
        <v/>
      </c>
      <c r="V38" s="22">
        <v>235</v>
      </c>
      <c r="W38" s="22" t="s">
        <v>95</v>
      </c>
      <c r="X38" s="22" t="s">
        <v>96</v>
      </c>
      <c r="Y38" s="73">
        <v>1819</v>
      </c>
      <c r="Z38" s="42"/>
      <c r="AA38" s="1" t="s">
        <v>250</v>
      </c>
      <c r="AB38" s="28" t="s">
        <v>251</v>
      </c>
    </row>
    <row r="39" spans="1:28" x14ac:dyDescent="0.3">
      <c r="A39" s="1" t="s">
        <v>45</v>
      </c>
      <c r="B39" s="1" t="s">
        <v>74</v>
      </c>
      <c r="C39" s="27" t="s">
        <v>324</v>
      </c>
      <c r="D39" s="38">
        <v>22</v>
      </c>
      <c r="E39" s="92"/>
      <c r="F39" s="27">
        <v>1</v>
      </c>
      <c r="G39" s="92"/>
      <c r="H39" s="92"/>
      <c r="I39" s="92"/>
      <c r="J39" s="27">
        <v>1</v>
      </c>
      <c r="K39" s="27">
        <v>2</v>
      </c>
      <c r="L39" s="92"/>
      <c r="M39" s="92"/>
      <c r="N39" s="27">
        <f t="shared" si="6"/>
        <v>0</v>
      </c>
      <c r="O39" s="93"/>
      <c r="P39" s="93"/>
      <c r="Q39" s="93"/>
      <c r="R39" s="93"/>
      <c r="S39" s="93"/>
      <c r="T39" s="39">
        <f t="shared" si="7"/>
        <v>3</v>
      </c>
      <c r="U39" s="40" t="str">
        <f t="shared" si="8"/>
        <v/>
      </c>
      <c r="V39" s="22">
        <v>235</v>
      </c>
      <c r="W39" s="22" t="s">
        <v>95</v>
      </c>
      <c r="X39" s="22" t="s">
        <v>96</v>
      </c>
      <c r="Y39" s="73">
        <v>1819</v>
      </c>
      <c r="Z39" s="42"/>
      <c r="AA39" s="1" t="s">
        <v>250</v>
      </c>
      <c r="AB39" s="28" t="s">
        <v>251</v>
      </c>
    </row>
    <row r="40" spans="1:28" x14ac:dyDescent="0.3">
      <c r="A40" s="1" t="s">
        <v>45</v>
      </c>
      <c r="B40" s="1" t="s">
        <v>74</v>
      </c>
      <c r="C40" s="27" t="s">
        <v>325</v>
      </c>
      <c r="D40" s="38">
        <v>12</v>
      </c>
      <c r="E40" s="92"/>
      <c r="F40" s="27">
        <v>2</v>
      </c>
      <c r="G40" s="92"/>
      <c r="H40" s="92"/>
      <c r="I40" s="92"/>
      <c r="J40" s="27">
        <v>4</v>
      </c>
      <c r="K40" s="27">
        <v>5</v>
      </c>
      <c r="L40" s="92"/>
      <c r="M40" s="92"/>
      <c r="N40" s="27">
        <f t="shared" si="6"/>
        <v>0</v>
      </c>
      <c r="O40" s="93"/>
      <c r="P40" s="93"/>
      <c r="Q40" s="93"/>
      <c r="R40" s="93"/>
      <c r="S40" s="93"/>
      <c r="T40" s="39">
        <f t="shared" si="7"/>
        <v>8</v>
      </c>
      <c r="U40" s="40" t="str">
        <f t="shared" si="8"/>
        <v/>
      </c>
      <c r="V40" s="22">
        <v>235</v>
      </c>
      <c r="W40" s="22" t="s">
        <v>95</v>
      </c>
      <c r="X40" s="22" t="s">
        <v>96</v>
      </c>
      <c r="Y40" s="73">
        <v>1819</v>
      </c>
      <c r="Z40" s="42"/>
      <c r="AA40" s="1" t="s">
        <v>250</v>
      </c>
      <c r="AB40" s="28" t="s">
        <v>251</v>
      </c>
    </row>
    <row r="41" spans="1:28" x14ac:dyDescent="0.3">
      <c r="A41" s="1" t="s">
        <v>45</v>
      </c>
      <c r="B41" s="1" t="s">
        <v>74</v>
      </c>
      <c r="C41" s="27" t="s">
        <v>326</v>
      </c>
      <c r="D41" s="38">
        <v>34</v>
      </c>
      <c r="E41" s="92"/>
      <c r="F41" s="27">
        <v>4</v>
      </c>
      <c r="G41" s="92"/>
      <c r="H41" s="92"/>
      <c r="I41" s="92"/>
      <c r="J41" s="27">
        <v>3</v>
      </c>
      <c r="K41" s="27">
        <v>4</v>
      </c>
      <c r="L41" s="92"/>
      <c r="M41" s="92"/>
      <c r="N41" s="27">
        <f t="shared" si="6"/>
        <v>0</v>
      </c>
      <c r="O41" s="93"/>
      <c r="P41" s="93"/>
      <c r="Q41" s="93"/>
      <c r="R41" s="93"/>
      <c r="S41" s="93"/>
      <c r="T41" s="39">
        <f t="shared" si="7"/>
        <v>11</v>
      </c>
      <c r="U41" s="40" t="str">
        <f t="shared" si="8"/>
        <v/>
      </c>
      <c r="V41" s="22">
        <v>235</v>
      </c>
      <c r="W41" s="22" t="s">
        <v>95</v>
      </c>
      <c r="X41" s="22" t="s">
        <v>96</v>
      </c>
      <c r="Y41" s="73">
        <v>1819</v>
      </c>
      <c r="Z41" s="42"/>
      <c r="AA41" s="1" t="s">
        <v>250</v>
      </c>
      <c r="AB41" s="28" t="s">
        <v>251</v>
      </c>
    </row>
    <row r="42" spans="1:28" x14ac:dyDescent="0.3">
      <c r="A42" s="1" t="s">
        <v>45</v>
      </c>
      <c r="B42" s="1" t="s">
        <v>74</v>
      </c>
      <c r="C42" s="27" t="s">
        <v>327</v>
      </c>
      <c r="D42" s="38">
        <v>44</v>
      </c>
      <c r="E42" s="92"/>
      <c r="F42" s="27">
        <v>3</v>
      </c>
      <c r="G42" s="92"/>
      <c r="H42" s="92"/>
      <c r="I42" s="92"/>
      <c r="J42" s="27">
        <v>2</v>
      </c>
      <c r="K42" s="27">
        <v>3</v>
      </c>
      <c r="L42" s="92"/>
      <c r="M42" s="27">
        <v>11</v>
      </c>
      <c r="N42" s="27">
        <f t="shared" si="6"/>
        <v>11</v>
      </c>
      <c r="O42" s="93"/>
      <c r="P42" s="93"/>
      <c r="Q42" s="93"/>
      <c r="R42" s="93"/>
      <c r="S42" s="93"/>
      <c r="T42" s="39">
        <f t="shared" si="7"/>
        <v>8</v>
      </c>
      <c r="U42" s="40" t="str">
        <f t="shared" si="8"/>
        <v/>
      </c>
      <c r="V42" s="22">
        <v>235</v>
      </c>
      <c r="W42" s="22" t="s">
        <v>95</v>
      </c>
      <c r="X42" s="22" t="s">
        <v>96</v>
      </c>
      <c r="Y42" s="73">
        <v>1819</v>
      </c>
      <c r="Z42" s="42"/>
      <c r="AA42" s="1" t="s">
        <v>250</v>
      </c>
      <c r="AB42" s="28" t="s">
        <v>251</v>
      </c>
    </row>
    <row r="43" spans="1:28" x14ac:dyDescent="0.3">
      <c r="A43" s="1" t="s">
        <v>45</v>
      </c>
      <c r="B43" s="1" t="s">
        <v>74</v>
      </c>
      <c r="C43" s="27" t="s">
        <v>328</v>
      </c>
      <c r="D43" s="38">
        <v>32</v>
      </c>
      <c r="E43" s="92"/>
      <c r="F43" s="27">
        <v>3</v>
      </c>
      <c r="G43" s="27">
        <v>4</v>
      </c>
      <c r="H43" s="92"/>
      <c r="I43" s="92"/>
      <c r="J43" s="27">
        <v>4</v>
      </c>
      <c r="K43" s="27">
        <v>4</v>
      </c>
      <c r="L43" s="92"/>
      <c r="M43" s="92"/>
      <c r="N43" s="27">
        <f>SUM(L43:M43)</f>
        <v>0</v>
      </c>
      <c r="O43" s="93"/>
      <c r="P43" s="93"/>
      <c r="Q43" s="93"/>
      <c r="R43" s="93"/>
      <c r="S43" s="93"/>
      <c r="T43" s="39">
        <f>(H43*3)+((F43-H43)*2)+J43</f>
        <v>10</v>
      </c>
      <c r="U43" s="40" t="str">
        <f t="shared" si="8"/>
        <v/>
      </c>
      <c r="V43" s="22">
        <v>235</v>
      </c>
      <c r="W43" s="22" t="s">
        <v>95</v>
      </c>
      <c r="X43" s="22" t="s">
        <v>96</v>
      </c>
      <c r="Y43" s="73">
        <v>1819</v>
      </c>
      <c r="Z43" s="42" t="s">
        <v>420</v>
      </c>
      <c r="AA43" s="1" t="s">
        <v>250</v>
      </c>
      <c r="AB43" s="28" t="s">
        <v>251</v>
      </c>
    </row>
    <row r="44" spans="1:28" x14ac:dyDescent="0.3">
      <c r="A44" s="1" t="s">
        <v>45</v>
      </c>
      <c r="B44" s="1" t="s">
        <v>74</v>
      </c>
      <c r="C44" s="27" t="s">
        <v>329</v>
      </c>
      <c r="D44" s="38">
        <v>40</v>
      </c>
      <c r="E44" s="92"/>
      <c r="F44" s="27">
        <v>2</v>
      </c>
      <c r="G44" s="92"/>
      <c r="H44" s="92"/>
      <c r="I44" s="92"/>
      <c r="J44" s="27">
        <v>2</v>
      </c>
      <c r="K44" s="27">
        <v>3</v>
      </c>
      <c r="L44" s="92"/>
      <c r="M44" s="92"/>
      <c r="N44" s="27">
        <f>SUM(L44:M44)</f>
        <v>0</v>
      </c>
      <c r="O44" s="93"/>
      <c r="P44" s="93"/>
      <c r="Q44" s="93"/>
      <c r="R44" s="93"/>
      <c r="S44" s="93"/>
      <c r="T44" s="39">
        <f>(H44*3)+((F44-H44)*2)+J44</f>
        <v>6</v>
      </c>
      <c r="U44" s="40" t="str">
        <f t="shared" si="8"/>
        <v/>
      </c>
      <c r="V44" s="22">
        <v>235</v>
      </c>
      <c r="W44" s="22" t="s">
        <v>95</v>
      </c>
      <c r="X44" s="22" t="s">
        <v>96</v>
      </c>
      <c r="Y44" s="73">
        <v>1819</v>
      </c>
      <c r="Z44" s="42"/>
      <c r="AA44" s="1" t="s">
        <v>250</v>
      </c>
      <c r="AB44" s="28" t="s">
        <v>251</v>
      </c>
    </row>
    <row r="45" spans="1:28" x14ac:dyDescent="0.3">
      <c r="A45" s="1" t="s">
        <v>45</v>
      </c>
      <c r="B45" s="1" t="s">
        <v>74</v>
      </c>
      <c r="C45" s="27" t="s">
        <v>330</v>
      </c>
      <c r="D45" s="38">
        <v>10</v>
      </c>
      <c r="E45" s="92"/>
      <c r="F45" s="27">
        <v>1</v>
      </c>
      <c r="G45" s="92"/>
      <c r="H45" s="92"/>
      <c r="I45" s="92"/>
      <c r="J45" s="27">
        <v>2</v>
      </c>
      <c r="K45" s="27">
        <v>2</v>
      </c>
      <c r="L45" s="92"/>
      <c r="M45" s="92"/>
      <c r="N45" s="27">
        <f>SUM(L45:M45)</f>
        <v>0</v>
      </c>
      <c r="O45" s="93"/>
      <c r="P45" s="93"/>
      <c r="Q45" s="93"/>
      <c r="R45" s="93"/>
      <c r="S45" s="93"/>
      <c r="T45" s="39">
        <f>(H45*3)+((F45-H45)*2)+J45</f>
        <v>4</v>
      </c>
      <c r="U45" s="40" t="str">
        <f t="shared" si="8"/>
        <v/>
      </c>
      <c r="V45" s="22">
        <v>235</v>
      </c>
      <c r="W45" s="22" t="s">
        <v>95</v>
      </c>
      <c r="X45" s="22" t="s">
        <v>96</v>
      </c>
      <c r="Y45" s="73">
        <v>1819</v>
      </c>
      <c r="Z45" s="42"/>
      <c r="AA45" s="1" t="s">
        <v>250</v>
      </c>
      <c r="AB45" s="28" t="s">
        <v>251</v>
      </c>
    </row>
    <row r="46" spans="1:28" x14ac:dyDescent="0.3">
      <c r="A46" s="1" t="s">
        <v>45</v>
      </c>
      <c r="B46" s="1" t="s">
        <v>74</v>
      </c>
      <c r="C46" s="27" t="s">
        <v>411</v>
      </c>
      <c r="D46" s="38">
        <v>14</v>
      </c>
      <c r="E46" s="92"/>
      <c r="F46" s="27">
        <v>0</v>
      </c>
      <c r="G46" s="92"/>
      <c r="H46" s="92"/>
      <c r="I46" s="92"/>
      <c r="J46" s="27">
        <v>0</v>
      </c>
      <c r="K46" s="27">
        <v>0</v>
      </c>
      <c r="L46" s="92"/>
      <c r="M46" s="92"/>
      <c r="N46" s="27">
        <f>SUM(L46:M46)</f>
        <v>0</v>
      </c>
      <c r="O46" s="93"/>
      <c r="P46" s="93"/>
      <c r="Q46" s="93"/>
      <c r="R46" s="93"/>
      <c r="S46" s="93"/>
      <c r="T46" s="39">
        <f>(H46*3)+((F46-H46)*2)+J46</f>
        <v>0</v>
      </c>
      <c r="U46" s="40" t="str">
        <f t="shared" si="8"/>
        <v/>
      </c>
      <c r="V46" s="22">
        <v>235</v>
      </c>
      <c r="W46" s="22" t="s">
        <v>95</v>
      </c>
      <c r="X46" s="22" t="s">
        <v>96</v>
      </c>
      <c r="Y46" s="73">
        <v>1819</v>
      </c>
      <c r="Z46" s="42"/>
      <c r="AA46" s="1" t="s">
        <v>250</v>
      </c>
      <c r="AB46" s="28" t="s">
        <v>251</v>
      </c>
    </row>
    <row r="47" spans="1:28" x14ac:dyDescent="0.3">
      <c r="A47" s="1" t="s">
        <v>45</v>
      </c>
      <c r="B47" s="1" t="s">
        <v>74</v>
      </c>
      <c r="C47" s="57" t="s">
        <v>38</v>
      </c>
      <c r="D47" s="1"/>
      <c r="E47" s="57">
        <v>206</v>
      </c>
      <c r="F47" s="57"/>
      <c r="G47" s="57">
        <v>50</v>
      </c>
      <c r="H47" s="57"/>
      <c r="I47" s="57"/>
      <c r="J47" s="57"/>
      <c r="K47" s="57"/>
      <c r="L47" s="57"/>
      <c r="M47" s="57"/>
      <c r="N47" s="57"/>
      <c r="O47" s="57"/>
      <c r="P47" s="57">
        <v>19</v>
      </c>
      <c r="Q47" s="43"/>
      <c r="R47" s="43"/>
      <c r="S47" s="43"/>
      <c r="T47" s="43"/>
      <c r="U47" s="40" t="str">
        <f t="shared" ref="U47" si="9">_xlfn.IFNA("",((T47+Q47+N47-R47)+(O47*2))/E47)</f>
        <v/>
      </c>
      <c r="V47" s="22">
        <v>235</v>
      </c>
      <c r="W47" s="22" t="s">
        <v>95</v>
      </c>
      <c r="X47" s="22" t="s">
        <v>96</v>
      </c>
      <c r="Y47" s="73">
        <v>1819</v>
      </c>
      <c r="Z47" s="42"/>
      <c r="AA47" s="1" t="s">
        <v>250</v>
      </c>
      <c r="AB47" s="28" t="s">
        <v>251</v>
      </c>
    </row>
    <row r="48" spans="1:28" x14ac:dyDescent="0.3">
      <c r="A48" s="44" t="s">
        <v>45</v>
      </c>
      <c r="B48" s="44" t="s">
        <v>74</v>
      </c>
      <c r="C48" s="45" t="s">
        <v>39</v>
      </c>
      <c r="D48" s="44"/>
      <c r="E48" s="45">
        <f t="shared" ref="E48:T48" si="10">SUM(E36:E47)</f>
        <v>240</v>
      </c>
      <c r="F48" s="45">
        <f t="shared" si="10"/>
        <v>42</v>
      </c>
      <c r="G48" s="45">
        <f t="shared" si="10"/>
        <v>86</v>
      </c>
      <c r="H48" s="45">
        <f t="shared" si="10"/>
        <v>1</v>
      </c>
      <c r="I48" s="45">
        <f t="shared" si="10"/>
        <v>1</v>
      </c>
      <c r="J48" s="45">
        <f t="shared" si="10"/>
        <v>26</v>
      </c>
      <c r="K48" s="45">
        <f t="shared" si="10"/>
        <v>35</v>
      </c>
      <c r="L48" s="45">
        <f t="shared" si="10"/>
        <v>0</v>
      </c>
      <c r="M48" s="45">
        <f t="shared" si="10"/>
        <v>22</v>
      </c>
      <c r="N48" s="45">
        <f t="shared" si="10"/>
        <v>22</v>
      </c>
      <c r="O48" s="45">
        <f t="shared" si="10"/>
        <v>0</v>
      </c>
      <c r="P48" s="45">
        <f t="shared" si="10"/>
        <v>23</v>
      </c>
      <c r="Q48" s="45">
        <f t="shared" si="10"/>
        <v>0</v>
      </c>
      <c r="R48" s="45">
        <f t="shared" si="10"/>
        <v>0</v>
      </c>
      <c r="S48" s="45">
        <f t="shared" si="10"/>
        <v>0</v>
      </c>
      <c r="T48" s="45">
        <f t="shared" si="10"/>
        <v>113</v>
      </c>
      <c r="U48" s="46">
        <f>((T48+Q48+N48-R48)+(O48*2))/E48</f>
        <v>0.5625</v>
      </c>
      <c r="V48" s="47">
        <v>235</v>
      </c>
      <c r="W48" s="47" t="s">
        <v>95</v>
      </c>
      <c r="X48" s="47" t="s">
        <v>96</v>
      </c>
      <c r="Y48" s="74">
        <v>1819</v>
      </c>
      <c r="Z48" s="49"/>
      <c r="AA48" s="44" t="s">
        <v>250</v>
      </c>
      <c r="AB48" s="80" t="s">
        <v>251</v>
      </c>
    </row>
    <row r="49" spans="1:28" x14ac:dyDescent="0.3">
      <c r="A49" s="1"/>
      <c r="B49" s="1"/>
      <c r="C49" s="1"/>
      <c r="D49" s="1"/>
      <c r="F49" s="50" t="s">
        <v>40</v>
      </c>
      <c r="G49" s="51">
        <f>F48/G48</f>
        <v>0.48837209302325579</v>
      </c>
      <c r="H49" s="27"/>
      <c r="I49" s="1"/>
      <c r="J49" s="50" t="s">
        <v>41</v>
      </c>
      <c r="K49" s="52">
        <f>J48/K48</f>
        <v>0.74285714285714288</v>
      </c>
      <c r="L49" s="1"/>
      <c r="M49" s="39" t="s">
        <v>42</v>
      </c>
      <c r="N49" s="53"/>
      <c r="P49" s="1"/>
      <c r="Q49" s="1"/>
      <c r="R49" s="1"/>
      <c r="S49" s="1"/>
      <c r="T49" s="1"/>
      <c r="U49" s="1"/>
      <c r="V49" s="22"/>
      <c r="W49" s="22"/>
      <c r="X49" s="22"/>
      <c r="Y49" s="54"/>
      <c r="Z49" s="42"/>
      <c r="AA49" s="1"/>
      <c r="AB49" s="1"/>
    </row>
    <row r="50" spans="1:28" x14ac:dyDescent="0.3">
      <c r="A50" s="1"/>
      <c r="B50" s="1"/>
      <c r="C50" s="5" t="s">
        <v>43</v>
      </c>
      <c r="V50" s="22"/>
      <c r="W50" s="22"/>
      <c r="X50" s="22"/>
      <c r="Y50" s="54"/>
      <c r="Z50" s="42"/>
      <c r="AA50" s="1"/>
      <c r="AB50" s="1"/>
    </row>
    <row r="51" spans="1:28" x14ac:dyDescent="0.3">
      <c r="A51" s="1"/>
      <c r="B51" s="1"/>
      <c r="C51" s="1" t="s">
        <v>474</v>
      </c>
      <c r="D51" s="1"/>
      <c r="E51" s="1"/>
      <c r="F51" s="1"/>
      <c r="G51" s="1"/>
      <c r="H51" s="1"/>
      <c r="I51" s="1"/>
      <c r="J51" s="1"/>
      <c r="K51" s="1" t="s">
        <v>421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22"/>
      <c r="W51" s="22"/>
      <c r="X51" s="22"/>
      <c r="Y51" s="54"/>
      <c r="Z51" s="42"/>
      <c r="AA51" s="1"/>
      <c r="AB51" s="1"/>
    </row>
    <row r="52" spans="1:28" x14ac:dyDescent="0.3">
      <c r="A52" s="1"/>
      <c r="B52" s="1"/>
      <c r="C52" s="1" t="s">
        <v>475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22"/>
      <c r="W52" s="22"/>
      <c r="X52" s="22"/>
      <c r="Y52" s="54"/>
      <c r="Z52" s="42"/>
      <c r="AA52" s="1"/>
      <c r="AB52" s="1"/>
    </row>
    <row r="53" spans="1:28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22"/>
      <c r="W53" s="22"/>
      <c r="X53" s="22"/>
      <c r="Y53" s="54"/>
      <c r="Z53" s="42"/>
      <c r="AA53" s="1"/>
      <c r="AB53" s="1"/>
    </row>
  </sheetData>
  <sheetProtection sheet="1" objects="1" scenarios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22FEE-7060-4F25-AE2C-30AAE5039C26}">
  <sheetPr>
    <tabColor rgb="FFFF0000"/>
  </sheetPr>
  <dimension ref="A1:AB52"/>
  <sheetViews>
    <sheetView workbookViewId="0">
      <selection activeCell="C17" sqref="C17:D17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55468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3" t="s">
        <v>444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3" t="s">
        <v>498</v>
      </c>
    </row>
    <row r="3" spans="1:28" x14ac:dyDescent="0.3">
      <c r="B3" s="1"/>
      <c r="C3" s="6">
        <v>29229</v>
      </c>
      <c r="D3" s="7" t="s">
        <v>0</v>
      </c>
      <c r="E3" s="8"/>
      <c r="F3" s="5" t="s">
        <v>562</v>
      </c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252</v>
      </c>
      <c r="D4" s="7" t="s">
        <v>4</v>
      </c>
      <c r="E4" s="8"/>
      <c r="F4" s="5"/>
      <c r="G4" s="1"/>
      <c r="J4" s="15" t="s">
        <v>253</v>
      </c>
      <c r="K4" s="16" t="s">
        <v>44</v>
      </c>
      <c r="L4" s="17"/>
      <c r="M4" s="18"/>
      <c r="N4" s="19">
        <v>23</v>
      </c>
      <c r="O4" s="19">
        <v>21</v>
      </c>
      <c r="P4" s="19">
        <v>30</v>
      </c>
      <c r="Q4" s="19">
        <v>26</v>
      </c>
      <c r="R4" s="20"/>
      <c r="S4" s="21">
        <f>SUM(N4:R4)</f>
        <v>100</v>
      </c>
      <c r="T4" s="22">
        <v>239</v>
      </c>
    </row>
    <row r="5" spans="1:28" x14ac:dyDescent="0.3">
      <c r="B5" s="1"/>
      <c r="C5" s="6" t="s">
        <v>146</v>
      </c>
      <c r="D5" s="7" t="s">
        <v>5</v>
      </c>
      <c r="E5" s="1"/>
      <c r="F5" s="1"/>
      <c r="G5" s="1"/>
      <c r="J5" s="15" t="s">
        <v>120</v>
      </c>
      <c r="K5" s="16" t="s">
        <v>63</v>
      </c>
      <c r="L5" s="17"/>
      <c r="M5" s="18"/>
      <c r="N5" s="19">
        <v>21</v>
      </c>
      <c r="O5" s="19">
        <v>17</v>
      </c>
      <c r="P5" s="19">
        <v>28</v>
      </c>
      <c r="Q5" s="19">
        <v>19</v>
      </c>
      <c r="R5" s="20"/>
      <c r="S5" s="21">
        <f>SUM(N5:R5)</f>
        <v>85</v>
      </c>
      <c r="T5" s="22">
        <v>239</v>
      </c>
      <c r="U5" s="1"/>
      <c r="V5" s="1"/>
      <c r="W5" s="1"/>
    </row>
    <row r="6" spans="1:28" x14ac:dyDescent="0.3">
      <c r="C6" s="23">
        <v>647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103</v>
      </c>
      <c r="D7" s="7" t="s">
        <v>7</v>
      </c>
      <c r="G7" s="36"/>
      <c r="H7" s="63"/>
      <c r="S7" s="1"/>
      <c r="T7" s="25" t="s">
        <v>8</v>
      </c>
      <c r="U7" s="1"/>
      <c r="V7" s="26">
        <v>239</v>
      </c>
      <c r="W7" s="1"/>
    </row>
    <row r="8" spans="1:28" x14ac:dyDescent="0.3">
      <c r="B8" s="1"/>
      <c r="C8" s="24" t="s">
        <v>127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16</v>
      </c>
      <c r="AB11" s="87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62</v>
      </c>
      <c r="B13" s="1" t="s">
        <v>45</v>
      </c>
      <c r="C13" s="27" t="s">
        <v>116</v>
      </c>
      <c r="D13" s="38">
        <v>22</v>
      </c>
      <c r="E13" s="92"/>
      <c r="F13" s="27">
        <v>0</v>
      </c>
      <c r="G13" s="92"/>
      <c r="H13" s="92"/>
      <c r="I13" s="92"/>
      <c r="J13" s="27">
        <v>3</v>
      </c>
      <c r="K13" s="27">
        <v>5</v>
      </c>
      <c r="L13" s="92"/>
      <c r="M13" s="92"/>
      <c r="N13" s="27">
        <f>SUM(L13:M13)</f>
        <v>0</v>
      </c>
      <c r="O13" s="92"/>
      <c r="P13" s="93"/>
      <c r="Q13" s="92"/>
      <c r="R13" s="92"/>
      <c r="S13" s="92"/>
      <c r="T13" s="27">
        <f>(H13*3)+((F13-H13)*2)+J13</f>
        <v>3</v>
      </c>
      <c r="U13" s="40" t="str">
        <f>IFERROR(((T13+Q13+N13-R13)+(O13*2))/E13,"")</f>
        <v/>
      </c>
      <c r="V13" s="22">
        <v>239</v>
      </c>
      <c r="W13" s="22" t="s">
        <v>95</v>
      </c>
      <c r="X13" s="22" t="s">
        <v>96</v>
      </c>
      <c r="Y13" s="73">
        <v>647</v>
      </c>
      <c r="Z13" s="42"/>
      <c r="AA13" s="1" t="s">
        <v>97</v>
      </c>
      <c r="AB13" s="28" t="s">
        <v>254</v>
      </c>
    </row>
    <row r="14" spans="1:28" x14ac:dyDescent="0.3">
      <c r="A14" s="1" t="s">
        <v>62</v>
      </c>
      <c r="B14" s="1" t="s">
        <v>45</v>
      </c>
      <c r="C14" s="27" t="s">
        <v>50</v>
      </c>
      <c r="D14" s="38">
        <v>15</v>
      </c>
      <c r="E14" s="92"/>
      <c r="F14" s="27">
        <v>1</v>
      </c>
      <c r="G14" s="92"/>
      <c r="H14" s="92"/>
      <c r="I14" s="92"/>
      <c r="J14" s="27">
        <v>0</v>
      </c>
      <c r="K14" s="27">
        <v>0</v>
      </c>
      <c r="L14" s="92"/>
      <c r="M14" s="92"/>
      <c r="N14" s="27">
        <f t="shared" ref="N14:N19" si="0">SUM(L14:M14)</f>
        <v>0</v>
      </c>
      <c r="O14" s="93"/>
      <c r="P14" s="93"/>
      <c r="Q14" s="93"/>
      <c r="R14" s="93"/>
      <c r="S14" s="93"/>
      <c r="T14" s="39">
        <f t="shared" ref="T14:T19" si="1">(H14*3)+((F14-H14)*2)+J14</f>
        <v>2</v>
      </c>
      <c r="U14" s="40" t="str">
        <f t="shared" ref="U14:U24" si="2">IFERROR(((T14+Q14+N14-R14)+(O14*2))/E14,"")</f>
        <v/>
      </c>
      <c r="V14" s="22">
        <v>239</v>
      </c>
      <c r="W14" s="22" t="s">
        <v>95</v>
      </c>
      <c r="X14" s="22" t="s">
        <v>96</v>
      </c>
      <c r="Y14" s="73">
        <v>647</v>
      </c>
      <c r="Z14" s="42"/>
      <c r="AA14" s="1" t="s">
        <v>97</v>
      </c>
      <c r="AB14" s="28" t="s">
        <v>254</v>
      </c>
    </row>
    <row r="15" spans="1:28" x14ac:dyDescent="0.3">
      <c r="A15" s="1" t="s">
        <v>62</v>
      </c>
      <c r="B15" s="1" t="s">
        <v>45</v>
      </c>
      <c r="C15" s="27" t="s">
        <v>49</v>
      </c>
      <c r="D15" s="38">
        <v>10</v>
      </c>
      <c r="E15" s="92"/>
      <c r="F15" s="27">
        <v>4</v>
      </c>
      <c r="G15" s="92"/>
      <c r="H15" s="92"/>
      <c r="I15" s="92"/>
      <c r="J15" s="27">
        <v>4</v>
      </c>
      <c r="K15" s="27">
        <v>5</v>
      </c>
      <c r="L15" s="92"/>
      <c r="M15" s="92"/>
      <c r="N15" s="27">
        <f t="shared" si="0"/>
        <v>0</v>
      </c>
      <c r="O15" s="93"/>
      <c r="P15" s="93"/>
      <c r="Q15" s="93"/>
      <c r="R15" s="93"/>
      <c r="S15" s="93"/>
      <c r="T15" s="39">
        <f t="shared" si="1"/>
        <v>12</v>
      </c>
      <c r="U15" s="40" t="str">
        <f t="shared" si="2"/>
        <v/>
      </c>
      <c r="V15" s="22">
        <v>239</v>
      </c>
      <c r="W15" s="22" t="s">
        <v>95</v>
      </c>
      <c r="X15" s="22" t="s">
        <v>96</v>
      </c>
      <c r="Y15" s="73">
        <v>647</v>
      </c>
      <c r="Z15" s="42"/>
      <c r="AA15" s="1" t="s">
        <v>97</v>
      </c>
      <c r="AB15" s="28" t="s">
        <v>254</v>
      </c>
    </row>
    <row r="16" spans="1:28" x14ac:dyDescent="0.3">
      <c r="A16" s="1" t="s">
        <v>62</v>
      </c>
      <c r="B16" s="1" t="s">
        <v>45</v>
      </c>
      <c r="C16" s="27" t="s">
        <v>46</v>
      </c>
      <c r="D16" s="38">
        <v>12</v>
      </c>
      <c r="E16" s="92"/>
      <c r="F16" s="27">
        <v>6</v>
      </c>
      <c r="G16" s="92"/>
      <c r="H16" s="92"/>
      <c r="I16" s="92"/>
      <c r="J16" s="27">
        <v>2</v>
      </c>
      <c r="K16" s="27">
        <v>2</v>
      </c>
      <c r="L16" s="92"/>
      <c r="M16" s="92"/>
      <c r="N16" s="27">
        <f t="shared" si="0"/>
        <v>0</v>
      </c>
      <c r="O16" s="93"/>
      <c r="P16" s="93"/>
      <c r="Q16" s="93"/>
      <c r="R16" s="93"/>
      <c r="S16" s="93"/>
      <c r="T16" s="39">
        <f t="shared" si="1"/>
        <v>14</v>
      </c>
      <c r="U16" s="40" t="str">
        <f t="shared" si="2"/>
        <v/>
      </c>
      <c r="V16" s="22">
        <v>239</v>
      </c>
      <c r="W16" s="22" t="s">
        <v>95</v>
      </c>
      <c r="X16" s="22" t="s">
        <v>96</v>
      </c>
      <c r="Y16" s="73">
        <v>647</v>
      </c>
      <c r="Z16" s="42"/>
      <c r="AA16" s="1" t="s">
        <v>97</v>
      </c>
      <c r="AB16" s="28" t="s">
        <v>254</v>
      </c>
    </row>
    <row r="17" spans="1:28" x14ac:dyDescent="0.3">
      <c r="A17" s="1" t="s">
        <v>62</v>
      </c>
      <c r="B17" s="1" t="s">
        <v>45</v>
      </c>
      <c r="C17" s="27" t="s">
        <v>52</v>
      </c>
      <c r="D17" s="38">
        <v>32</v>
      </c>
      <c r="E17" s="92"/>
      <c r="F17" s="27">
        <v>1</v>
      </c>
      <c r="G17" s="92"/>
      <c r="H17" s="92"/>
      <c r="I17" s="92"/>
      <c r="J17" s="27">
        <v>2</v>
      </c>
      <c r="K17" s="27">
        <v>3</v>
      </c>
      <c r="L17" s="92"/>
      <c r="M17" s="92"/>
      <c r="N17" s="27">
        <f t="shared" si="0"/>
        <v>0</v>
      </c>
      <c r="O17" s="93"/>
      <c r="P17" s="93"/>
      <c r="Q17" s="93"/>
      <c r="R17" s="93"/>
      <c r="S17" s="93"/>
      <c r="T17" s="39">
        <f t="shared" si="1"/>
        <v>4</v>
      </c>
      <c r="U17" s="40" t="str">
        <f t="shared" si="2"/>
        <v/>
      </c>
      <c r="V17" s="22">
        <v>239</v>
      </c>
      <c r="W17" s="22" t="s">
        <v>95</v>
      </c>
      <c r="X17" s="22" t="s">
        <v>96</v>
      </c>
      <c r="Y17" s="73">
        <v>647</v>
      </c>
      <c r="Z17" s="42"/>
      <c r="AA17" s="1" t="s">
        <v>97</v>
      </c>
      <c r="AB17" s="28" t="s">
        <v>254</v>
      </c>
    </row>
    <row r="18" spans="1:28" x14ac:dyDescent="0.3">
      <c r="A18" s="1" t="s">
        <v>62</v>
      </c>
      <c r="B18" s="1" t="s">
        <v>45</v>
      </c>
      <c r="C18" s="27" t="s">
        <v>47</v>
      </c>
      <c r="D18" s="38">
        <v>30</v>
      </c>
      <c r="E18" s="92"/>
      <c r="F18" s="27">
        <v>0</v>
      </c>
      <c r="G18" s="92"/>
      <c r="H18" s="92"/>
      <c r="I18" s="92"/>
      <c r="J18" s="27">
        <v>1</v>
      </c>
      <c r="K18" s="27">
        <v>1</v>
      </c>
      <c r="L18" s="92"/>
      <c r="M18" s="92"/>
      <c r="N18" s="27">
        <f t="shared" si="0"/>
        <v>0</v>
      </c>
      <c r="O18" s="93"/>
      <c r="P18" s="93"/>
      <c r="Q18" s="93"/>
      <c r="R18" s="93"/>
      <c r="S18" s="93"/>
      <c r="T18" s="39">
        <f t="shared" si="1"/>
        <v>1</v>
      </c>
      <c r="U18" s="40" t="str">
        <f t="shared" si="2"/>
        <v/>
      </c>
      <c r="V18" s="22">
        <v>239</v>
      </c>
      <c r="W18" s="22" t="s">
        <v>95</v>
      </c>
      <c r="X18" s="22" t="s">
        <v>96</v>
      </c>
      <c r="Y18" s="73">
        <v>647</v>
      </c>
      <c r="Z18" s="42"/>
      <c r="AA18" s="1" t="s">
        <v>97</v>
      </c>
      <c r="AB18" s="28" t="s">
        <v>254</v>
      </c>
    </row>
    <row r="19" spans="1:28" x14ac:dyDescent="0.3">
      <c r="A19" s="1" t="s">
        <v>62</v>
      </c>
      <c r="B19" s="1" t="s">
        <v>45</v>
      </c>
      <c r="C19" s="27" t="s">
        <v>53</v>
      </c>
      <c r="D19" s="38">
        <v>24</v>
      </c>
      <c r="E19" s="92" t="s">
        <v>573</v>
      </c>
      <c r="F19" s="27"/>
      <c r="G19" s="92"/>
      <c r="H19" s="92"/>
      <c r="I19" s="92"/>
      <c r="J19" s="27"/>
      <c r="K19" s="27"/>
      <c r="L19" s="92"/>
      <c r="M19" s="92"/>
      <c r="N19" s="27">
        <f t="shared" si="0"/>
        <v>0</v>
      </c>
      <c r="O19" s="93"/>
      <c r="P19" s="93"/>
      <c r="Q19" s="93"/>
      <c r="R19" s="93"/>
      <c r="S19" s="93"/>
      <c r="T19" s="39">
        <f t="shared" si="1"/>
        <v>0</v>
      </c>
      <c r="U19" s="40" t="str">
        <f t="shared" si="2"/>
        <v/>
      </c>
      <c r="V19" s="22">
        <v>239</v>
      </c>
      <c r="W19" s="22" t="s">
        <v>95</v>
      </c>
      <c r="X19" s="22" t="s">
        <v>96</v>
      </c>
      <c r="Y19" s="73">
        <v>647</v>
      </c>
      <c r="Z19" s="42"/>
      <c r="AA19" s="1" t="s">
        <v>97</v>
      </c>
      <c r="AB19" s="28" t="s">
        <v>254</v>
      </c>
    </row>
    <row r="20" spans="1:28" x14ac:dyDescent="0.3">
      <c r="A20" s="1" t="s">
        <v>62</v>
      </c>
      <c r="B20" s="1" t="s">
        <v>45</v>
      </c>
      <c r="C20" s="27" t="s">
        <v>48</v>
      </c>
      <c r="D20" s="38">
        <v>31</v>
      </c>
      <c r="E20" s="92"/>
      <c r="F20" s="27">
        <v>11</v>
      </c>
      <c r="G20" s="92"/>
      <c r="H20" s="92"/>
      <c r="I20" s="92"/>
      <c r="J20" s="27">
        <v>3</v>
      </c>
      <c r="K20" s="27">
        <v>4</v>
      </c>
      <c r="L20" s="92"/>
      <c r="M20" s="92"/>
      <c r="N20" s="27">
        <f>SUM(L20:M20)</f>
        <v>0</v>
      </c>
      <c r="O20" s="93"/>
      <c r="P20" s="93"/>
      <c r="Q20" s="93"/>
      <c r="R20" s="93"/>
      <c r="S20" s="93"/>
      <c r="T20" s="39">
        <f>(H20*3)+((F20-H20)*2)+J20</f>
        <v>25</v>
      </c>
      <c r="U20" s="40" t="str">
        <f t="shared" si="2"/>
        <v/>
      </c>
      <c r="V20" s="22">
        <v>239</v>
      </c>
      <c r="W20" s="22" t="s">
        <v>95</v>
      </c>
      <c r="X20" s="22" t="s">
        <v>96</v>
      </c>
      <c r="Y20" s="73">
        <v>647</v>
      </c>
      <c r="Z20" s="42"/>
      <c r="AA20" s="1" t="s">
        <v>97</v>
      </c>
      <c r="AB20" s="28" t="s">
        <v>254</v>
      </c>
    </row>
    <row r="21" spans="1:28" x14ac:dyDescent="0.3">
      <c r="A21" s="1" t="s">
        <v>62</v>
      </c>
      <c r="B21" s="1" t="s">
        <v>45</v>
      </c>
      <c r="C21" s="27" t="s">
        <v>118</v>
      </c>
      <c r="D21" s="38">
        <v>33</v>
      </c>
      <c r="E21" s="92"/>
      <c r="F21" s="27">
        <v>8</v>
      </c>
      <c r="G21" s="92"/>
      <c r="H21" s="92"/>
      <c r="I21" s="92"/>
      <c r="J21" s="27">
        <v>0</v>
      </c>
      <c r="K21" s="27">
        <v>0</v>
      </c>
      <c r="L21" s="92"/>
      <c r="M21" s="92"/>
      <c r="N21" s="27">
        <f>SUM(L21:M21)</f>
        <v>0</v>
      </c>
      <c r="O21" s="93"/>
      <c r="P21" s="93"/>
      <c r="Q21" s="93"/>
      <c r="R21" s="93"/>
      <c r="S21" s="93"/>
      <c r="T21" s="39">
        <f>(H21*3)+((F21-H21)*2)+J21</f>
        <v>16</v>
      </c>
      <c r="U21" s="40" t="str">
        <f t="shared" si="2"/>
        <v/>
      </c>
      <c r="V21" s="22">
        <v>239</v>
      </c>
      <c r="W21" s="22" t="s">
        <v>95</v>
      </c>
      <c r="X21" s="22" t="s">
        <v>96</v>
      </c>
      <c r="Y21" s="73">
        <v>647</v>
      </c>
      <c r="Z21" s="42"/>
      <c r="AA21" s="1" t="s">
        <v>97</v>
      </c>
      <c r="AB21" s="28" t="s">
        <v>254</v>
      </c>
    </row>
    <row r="22" spans="1:28" x14ac:dyDescent="0.3">
      <c r="A22" s="1" t="s">
        <v>62</v>
      </c>
      <c r="B22" s="1" t="s">
        <v>45</v>
      </c>
      <c r="C22" s="27" t="s">
        <v>51</v>
      </c>
      <c r="D22" s="38">
        <v>34</v>
      </c>
      <c r="E22" s="92"/>
      <c r="F22" s="27">
        <v>6</v>
      </c>
      <c r="G22" s="92"/>
      <c r="H22" s="92"/>
      <c r="I22" s="92"/>
      <c r="J22" s="27">
        <v>5</v>
      </c>
      <c r="K22" s="27">
        <v>11</v>
      </c>
      <c r="L22" s="92"/>
      <c r="M22" s="92"/>
      <c r="N22" s="27">
        <f>SUM(L22:M22)</f>
        <v>0</v>
      </c>
      <c r="O22" s="93"/>
      <c r="P22" s="93"/>
      <c r="Q22" s="93"/>
      <c r="R22" s="93"/>
      <c r="S22" s="93"/>
      <c r="T22" s="39">
        <f>(H22*3)+((F22-H22)*2)+J22</f>
        <v>17</v>
      </c>
      <c r="U22" s="40" t="str">
        <f t="shared" si="2"/>
        <v/>
      </c>
      <c r="V22" s="22">
        <v>239</v>
      </c>
      <c r="W22" s="22" t="s">
        <v>95</v>
      </c>
      <c r="X22" s="22" t="s">
        <v>96</v>
      </c>
      <c r="Y22" s="73">
        <v>647</v>
      </c>
      <c r="Z22" s="42"/>
      <c r="AA22" s="1" t="s">
        <v>97</v>
      </c>
      <c r="AB22" s="28" t="s">
        <v>254</v>
      </c>
    </row>
    <row r="23" spans="1:28" x14ac:dyDescent="0.3">
      <c r="A23" s="1" t="s">
        <v>62</v>
      </c>
      <c r="B23" s="1" t="s">
        <v>45</v>
      </c>
      <c r="C23" s="27" t="s">
        <v>54</v>
      </c>
      <c r="D23" s="38">
        <v>5</v>
      </c>
      <c r="E23" s="92" t="s">
        <v>573</v>
      </c>
      <c r="F23" s="27"/>
      <c r="G23" s="92"/>
      <c r="H23" s="92"/>
      <c r="I23" s="92"/>
      <c r="J23" s="27"/>
      <c r="K23" s="27"/>
      <c r="L23" s="92"/>
      <c r="M23" s="92"/>
      <c r="N23" s="27"/>
      <c r="O23" s="93"/>
      <c r="P23" s="93"/>
      <c r="Q23" s="93"/>
      <c r="R23" s="93"/>
      <c r="S23" s="93"/>
      <c r="T23" s="39"/>
      <c r="U23" s="40"/>
      <c r="V23" s="22">
        <v>239</v>
      </c>
      <c r="W23" s="22" t="s">
        <v>95</v>
      </c>
      <c r="X23" s="22" t="s">
        <v>96</v>
      </c>
      <c r="Y23" s="73">
        <v>647</v>
      </c>
      <c r="Z23" s="42"/>
      <c r="AA23" s="1" t="s">
        <v>97</v>
      </c>
      <c r="AB23" s="28" t="s">
        <v>254</v>
      </c>
    </row>
    <row r="24" spans="1:28" x14ac:dyDescent="0.3">
      <c r="A24" s="1" t="s">
        <v>62</v>
      </c>
      <c r="B24" s="1" t="s">
        <v>45</v>
      </c>
      <c r="C24" s="27" t="s">
        <v>55</v>
      </c>
      <c r="D24" s="38">
        <v>11</v>
      </c>
      <c r="E24" s="92"/>
      <c r="F24" s="27">
        <v>3</v>
      </c>
      <c r="G24" s="92"/>
      <c r="H24" s="92"/>
      <c r="I24" s="92"/>
      <c r="J24" s="27">
        <v>0</v>
      </c>
      <c r="K24" s="27">
        <v>0</v>
      </c>
      <c r="L24" s="92"/>
      <c r="M24" s="92"/>
      <c r="N24" s="27">
        <f>SUM(L24:M24)</f>
        <v>0</v>
      </c>
      <c r="O24" s="93"/>
      <c r="P24" s="93"/>
      <c r="Q24" s="93"/>
      <c r="R24" s="93"/>
      <c r="S24" s="93"/>
      <c r="T24" s="39">
        <f>(H24*3)+((F24-H24)*2)+J24</f>
        <v>6</v>
      </c>
      <c r="U24" s="40" t="str">
        <f t="shared" si="2"/>
        <v/>
      </c>
      <c r="V24" s="22">
        <v>239</v>
      </c>
      <c r="W24" s="22" t="s">
        <v>95</v>
      </c>
      <c r="X24" s="22" t="s">
        <v>96</v>
      </c>
      <c r="Y24" s="73">
        <v>647</v>
      </c>
      <c r="Z24" s="42"/>
      <c r="AA24" s="1" t="s">
        <v>97</v>
      </c>
      <c r="AB24" s="28" t="s">
        <v>254</v>
      </c>
    </row>
    <row r="25" spans="1:28" x14ac:dyDescent="0.3">
      <c r="A25" s="1" t="s">
        <v>62</v>
      </c>
      <c r="B25" s="1" t="s">
        <v>45</v>
      </c>
      <c r="C25" s="57" t="s">
        <v>38</v>
      </c>
      <c r="D25" s="1"/>
      <c r="E25" s="57">
        <v>240</v>
      </c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0" t="str">
        <f t="shared" ref="U25" si="3">_xlfn.IFNA("",((T25+Q25+N25-R25)+(O25*2))/E25)</f>
        <v/>
      </c>
      <c r="V25" s="22">
        <v>239</v>
      </c>
      <c r="W25" s="22" t="s">
        <v>95</v>
      </c>
      <c r="X25" s="22" t="s">
        <v>96</v>
      </c>
      <c r="Y25" s="73">
        <v>647</v>
      </c>
      <c r="Z25" s="42"/>
      <c r="AA25" s="1" t="s">
        <v>97</v>
      </c>
      <c r="AB25" s="28" t="s">
        <v>254</v>
      </c>
    </row>
    <row r="26" spans="1:28" x14ac:dyDescent="0.3">
      <c r="A26" s="44" t="s">
        <v>62</v>
      </c>
      <c r="B26" s="44" t="s">
        <v>45</v>
      </c>
      <c r="C26" s="45" t="s">
        <v>39</v>
      </c>
      <c r="D26" s="44"/>
      <c r="E26" s="45">
        <f t="shared" ref="E26:T26" si="4">SUM(E13:E25)</f>
        <v>240</v>
      </c>
      <c r="F26" s="45">
        <f t="shared" si="4"/>
        <v>40</v>
      </c>
      <c r="G26" s="45">
        <f t="shared" si="4"/>
        <v>0</v>
      </c>
      <c r="H26" s="45">
        <f t="shared" si="4"/>
        <v>0</v>
      </c>
      <c r="I26" s="45">
        <f t="shared" si="4"/>
        <v>0</v>
      </c>
      <c r="J26" s="45">
        <f t="shared" si="4"/>
        <v>20</v>
      </c>
      <c r="K26" s="45">
        <f t="shared" si="4"/>
        <v>31</v>
      </c>
      <c r="L26" s="45">
        <f t="shared" si="4"/>
        <v>0</v>
      </c>
      <c r="M26" s="45">
        <f t="shared" si="4"/>
        <v>0</v>
      </c>
      <c r="N26" s="45">
        <f t="shared" si="4"/>
        <v>0</v>
      </c>
      <c r="O26" s="45">
        <f t="shared" si="4"/>
        <v>0</v>
      </c>
      <c r="P26" s="45">
        <f t="shared" si="4"/>
        <v>0</v>
      </c>
      <c r="Q26" s="45">
        <f t="shared" si="4"/>
        <v>0</v>
      </c>
      <c r="R26" s="45">
        <f t="shared" si="4"/>
        <v>0</v>
      </c>
      <c r="S26" s="45">
        <f t="shared" si="4"/>
        <v>0</v>
      </c>
      <c r="T26" s="45">
        <f t="shared" si="4"/>
        <v>100</v>
      </c>
      <c r="U26" s="46">
        <f>((T26+Q26+N26-R26)+(O26*2))/E26</f>
        <v>0.41666666666666669</v>
      </c>
      <c r="V26" s="47">
        <v>239</v>
      </c>
      <c r="W26" s="47" t="s">
        <v>95</v>
      </c>
      <c r="X26" s="47" t="s">
        <v>96</v>
      </c>
      <c r="Y26" s="74">
        <v>647</v>
      </c>
      <c r="Z26" s="49"/>
      <c r="AA26" s="44" t="s">
        <v>97</v>
      </c>
      <c r="AB26" s="80" t="s">
        <v>254</v>
      </c>
    </row>
    <row r="27" spans="1:28" x14ac:dyDescent="0.3">
      <c r="A27" s="1"/>
      <c r="B27" s="1"/>
      <c r="C27" s="1"/>
      <c r="D27" s="1"/>
      <c r="F27" s="50" t="s">
        <v>40</v>
      </c>
      <c r="G27" s="51" t="e">
        <f>F26/G26</f>
        <v>#DIV/0!</v>
      </c>
      <c r="H27" s="27"/>
      <c r="I27" s="1"/>
      <c r="J27" s="50" t="s">
        <v>41</v>
      </c>
      <c r="K27" s="52">
        <f>J26/K26</f>
        <v>0.64516129032258063</v>
      </c>
      <c r="L27" s="1"/>
      <c r="M27" s="39" t="s">
        <v>42</v>
      </c>
      <c r="N27" s="53"/>
      <c r="P27" s="1"/>
      <c r="Q27" s="1"/>
      <c r="R27" s="1"/>
      <c r="S27" s="1"/>
      <c r="T27" s="1"/>
      <c r="U27" s="1"/>
      <c r="V27" s="22"/>
      <c r="W27" s="22"/>
      <c r="X27" s="22"/>
      <c r="Y27" s="54"/>
      <c r="Z27" s="42"/>
      <c r="AA27" s="1"/>
      <c r="AB27" s="28"/>
    </row>
    <row r="28" spans="1:28" x14ac:dyDescent="0.3">
      <c r="A28" s="1"/>
      <c r="B28" s="1"/>
      <c r="C28" s="5" t="s">
        <v>43</v>
      </c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5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4"/>
      <c r="Z33" s="42"/>
      <c r="AA33" s="1"/>
      <c r="AB33" s="1"/>
    </row>
    <row r="34" spans="1:28" x14ac:dyDescent="0.3">
      <c r="B34" s="1"/>
      <c r="C34" s="55" t="s">
        <v>63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56">
        <v>17</v>
      </c>
      <c r="W34" s="1"/>
      <c r="X34" s="1"/>
      <c r="Y34" s="31"/>
      <c r="Z34" s="42"/>
      <c r="AA34" s="1"/>
      <c r="AB34" s="1"/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62</v>
      </c>
      <c r="C36" s="27" t="s">
        <v>183</v>
      </c>
      <c r="D36" s="38">
        <v>20</v>
      </c>
      <c r="E36" s="92"/>
      <c r="F36" s="27">
        <v>0</v>
      </c>
      <c r="G36" s="92"/>
      <c r="H36" s="92"/>
      <c r="I36" s="92"/>
      <c r="J36" s="27">
        <v>0</v>
      </c>
      <c r="K36" s="27">
        <v>0</v>
      </c>
      <c r="L36" s="92"/>
      <c r="M36" s="92"/>
      <c r="N36" s="27">
        <f>SUM(L36:M36)</f>
        <v>0</v>
      </c>
      <c r="O36" s="92"/>
      <c r="P36" s="93"/>
      <c r="Q36" s="92"/>
      <c r="R36" s="92"/>
      <c r="S36" s="92"/>
      <c r="T36" s="27">
        <f>+(F36*2)+J36</f>
        <v>0</v>
      </c>
      <c r="U36" s="40" t="str">
        <f>IFERROR(((T36+Q36+N36-R36)+(O36*2))/E36,"")</f>
        <v/>
      </c>
      <c r="V36" s="22">
        <v>239</v>
      </c>
      <c r="W36" s="22" t="s">
        <v>82</v>
      </c>
      <c r="X36" s="22" t="s">
        <v>83</v>
      </c>
      <c r="Y36" s="73">
        <v>647</v>
      </c>
      <c r="Z36" s="42"/>
      <c r="AA36" s="1" t="s">
        <v>227</v>
      </c>
      <c r="AB36" s="28" t="s">
        <v>117</v>
      </c>
    </row>
    <row r="37" spans="1:28" x14ac:dyDescent="0.3">
      <c r="A37" s="1" t="s">
        <v>45</v>
      </c>
      <c r="B37" s="1" t="s">
        <v>62</v>
      </c>
      <c r="C37" s="27" t="s">
        <v>371</v>
      </c>
      <c r="D37" s="38">
        <v>22</v>
      </c>
      <c r="E37" s="92"/>
      <c r="F37" s="27">
        <v>3</v>
      </c>
      <c r="G37" s="92"/>
      <c r="H37" s="92"/>
      <c r="I37" s="92"/>
      <c r="J37" s="27">
        <v>4</v>
      </c>
      <c r="K37" s="27">
        <v>5</v>
      </c>
      <c r="L37" s="92"/>
      <c r="M37" s="92"/>
      <c r="N37" s="27">
        <f t="shared" ref="N37:N42" si="5">SUM(L37:M37)</f>
        <v>0</v>
      </c>
      <c r="O37" s="93"/>
      <c r="P37" s="93"/>
      <c r="Q37" s="93"/>
      <c r="R37" s="93"/>
      <c r="S37" s="93"/>
      <c r="T37" s="27">
        <f t="shared" ref="T37:T45" si="6">+(F37*2)+J37</f>
        <v>10</v>
      </c>
      <c r="U37" s="40" t="str">
        <f t="shared" ref="U37:U45" si="7">IFERROR(((T37+Q37+N37-R37)+(O37*2))/E37,"")</f>
        <v/>
      </c>
      <c r="V37" s="22">
        <v>239</v>
      </c>
      <c r="W37" s="22" t="s">
        <v>82</v>
      </c>
      <c r="X37" s="22" t="s">
        <v>83</v>
      </c>
      <c r="Y37" s="73">
        <v>647</v>
      </c>
      <c r="Z37" s="42"/>
      <c r="AA37" s="1" t="s">
        <v>227</v>
      </c>
      <c r="AB37" s="28" t="s">
        <v>117</v>
      </c>
    </row>
    <row r="38" spans="1:28" x14ac:dyDescent="0.3">
      <c r="A38" s="1" t="s">
        <v>45</v>
      </c>
      <c r="B38" s="1" t="s">
        <v>62</v>
      </c>
      <c r="C38" s="27" t="s">
        <v>441</v>
      </c>
      <c r="D38" s="38">
        <v>35</v>
      </c>
      <c r="E38" s="92"/>
      <c r="F38" s="27">
        <v>2</v>
      </c>
      <c r="G38" s="92"/>
      <c r="H38" s="92"/>
      <c r="I38" s="92"/>
      <c r="J38" s="27">
        <v>2</v>
      </c>
      <c r="K38" s="27">
        <v>4</v>
      </c>
      <c r="L38" s="92"/>
      <c r="M38" s="92"/>
      <c r="N38" s="27">
        <f t="shared" si="5"/>
        <v>0</v>
      </c>
      <c r="O38" s="93"/>
      <c r="P38" s="93"/>
      <c r="Q38" s="93"/>
      <c r="R38" s="93"/>
      <c r="S38" s="93"/>
      <c r="T38" s="27">
        <f t="shared" si="6"/>
        <v>6</v>
      </c>
      <c r="U38" s="40" t="str">
        <f t="shared" si="7"/>
        <v/>
      </c>
      <c r="V38" s="22">
        <v>239</v>
      </c>
      <c r="W38" s="22" t="s">
        <v>82</v>
      </c>
      <c r="X38" s="22" t="s">
        <v>83</v>
      </c>
      <c r="Y38" s="73">
        <v>647</v>
      </c>
      <c r="Z38" s="42"/>
      <c r="AA38" s="1" t="s">
        <v>227</v>
      </c>
      <c r="AB38" s="28" t="s">
        <v>117</v>
      </c>
    </row>
    <row r="39" spans="1:28" x14ac:dyDescent="0.3">
      <c r="A39" s="1" t="s">
        <v>45</v>
      </c>
      <c r="B39" s="1" t="s">
        <v>62</v>
      </c>
      <c r="C39" s="27" t="s">
        <v>374</v>
      </c>
      <c r="D39" s="38">
        <v>34</v>
      </c>
      <c r="E39" s="92"/>
      <c r="F39" s="27">
        <v>6</v>
      </c>
      <c r="G39" s="92"/>
      <c r="H39" s="92"/>
      <c r="I39" s="92"/>
      <c r="J39" s="27">
        <v>9</v>
      </c>
      <c r="K39" s="27">
        <v>9</v>
      </c>
      <c r="L39" s="92"/>
      <c r="M39" s="27">
        <v>15</v>
      </c>
      <c r="N39" s="27">
        <f t="shared" si="5"/>
        <v>15</v>
      </c>
      <c r="O39" s="93"/>
      <c r="P39" s="93"/>
      <c r="Q39" s="93"/>
      <c r="R39" s="93"/>
      <c r="S39" s="93"/>
      <c r="T39" s="27">
        <f t="shared" si="6"/>
        <v>21</v>
      </c>
      <c r="U39" s="40" t="str">
        <f t="shared" si="7"/>
        <v/>
      </c>
      <c r="V39" s="22">
        <v>239</v>
      </c>
      <c r="W39" s="22" t="s">
        <v>82</v>
      </c>
      <c r="X39" s="22" t="s">
        <v>83</v>
      </c>
      <c r="Y39" s="73">
        <v>647</v>
      </c>
      <c r="Z39" s="42"/>
      <c r="AA39" s="1" t="s">
        <v>227</v>
      </c>
      <c r="AB39" s="28" t="s">
        <v>117</v>
      </c>
    </row>
    <row r="40" spans="1:28" x14ac:dyDescent="0.3">
      <c r="A40" s="1" t="s">
        <v>45</v>
      </c>
      <c r="B40" s="1" t="s">
        <v>62</v>
      </c>
      <c r="C40" s="27" t="s">
        <v>375</v>
      </c>
      <c r="D40" s="38">
        <v>4</v>
      </c>
      <c r="E40" s="92" t="s">
        <v>415</v>
      </c>
      <c r="F40" s="27"/>
      <c r="G40" s="92"/>
      <c r="H40" s="92"/>
      <c r="I40" s="92"/>
      <c r="J40" s="27"/>
      <c r="K40" s="27"/>
      <c r="L40" s="92"/>
      <c r="M40" s="92"/>
      <c r="N40" s="27"/>
      <c r="O40" s="93"/>
      <c r="P40" s="93"/>
      <c r="Q40" s="93"/>
      <c r="R40" s="93"/>
      <c r="S40" s="93"/>
      <c r="T40" s="27"/>
      <c r="U40" s="40" t="str">
        <f t="shared" si="7"/>
        <v/>
      </c>
      <c r="V40" s="22">
        <v>239</v>
      </c>
      <c r="W40" s="22" t="s">
        <v>82</v>
      </c>
      <c r="X40" s="22" t="s">
        <v>83</v>
      </c>
      <c r="Y40" s="73">
        <v>647</v>
      </c>
      <c r="Z40" s="42"/>
      <c r="AA40" s="1" t="s">
        <v>227</v>
      </c>
      <c r="AB40" s="28" t="s">
        <v>117</v>
      </c>
    </row>
    <row r="41" spans="1:28" x14ac:dyDescent="0.3">
      <c r="A41" s="1" t="s">
        <v>45</v>
      </c>
      <c r="B41" s="1" t="s">
        <v>62</v>
      </c>
      <c r="C41" s="27" t="s">
        <v>376</v>
      </c>
      <c r="D41" s="38">
        <v>24</v>
      </c>
      <c r="E41" s="92"/>
      <c r="F41" s="27">
        <v>1</v>
      </c>
      <c r="G41" s="92"/>
      <c r="H41" s="92"/>
      <c r="I41" s="92"/>
      <c r="J41" s="27">
        <v>0</v>
      </c>
      <c r="K41" s="27">
        <v>0</v>
      </c>
      <c r="L41" s="92"/>
      <c r="M41" s="92"/>
      <c r="N41" s="27">
        <f t="shared" si="5"/>
        <v>0</v>
      </c>
      <c r="O41" s="93"/>
      <c r="P41" s="96"/>
      <c r="Q41" s="93"/>
      <c r="R41" s="93"/>
      <c r="S41" s="93"/>
      <c r="T41" s="27">
        <f t="shared" si="6"/>
        <v>2</v>
      </c>
      <c r="U41" s="40" t="str">
        <f t="shared" si="7"/>
        <v/>
      </c>
      <c r="V41" s="22">
        <v>239</v>
      </c>
      <c r="W41" s="22" t="s">
        <v>82</v>
      </c>
      <c r="X41" s="22" t="s">
        <v>83</v>
      </c>
      <c r="Y41" s="73">
        <v>647</v>
      </c>
      <c r="Z41" s="42"/>
      <c r="AA41" s="1" t="s">
        <v>227</v>
      </c>
      <c r="AB41" s="28" t="s">
        <v>117</v>
      </c>
    </row>
    <row r="42" spans="1:28" x14ac:dyDescent="0.3">
      <c r="A42" s="1" t="s">
        <v>45</v>
      </c>
      <c r="B42" s="1" t="s">
        <v>62</v>
      </c>
      <c r="C42" s="27" t="s">
        <v>377</v>
      </c>
      <c r="D42" s="38">
        <v>14</v>
      </c>
      <c r="E42" s="27">
        <v>46</v>
      </c>
      <c r="F42" s="27">
        <v>9</v>
      </c>
      <c r="G42" s="27">
        <v>31</v>
      </c>
      <c r="H42" s="92"/>
      <c r="I42" s="92"/>
      <c r="J42" s="27">
        <v>12</v>
      </c>
      <c r="K42" s="27">
        <v>14</v>
      </c>
      <c r="L42" s="92"/>
      <c r="M42" s="92"/>
      <c r="N42" s="27">
        <f t="shared" si="5"/>
        <v>0</v>
      </c>
      <c r="O42" s="93"/>
      <c r="P42" s="57">
        <v>6</v>
      </c>
      <c r="Q42" s="93"/>
      <c r="R42" s="93"/>
      <c r="S42" s="93"/>
      <c r="T42" s="27">
        <f t="shared" si="6"/>
        <v>30</v>
      </c>
      <c r="U42" s="40">
        <f t="shared" si="7"/>
        <v>0.65217391304347827</v>
      </c>
      <c r="V42" s="22">
        <v>239</v>
      </c>
      <c r="W42" s="22" t="s">
        <v>82</v>
      </c>
      <c r="X42" s="22" t="s">
        <v>83</v>
      </c>
      <c r="Y42" s="73">
        <v>647</v>
      </c>
      <c r="Z42" s="42" t="s">
        <v>524</v>
      </c>
      <c r="AA42" s="1" t="s">
        <v>227</v>
      </c>
      <c r="AB42" s="28" t="s">
        <v>117</v>
      </c>
    </row>
    <row r="43" spans="1:28" x14ac:dyDescent="0.3">
      <c r="A43" s="1" t="s">
        <v>45</v>
      </c>
      <c r="B43" s="1" t="s">
        <v>62</v>
      </c>
      <c r="C43" s="27" t="s">
        <v>378</v>
      </c>
      <c r="D43" s="38">
        <v>19</v>
      </c>
      <c r="E43" s="92"/>
      <c r="F43" s="27">
        <v>0</v>
      </c>
      <c r="G43" s="92"/>
      <c r="H43" s="92"/>
      <c r="I43" s="92"/>
      <c r="J43" s="27">
        <v>0</v>
      </c>
      <c r="K43" s="27">
        <v>0</v>
      </c>
      <c r="L43" s="92"/>
      <c r="M43" s="92"/>
      <c r="N43" s="27">
        <f>SUM(L43:M43)</f>
        <v>0</v>
      </c>
      <c r="O43" s="93"/>
      <c r="P43" s="93"/>
      <c r="Q43" s="93"/>
      <c r="R43" s="93"/>
      <c r="S43" s="93"/>
      <c r="T43" s="27">
        <f t="shared" si="6"/>
        <v>0</v>
      </c>
      <c r="U43" s="40" t="str">
        <f t="shared" si="7"/>
        <v/>
      </c>
      <c r="V43" s="22">
        <v>239</v>
      </c>
      <c r="W43" s="22" t="s">
        <v>82</v>
      </c>
      <c r="X43" s="22" t="s">
        <v>83</v>
      </c>
      <c r="Y43" s="73">
        <v>647</v>
      </c>
      <c r="Z43" s="42"/>
      <c r="AA43" s="1" t="s">
        <v>227</v>
      </c>
      <c r="AB43" s="28" t="s">
        <v>117</v>
      </c>
    </row>
    <row r="44" spans="1:28" x14ac:dyDescent="0.3">
      <c r="A44" s="1" t="s">
        <v>45</v>
      </c>
      <c r="B44" s="1" t="s">
        <v>62</v>
      </c>
      <c r="C44" s="27" t="s">
        <v>445</v>
      </c>
      <c r="D44" s="38">
        <v>23</v>
      </c>
      <c r="E44" s="92"/>
      <c r="F44" s="27">
        <v>4</v>
      </c>
      <c r="G44" s="92"/>
      <c r="H44" s="92"/>
      <c r="I44" s="92"/>
      <c r="J44" s="27">
        <v>2</v>
      </c>
      <c r="K44" s="27">
        <v>2</v>
      </c>
      <c r="L44" s="92"/>
      <c r="M44" s="92"/>
      <c r="N44" s="27">
        <f>SUM(L44:M44)</f>
        <v>0</v>
      </c>
      <c r="O44" s="93"/>
      <c r="P44" s="93"/>
      <c r="Q44" s="93"/>
      <c r="R44" s="93"/>
      <c r="S44" s="93"/>
      <c r="T44" s="27">
        <f t="shared" si="6"/>
        <v>10</v>
      </c>
      <c r="U44" s="40" t="str">
        <f t="shared" si="7"/>
        <v/>
      </c>
      <c r="V44" s="22">
        <v>239</v>
      </c>
      <c r="W44" s="22" t="s">
        <v>82</v>
      </c>
      <c r="X44" s="22" t="s">
        <v>83</v>
      </c>
      <c r="Y44" s="73">
        <v>647</v>
      </c>
      <c r="Z44" s="42"/>
      <c r="AA44" s="1" t="s">
        <v>227</v>
      </c>
      <c r="AB44" s="28" t="s">
        <v>117</v>
      </c>
    </row>
    <row r="45" spans="1:28" x14ac:dyDescent="0.3">
      <c r="A45" s="1" t="s">
        <v>45</v>
      </c>
      <c r="B45" s="1" t="s">
        <v>62</v>
      </c>
      <c r="C45" s="27" t="s">
        <v>379</v>
      </c>
      <c r="D45" s="38">
        <v>21</v>
      </c>
      <c r="E45" s="92"/>
      <c r="F45" s="27">
        <v>3</v>
      </c>
      <c r="G45" s="92"/>
      <c r="H45" s="92"/>
      <c r="I45" s="92"/>
      <c r="J45" s="27">
        <v>0</v>
      </c>
      <c r="K45" s="27">
        <v>0</v>
      </c>
      <c r="L45" s="92"/>
      <c r="M45" s="92"/>
      <c r="N45" s="27">
        <f>SUM(L45:M45)</f>
        <v>0</v>
      </c>
      <c r="O45" s="93"/>
      <c r="P45" s="93"/>
      <c r="Q45" s="93"/>
      <c r="R45" s="93"/>
      <c r="S45" s="93"/>
      <c r="T45" s="27">
        <f t="shared" si="6"/>
        <v>6</v>
      </c>
      <c r="U45" s="40" t="str">
        <f t="shared" si="7"/>
        <v/>
      </c>
      <c r="V45" s="22">
        <v>239</v>
      </c>
      <c r="W45" s="22" t="s">
        <v>82</v>
      </c>
      <c r="X45" s="22" t="s">
        <v>83</v>
      </c>
      <c r="Y45" s="73">
        <v>647</v>
      </c>
      <c r="Z45" s="42"/>
      <c r="AA45" s="1" t="s">
        <v>227</v>
      </c>
      <c r="AB45" s="28" t="s">
        <v>117</v>
      </c>
    </row>
    <row r="46" spans="1:28" x14ac:dyDescent="0.3">
      <c r="A46" s="1" t="s">
        <v>45</v>
      </c>
      <c r="B46" s="1" t="s">
        <v>62</v>
      </c>
      <c r="C46" s="57" t="s">
        <v>38</v>
      </c>
      <c r="D46" s="1"/>
      <c r="E46" s="57">
        <v>194</v>
      </c>
      <c r="F46" s="57"/>
      <c r="G46" s="57">
        <v>49</v>
      </c>
      <c r="H46" s="43"/>
      <c r="I46" s="43"/>
      <c r="J46" s="43"/>
      <c r="K46" s="43"/>
      <c r="L46" s="43"/>
      <c r="M46" s="43"/>
      <c r="N46" s="27"/>
      <c r="O46" s="43"/>
      <c r="P46" s="43"/>
      <c r="Q46" s="43"/>
      <c r="R46" s="43"/>
      <c r="S46" s="43"/>
      <c r="T46" s="27"/>
      <c r="U46" s="40" t="str">
        <f t="shared" ref="U46" si="8">_xlfn.IFNA("",((T46+Q46+N46-R46)+(O46*2))/E46)</f>
        <v/>
      </c>
      <c r="V46" s="22">
        <v>239</v>
      </c>
      <c r="W46" s="22" t="s">
        <v>82</v>
      </c>
      <c r="X46" s="22" t="s">
        <v>83</v>
      </c>
      <c r="Y46" s="73">
        <v>647</v>
      </c>
      <c r="Z46" s="42"/>
      <c r="AA46" s="1" t="s">
        <v>227</v>
      </c>
      <c r="AB46" s="28" t="s">
        <v>117</v>
      </c>
    </row>
    <row r="47" spans="1:28" x14ac:dyDescent="0.3">
      <c r="A47" s="44" t="s">
        <v>45</v>
      </c>
      <c r="B47" s="44" t="s">
        <v>62</v>
      </c>
      <c r="C47" s="45" t="s">
        <v>39</v>
      </c>
      <c r="D47" s="44"/>
      <c r="E47" s="45">
        <f t="shared" ref="E47:T47" si="9">SUM(E36:E46)</f>
        <v>240</v>
      </c>
      <c r="F47" s="45">
        <f t="shared" si="9"/>
        <v>28</v>
      </c>
      <c r="G47" s="45">
        <f t="shared" si="9"/>
        <v>80</v>
      </c>
      <c r="H47" s="45">
        <f t="shared" si="9"/>
        <v>0</v>
      </c>
      <c r="I47" s="45">
        <f t="shared" si="9"/>
        <v>0</v>
      </c>
      <c r="J47" s="45">
        <f t="shared" si="9"/>
        <v>29</v>
      </c>
      <c r="K47" s="45">
        <f t="shared" si="9"/>
        <v>34</v>
      </c>
      <c r="L47" s="45">
        <f t="shared" si="9"/>
        <v>0</v>
      </c>
      <c r="M47" s="45">
        <f t="shared" si="9"/>
        <v>15</v>
      </c>
      <c r="N47" s="45">
        <f t="shared" si="9"/>
        <v>15</v>
      </c>
      <c r="O47" s="45">
        <f t="shared" si="9"/>
        <v>0</v>
      </c>
      <c r="P47" s="45">
        <f t="shared" si="9"/>
        <v>6</v>
      </c>
      <c r="Q47" s="45">
        <f t="shared" si="9"/>
        <v>0</v>
      </c>
      <c r="R47" s="45">
        <f t="shared" si="9"/>
        <v>0</v>
      </c>
      <c r="S47" s="45">
        <f t="shared" si="9"/>
        <v>0</v>
      </c>
      <c r="T47" s="45">
        <f t="shared" si="9"/>
        <v>85</v>
      </c>
      <c r="U47" s="46">
        <f>((T47+Q47+N47-R47)+(O47*2))/E47</f>
        <v>0.41666666666666669</v>
      </c>
      <c r="V47" s="47">
        <v>239</v>
      </c>
      <c r="W47" s="47" t="s">
        <v>82</v>
      </c>
      <c r="X47" s="47" t="s">
        <v>83</v>
      </c>
      <c r="Y47" s="74">
        <v>647</v>
      </c>
      <c r="Z47" s="49"/>
      <c r="AA47" s="44" t="s">
        <v>227</v>
      </c>
      <c r="AB47" s="79" t="s">
        <v>117</v>
      </c>
    </row>
    <row r="48" spans="1:28" x14ac:dyDescent="0.3">
      <c r="A48" s="1"/>
      <c r="B48" s="1"/>
      <c r="C48" s="1"/>
      <c r="D48" s="1"/>
      <c r="F48" s="50" t="s">
        <v>40</v>
      </c>
      <c r="G48" s="51">
        <f>F47/G47</f>
        <v>0.35</v>
      </c>
      <c r="H48" s="27"/>
      <c r="I48" s="1"/>
      <c r="J48" s="50" t="s">
        <v>41</v>
      </c>
      <c r="K48" s="52">
        <f>J47/K47</f>
        <v>0.8529411764705882</v>
      </c>
      <c r="L48" s="1"/>
      <c r="M48" s="39" t="s">
        <v>42</v>
      </c>
      <c r="N48" s="53"/>
      <c r="P48" s="1"/>
      <c r="Q48" s="1"/>
      <c r="R48" s="1"/>
      <c r="S48" s="1"/>
      <c r="T48" s="1"/>
      <c r="U48" s="1"/>
      <c r="V48" s="22"/>
      <c r="W48" s="22"/>
      <c r="X48" s="22"/>
      <c r="Y48" s="54"/>
      <c r="Z48" s="42"/>
      <c r="AA48" s="1"/>
      <c r="AB48" s="28"/>
    </row>
    <row r="49" spans="1:28" x14ac:dyDescent="0.3">
      <c r="A49" s="1"/>
      <c r="B49" s="1"/>
      <c r="C49" s="5" t="s">
        <v>43</v>
      </c>
      <c r="G49" s="70"/>
      <c r="V49" s="22"/>
      <c r="W49" s="22"/>
      <c r="X49" s="22"/>
      <c r="Y49" s="54"/>
      <c r="Z49" s="42"/>
      <c r="AA49" s="1"/>
      <c r="AB49" s="28"/>
    </row>
    <row r="50" spans="1:28" x14ac:dyDescent="0.3">
      <c r="A50" s="1"/>
      <c r="B50" s="1"/>
      <c r="C50" s="1"/>
      <c r="D50" s="1"/>
      <c r="F50" s="50"/>
      <c r="G50" s="82"/>
      <c r="H50" s="27"/>
      <c r="I50" s="1"/>
      <c r="J50" s="50"/>
      <c r="K50" s="83"/>
      <c r="L50" s="1"/>
      <c r="M50" s="39"/>
      <c r="N50" s="84"/>
      <c r="P50" s="1"/>
      <c r="Q50" s="1"/>
      <c r="R50" s="1"/>
      <c r="S50" s="1"/>
      <c r="T50" s="1"/>
      <c r="U50" s="1"/>
      <c r="V50" s="22"/>
      <c r="W50" s="22"/>
      <c r="X50" s="22"/>
      <c r="Y50" s="54"/>
      <c r="Z50" s="42"/>
      <c r="AA50" s="1"/>
      <c r="AB50" s="1"/>
    </row>
    <row r="51" spans="1:28" x14ac:dyDescent="0.3">
      <c r="A51" s="1"/>
      <c r="B51" s="1"/>
      <c r="C51" s="5"/>
      <c r="G51" s="70"/>
      <c r="V51" s="22"/>
      <c r="W51" s="22"/>
      <c r="X51" s="22"/>
      <c r="Y51" s="54"/>
      <c r="Z51" s="42"/>
      <c r="AA51" s="1"/>
      <c r="AB51" s="1"/>
    </row>
    <row r="52" spans="1:28" x14ac:dyDescent="0.3">
      <c r="B52" s="1"/>
      <c r="C52" s="1"/>
      <c r="D52" s="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1"/>
      <c r="Z52" s="42"/>
      <c r="AA52" s="1"/>
      <c r="AB52" s="1"/>
    </row>
  </sheetData>
  <sheetProtection sheet="1" objects="1" scenarios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BA927-B3D1-4857-9402-735C1F89090F}">
  <sheetPr>
    <tabColor rgb="FF92D050"/>
  </sheetPr>
  <dimension ref="A1:AB48"/>
  <sheetViews>
    <sheetView workbookViewId="0">
      <selection activeCell="D17" sqref="D17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476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29233</v>
      </c>
      <c r="D3" s="7" t="s">
        <v>0</v>
      </c>
      <c r="E3" s="8"/>
      <c r="F3" s="5" t="s">
        <v>539</v>
      </c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119</v>
      </c>
      <c r="D4" s="7" t="s">
        <v>4</v>
      </c>
      <c r="E4" s="8"/>
      <c r="F4" s="5" t="s">
        <v>540</v>
      </c>
      <c r="G4" s="1"/>
      <c r="J4" s="15" t="s">
        <v>120</v>
      </c>
      <c r="K4" s="16" t="str">
        <f>+C11</f>
        <v>New Orleans Pride</v>
      </c>
      <c r="L4" s="17"/>
      <c r="M4" s="18"/>
      <c r="N4" s="19">
        <v>20</v>
      </c>
      <c r="O4" s="19">
        <v>17</v>
      </c>
      <c r="P4" s="19">
        <v>19</v>
      </c>
      <c r="Q4" s="19">
        <v>24</v>
      </c>
      <c r="R4" s="20"/>
      <c r="S4" s="21">
        <f>SUM(N4:R4)</f>
        <v>80</v>
      </c>
      <c r="T4" s="22">
        <v>248</v>
      </c>
    </row>
    <row r="5" spans="1:28" x14ac:dyDescent="0.3">
      <c r="B5" s="1"/>
      <c r="C5" s="6" t="s">
        <v>115</v>
      </c>
      <c r="D5" s="7" t="s">
        <v>5</v>
      </c>
      <c r="E5" s="1"/>
      <c r="F5" s="1" t="s">
        <v>541</v>
      </c>
      <c r="G5" s="1"/>
      <c r="J5" s="15" t="s">
        <v>121</v>
      </c>
      <c r="K5" s="16" t="str">
        <f>+C33</f>
        <v>Dallas Diamonds</v>
      </c>
      <c r="L5" s="17"/>
      <c r="M5" s="18"/>
      <c r="N5" s="19">
        <v>16</v>
      </c>
      <c r="O5" s="19">
        <v>20</v>
      </c>
      <c r="P5" s="19">
        <v>14</v>
      </c>
      <c r="Q5" s="19">
        <v>39</v>
      </c>
      <c r="R5" s="20"/>
      <c r="S5" s="21">
        <f>SUM(N5:R5)</f>
        <v>89</v>
      </c>
      <c r="T5" s="22">
        <v>248</v>
      </c>
      <c r="U5" s="1"/>
      <c r="V5" s="1"/>
      <c r="W5" s="1"/>
    </row>
    <row r="6" spans="1:28" x14ac:dyDescent="0.3">
      <c r="C6" s="23">
        <v>1641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106</v>
      </c>
      <c r="D7" s="7" t="s">
        <v>7</v>
      </c>
      <c r="G7" s="1"/>
      <c r="S7" s="1"/>
      <c r="T7" s="25" t="s">
        <v>8</v>
      </c>
      <c r="U7" s="1"/>
      <c r="V7" s="26">
        <v>248</v>
      </c>
      <c r="W7" s="1"/>
    </row>
    <row r="8" spans="1:28" x14ac:dyDescent="0.3">
      <c r="B8" s="1"/>
      <c r="C8" s="24" t="s">
        <v>179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8.5416666666666655E-2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>
        <v>17</v>
      </c>
      <c r="W11" s="1"/>
      <c r="X11" s="1"/>
      <c r="Y11" s="31"/>
      <c r="Z11" s="42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58</v>
      </c>
      <c r="B13" s="1" t="s">
        <v>45</v>
      </c>
      <c r="C13" s="27" t="s">
        <v>116</v>
      </c>
      <c r="D13" s="38">
        <v>22</v>
      </c>
      <c r="E13" s="27">
        <v>17</v>
      </c>
      <c r="F13" s="27">
        <v>1</v>
      </c>
      <c r="G13" s="27">
        <v>2</v>
      </c>
      <c r="H13" s="27"/>
      <c r="I13" s="27"/>
      <c r="J13" s="27">
        <v>0</v>
      </c>
      <c r="K13" s="27">
        <v>0</v>
      </c>
      <c r="L13" s="27">
        <v>0</v>
      </c>
      <c r="M13" s="27">
        <v>4</v>
      </c>
      <c r="N13" s="27">
        <f t="shared" ref="N13:N24" si="0">SUM(L13:M13)</f>
        <v>4</v>
      </c>
      <c r="O13" s="39">
        <v>0</v>
      </c>
      <c r="P13" s="39">
        <v>1</v>
      </c>
      <c r="Q13" s="39">
        <v>0</v>
      </c>
      <c r="R13" s="39">
        <v>0</v>
      </c>
      <c r="S13" s="39">
        <v>0</v>
      </c>
      <c r="T13" s="27">
        <f t="shared" ref="T13:T24" si="1">+(F13*2)+J13</f>
        <v>2</v>
      </c>
      <c r="U13" s="40">
        <f t="shared" ref="U13:U24" si="2">IFERROR(((T13+Q13+N13-R13)+(O13*2))/E13,"")</f>
        <v>0.35294117647058826</v>
      </c>
      <c r="V13" s="22">
        <v>248</v>
      </c>
      <c r="W13" s="22" t="s">
        <v>82</v>
      </c>
      <c r="X13" s="22" t="s">
        <v>83</v>
      </c>
      <c r="Y13" s="73">
        <v>1641</v>
      </c>
      <c r="Z13" s="42"/>
      <c r="AA13" s="1" t="s">
        <v>97</v>
      </c>
      <c r="AB13" s="28" t="s">
        <v>117</v>
      </c>
    </row>
    <row r="14" spans="1:28" x14ac:dyDescent="0.3">
      <c r="A14" s="1" t="s">
        <v>58</v>
      </c>
      <c r="B14" s="1" t="s">
        <v>45</v>
      </c>
      <c r="C14" s="27" t="s">
        <v>50</v>
      </c>
      <c r="D14" s="38">
        <v>15</v>
      </c>
      <c r="E14" s="27">
        <v>23</v>
      </c>
      <c r="F14" s="27">
        <v>2</v>
      </c>
      <c r="G14" s="27">
        <v>6</v>
      </c>
      <c r="H14" s="27"/>
      <c r="I14" s="27"/>
      <c r="J14" s="27">
        <v>0</v>
      </c>
      <c r="K14" s="27">
        <v>0</v>
      </c>
      <c r="L14" s="27">
        <v>0</v>
      </c>
      <c r="M14" s="27">
        <v>1</v>
      </c>
      <c r="N14" s="27">
        <f t="shared" si="0"/>
        <v>1</v>
      </c>
      <c r="O14" s="27">
        <v>3</v>
      </c>
      <c r="P14" s="39">
        <v>1</v>
      </c>
      <c r="Q14" s="27">
        <v>2</v>
      </c>
      <c r="R14" s="27">
        <v>0</v>
      </c>
      <c r="S14" s="27">
        <v>0</v>
      </c>
      <c r="T14" s="27">
        <f t="shared" si="1"/>
        <v>4</v>
      </c>
      <c r="U14" s="40">
        <f t="shared" si="2"/>
        <v>0.56521739130434778</v>
      </c>
      <c r="V14" s="22">
        <v>248</v>
      </c>
      <c r="W14" s="22" t="s">
        <v>82</v>
      </c>
      <c r="X14" s="22" t="s">
        <v>83</v>
      </c>
      <c r="Y14" s="73">
        <v>1641</v>
      </c>
      <c r="Z14" s="42"/>
      <c r="AA14" s="1" t="s">
        <v>97</v>
      </c>
      <c r="AB14" s="28" t="s">
        <v>117</v>
      </c>
    </row>
    <row r="15" spans="1:28" x14ac:dyDescent="0.3">
      <c r="A15" s="1" t="s">
        <v>58</v>
      </c>
      <c r="B15" s="1" t="s">
        <v>45</v>
      </c>
      <c r="C15" s="27" t="s">
        <v>49</v>
      </c>
      <c r="D15" s="38">
        <v>10</v>
      </c>
      <c r="E15" s="27">
        <v>40</v>
      </c>
      <c r="F15" s="27">
        <v>6</v>
      </c>
      <c r="G15" s="27">
        <v>10</v>
      </c>
      <c r="H15" s="27"/>
      <c r="I15" s="27"/>
      <c r="J15" s="27">
        <v>0</v>
      </c>
      <c r="K15" s="27">
        <v>0</v>
      </c>
      <c r="L15" s="27">
        <v>2</v>
      </c>
      <c r="M15" s="27">
        <v>1</v>
      </c>
      <c r="N15" s="27">
        <f t="shared" si="0"/>
        <v>3</v>
      </c>
      <c r="O15" s="39">
        <v>7</v>
      </c>
      <c r="P15" s="39">
        <v>5</v>
      </c>
      <c r="Q15" s="39">
        <v>1</v>
      </c>
      <c r="R15" s="39">
        <v>2</v>
      </c>
      <c r="S15" s="39">
        <v>0</v>
      </c>
      <c r="T15" s="27">
        <f t="shared" si="1"/>
        <v>12</v>
      </c>
      <c r="U15" s="40">
        <f t="shared" si="2"/>
        <v>0.7</v>
      </c>
      <c r="V15" s="22">
        <v>248</v>
      </c>
      <c r="W15" s="22" t="s">
        <v>82</v>
      </c>
      <c r="X15" s="22" t="s">
        <v>83</v>
      </c>
      <c r="Y15" s="73">
        <v>1641</v>
      </c>
      <c r="Z15" s="42"/>
      <c r="AA15" s="1" t="s">
        <v>97</v>
      </c>
      <c r="AB15" s="28" t="s">
        <v>117</v>
      </c>
    </row>
    <row r="16" spans="1:28" x14ac:dyDescent="0.3">
      <c r="A16" s="1" t="s">
        <v>58</v>
      </c>
      <c r="B16" s="1" t="s">
        <v>45</v>
      </c>
      <c r="C16" s="27" t="s">
        <v>46</v>
      </c>
      <c r="D16" s="38">
        <v>12</v>
      </c>
      <c r="E16" s="27">
        <v>26</v>
      </c>
      <c r="F16" s="27">
        <v>5</v>
      </c>
      <c r="G16" s="27">
        <v>11</v>
      </c>
      <c r="H16" s="27"/>
      <c r="I16" s="27"/>
      <c r="J16" s="27">
        <v>2</v>
      </c>
      <c r="K16" s="27">
        <v>5</v>
      </c>
      <c r="L16" s="27">
        <v>2</v>
      </c>
      <c r="M16" s="27">
        <v>4</v>
      </c>
      <c r="N16" s="27">
        <f t="shared" si="0"/>
        <v>6</v>
      </c>
      <c r="O16" s="39">
        <v>2</v>
      </c>
      <c r="P16" s="39">
        <v>2</v>
      </c>
      <c r="Q16" s="39">
        <v>1</v>
      </c>
      <c r="R16" s="39">
        <v>2</v>
      </c>
      <c r="S16" s="39">
        <v>0</v>
      </c>
      <c r="T16" s="27">
        <f t="shared" si="1"/>
        <v>12</v>
      </c>
      <c r="U16" s="40">
        <f t="shared" si="2"/>
        <v>0.80769230769230771</v>
      </c>
      <c r="V16" s="22">
        <v>248</v>
      </c>
      <c r="W16" s="22" t="s">
        <v>82</v>
      </c>
      <c r="X16" s="22" t="s">
        <v>83</v>
      </c>
      <c r="Y16" s="73">
        <v>1641</v>
      </c>
      <c r="Z16" s="42"/>
      <c r="AA16" s="1" t="s">
        <v>97</v>
      </c>
      <c r="AB16" s="28" t="s">
        <v>117</v>
      </c>
    </row>
    <row r="17" spans="1:28" x14ac:dyDescent="0.3">
      <c r="A17" s="1" t="s">
        <v>58</v>
      </c>
      <c r="B17" s="1" t="s">
        <v>45</v>
      </c>
      <c r="C17" s="27" t="s">
        <v>52</v>
      </c>
      <c r="D17" s="38">
        <v>32</v>
      </c>
      <c r="E17" s="27" t="s">
        <v>573</v>
      </c>
      <c r="F17" s="27"/>
      <c r="G17" s="27"/>
      <c r="H17" s="27"/>
      <c r="I17" s="27"/>
      <c r="J17" s="27"/>
      <c r="K17" s="27"/>
      <c r="L17" s="27"/>
      <c r="M17" s="27"/>
      <c r="N17" s="27"/>
      <c r="O17" s="39"/>
      <c r="P17" s="39"/>
      <c r="Q17" s="39"/>
      <c r="R17" s="39"/>
      <c r="S17" s="39"/>
      <c r="T17" s="27"/>
      <c r="U17" s="40"/>
      <c r="V17" s="22">
        <v>248</v>
      </c>
      <c r="W17" s="22" t="s">
        <v>82</v>
      </c>
      <c r="X17" s="22" t="s">
        <v>83</v>
      </c>
      <c r="Y17" s="73">
        <v>1641</v>
      </c>
      <c r="Z17" s="42"/>
      <c r="AA17" s="1" t="s">
        <v>97</v>
      </c>
      <c r="AB17" s="28" t="s">
        <v>117</v>
      </c>
    </row>
    <row r="18" spans="1:28" x14ac:dyDescent="0.3">
      <c r="A18" s="1" t="s">
        <v>58</v>
      </c>
      <c r="B18" s="1" t="s">
        <v>45</v>
      </c>
      <c r="C18" s="27" t="s">
        <v>47</v>
      </c>
      <c r="D18" s="38">
        <v>30</v>
      </c>
      <c r="E18" s="27">
        <v>28</v>
      </c>
      <c r="F18" s="27">
        <v>5</v>
      </c>
      <c r="G18" s="27">
        <v>10</v>
      </c>
      <c r="H18" s="27"/>
      <c r="I18" s="27"/>
      <c r="J18" s="27">
        <v>0</v>
      </c>
      <c r="K18" s="27">
        <v>0</v>
      </c>
      <c r="L18" s="27">
        <v>0</v>
      </c>
      <c r="M18" s="27">
        <v>1</v>
      </c>
      <c r="N18" s="27">
        <f t="shared" si="0"/>
        <v>1</v>
      </c>
      <c r="O18" s="39">
        <v>1</v>
      </c>
      <c r="P18" s="39">
        <v>0</v>
      </c>
      <c r="Q18" s="39">
        <v>1</v>
      </c>
      <c r="R18" s="39">
        <v>2</v>
      </c>
      <c r="S18" s="39">
        <v>0</v>
      </c>
      <c r="T18" s="27">
        <f t="shared" si="1"/>
        <v>10</v>
      </c>
      <c r="U18" s="40">
        <f t="shared" si="2"/>
        <v>0.42857142857142855</v>
      </c>
      <c r="V18" s="22">
        <v>248</v>
      </c>
      <c r="W18" s="22" t="s">
        <v>82</v>
      </c>
      <c r="X18" s="22" t="s">
        <v>83</v>
      </c>
      <c r="Y18" s="73">
        <v>1641</v>
      </c>
      <c r="Z18" s="42"/>
      <c r="AA18" s="1" t="s">
        <v>97</v>
      </c>
      <c r="AB18" s="28" t="s">
        <v>117</v>
      </c>
    </row>
    <row r="19" spans="1:28" x14ac:dyDescent="0.3">
      <c r="A19" s="1" t="s">
        <v>58</v>
      </c>
      <c r="B19" s="1" t="s">
        <v>45</v>
      </c>
      <c r="C19" s="27" t="s">
        <v>53</v>
      </c>
      <c r="D19" s="38">
        <v>24</v>
      </c>
      <c r="E19" s="27">
        <v>3</v>
      </c>
      <c r="F19" s="27">
        <v>0</v>
      </c>
      <c r="G19" s="27">
        <v>0</v>
      </c>
      <c r="H19" s="27"/>
      <c r="I19" s="27"/>
      <c r="J19" s="27">
        <v>0</v>
      </c>
      <c r="K19" s="27">
        <v>0</v>
      </c>
      <c r="L19" s="27">
        <v>1</v>
      </c>
      <c r="M19" s="27">
        <v>0</v>
      </c>
      <c r="N19" s="27">
        <f t="shared" si="0"/>
        <v>1</v>
      </c>
      <c r="O19" s="39">
        <v>1</v>
      </c>
      <c r="P19" s="39">
        <v>1</v>
      </c>
      <c r="Q19" s="39">
        <v>0</v>
      </c>
      <c r="R19" s="39">
        <v>1</v>
      </c>
      <c r="S19" s="39">
        <v>0</v>
      </c>
      <c r="T19" s="27">
        <f t="shared" si="1"/>
        <v>0</v>
      </c>
      <c r="U19" s="40">
        <f t="shared" si="2"/>
        <v>0.66666666666666663</v>
      </c>
      <c r="V19" s="22">
        <v>248</v>
      </c>
      <c r="W19" s="22" t="s">
        <v>82</v>
      </c>
      <c r="X19" s="22" t="s">
        <v>83</v>
      </c>
      <c r="Y19" s="73">
        <v>1641</v>
      </c>
      <c r="Z19" s="42"/>
      <c r="AA19" s="1" t="s">
        <v>97</v>
      </c>
      <c r="AB19" s="28" t="s">
        <v>117</v>
      </c>
    </row>
    <row r="20" spans="1:28" x14ac:dyDescent="0.3">
      <c r="A20" s="1" t="s">
        <v>58</v>
      </c>
      <c r="B20" s="1" t="s">
        <v>45</v>
      </c>
      <c r="C20" s="27" t="s">
        <v>48</v>
      </c>
      <c r="D20" s="38">
        <v>31</v>
      </c>
      <c r="E20" s="27">
        <v>28</v>
      </c>
      <c r="F20" s="27">
        <v>8</v>
      </c>
      <c r="G20" s="27">
        <v>11</v>
      </c>
      <c r="H20" s="27"/>
      <c r="I20" s="27"/>
      <c r="J20" s="27">
        <v>5</v>
      </c>
      <c r="K20" s="27">
        <v>8</v>
      </c>
      <c r="L20" s="27">
        <v>3</v>
      </c>
      <c r="M20" s="27">
        <v>6</v>
      </c>
      <c r="N20" s="27">
        <f t="shared" si="0"/>
        <v>9</v>
      </c>
      <c r="O20" s="39">
        <v>2</v>
      </c>
      <c r="P20" s="39">
        <v>3</v>
      </c>
      <c r="Q20" s="39">
        <v>2</v>
      </c>
      <c r="R20" s="39">
        <v>3</v>
      </c>
      <c r="S20" s="39">
        <v>0</v>
      </c>
      <c r="T20" s="27">
        <f t="shared" si="1"/>
        <v>21</v>
      </c>
      <c r="U20" s="40">
        <f t="shared" si="2"/>
        <v>1.1785714285714286</v>
      </c>
      <c r="V20" s="22">
        <v>248</v>
      </c>
      <c r="W20" s="22" t="s">
        <v>82</v>
      </c>
      <c r="X20" s="22" t="s">
        <v>83</v>
      </c>
      <c r="Y20" s="73">
        <v>1641</v>
      </c>
      <c r="Z20" s="42"/>
      <c r="AA20" s="1" t="s">
        <v>97</v>
      </c>
      <c r="AB20" s="28" t="s">
        <v>117</v>
      </c>
    </row>
    <row r="21" spans="1:28" x14ac:dyDescent="0.3">
      <c r="A21" s="1" t="s">
        <v>58</v>
      </c>
      <c r="B21" s="1" t="s">
        <v>45</v>
      </c>
      <c r="C21" s="27" t="s">
        <v>118</v>
      </c>
      <c r="D21" s="38">
        <v>33</v>
      </c>
      <c r="E21" s="27">
        <v>27</v>
      </c>
      <c r="F21" s="27">
        <v>4</v>
      </c>
      <c r="G21" s="27">
        <v>15</v>
      </c>
      <c r="H21" s="27"/>
      <c r="I21" s="27"/>
      <c r="J21" s="27">
        <v>5</v>
      </c>
      <c r="K21" s="27">
        <v>6</v>
      </c>
      <c r="L21" s="27">
        <v>2</v>
      </c>
      <c r="M21" s="27">
        <v>3</v>
      </c>
      <c r="N21" s="27">
        <f t="shared" si="0"/>
        <v>5</v>
      </c>
      <c r="O21" s="39">
        <v>0</v>
      </c>
      <c r="P21" s="39">
        <v>2</v>
      </c>
      <c r="Q21" s="39">
        <v>1</v>
      </c>
      <c r="R21" s="39">
        <v>1</v>
      </c>
      <c r="S21" s="39">
        <v>0</v>
      </c>
      <c r="T21" s="27">
        <f t="shared" si="1"/>
        <v>13</v>
      </c>
      <c r="U21" s="40">
        <f t="shared" si="2"/>
        <v>0.66666666666666663</v>
      </c>
      <c r="V21" s="22">
        <v>248</v>
      </c>
      <c r="W21" s="22" t="s">
        <v>82</v>
      </c>
      <c r="X21" s="22" t="s">
        <v>83</v>
      </c>
      <c r="Y21" s="73">
        <v>1641</v>
      </c>
      <c r="Z21" s="42"/>
      <c r="AA21" s="1" t="s">
        <v>97</v>
      </c>
      <c r="AB21" s="28" t="s">
        <v>117</v>
      </c>
    </row>
    <row r="22" spans="1:28" x14ac:dyDescent="0.3">
      <c r="A22" s="1" t="s">
        <v>58</v>
      </c>
      <c r="B22" s="1" t="s">
        <v>45</v>
      </c>
      <c r="C22" s="27" t="s">
        <v>51</v>
      </c>
      <c r="D22" s="38">
        <v>34</v>
      </c>
      <c r="E22" s="27">
        <v>25</v>
      </c>
      <c r="F22" s="27">
        <v>3</v>
      </c>
      <c r="G22" s="27">
        <v>11</v>
      </c>
      <c r="H22" s="27"/>
      <c r="I22" s="27"/>
      <c r="J22" s="27">
        <v>0</v>
      </c>
      <c r="K22" s="27">
        <v>0</v>
      </c>
      <c r="L22" s="27">
        <v>1</v>
      </c>
      <c r="M22" s="27">
        <v>0</v>
      </c>
      <c r="N22" s="27">
        <f t="shared" si="0"/>
        <v>1</v>
      </c>
      <c r="O22" s="39">
        <v>2</v>
      </c>
      <c r="P22" s="39">
        <v>1</v>
      </c>
      <c r="Q22" s="39">
        <v>1</v>
      </c>
      <c r="R22" s="39">
        <v>2</v>
      </c>
      <c r="S22" s="39">
        <v>0</v>
      </c>
      <c r="T22" s="27">
        <f t="shared" si="1"/>
        <v>6</v>
      </c>
      <c r="U22" s="40">
        <f t="shared" si="2"/>
        <v>0.4</v>
      </c>
      <c r="V22" s="22">
        <v>248</v>
      </c>
      <c r="W22" s="22" t="s">
        <v>82</v>
      </c>
      <c r="X22" s="22" t="s">
        <v>83</v>
      </c>
      <c r="Y22" s="73">
        <v>1641</v>
      </c>
      <c r="Z22" s="42"/>
      <c r="AA22" s="1" t="s">
        <v>97</v>
      </c>
      <c r="AB22" s="28" t="s">
        <v>117</v>
      </c>
    </row>
    <row r="23" spans="1:28" x14ac:dyDescent="0.3">
      <c r="A23" s="1" t="s">
        <v>58</v>
      </c>
      <c r="B23" s="1" t="s">
        <v>45</v>
      </c>
      <c r="C23" s="27" t="s">
        <v>54</v>
      </c>
      <c r="D23" s="38">
        <v>5</v>
      </c>
      <c r="E23" s="27">
        <v>1</v>
      </c>
      <c r="F23" s="27">
        <v>0</v>
      </c>
      <c r="G23" s="27">
        <v>0</v>
      </c>
      <c r="H23" s="27"/>
      <c r="I23" s="27"/>
      <c r="J23" s="27">
        <v>0</v>
      </c>
      <c r="K23" s="27">
        <v>0</v>
      </c>
      <c r="L23" s="27">
        <v>0</v>
      </c>
      <c r="M23" s="27">
        <v>0</v>
      </c>
      <c r="N23" s="27">
        <f t="shared" si="0"/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27">
        <f t="shared" si="1"/>
        <v>0</v>
      </c>
      <c r="U23" s="40">
        <f t="shared" si="2"/>
        <v>0</v>
      </c>
      <c r="V23" s="22">
        <v>248</v>
      </c>
      <c r="W23" s="22" t="s">
        <v>82</v>
      </c>
      <c r="X23" s="22" t="s">
        <v>83</v>
      </c>
      <c r="Y23" s="73">
        <v>1641</v>
      </c>
      <c r="Z23" s="42"/>
      <c r="AA23" s="1" t="s">
        <v>97</v>
      </c>
      <c r="AB23" s="28" t="s">
        <v>117</v>
      </c>
    </row>
    <row r="24" spans="1:28" x14ac:dyDescent="0.3">
      <c r="A24" s="1" t="s">
        <v>58</v>
      </c>
      <c r="B24" s="1" t="s">
        <v>45</v>
      </c>
      <c r="C24" s="27" t="s">
        <v>55</v>
      </c>
      <c r="D24" s="38">
        <v>11</v>
      </c>
      <c r="E24" s="27">
        <v>22</v>
      </c>
      <c r="F24" s="27">
        <v>0</v>
      </c>
      <c r="G24" s="27">
        <v>2</v>
      </c>
      <c r="H24" s="27">
        <v>0</v>
      </c>
      <c r="I24" s="27">
        <v>1</v>
      </c>
      <c r="J24" s="27">
        <v>0</v>
      </c>
      <c r="K24" s="27">
        <v>0</v>
      </c>
      <c r="L24" s="27">
        <v>0</v>
      </c>
      <c r="M24" s="27">
        <v>1</v>
      </c>
      <c r="N24" s="27">
        <f t="shared" si="0"/>
        <v>1</v>
      </c>
      <c r="O24" s="39">
        <v>2</v>
      </c>
      <c r="P24" s="39">
        <v>1</v>
      </c>
      <c r="Q24" s="39">
        <v>0</v>
      </c>
      <c r="R24" s="39">
        <v>1</v>
      </c>
      <c r="S24" s="39">
        <v>0</v>
      </c>
      <c r="T24" s="27">
        <f t="shared" si="1"/>
        <v>0</v>
      </c>
      <c r="U24" s="40">
        <f t="shared" si="2"/>
        <v>0.18181818181818182</v>
      </c>
      <c r="V24" s="22">
        <v>248</v>
      </c>
      <c r="W24" s="22" t="s">
        <v>82</v>
      </c>
      <c r="X24" s="22" t="s">
        <v>83</v>
      </c>
      <c r="Y24" s="73">
        <v>1641</v>
      </c>
      <c r="Z24" s="42"/>
      <c r="AA24" s="1" t="s">
        <v>97</v>
      </c>
      <c r="AB24" s="28" t="s">
        <v>117</v>
      </c>
    </row>
    <row r="25" spans="1:28" x14ac:dyDescent="0.3">
      <c r="A25" s="44" t="s">
        <v>58</v>
      </c>
      <c r="B25" s="44" t="s">
        <v>45</v>
      </c>
      <c r="C25" s="45" t="s">
        <v>39</v>
      </c>
      <c r="D25" s="44"/>
      <c r="E25" s="45">
        <f t="shared" ref="E25:T25" si="3">SUM(E13:E24)</f>
        <v>240</v>
      </c>
      <c r="F25" s="45">
        <f t="shared" si="3"/>
        <v>34</v>
      </c>
      <c r="G25" s="45">
        <f t="shared" si="3"/>
        <v>78</v>
      </c>
      <c r="H25" s="45">
        <f t="shared" si="3"/>
        <v>0</v>
      </c>
      <c r="I25" s="45">
        <f t="shared" si="3"/>
        <v>1</v>
      </c>
      <c r="J25" s="45">
        <f t="shared" si="3"/>
        <v>12</v>
      </c>
      <c r="K25" s="45">
        <f t="shared" si="3"/>
        <v>19</v>
      </c>
      <c r="L25" s="45">
        <f t="shared" si="3"/>
        <v>11</v>
      </c>
      <c r="M25" s="45">
        <f t="shared" si="3"/>
        <v>21</v>
      </c>
      <c r="N25" s="45">
        <f t="shared" si="3"/>
        <v>32</v>
      </c>
      <c r="O25" s="45">
        <f t="shared" si="3"/>
        <v>20</v>
      </c>
      <c r="P25" s="45">
        <f t="shared" si="3"/>
        <v>17</v>
      </c>
      <c r="Q25" s="45">
        <f t="shared" si="3"/>
        <v>9</v>
      </c>
      <c r="R25" s="45">
        <f t="shared" si="3"/>
        <v>14</v>
      </c>
      <c r="S25" s="45">
        <f t="shared" si="3"/>
        <v>0</v>
      </c>
      <c r="T25" s="45">
        <f t="shared" si="3"/>
        <v>80</v>
      </c>
      <c r="U25" s="46">
        <f>((T25+Q25+N25-R25)+(O25*2))/E25</f>
        <v>0.61250000000000004</v>
      </c>
      <c r="V25" s="47">
        <v>248</v>
      </c>
      <c r="W25" s="47" t="s">
        <v>82</v>
      </c>
      <c r="X25" s="47" t="s">
        <v>83</v>
      </c>
      <c r="Y25" s="74">
        <v>1641</v>
      </c>
      <c r="Z25" s="49"/>
      <c r="AA25" s="44" t="s">
        <v>97</v>
      </c>
      <c r="AB25" s="80" t="s">
        <v>117</v>
      </c>
    </row>
    <row r="26" spans="1:28" x14ac:dyDescent="0.3">
      <c r="A26" s="1"/>
      <c r="B26" s="1"/>
      <c r="C26" s="1"/>
      <c r="D26" s="1"/>
      <c r="F26" s="50" t="s">
        <v>40</v>
      </c>
      <c r="G26" s="51">
        <f>F25/G25</f>
        <v>0.4358974358974359</v>
      </c>
      <c r="H26" s="27"/>
      <c r="I26" s="1"/>
      <c r="J26" s="50" t="s">
        <v>41</v>
      </c>
      <c r="K26" s="52">
        <f>J25/K25</f>
        <v>0.63157894736842102</v>
      </c>
      <c r="L26" s="1"/>
      <c r="M26" s="39" t="s">
        <v>42</v>
      </c>
      <c r="N26" s="53">
        <v>11</v>
      </c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4"/>
      <c r="Z28" s="42"/>
      <c r="AA28" s="1"/>
      <c r="AB28" s="28"/>
    </row>
    <row r="29" spans="1:28" x14ac:dyDescent="0.3">
      <c r="A29" s="1"/>
      <c r="B29" s="1"/>
      <c r="C29" s="5"/>
      <c r="V29" s="22"/>
      <c r="W29" s="22"/>
      <c r="X29" s="22"/>
      <c r="Y29" s="54"/>
      <c r="Z29" s="42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32" t="s">
        <v>59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18</v>
      </c>
      <c r="AB33" s="87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58</v>
      </c>
      <c r="C35" s="27" t="s">
        <v>81</v>
      </c>
      <c r="D35" s="38">
        <v>34</v>
      </c>
      <c r="E35" s="27">
        <v>45</v>
      </c>
      <c r="F35" s="27">
        <v>20</v>
      </c>
      <c r="G35" s="27">
        <v>34</v>
      </c>
      <c r="H35" s="27"/>
      <c r="I35" s="27"/>
      <c r="J35" s="27">
        <v>4</v>
      </c>
      <c r="K35" s="27">
        <v>7</v>
      </c>
      <c r="L35" s="27">
        <v>12</v>
      </c>
      <c r="M35" s="27">
        <v>14</v>
      </c>
      <c r="N35" s="27">
        <f t="shared" ref="N35:N45" si="4">SUM(L35:M35)</f>
        <v>26</v>
      </c>
      <c r="O35" s="27">
        <v>0</v>
      </c>
      <c r="P35" s="39">
        <v>5</v>
      </c>
      <c r="Q35" s="27">
        <v>2</v>
      </c>
      <c r="R35" s="27">
        <v>4</v>
      </c>
      <c r="S35" s="27">
        <v>0</v>
      </c>
      <c r="T35" s="27">
        <f t="shared" ref="T35:T45" si="5">(H35*3)+((F35-H35)*2)+J35</f>
        <v>44</v>
      </c>
      <c r="U35" s="40">
        <f t="shared" ref="U35:U45" si="6">IFERROR(((T35+Q35+N35-R35)+(O35*2))/E35,"")</f>
        <v>1.5111111111111111</v>
      </c>
      <c r="V35" s="22">
        <v>248</v>
      </c>
      <c r="W35" s="22" t="s">
        <v>95</v>
      </c>
      <c r="X35" s="22" t="s">
        <v>96</v>
      </c>
      <c r="Y35" s="73">
        <v>1641</v>
      </c>
      <c r="Z35" s="42" t="s">
        <v>122</v>
      </c>
      <c r="AA35" s="1" t="s">
        <v>84</v>
      </c>
      <c r="AB35" s="28" t="s">
        <v>123</v>
      </c>
    </row>
    <row r="36" spans="1:28" x14ac:dyDescent="0.3">
      <c r="A36" s="1" t="s">
        <v>45</v>
      </c>
      <c r="B36" s="1" t="s">
        <v>58</v>
      </c>
      <c r="C36" s="27" t="s">
        <v>86</v>
      </c>
      <c r="D36" s="38">
        <v>12</v>
      </c>
      <c r="E36" s="27" t="s">
        <v>175</v>
      </c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39"/>
      <c r="Q36" s="27"/>
      <c r="R36" s="27"/>
      <c r="S36" s="27"/>
      <c r="T36" s="27"/>
      <c r="U36" s="40"/>
      <c r="V36" s="22">
        <v>248</v>
      </c>
      <c r="W36" s="22" t="s">
        <v>95</v>
      </c>
      <c r="X36" s="22" t="s">
        <v>96</v>
      </c>
      <c r="Y36" s="73">
        <v>1641</v>
      </c>
      <c r="Z36" s="42"/>
      <c r="AA36" s="1" t="s">
        <v>84</v>
      </c>
      <c r="AB36" s="28" t="s">
        <v>123</v>
      </c>
    </row>
    <row r="37" spans="1:28" x14ac:dyDescent="0.3">
      <c r="A37" s="1" t="s">
        <v>45</v>
      </c>
      <c r="B37" s="1" t="s">
        <v>58</v>
      </c>
      <c r="C37" s="27" t="s">
        <v>87</v>
      </c>
      <c r="D37" s="38">
        <v>20</v>
      </c>
      <c r="E37" s="27">
        <v>4</v>
      </c>
      <c r="F37" s="27">
        <v>0</v>
      </c>
      <c r="G37" s="27">
        <v>0</v>
      </c>
      <c r="H37" s="27"/>
      <c r="I37" s="27"/>
      <c r="J37" s="27">
        <v>0</v>
      </c>
      <c r="K37" s="27">
        <v>0</v>
      </c>
      <c r="L37" s="27">
        <v>0</v>
      </c>
      <c r="M37" s="27">
        <v>0</v>
      </c>
      <c r="N37" s="27">
        <f t="shared" si="4"/>
        <v>0</v>
      </c>
      <c r="O37" s="39">
        <v>0</v>
      </c>
      <c r="P37" s="39">
        <v>1</v>
      </c>
      <c r="Q37" s="39">
        <v>0</v>
      </c>
      <c r="R37" s="39">
        <v>0</v>
      </c>
      <c r="S37" s="39">
        <v>0</v>
      </c>
      <c r="T37" s="39">
        <f t="shared" si="5"/>
        <v>0</v>
      </c>
      <c r="U37" s="40">
        <f t="shared" si="6"/>
        <v>0</v>
      </c>
      <c r="V37" s="22">
        <v>248</v>
      </c>
      <c r="W37" s="22" t="s">
        <v>95</v>
      </c>
      <c r="X37" s="22" t="s">
        <v>96</v>
      </c>
      <c r="Y37" s="73">
        <v>1641</v>
      </c>
      <c r="Z37" s="42"/>
      <c r="AA37" s="1" t="s">
        <v>84</v>
      </c>
      <c r="AB37" s="28" t="s">
        <v>123</v>
      </c>
    </row>
    <row r="38" spans="1:28" x14ac:dyDescent="0.3">
      <c r="A38" s="1" t="s">
        <v>45</v>
      </c>
      <c r="B38" s="1" t="s">
        <v>58</v>
      </c>
      <c r="C38" s="27" t="s">
        <v>88</v>
      </c>
      <c r="D38" s="38">
        <v>40</v>
      </c>
      <c r="E38" s="27">
        <v>36</v>
      </c>
      <c r="F38" s="27">
        <v>5</v>
      </c>
      <c r="G38" s="27">
        <v>14</v>
      </c>
      <c r="H38" s="27"/>
      <c r="I38" s="27"/>
      <c r="J38" s="27">
        <v>1</v>
      </c>
      <c r="K38" s="27">
        <v>2</v>
      </c>
      <c r="L38" s="27">
        <v>1</v>
      </c>
      <c r="M38" s="27">
        <v>8</v>
      </c>
      <c r="N38" s="27">
        <f t="shared" si="4"/>
        <v>9</v>
      </c>
      <c r="O38" s="39">
        <v>2</v>
      </c>
      <c r="P38" s="39">
        <v>3</v>
      </c>
      <c r="Q38" s="39">
        <v>0</v>
      </c>
      <c r="R38" s="39">
        <v>2</v>
      </c>
      <c r="S38" s="39">
        <v>1</v>
      </c>
      <c r="T38" s="39">
        <f t="shared" si="5"/>
        <v>11</v>
      </c>
      <c r="U38" s="40">
        <f t="shared" si="6"/>
        <v>0.61111111111111116</v>
      </c>
      <c r="V38" s="22">
        <v>248</v>
      </c>
      <c r="W38" s="22" t="s">
        <v>95</v>
      </c>
      <c r="X38" s="22" t="s">
        <v>96</v>
      </c>
      <c r="Y38" s="73">
        <v>1641</v>
      </c>
      <c r="Z38" s="42"/>
      <c r="AA38" s="1" t="s">
        <v>84</v>
      </c>
      <c r="AB38" s="28" t="s">
        <v>123</v>
      </c>
    </row>
    <row r="39" spans="1:28" x14ac:dyDescent="0.3">
      <c r="A39" s="1" t="s">
        <v>45</v>
      </c>
      <c r="B39" s="1" t="s">
        <v>58</v>
      </c>
      <c r="C39" s="27" t="s">
        <v>180</v>
      </c>
      <c r="D39" s="38">
        <v>11</v>
      </c>
      <c r="E39" s="27" t="s">
        <v>175</v>
      </c>
      <c r="F39" s="27"/>
      <c r="G39" s="27"/>
      <c r="H39" s="27"/>
      <c r="I39" s="27"/>
      <c r="J39" s="27"/>
      <c r="K39" s="27"/>
      <c r="L39" s="27"/>
      <c r="M39" s="27"/>
      <c r="N39" s="27"/>
      <c r="O39" s="39"/>
      <c r="P39" s="39"/>
      <c r="Q39" s="39"/>
      <c r="R39" s="39"/>
      <c r="S39" s="39"/>
      <c r="T39" s="27"/>
      <c r="U39" s="40"/>
      <c r="V39" s="22">
        <v>248</v>
      </c>
      <c r="W39" s="22" t="s">
        <v>95</v>
      </c>
      <c r="X39" s="59" t="s">
        <v>96</v>
      </c>
      <c r="Y39" s="73">
        <v>1641</v>
      </c>
      <c r="Z39" s="42"/>
      <c r="AA39" s="1" t="s">
        <v>84</v>
      </c>
      <c r="AB39" s="28" t="s">
        <v>123</v>
      </c>
    </row>
    <row r="40" spans="1:28" x14ac:dyDescent="0.3">
      <c r="A40" s="1" t="s">
        <v>45</v>
      </c>
      <c r="B40" s="1" t="s">
        <v>58</v>
      </c>
      <c r="C40" s="27" t="s">
        <v>90</v>
      </c>
      <c r="D40" s="38">
        <v>42</v>
      </c>
      <c r="E40" s="27">
        <v>13</v>
      </c>
      <c r="F40" s="27">
        <v>0</v>
      </c>
      <c r="G40" s="27">
        <v>2</v>
      </c>
      <c r="H40" s="27"/>
      <c r="I40" s="27"/>
      <c r="J40" s="27">
        <v>0</v>
      </c>
      <c r="K40" s="27">
        <v>0</v>
      </c>
      <c r="L40" s="27">
        <v>1</v>
      </c>
      <c r="M40" s="27">
        <v>0</v>
      </c>
      <c r="N40" s="27">
        <f t="shared" si="4"/>
        <v>1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f t="shared" si="5"/>
        <v>0</v>
      </c>
      <c r="U40" s="40">
        <f t="shared" si="6"/>
        <v>7.6923076923076927E-2</v>
      </c>
      <c r="V40" s="22">
        <v>248</v>
      </c>
      <c r="W40" s="22" t="s">
        <v>95</v>
      </c>
      <c r="X40" s="22" t="s">
        <v>96</v>
      </c>
      <c r="Y40" s="73">
        <v>1641</v>
      </c>
      <c r="Z40" s="42"/>
      <c r="AA40" s="1" t="s">
        <v>84</v>
      </c>
      <c r="AB40" s="28" t="s">
        <v>123</v>
      </c>
    </row>
    <row r="41" spans="1:28" x14ac:dyDescent="0.3">
      <c r="A41" s="1" t="s">
        <v>45</v>
      </c>
      <c r="B41" s="1" t="s">
        <v>58</v>
      </c>
      <c r="C41" s="27" t="s">
        <v>124</v>
      </c>
      <c r="D41" s="38">
        <v>30</v>
      </c>
      <c r="E41" s="27">
        <v>35</v>
      </c>
      <c r="F41" s="27">
        <v>3</v>
      </c>
      <c r="G41" s="27">
        <v>7</v>
      </c>
      <c r="H41" s="27"/>
      <c r="I41" s="27"/>
      <c r="J41" s="27">
        <v>2</v>
      </c>
      <c r="K41" s="27">
        <v>4</v>
      </c>
      <c r="L41" s="27">
        <v>1</v>
      </c>
      <c r="M41" s="27">
        <v>6</v>
      </c>
      <c r="N41" s="27">
        <f t="shared" si="4"/>
        <v>7</v>
      </c>
      <c r="O41" s="39">
        <v>1</v>
      </c>
      <c r="P41" s="39">
        <v>3</v>
      </c>
      <c r="Q41" s="39">
        <v>0</v>
      </c>
      <c r="R41" s="39">
        <v>2</v>
      </c>
      <c r="S41" s="39">
        <v>0</v>
      </c>
      <c r="T41" s="39">
        <f t="shared" si="5"/>
        <v>8</v>
      </c>
      <c r="U41" s="40">
        <f t="shared" si="6"/>
        <v>0.42857142857142855</v>
      </c>
      <c r="V41" s="22">
        <v>248</v>
      </c>
      <c r="W41" s="22" t="s">
        <v>95</v>
      </c>
      <c r="X41" s="22" t="s">
        <v>96</v>
      </c>
      <c r="Y41" s="73">
        <v>1641</v>
      </c>
      <c r="Z41" s="42"/>
      <c r="AA41" s="1" t="s">
        <v>84</v>
      </c>
      <c r="AB41" s="28" t="s">
        <v>123</v>
      </c>
    </row>
    <row r="42" spans="1:28" x14ac:dyDescent="0.3">
      <c r="A42" s="1" t="s">
        <v>45</v>
      </c>
      <c r="B42" s="1" t="s">
        <v>58</v>
      </c>
      <c r="C42" s="27" t="s">
        <v>91</v>
      </c>
      <c r="D42" s="38">
        <v>22</v>
      </c>
      <c r="E42" s="27">
        <v>42</v>
      </c>
      <c r="F42" s="27">
        <v>6</v>
      </c>
      <c r="G42" s="27">
        <v>11</v>
      </c>
      <c r="H42" s="27"/>
      <c r="I42" s="27"/>
      <c r="J42" s="27">
        <v>0</v>
      </c>
      <c r="K42" s="27">
        <v>0</v>
      </c>
      <c r="L42" s="27">
        <v>0</v>
      </c>
      <c r="M42" s="27">
        <v>1</v>
      </c>
      <c r="N42" s="27">
        <f t="shared" si="4"/>
        <v>1</v>
      </c>
      <c r="O42" s="39">
        <v>4</v>
      </c>
      <c r="P42" s="39">
        <v>2</v>
      </c>
      <c r="Q42" s="39">
        <v>1</v>
      </c>
      <c r="R42" s="39">
        <v>1</v>
      </c>
      <c r="S42" s="39">
        <v>0</v>
      </c>
      <c r="T42" s="39">
        <f t="shared" si="5"/>
        <v>12</v>
      </c>
      <c r="U42" s="40">
        <f t="shared" si="6"/>
        <v>0.5</v>
      </c>
      <c r="V42" s="22">
        <v>248</v>
      </c>
      <c r="W42" s="22" t="s">
        <v>95</v>
      </c>
      <c r="X42" s="22" t="s">
        <v>96</v>
      </c>
      <c r="Y42" s="73">
        <v>1641</v>
      </c>
      <c r="Z42" s="42"/>
      <c r="AA42" s="1" t="s">
        <v>84</v>
      </c>
      <c r="AB42" s="28" t="s">
        <v>123</v>
      </c>
    </row>
    <row r="43" spans="1:28" x14ac:dyDescent="0.3">
      <c r="A43" s="1" t="s">
        <v>45</v>
      </c>
      <c r="B43" s="1" t="s">
        <v>58</v>
      </c>
      <c r="C43" s="27" t="s">
        <v>92</v>
      </c>
      <c r="D43" s="38">
        <v>44</v>
      </c>
      <c r="E43" s="27">
        <v>16</v>
      </c>
      <c r="F43" s="27">
        <v>1</v>
      </c>
      <c r="G43" s="27">
        <v>4</v>
      </c>
      <c r="H43" s="27"/>
      <c r="I43" s="27"/>
      <c r="J43" s="27">
        <v>0</v>
      </c>
      <c r="K43" s="27">
        <v>0</v>
      </c>
      <c r="L43" s="27">
        <v>3</v>
      </c>
      <c r="M43" s="27">
        <v>1</v>
      </c>
      <c r="N43" s="27">
        <f t="shared" si="4"/>
        <v>4</v>
      </c>
      <c r="O43" s="39">
        <v>2</v>
      </c>
      <c r="P43" s="39">
        <v>2</v>
      </c>
      <c r="Q43" s="39">
        <v>1</v>
      </c>
      <c r="R43" s="39">
        <v>1</v>
      </c>
      <c r="S43" s="39">
        <v>0</v>
      </c>
      <c r="T43" s="39">
        <f t="shared" si="5"/>
        <v>2</v>
      </c>
      <c r="U43" s="40">
        <f t="shared" si="6"/>
        <v>0.625</v>
      </c>
      <c r="V43" s="22">
        <v>248</v>
      </c>
      <c r="W43" s="22" t="s">
        <v>95</v>
      </c>
      <c r="X43" s="22" t="s">
        <v>96</v>
      </c>
      <c r="Y43" s="73">
        <v>1641</v>
      </c>
      <c r="Z43" s="42"/>
      <c r="AA43" s="1" t="s">
        <v>84</v>
      </c>
      <c r="AB43" s="28" t="s">
        <v>123</v>
      </c>
    </row>
    <row r="44" spans="1:28" x14ac:dyDescent="0.3">
      <c r="A44" s="1" t="s">
        <v>45</v>
      </c>
      <c r="B44" s="1" t="s">
        <v>58</v>
      </c>
      <c r="C44" s="27" t="s">
        <v>125</v>
      </c>
      <c r="D44" s="38">
        <v>24</v>
      </c>
      <c r="E44" s="27">
        <v>42</v>
      </c>
      <c r="F44" s="27">
        <v>4</v>
      </c>
      <c r="G44" s="27">
        <v>9</v>
      </c>
      <c r="H44" s="27"/>
      <c r="I44" s="27"/>
      <c r="J44" s="27">
        <v>2</v>
      </c>
      <c r="K44" s="27">
        <v>4</v>
      </c>
      <c r="L44" s="27">
        <v>2</v>
      </c>
      <c r="M44" s="27">
        <v>1</v>
      </c>
      <c r="N44" s="27">
        <f t="shared" si="4"/>
        <v>3</v>
      </c>
      <c r="O44" s="39">
        <v>2</v>
      </c>
      <c r="P44" s="39">
        <v>2</v>
      </c>
      <c r="Q44" s="39">
        <v>1</v>
      </c>
      <c r="R44" s="39">
        <v>4</v>
      </c>
      <c r="S44" s="39">
        <v>0</v>
      </c>
      <c r="T44" s="39">
        <f t="shared" si="5"/>
        <v>10</v>
      </c>
      <c r="U44" s="40">
        <f t="shared" si="6"/>
        <v>0.33333333333333331</v>
      </c>
      <c r="V44" s="22">
        <v>248</v>
      </c>
      <c r="W44" s="22" t="s">
        <v>95</v>
      </c>
      <c r="X44" s="22" t="s">
        <v>96</v>
      </c>
      <c r="Y44" s="73">
        <v>1641</v>
      </c>
      <c r="Z44" s="42"/>
      <c r="AA44" s="1" t="s">
        <v>84</v>
      </c>
      <c r="AB44" s="28" t="s">
        <v>123</v>
      </c>
    </row>
    <row r="45" spans="1:28" x14ac:dyDescent="0.3">
      <c r="A45" s="1" t="s">
        <v>45</v>
      </c>
      <c r="B45" s="1" t="s">
        <v>58</v>
      </c>
      <c r="C45" s="27" t="s">
        <v>126</v>
      </c>
      <c r="D45" s="38">
        <v>33</v>
      </c>
      <c r="E45" s="27">
        <v>7</v>
      </c>
      <c r="F45" s="27">
        <v>1</v>
      </c>
      <c r="G45" s="27">
        <v>2</v>
      </c>
      <c r="H45" s="27"/>
      <c r="I45" s="27"/>
      <c r="J45" s="27">
        <v>0</v>
      </c>
      <c r="K45" s="27">
        <v>0</v>
      </c>
      <c r="L45" s="27">
        <v>0</v>
      </c>
      <c r="M45" s="27">
        <v>0</v>
      </c>
      <c r="N45" s="27">
        <f t="shared" si="4"/>
        <v>0</v>
      </c>
      <c r="O45" s="39">
        <v>0</v>
      </c>
      <c r="P45" s="39">
        <v>1</v>
      </c>
      <c r="Q45" s="39">
        <v>2</v>
      </c>
      <c r="R45" s="39">
        <v>1</v>
      </c>
      <c r="S45" s="39">
        <v>0</v>
      </c>
      <c r="T45" s="39">
        <f t="shared" si="5"/>
        <v>2</v>
      </c>
      <c r="U45" s="40">
        <f t="shared" si="6"/>
        <v>0.42857142857142855</v>
      </c>
      <c r="V45" s="22">
        <v>248</v>
      </c>
      <c r="W45" s="22" t="s">
        <v>95</v>
      </c>
      <c r="X45" s="22" t="s">
        <v>96</v>
      </c>
      <c r="Y45" s="73">
        <v>1641</v>
      </c>
      <c r="Z45" s="42"/>
      <c r="AA45" s="1" t="s">
        <v>84</v>
      </c>
      <c r="AB45" s="28" t="s">
        <v>123</v>
      </c>
    </row>
    <row r="46" spans="1:28" x14ac:dyDescent="0.3">
      <c r="A46" s="44" t="s">
        <v>45</v>
      </c>
      <c r="B46" s="44" t="s">
        <v>58</v>
      </c>
      <c r="C46" s="45" t="s">
        <v>39</v>
      </c>
      <c r="D46" s="44"/>
      <c r="E46" s="45">
        <f t="shared" ref="E46:T46" si="7">SUM(E35:E45)</f>
        <v>240</v>
      </c>
      <c r="F46" s="45">
        <f t="shared" si="7"/>
        <v>40</v>
      </c>
      <c r="G46" s="45">
        <f t="shared" si="7"/>
        <v>83</v>
      </c>
      <c r="H46" s="45">
        <f t="shared" si="7"/>
        <v>0</v>
      </c>
      <c r="I46" s="45">
        <f t="shared" si="7"/>
        <v>0</v>
      </c>
      <c r="J46" s="45">
        <f t="shared" si="7"/>
        <v>9</v>
      </c>
      <c r="K46" s="45">
        <f t="shared" si="7"/>
        <v>17</v>
      </c>
      <c r="L46" s="45">
        <f t="shared" si="7"/>
        <v>20</v>
      </c>
      <c r="M46" s="45">
        <f t="shared" si="7"/>
        <v>31</v>
      </c>
      <c r="N46" s="45">
        <f t="shared" si="7"/>
        <v>51</v>
      </c>
      <c r="O46" s="45">
        <f t="shared" si="7"/>
        <v>11</v>
      </c>
      <c r="P46" s="45">
        <f t="shared" si="7"/>
        <v>19</v>
      </c>
      <c r="Q46" s="45">
        <f t="shared" si="7"/>
        <v>7</v>
      </c>
      <c r="R46" s="45">
        <f t="shared" si="7"/>
        <v>15</v>
      </c>
      <c r="S46" s="45">
        <f t="shared" si="7"/>
        <v>1</v>
      </c>
      <c r="T46" s="45">
        <f t="shared" si="7"/>
        <v>89</v>
      </c>
      <c r="U46" s="46">
        <f>((T46+Q46+N46-R46)+(O46*2))/E46</f>
        <v>0.64166666666666672</v>
      </c>
      <c r="V46" s="47">
        <v>248</v>
      </c>
      <c r="W46" s="47" t="s">
        <v>95</v>
      </c>
      <c r="X46" s="47" t="s">
        <v>96</v>
      </c>
      <c r="Y46" s="74">
        <v>1641</v>
      </c>
      <c r="Z46" s="49"/>
      <c r="AA46" s="44" t="s">
        <v>84</v>
      </c>
      <c r="AB46" s="80" t="s">
        <v>123</v>
      </c>
    </row>
    <row r="47" spans="1:28" x14ac:dyDescent="0.3">
      <c r="A47" s="1"/>
      <c r="B47" s="1"/>
      <c r="C47" s="1"/>
      <c r="D47" s="1"/>
      <c r="F47" s="50" t="s">
        <v>40</v>
      </c>
      <c r="G47" s="51">
        <f>F46/G46</f>
        <v>0.48192771084337349</v>
      </c>
      <c r="H47" s="27"/>
      <c r="I47" s="1"/>
      <c r="J47" s="50" t="s">
        <v>41</v>
      </c>
      <c r="K47" s="52">
        <f>J46/K46</f>
        <v>0.52941176470588236</v>
      </c>
      <c r="L47" s="1"/>
      <c r="M47" s="39" t="s">
        <v>42</v>
      </c>
      <c r="N47" s="53">
        <v>6</v>
      </c>
      <c r="P47" s="1"/>
      <c r="Q47" s="1"/>
      <c r="R47" s="1"/>
      <c r="S47" s="1"/>
      <c r="T47" s="1"/>
      <c r="U47" s="1"/>
      <c r="V47" s="22"/>
      <c r="W47" s="22"/>
      <c r="X47" s="22"/>
      <c r="Y47" s="54"/>
      <c r="Z47" s="42"/>
      <c r="AA47" s="1"/>
      <c r="AB47" s="28"/>
    </row>
    <row r="48" spans="1:28" x14ac:dyDescent="0.3">
      <c r="A48" s="1"/>
      <c r="B48" s="1"/>
      <c r="C48" s="5" t="s">
        <v>43</v>
      </c>
      <c r="V48" s="22"/>
      <c r="W48" s="22"/>
      <c r="X48" s="22"/>
      <c r="Y48" s="54"/>
      <c r="Z48" s="42"/>
      <c r="AA48" s="1"/>
      <c r="AB48" s="28"/>
    </row>
  </sheetData>
  <sheetProtection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ACCBF-8148-4544-9198-76EAED3D3499}">
  <sheetPr>
    <tabColor rgb="FFFF0000"/>
  </sheetPr>
  <dimension ref="A1:AB51"/>
  <sheetViews>
    <sheetView topLeftCell="A2"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3" t="s">
        <v>477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29234</v>
      </c>
      <c r="D3" s="7" t="s">
        <v>0</v>
      </c>
      <c r="E3" s="8"/>
      <c r="F3" s="5" t="s">
        <v>563</v>
      </c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236</v>
      </c>
      <c r="D4" s="7" t="s">
        <v>4</v>
      </c>
      <c r="E4" s="8"/>
      <c r="F4" s="5" t="s">
        <v>564</v>
      </c>
      <c r="G4" s="1"/>
      <c r="J4" s="15" t="s">
        <v>255</v>
      </c>
      <c r="K4" s="16" t="s">
        <v>44</v>
      </c>
      <c r="L4" s="17"/>
      <c r="M4" s="18"/>
      <c r="N4" s="19">
        <v>25</v>
      </c>
      <c r="O4" s="19">
        <v>25</v>
      </c>
      <c r="P4" s="19">
        <v>31</v>
      </c>
      <c r="Q4" s="19">
        <v>22</v>
      </c>
      <c r="R4" s="20"/>
      <c r="S4" s="21">
        <f>SUM(N4:R4)</f>
        <v>103</v>
      </c>
      <c r="T4" s="22">
        <v>251</v>
      </c>
    </row>
    <row r="5" spans="1:28" x14ac:dyDescent="0.3">
      <c r="B5" s="1"/>
      <c r="C5" s="6" t="s">
        <v>146</v>
      </c>
      <c r="D5" s="7" t="s">
        <v>5</v>
      </c>
      <c r="E5" s="1"/>
      <c r="F5" s="1"/>
      <c r="G5" s="1"/>
      <c r="J5" s="15" t="s">
        <v>256</v>
      </c>
      <c r="K5" s="16" t="s">
        <v>77</v>
      </c>
      <c r="L5" s="17"/>
      <c r="M5" s="18"/>
      <c r="N5" s="19">
        <v>15</v>
      </c>
      <c r="O5" s="19">
        <v>26</v>
      </c>
      <c r="P5" s="19">
        <v>14</v>
      </c>
      <c r="Q5" s="19">
        <v>28</v>
      </c>
      <c r="R5" s="20"/>
      <c r="S5" s="21">
        <f>SUM(N5:R5)</f>
        <v>83</v>
      </c>
      <c r="T5" s="22">
        <v>251</v>
      </c>
      <c r="U5" s="1"/>
      <c r="V5" s="1"/>
      <c r="W5" s="1"/>
    </row>
    <row r="6" spans="1:28" x14ac:dyDescent="0.3">
      <c r="C6" s="23">
        <v>1029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102</v>
      </c>
      <c r="D7" s="7" t="s">
        <v>7</v>
      </c>
      <c r="G7" s="36"/>
      <c r="H7" s="63"/>
      <c r="S7" s="1"/>
      <c r="T7" s="25" t="s">
        <v>8</v>
      </c>
      <c r="U7" s="1"/>
      <c r="V7" s="26">
        <v>251</v>
      </c>
      <c r="W7" s="1"/>
    </row>
    <row r="8" spans="1:28" x14ac:dyDescent="0.3">
      <c r="B8" s="1"/>
      <c r="C8" s="24" t="s">
        <v>536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>
        <v>18</v>
      </c>
      <c r="W11" s="1"/>
      <c r="X11" s="1"/>
      <c r="Y11" s="31"/>
      <c r="Z11" s="42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76</v>
      </c>
      <c r="B13" s="1" t="s">
        <v>45</v>
      </c>
      <c r="C13" s="27" t="s">
        <v>116</v>
      </c>
      <c r="D13" s="38">
        <v>22</v>
      </c>
      <c r="E13" s="92"/>
      <c r="F13" s="27">
        <v>1</v>
      </c>
      <c r="G13" s="92"/>
      <c r="H13" s="92"/>
      <c r="I13" s="92"/>
      <c r="J13" s="27">
        <v>3</v>
      </c>
      <c r="K13" s="27">
        <v>6</v>
      </c>
      <c r="L13" s="92"/>
      <c r="M13" s="92"/>
      <c r="N13" s="27">
        <f>SUM(L13:M13)</f>
        <v>0</v>
      </c>
      <c r="O13" s="92"/>
      <c r="P13" s="93"/>
      <c r="Q13" s="92"/>
      <c r="R13" s="92"/>
      <c r="S13" s="92"/>
      <c r="T13" s="27">
        <f>+(F13*2)+J13</f>
        <v>5</v>
      </c>
      <c r="U13" s="40" t="str">
        <f>IFERROR(((T13+Q13+N13-R13)+(O13*2))/E13,"")</f>
        <v/>
      </c>
      <c r="V13" s="22">
        <v>251</v>
      </c>
      <c r="W13" s="22" t="s">
        <v>95</v>
      </c>
      <c r="X13" s="22" t="s">
        <v>96</v>
      </c>
      <c r="Y13" s="73">
        <v>1029</v>
      </c>
      <c r="Z13" s="42"/>
      <c r="AA13" s="1" t="s">
        <v>97</v>
      </c>
      <c r="AB13" s="28" t="s">
        <v>257</v>
      </c>
    </row>
    <row r="14" spans="1:28" x14ac:dyDescent="0.3">
      <c r="A14" s="1" t="s">
        <v>76</v>
      </c>
      <c r="B14" s="1" t="s">
        <v>45</v>
      </c>
      <c r="C14" s="27" t="s">
        <v>50</v>
      </c>
      <c r="D14" s="38">
        <v>15</v>
      </c>
      <c r="E14" s="92"/>
      <c r="F14" s="27">
        <v>4</v>
      </c>
      <c r="G14" s="92"/>
      <c r="H14" s="92"/>
      <c r="I14" s="92"/>
      <c r="J14" s="27">
        <v>4</v>
      </c>
      <c r="K14" s="27">
        <v>6</v>
      </c>
      <c r="L14" s="92"/>
      <c r="M14" s="92"/>
      <c r="N14" s="27">
        <f t="shared" ref="N14:N19" si="0">SUM(L14:M14)</f>
        <v>0</v>
      </c>
      <c r="O14" s="93"/>
      <c r="P14" s="93"/>
      <c r="Q14" s="93"/>
      <c r="R14" s="93"/>
      <c r="S14" s="93"/>
      <c r="T14" s="27">
        <f t="shared" ref="T14:T24" si="1">+(F14*2)+J14</f>
        <v>12</v>
      </c>
      <c r="U14" s="40" t="str">
        <f t="shared" ref="U14:U24" si="2">IFERROR(((T14+Q14+N14-R14)+(O14*2))/E14,"")</f>
        <v/>
      </c>
      <c r="V14" s="22">
        <v>251</v>
      </c>
      <c r="W14" s="22" t="s">
        <v>95</v>
      </c>
      <c r="X14" s="22" t="s">
        <v>96</v>
      </c>
      <c r="Y14" s="73">
        <v>1029</v>
      </c>
      <c r="Z14" s="42"/>
      <c r="AA14" s="1" t="s">
        <v>97</v>
      </c>
      <c r="AB14" s="28" t="s">
        <v>257</v>
      </c>
    </row>
    <row r="15" spans="1:28" x14ac:dyDescent="0.3">
      <c r="A15" s="1" t="s">
        <v>76</v>
      </c>
      <c r="B15" s="1" t="s">
        <v>45</v>
      </c>
      <c r="C15" s="27" t="s">
        <v>49</v>
      </c>
      <c r="D15" s="38">
        <v>10</v>
      </c>
      <c r="E15" s="92"/>
      <c r="F15" s="27">
        <v>5</v>
      </c>
      <c r="G15" s="92"/>
      <c r="H15" s="92"/>
      <c r="I15" s="92"/>
      <c r="J15" s="27">
        <v>1</v>
      </c>
      <c r="K15" s="27">
        <v>2</v>
      </c>
      <c r="L15" s="92"/>
      <c r="M15" s="92"/>
      <c r="N15" s="27">
        <f t="shared" si="0"/>
        <v>0</v>
      </c>
      <c r="O15" s="93"/>
      <c r="P15" s="93"/>
      <c r="Q15" s="93"/>
      <c r="R15" s="93"/>
      <c r="S15" s="93"/>
      <c r="T15" s="27">
        <f t="shared" si="1"/>
        <v>11</v>
      </c>
      <c r="U15" s="40" t="str">
        <f t="shared" si="2"/>
        <v/>
      </c>
      <c r="V15" s="22">
        <v>251</v>
      </c>
      <c r="W15" s="22" t="s">
        <v>95</v>
      </c>
      <c r="X15" s="22" t="s">
        <v>96</v>
      </c>
      <c r="Y15" s="73">
        <v>1029</v>
      </c>
      <c r="Z15" s="42"/>
      <c r="AA15" s="1" t="s">
        <v>97</v>
      </c>
      <c r="AB15" s="28" t="s">
        <v>257</v>
      </c>
    </row>
    <row r="16" spans="1:28" x14ac:dyDescent="0.3">
      <c r="A16" s="1" t="s">
        <v>76</v>
      </c>
      <c r="B16" s="1" t="s">
        <v>45</v>
      </c>
      <c r="C16" s="27" t="s">
        <v>46</v>
      </c>
      <c r="D16" s="38">
        <v>12</v>
      </c>
      <c r="E16" s="92"/>
      <c r="F16" s="27">
        <v>3</v>
      </c>
      <c r="G16" s="92"/>
      <c r="H16" s="92"/>
      <c r="I16" s="92"/>
      <c r="J16" s="27">
        <v>0</v>
      </c>
      <c r="K16" s="27">
        <v>0</v>
      </c>
      <c r="L16" s="92"/>
      <c r="M16" s="92"/>
      <c r="N16" s="27">
        <f t="shared" si="0"/>
        <v>0</v>
      </c>
      <c r="O16" s="93"/>
      <c r="P16" s="93"/>
      <c r="Q16" s="93"/>
      <c r="R16" s="93"/>
      <c r="S16" s="93"/>
      <c r="T16" s="27">
        <f t="shared" si="1"/>
        <v>6</v>
      </c>
      <c r="U16" s="40" t="str">
        <f t="shared" si="2"/>
        <v/>
      </c>
      <c r="V16" s="22">
        <v>251</v>
      </c>
      <c r="W16" s="22" t="s">
        <v>95</v>
      </c>
      <c r="X16" s="22" t="s">
        <v>96</v>
      </c>
      <c r="Y16" s="73">
        <v>1029</v>
      </c>
      <c r="Z16" s="42"/>
      <c r="AA16" s="1" t="s">
        <v>97</v>
      </c>
      <c r="AB16" s="28" t="s">
        <v>257</v>
      </c>
    </row>
    <row r="17" spans="1:28" x14ac:dyDescent="0.3">
      <c r="A17" s="1" t="s">
        <v>76</v>
      </c>
      <c r="B17" s="1" t="s">
        <v>45</v>
      </c>
      <c r="C17" s="27" t="s">
        <v>52</v>
      </c>
      <c r="D17" s="38">
        <v>32</v>
      </c>
      <c r="E17" s="92" t="s">
        <v>415</v>
      </c>
      <c r="F17" s="27"/>
      <c r="G17" s="92"/>
      <c r="H17" s="92"/>
      <c r="I17" s="92"/>
      <c r="J17" s="27"/>
      <c r="K17" s="27"/>
      <c r="L17" s="92"/>
      <c r="M17" s="92"/>
      <c r="N17" s="27">
        <f t="shared" si="0"/>
        <v>0</v>
      </c>
      <c r="O17" s="93"/>
      <c r="P17" s="93"/>
      <c r="Q17" s="93"/>
      <c r="R17" s="93"/>
      <c r="S17" s="93"/>
      <c r="T17" s="27">
        <f t="shared" si="1"/>
        <v>0</v>
      </c>
      <c r="U17" s="40" t="str">
        <f t="shared" si="2"/>
        <v/>
      </c>
      <c r="V17" s="22">
        <v>251</v>
      </c>
      <c r="W17" s="22" t="s">
        <v>95</v>
      </c>
      <c r="X17" s="22" t="s">
        <v>96</v>
      </c>
      <c r="Y17" s="73">
        <v>1029</v>
      </c>
      <c r="Z17" s="42"/>
      <c r="AA17" s="1" t="s">
        <v>97</v>
      </c>
      <c r="AB17" s="28" t="s">
        <v>257</v>
      </c>
    </row>
    <row r="18" spans="1:28" x14ac:dyDescent="0.3">
      <c r="A18" s="1" t="s">
        <v>76</v>
      </c>
      <c r="B18" s="1" t="s">
        <v>45</v>
      </c>
      <c r="C18" s="27" t="s">
        <v>47</v>
      </c>
      <c r="D18" s="38">
        <v>30</v>
      </c>
      <c r="E18" s="92"/>
      <c r="F18" s="27">
        <v>5</v>
      </c>
      <c r="G18" s="92"/>
      <c r="H18" s="92"/>
      <c r="I18" s="92"/>
      <c r="J18" s="27">
        <v>3</v>
      </c>
      <c r="K18" s="27">
        <v>4</v>
      </c>
      <c r="L18" s="92"/>
      <c r="M18" s="92"/>
      <c r="N18" s="27">
        <f t="shared" si="0"/>
        <v>0</v>
      </c>
      <c r="O18" s="93"/>
      <c r="P18" s="93"/>
      <c r="Q18" s="93"/>
      <c r="R18" s="93"/>
      <c r="S18" s="93"/>
      <c r="T18" s="27">
        <f t="shared" si="1"/>
        <v>13</v>
      </c>
      <c r="U18" s="40" t="str">
        <f t="shared" si="2"/>
        <v/>
      </c>
      <c r="V18" s="22">
        <v>251</v>
      </c>
      <c r="W18" s="22" t="s">
        <v>95</v>
      </c>
      <c r="X18" s="22" t="s">
        <v>96</v>
      </c>
      <c r="Y18" s="73">
        <v>1029</v>
      </c>
      <c r="Z18" s="42"/>
      <c r="AA18" s="1" t="s">
        <v>97</v>
      </c>
      <c r="AB18" s="28" t="s">
        <v>257</v>
      </c>
    </row>
    <row r="19" spans="1:28" x14ac:dyDescent="0.3">
      <c r="A19" s="1" t="s">
        <v>76</v>
      </c>
      <c r="B19" s="1" t="s">
        <v>45</v>
      </c>
      <c r="C19" s="27" t="s">
        <v>53</v>
      </c>
      <c r="D19" s="38">
        <v>24</v>
      </c>
      <c r="E19" s="92"/>
      <c r="F19" s="27">
        <v>0</v>
      </c>
      <c r="G19" s="92"/>
      <c r="H19" s="92"/>
      <c r="I19" s="92"/>
      <c r="J19" s="27">
        <v>0</v>
      </c>
      <c r="K19" s="27">
        <v>2</v>
      </c>
      <c r="L19" s="92"/>
      <c r="M19" s="92"/>
      <c r="N19" s="27">
        <f t="shared" si="0"/>
        <v>0</v>
      </c>
      <c r="O19" s="93"/>
      <c r="P19" s="93"/>
      <c r="Q19" s="93"/>
      <c r="R19" s="93"/>
      <c r="S19" s="93"/>
      <c r="T19" s="27">
        <f t="shared" si="1"/>
        <v>0</v>
      </c>
      <c r="U19" s="40" t="str">
        <f t="shared" si="2"/>
        <v/>
      </c>
      <c r="V19" s="22">
        <v>251</v>
      </c>
      <c r="W19" s="22" t="s">
        <v>95</v>
      </c>
      <c r="X19" s="22" t="s">
        <v>96</v>
      </c>
      <c r="Y19" s="73">
        <v>1029</v>
      </c>
      <c r="Z19" s="42"/>
      <c r="AA19" s="1" t="s">
        <v>97</v>
      </c>
      <c r="AB19" s="28" t="s">
        <v>257</v>
      </c>
    </row>
    <row r="20" spans="1:28" x14ac:dyDescent="0.3">
      <c r="A20" s="1" t="s">
        <v>76</v>
      </c>
      <c r="B20" s="1" t="s">
        <v>45</v>
      </c>
      <c r="C20" s="27" t="s">
        <v>48</v>
      </c>
      <c r="D20" s="38">
        <v>31</v>
      </c>
      <c r="E20" s="92"/>
      <c r="F20" s="27">
        <v>8</v>
      </c>
      <c r="G20" s="27">
        <v>10</v>
      </c>
      <c r="H20" s="92"/>
      <c r="I20" s="92"/>
      <c r="J20" s="27">
        <v>5</v>
      </c>
      <c r="K20" s="27">
        <v>5</v>
      </c>
      <c r="L20" s="92"/>
      <c r="M20" s="27">
        <v>10</v>
      </c>
      <c r="N20" s="27">
        <f>SUM(L20:M20)</f>
        <v>10</v>
      </c>
      <c r="O20" s="93"/>
      <c r="P20" s="93"/>
      <c r="Q20" s="93"/>
      <c r="R20" s="93"/>
      <c r="S20" s="93"/>
      <c r="T20" s="27">
        <f t="shared" si="1"/>
        <v>21</v>
      </c>
      <c r="U20" s="40" t="str">
        <f t="shared" si="2"/>
        <v/>
      </c>
      <c r="V20" s="22">
        <v>251</v>
      </c>
      <c r="W20" s="22" t="s">
        <v>95</v>
      </c>
      <c r="X20" s="22" t="s">
        <v>96</v>
      </c>
      <c r="Y20" s="73">
        <v>1029</v>
      </c>
      <c r="Z20" s="42"/>
      <c r="AA20" s="1" t="s">
        <v>97</v>
      </c>
      <c r="AB20" s="28" t="s">
        <v>257</v>
      </c>
    </row>
    <row r="21" spans="1:28" x14ac:dyDescent="0.3">
      <c r="A21" s="1" t="s">
        <v>76</v>
      </c>
      <c r="B21" s="1" t="s">
        <v>45</v>
      </c>
      <c r="C21" s="27" t="s">
        <v>118</v>
      </c>
      <c r="D21" s="38">
        <v>33</v>
      </c>
      <c r="E21" s="92"/>
      <c r="F21" s="27">
        <v>6</v>
      </c>
      <c r="G21" s="92"/>
      <c r="H21" s="92"/>
      <c r="I21" s="92"/>
      <c r="J21" s="27">
        <v>3</v>
      </c>
      <c r="K21" s="27">
        <v>3</v>
      </c>
      <c r="L21" s="92"/>
      <c r="M21" s="92"/>
      <c r="N21" s="27">
        <f>SUM(L21:M21)</f>
        <v>0</v>
      </c>
      <c r="O21" s="93"/>
      <c r="P21" s="57">
        <v>6</v>
      </c>
      <c r="Q21" s="93"/>
      <c r="R21" s="93"/>
      <c r="S21" s="93"/>
      <c r="T21" s="27">
        <f t="shared" si="1"/>
        <v>15</v>
      </c>
      <c r="U21" s="40" t="str">
        <f t="shared" si="2"/>
        <v/>
      </c>
      <c r="V21" s="22">
        <v>251</v>
      </c>
      <c r="W21" s="22" t="s">
        <v>95</v>
      </c>
      <c r="X21" s="22" t="s">
        <v>96</v>
      </c>
      <c r="Y21" s="73">
        <v>1029</v>
      </c>
      <c r="Z21" s="42"/>
      <c r="AA21" s="1" t="s">
        <v>97</v>
      </c>
      <c r="AB21" s="28" t="s">
        <v>257</v>
      </c>
    </row>
    <row r="22" spans="1:28" x14ac:dyDescent="0.3">
      <c r="A22" s="1" t="s">
        <v>76</v>
      </c>
      <c r="B22" s="1" t="s">
        <v>45</v>
      </c>
      <c r="C22" s="27" t="s">
        <v>51</v>
      </c>
      <c r="D22" s="38">
        <v>34</v>
      </c>
      <c r="E22" s="92"/>
      <c r="F22" s="27">
        <v>3</v>
      </c>
      <c r="G22" s="92"/>
      <c r="H22" s="92"/>
      <c r="I22" s="92"/>
      <c r="J22" s="27">
        <v>8</v>
      </c>
      <c r="K22" s="27">
        <v>11</v>
      </c>
      <c r="L22" s="92"/>
      <c r="M22" s="92"/>
      <c r="N22" s="27">
        <f>SUM(L22:M22)</f>
        <v>0</v>
      </c>
      <c r="O22" s="93"/>
      <c r="P22" s="93"/>
      <c r="Q22" s="93"/>
      <c r="R22" s="93"/>
      <c r="S22" s="93"/>
      <c r="T22" s="27">
        <f t="shared" si="1"/>
        <v>14</v>
      </c>
      <c r="U22" s="40" t="str">
        <f t="shared" si="2"/>
        <v/>
      </c>
      <c r="V22" s="22">
        <v>251</v>
      </c>
      <c r="W22" s="22" t="s">
        <v>95</v>
      </c>
      <c r="X22" s="22" t="s">
        <v>96</v>
      </c>
      <c r="Y22" s="73">
        <v>1029</v>
      </c>
      <c r="Z22" s="42"/>
      <c r="AA22" s="1" t="s">
        <v>97</v>
      </c>
      <c r="AB22" s="28" t="s">
        <v>257</v>
      </c>
    </row>
    <row r="23" spans="1:28" x14ac:dyDescent="0.3">
      <c r="A23" s="1" t="s">
        <v>76</v>
      </c>
      <c r="B23" s="1" t="s">
        <v>45</v>
      </c>
      <c r="C23" s="27" t="s">
        <v>54</v>
      </c>
      <c r="D23" s="38">
        <v>5</v>
      </c>
      <c r="E23" s="92"/>
      <c r="F23" s="27">
        <v>1</v>
      </c>
      <c r="G23" s="92"/>
      <c r="H23" s="92"/>
      <c r="I23" s="92"/>
      <c r="J23" s="27">
        <v>0</v>
      </c>
      <c r="K23" s="27">
        <v>0</v>
      </c>
      <c r="L23" s="92"/>
      <c r="M23" s="92"/>
      <c r="N23" s="27">
        <f>SUM(L23:M23)</f>
        <v>0</v>
      </c>
      <c r="O23" s="93"/>
      <c r="P23" s="93"/>
      <c r="Q23" s="93"/>
      <c r="R23" s="93"/>
      <c r="S23" s="93"/>
      <c r="T23" s="27">
        <f t="shared" si="1"/>
        <v>2</v>
      </c>
      <c r="U23" s="40" t="str">
        <f t="shared" si="2"/>
        <v/>
      </c>
      <c r="V23" s="22">
        <v>251</v>
      </c>
      <c r="W23" s="22" t="s">
        <v>95</v>
      </c>
      <c r="X23" s="22" t="s">
        <v>96</v>
      </c>
      <c r="Y23" s="73">
        <v>1029</v>
      </c>
      <c r="Z23" s="42"/>
      <c r="AA23" s="1" t="s">
        <v>97</v>
      </c>
      <c r="AB23" s="28" t="s">
        <v>257</v>
      </c>
    </row>
    <row r="24" spans="1:28" x14ac:dyDescent="0.3">
      <c r="A24" s="1" t="s">
        <v>76</v>
      </c>
      <c r="B24" s="1" t="s">
        <v>45</v>
      </c>
      <c r="C24" s="27" t="s">
        <v>55</v>
      </c>
      <c r="D24" s="38">
        <v>11</v>
      </c>
      <c r="E24" s="92"/>
      <c r="F24" s="27">
        <v>2</v>
      </c>
      <c r="G24" s="92"/>
      <c r="H24" s="92"/>
      <c r="I24" s="92"/>
      <c r="J24" s="27">
        <v>0</v>
      </c>
      <c r="K24" s="27">
        <v>0</v>
      </c>
      <c r="L24" s="92"/>
      <c r="M24" s="92"/>
      <c r="N24" s="27">
        <f>SUM(L24:M24)</f>
        <v>0</v>
      </c>
      <c r="O24" s="93"/>
      <c r="P24" s="93"/>
      <c r="Q24" s="93"/>
      <c r="R24" s="93"/>
      <c r="S24" s="93"/>
      <c r="T24" s="27">
        <f t="shared" si="1"/>
        <v>4</v>
      </c>
      <c r="U24" s="40" t="str">
        <f t="shared" si="2"/>
        <v/>
      </c>
      <c r="V24" s="22">
        <v>251</v>
      </c>
      <c r="W24" s="22" t="s">
        <v>95</v>
      </c>
      <c r="X24" s="22" t="s">
        <v>96</v>
      </c>
      <c r="Y24" s="73">
        <v>1029</v>
      </c>
      <c r="Z24" s="42"/>
      <c r="AA24" s="1" t="s">
        <v>97</v>
      </c>
      <c r="AB24" s="28" t="s">
        <v>257</v>
      </c>
    </row>
    <row r="25" spans="1:28" x14ac:dyDescent="0.3">
      <c r="A25" s="1" t="s">
        <v>76</v>
      </c>
      <c r="B25" s="1" t="s">
        <v>45</v>
      </c>
      <c r="C25" s="57" t="s">
        <v>38</v>
      </c>
      <c r="D25" s="1"/>
      <c r="E25" s="57">
        <v>240</v>
      </c>
      <c r="F25" s="57"/>
      <c r="G25" s="57">
        <v>64</v>
      </c>
      <c r="H25" s="57"/>
      <c r="I25" s="57"/>
      <c r="J25" s="57"/>
      <c r="K25" s="57"/>
      <c r="L25" s="57"/>
      <c r="M25" s="57">
        <v>43</v>
      </c>
      <c r="N25" s="57">
        <v>43</v>
      </c>
      <c r="O25" s="57"/>
      <c r="P25" s="57">
        <v>25</v>
      </c>
      <c r="Q25" s="57"/>
      <c r="R25" s="43"/>
      <c r="S25" s="43"/>
      <c r="T25" s="57"/>
      <c r="U25" s="40" t="str">
        <f t="shared" ref="U25" si="3">_xlfn.IFNA("",((T25+Q25+N25-R25)+(O25*2))/E25)</f>
        <v/>
      </c>
      <c r="V25" s="22">
        <v>251</v>
      </c>
      <c r="W25" s="22" t="s">
        <v>95</v>
      </c>
      <c r="X25" s="22" t="s">
        <v>96</v>
      </c>
      <c r="Y25" s="73">
        <v>1029</v>
      </c>
      <c r="Z25" s="42"/>
      <c r="AA25" s="1" t="s">
        <v>97</v>
      </c>
      <c r="AB25" s="28" t="s">
        <v>257</v>
      </c>
    </row>
    <row r="26" spans="1:28" x14ac:dyDescent="0.3">
      <c r="A26" s="44" t="s">
        <v>76</v>
      </c>
      <c r="B26" s="44" t="s">
        <v>45</v>
      </c>
      <c r="C26" s="45" t="s">
        <v>39</v>
      </c>
      <c r="D26" s="44"/>
      <c r="E26" s="45">
        <f t="shared" ref="E26:T26" si="4">SUM(E13:E25)</f>
        <v>240</v>
      </c>
      <c r="F26" s="45">
        <f t="shared" si="4"/>
        <v>38</v>
      </c>
      <c r="G26" s="45">
        <f t="shared" si="4"/>
        <v>74</v>
      </c>
      <c r="H26" s="45">
        <f t="shared" si="4"/>
        <v>0</v>
      </c>
      <c r="I26" s="45">
        <f t="shared" si="4"/>
        <v>0</v>
      </c>
      <c r="J26" s="45">
        <f t="shared" si="4"/>
        <v>27</v>
      </c>
      <c r="K26" s="45">
        <f t="shared" si="4"/>
        <v>39</v>
      </c>
      <c r="L26" s="45">
        <f t="shared" si="4"/>
        <v>0</v>
      </c>
      <c r="M26" s="45">
        <f t="shared" si="4"/>
        <v>53</v>
      </c>
      <c r="N26" s="45">
        <f t="shared" si="4"/>
        <v>53</v>
      </c>
      <c r="O26" s="45">
        <f t="shared" si="4"/>
        <v>0</v>
      </c>
      <c r="P26" s="45">
        <f t="shared" si="4"/>
        <v>31</v>
      </c>
      <c r="Q26" s="45">
        <f t="shared" si="4"/>
        <v>0</v>
      </c>
      <c r="R26" s="45">
        <f t="shared" si="4"/>
        <v>0</v>
      </c>
      <c r="S26" s="45">
        <f t="shared" si="4"/>
        <v>0</v>
      </c>
      <c r="T26" s="45">
        <f t="shared" si="4"/>
        <v>103</v>
      </c>
      <c r="U26" s="46">
        <f>((T26+Q26+N26-R26)+(O26*2))/E26</f>
        <v>0.65</v>
      </c>
      <c r="V26" s="47">
        <v>251</v>
      </c>
      <c r="W26" s="47" t="s">
        <v>95</v>
      </c>
      <c r="X26" s="47" t="s">
        <v>96</v>
      </c>
      <c r="Y26" s="76">
        <v>1029</v>
      </c>
      <c r="Z26" s="49"/>
      <c r="AA26" s="44" t="s">
        <v>97</v>
      </c>
      <c r="AB26" s="80" t="s">
        <v>257</v>
      </c>
    </row>
    <row r="27" spans="1:28" x14ac:dyDescent="0.3">
      <c r="A27" s="1"/>
      <c r="B27" s="1"/>
      <c r="C27" s="1"/>
      <c r="D27" s="1"/>
      <c r="F27" s="50" t="s">
        <v>40</v>
      </c>
      <c r="G27" s="51">
        <f>F26/G26</f>
        <v>0.51351351351351349</v>
      </c>
      <c r="H27" s="27"/>
      <c r="I27" s="1"/>
      <c r="J27" s="50" t="s">
        <v>41</v>
      </c>
      <c r="K27" s="52">
        <f>J26/K26</f>
        <v>0.69230769230769229</v>
      </c>
      <c r="L27" s="1"/>
      <c r="M27" s="39" t="s">
        <v>42</v>
      </c>
      <c r="N27" s="53"/>
      <c r="P27" s="1"/>
      <c r="Q27" s="1"/>
      <c r="R27" s="1"/>
      <c r="S27" s="1"/>
      <c r="T27" s="1"/>
      <c r="U27" s="1"/>
      <c r="V27" s="22"/>
      <c r="W27" s="22"/>
      <c r="X27" s="22"/>
      <c r="Y27" s="54"/>
      <c r="Z27" s="42"/>
      <c r="AA27" s="1"/>
      <c r="AB27" s="28"/>
    </row>
    <row r="28" spans="1:28" x14ac:dyDescent="0.3">
      <c r="A28" s="1"/>
      <c r="B28" s="1"/>
      <c r="C28" s="5" t="s">
        <v>43</v>
      </c>
      <c r="V28" s="22"/>
      <c r="W28" s="22"/>
      <c r="X28" s="22"/>
      <c r="Y28" s="54"/>
      <c r="Z28" s="42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32" t="s">
        <v>77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20</v>
      </c>
      <c r="AB33" s="87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76</v>
      </c>
      <c r="C35" s="27" t="s">
        <v>412</v>
      </c>
      <c r="D35" s="38">
        <v>35</v>
      </c>
      <c r="E35" s="92"/>
      <c r="F35" s="27">
        <v>0</v>
      </c>
      <c r="G35" s="92"/>
      <c r="H35" s="92"/>
      <c r="I35" s="92"/>
      <c r="J35" s="27">
        <v>6</v>
      </c>
      <c r="K35" s="27">
        <v>6</v>
      </c>
      <c r="L35" s="92"/>
      <c r="M35" s="92"/>
      <c r="N35" s="27">
        <f>SUM(L35:M35)</f>
        <v>0</v>
      </c>
      <c r="O35" s="92"/>
      <c r="P35" s="57">
        <v>6</v>
      </c>
      <c r="Q35" s="92"/>
      <c r="R35" s="92"/>
      <c r="S35" s="92"/>
      <c r="T35" s="27">
        <f>(H35*3)+((F35-H35)*2)+J35</f>
        <v>6</v>
      </c>
      <c r="U35" s="40" t="str">
        <f>IFERROR(((T35+Q35+N35-R35)+(O35*2))/E35,"")</f>
        <v/>
      </c>
      <c r="V35" s="22">
        <v>251</v>
      </c>
      <c r="W35" s="22" t="s">
        <v>82</v>
      </c>
      <c r="X35" s="22" t="s">
        <v>83</v>
      </c>
      <c r="Y35" s="73">
        <v>1029</v>
      </c>
      <c r="Z35" s="42"/>
      <c r="AA35" s="1" t="s">
        <v>290</v>
      </c>
      <c r="AB35" s="28" t="s">
        <v>400</v>
      </c>
    </row>
    <row r="36" spans="1:28" x14ac:dyDescent="0.3">
      <c r="A36" s="1" t="s">
        <v>45</v>
      </c>
      <c r="B36" s="1" t="s">
        <v>76</v>
      </c>
      <c r="C36" s="27" t="s">
        <v>413</v>
      </c>
      <c r="D36" s="38">
        <v>9</v>
      </c>
      <c r="E36" s="92"/>
      <c r="F36" s="27">
        <v>0</v>
      </c>
      <c r="G36" s="92"/>
      <c r="H36" s="92"/>
      <c r="I36" s="92"/>
      <c r="J36" s="27">
        <v>0</v>
      </c>
      <c r="K36" s="27">
        <v>0</v>
      </c>
      <c r="L36" s="92"/>
      <c r="M36" s="92"/>
      <c r="N36" s="27">
        <f t="shared" ref="N36:N41" si="5">SUM(L36:M36)</f>
        <v>0</v>
      </c>
      <c r="O36" s="93"/>
      <c r="P36" s="93"/>
      <c r="Q36" s="93"/>
      <c r="R36" s="93"/>
      <c r="S36" s="93"/>
      <c r="T36" s="39">
        <f t="shared" ref="T36:T41" si="6">(H36*3)+((F36-H36)*2)+J36</f>
        <v>0</v>
      </c>
      <c r="U36" s="40" t="str">
        <f t="shared" ref="U36:U44" si="7">IFERROR(((T36+Q36+N36-R36)+(O36*2))/E36,"")</f>
        <v/>
      </c>
      <c r="V36" s="22">
        <v>251</v>
      </c>
      <c r="W36" s="22" t="s">
        <v>82</v>
      </c>
      <c r="X36" s="22" t="s">
        <v>83</v>
      </c>
      <c r="Y36" s="73">
        <v>1029</v>
      </c>
      <c r="Z36" s="42"/>
      <c r="AA36" s="1" t="s">
        <v>290</v>
      </c>
      <c r="AB36" s="28" t="s">
        <v>400</v>
      </c>
    </row>
    <row r="37" spans="1:28" x14ac:dyDescent="0.3">
      <c r="A37" s="1" t="s">
        <v>45</v>
      </c>
      <c r="B37" s="1" t="s">
        <v>76</v>
      </c>
      <c r="C37" s="27" t="s">
        <v>414</v>
      </c>
      <c r="D37" s="38">
        <v>42</v>
      </c>
      <c r="E37" s="92"/>
      <c r="F37" s="27">
        <v>0</v>
      </c>
      <c r="G37" s="92"/>
      <c r="H37" s="92"/>
      <c r="I37" s="92"/>
      <c r="J37" s="27">
        <v>2</v>
      </c>
      <c r="K37" s="27">
        <v>4</v>
      </c>
      <c r="L37" s="92"/>
      <c r="M37" s="92"/>
      <c r="N37" s="27">
        <f t="shared" si="5"/>
        <v>0</v>
      </c>
      <c r="O37" s="93"/>
      <c r="P37" s="93"/>
      <c r="Q37" s="93"/>
      <c r="R37" s="93"/>
      <c r="S37" s="93"/>
      <c r="T37" s="39">
        <f t="shared" si="6"/>
        <v>2</v>
      </c>
      <c r="U37" s="40" t="str">
        <f t="shared" si="7"/>
        <v/>
      </c>
      <c r="V37" s="22">
        <v>251</v>
      </c>
      <c r="W37" s="22" t="s">
        <v>82</v>
      </c>
      <c r="X37" s="22" t="s">
        <v>83</v>
      </c>
      <c r="Y37" s="73">
        <v>1029</v>
      </c>
      <c r="Z37" s="42"/>
      <c r="AA37" s="1" t="s">
        <v>290</v>
      </c>
      <c r="AB37" s="28" t="s">
        <v>400</v>
      </c>
    </row>
    <row r="38" spans="1:28" x14ac:dyDescent="0.3">
      <c r="A38" s="1" t="s">
        <v>45</v>
      </c>
      <c r="B38" s="1" t="s">
        <v>76</v>
      </c>
      <c r="C38" s="27" t="s">
        <v>391</v>
      </c>
      <c r="D38" s="38">
        <v>32</v>
      </c>
      <c r="E38" s="92"/>
      <c r="F38" s="27">
        <v>7</v>
      </c>
      <c r="G38" s="92"/>
      <c r="H38" s="92"/>
      <c r="I38" s="92"/>
      <c r="J38" s="27">
        <v>1</v>
      </c>
      <c r="K38" s="27">
        <v>3</v>
      </c>
      <c r="L38" s="92"/>
      <c r="M38" s="92"/>
      <c r="N38" s="27">
        <f t="shared" si="5"/>
        <v>0</v>
      </c>
      <c r="O38" s="93"/>
      <c r="P38" s="93"/>
      <c r="Q38" s="93"/>
      <c r="R38" s="93"/>
      <c r="S38" s="93"/>
      <c r="T38" s="39">
        <f t="shared" si="6"/>
        <v>15</v>
      </c>
      <c r="U38" s="40" t="str">
        <f t="shared" si="7"/>
        <v/>
      </c>
      <c r="V38" s="22">
        <v>251</v>
      </c>
      <c r="W38" s="22" t="s">
        <v>82</v>
      </c>
      <c r="X38" s="22" t="s">
        <v>83</v>
      </c>
      <c r="Y38" s="73">
        <v>1029</v>
      </c>
      <c r="Z38" s="42"/>
      <c r="AA38" s="1" t="s">
        <v>290</v>
      </c>
      <c r="AB38" s="28" t="s">
        <v>400</v>
      </c>
    </row>
    <row r="39" spans="1:28" x14ac:dyDescent="0.3">
      <c r="A39" s="1" t="s">
        <v>45</v>
      </c>
      <c r="B39" s="1" t="s">
        <v>76</v>
      </c>
      <c r="C39" s="27" t="s">
        <v>394</v>
      </c>
      <c r="D39" s="38">
        <v>12</v>
      </c>
      <c r="E39" s="92"/>
      <c r="F39" s="27">
        <v>0</v>
      </c>
      <c r="G39" s="92"/>
      <c r="H39" s="92"/>
      <c r="I39" s="92"/>
      <c r="J39" s="27">
        <v>0</v>
      </c>
      <c r="K39" s="27">
        <v>0</v>
      </c>
      <c r="L39" s="92"/>
      <c r="M39" s="92"/>
      <c r="N39" s="27">
        <f t="shared" si="5"/>
        <v>0</v>
      </c>
      <c r="O39" s="93"/>
      <c r="P39" s="93"/>
      <c r="Q39" s="93"/>
      <c r="R39" s="93"/>
      <c r="S39" s="93"/>
      <c r="T39" s="39">
        <f t="shared" si="6"/>
        <v>0</v>
      </c>
      <c r="U39" s="40" t="str">
        <f t="shared" si="7"/>
        <v/>
      </c>
      <c r="V39" s="22">
        <v>251</v>
      </c>
      <c r="W39" s="22" t="s">
        <v>82</v>
      </c>
      <c r="X39" s="22" t="s">
        <v>83</v>
      </c>
      <c r="Y39" s="73">
        <v>1029</v>
      </c>
      <c r="Z39" s="42"/>
      <c r="AA39" s="1" t="s">
        <v>290</v>
      </c>
      <c r="AB39" s="28" t="s">
        <v>400</v>
      </c>
    </row>
    <row r="40" spans="1:28" x14ac:dyDescent="0.3">
      <c r="A40" s="1" t="s">
        <v>45</v>
      </c>
      <c r="B40" s="1" t="s">
        <v>76</v>
      </c>
      <c r="C40" s="27" t="s">
        <v>395</v>
      </c>
      <c r="D40" s="38">
        <v>13</v>
      </c>
      <c r="E40" s="92"/>
      <c r="F40" s="27">
        <v>3</v>
      </c>
      <c r="G40" s="92"/>
      <c r="H40" s="92"/>
      <c r="I40" s="92"/>
      <c r="J40" s="27">
        <v>4</v>
      </c>
      <c r="K40" s="27">
        <v>4</v>
      </c>
      <c r="L40" s="92"/>
      <c r="M40" s="92"/>
      <c r="N40" s="27">
        <f t="shared" si="5"/>
        <v>0</v>
      </c>
      <c r="O40" s="93"/>
      <c r="P40" s="93"/>
      <c r="Q40" s="93"/>
      <c r="R40" s="93"/>
      <c r="S40" s="93"/>
      <c r="T40" s="39">
        <f t="shared" si="6"/>
        <v>10</v>
      </c>
      <c r="U40" s="40" t="str">
        <f t="shared" si="7"/>
        <v/>
      </c>
      <c r="V40" s="22">
        <v>251</v>
      </c>
      <c r="W40" s="22" t="s">
        <v>82</v>
      </c>
      <c r="X40" s="22" t="s">
        <v>83</v>
      </c>
      <c r="Y40" s="73">
        <v>1029</v>
      </c>
      <c r="Z40" s="42"/>
      <c r="AA40" s="1" t="s">
        <v>290</v>
      </c>
      <c r="AB40" s="28" t="s">
        <v>400</v>
      </c>
    </row>
    <row r="41" spans="1:28" x14ac:dyDescent="0.3">
      <c r="A41" s="1" t="s">
        <v>45</v>
      </c>
      <c r="B41" s="1" t="s">
        <v>76</v>
      </c>
      <c r="C41" s="27" t="s">
        <v>396</v>
      </c>
      <c r="D41" s="38">
        <v>33</v>
      </c>
      <c r="E41" s="92"/>
      <c r="F41" s="27">
        <v>5</v>
      </c>
      <c r="G41" s="92"/>
      <c r="H41" s="92"/>
      <c r="I41" s="92"/>
      <c r="J41" s="27">
        <v>6</v>
      </c>
      <c r="K41" s="27">
        <v>8</v>
      </c>
      <c r="L41" s="92"/>
      <c r="M41" s="92"/>
      <c r="N41" s="27">
        <f t="shared" si="5"/>
        <v>0</v>
      </c>
      <c r="O41" s="93"/>
      <c r="P41" s="93"/>
      <c r="Q41" s="93"/>
      <c r="R41" s="93"/>
      <c r="S41" s="93"/>
      <c r="T41" s="39">
        <f t="shared" si="6"/>
        <v>16</v>
      </c>
      <c r="U41" s="40" t="str">
        <f t="shared" si="7"/>
        <v/>
      </c>
      <c r="V41" s="22">
        <v>251</v>
      </c>
      <c r="W41" s="22" t="s">
        <v>82</v>
      </c>
      <c r="X41" s="22" t="s">
        <v>83</v>
      </c>
      <c r="Y41" s="73">
        <v>1029</v>
      </c>
      <c r="Z41" s="42"/>
      <c r="AA41" s="1" t="s">
        <v>290</v>
      </c>
      <c r="AB41" s="28" t="s">
        <v>400</v>
      </c>
    </row>
    <row r="42" spans="1:28" x14ac:dyDescent="0.3">
      <c r="A42" s="1" t="s">
        <v>45</v>
      </c>
      <c r="B42" s="1" t="s">
        <v>76</v>
      </c>
      <c r="C42" s="27" t="s">
        <v>397</v>
      </c>
      <c r="D42" s="38">
        <v>11</v>
      </c>
      <c r="E42" s="92"/>
      <c r="F42" s="27">
        <v>9</v>
      </c>
      <c r="G42" s="92"/>
      <c r="H42" s="92"/>
      <c r="I42" s="92"/>
      <c r="J42" s="27">
        <v>4</v>
      </c>
      <c r="K42" s="27">
        <v>6</v>
      </c>
      <c r="L42" s="92"/>
      <c r="M42" s="92"/>
      <c r="N42" s="27">
        <f>SUM(L42:M42)</f>
        <v>0</v>
      </c>
      <c r="O42" s="93"/>
      <c r="P42" s="93"/>
      <c r="Q42" s="93"/>
      <c r="R42" s="93"/>
      <c r="S42" s="93"/>
      <c r="T42" s="39">
        <f>(H42*3)+((F42-H42)*2)+J42</f>
        <v>22</v>
      </c>
      <c r="U42" s="40" t="str">
        <f t="shared" si="7"/>
        <v/>
      </c>
      <c r="V42" s="22">
        <v>251</v>
      </c>
      <c r="W42" s="22" t="s">
        <v>82</v>
      </c>
      <c r="X42" s="22" t="s">
        <v>83</v>
      </c>
      <c r="Y42" s="73">
        <v>1029</v>
      </c>
      <c r="Z42" s="42"/>
      <c r="AA42" s="1" t="s">
        <v>290</v>
      </c>
      <c r="AB42" s="28" t="s">
        <v>400</v>
      </c>
    </row>
    <row r="43" spans="1:28" x14ac:dyDescent="0.3">
      <c r="A43" s="1" t="s">
        <v>45</v>
      </c>
      <c r="B43" s="1" t="s">
        <v>76</v>
      </c>
      <c r="C43" s="27" t="s">
        <v>398</v>
      </c>
      <c r="D43" s="38">
        <v>8</v>
      </c>
      <c r="E43" s="92"/>
      <c r="F43" s="27">
        <v>1</v>
      </c>
      <c r="G43" s="92"/>
      <c r="H43" s="92"/>
      <c r="I43" s="92"/>
      <c r="J43" s="27">
        <v>0</v>
      </c>
      <c r="K43" s="27">
        <v>0</v>
      </c>
      <c r="L43" s="92"/>
      <c r="M43" s="92"/>
      <c r="N43" s="27">
        <f>SUM(L43:M43)</f>
        <v>0</v>
      </c>
      <c r="O43" s="93"/>
      <c r="P43" s="93"/>
      <c r="Q43" s="93"/>
      <c r="R43" s="93"/>
      <c r="S43" s="93"/>
      <c r="T43" s="39">
        <f>(H43*3)+((F43-H43)*2)+J43</f>
        <v>2</v>
      </c>
      <c r="U43" s="40" t="str">
        <f t="shared" si="7"/>
        <v/>
      </c>
      <c r="V43" s="22">
        <v>251</v>
      </c>
      <c r="W43" s="22" t="s">
        <v>82</v>
      </c>
      <c r="X43" s="22" t="s">
        <v>83</v>
      </c>
      <c r="Y43" s="73">
        <v>1029</v>
      </c>
      <c r="Z43" s="42"/>
      <c r="AA43" s="1" t="s">
        <v>290</v>
      </c>
      <c r="AB43" s="28" t="s">
        <v>400</v>
      </c>
    </row>
    <row r="44" spans="1:28" x14ac:dyDescent="0.3">
      <c r="A44" s="1" t="s">
        <v>45</v>
      </c>
      <c r="B44" s="1" t="s">
        <v>76</v>
      </c>
      <c r="C44" s="27" t="s">
        <v>399</v>
      </c>
      <c r="D44" s="38">
        <v>22</v>
      </c>
      <c r="E44" s="92"/>
      <c r="F44" s="27">
        <v>3</v>
      </c>
      <c r="G44" s="92"/>
      <c r="H44" s="92"/>
      <c r="I44" s="92"/>
      <c r="J44" s="27">
        <v>4</v>
      </c>
      <c r="K44" s="27">
        <v>7</v>
      </c>
      <c r="L44" s="92"/>
      <c r="M44" s="92"/>
      <c r="N44" s="27">
        <f>SUM(L44:M44)</f>
        <v>0</v>
      </c>
      <c r="O44" s="93"/>
      <c r="P44" s="93"/>
      <c r="Q44" s="93"/>
      <c r="R44" s="93"/>
      <c r="S44" s="93"/>
      <c r="T44" s="39">
        <f>(H44*3)+((F44-H44)*2)+J44</f>
        <v>10</v>
      </c>
      <c r="U44" s="40" t="str">
        <f t="shared" si="7"/>
        <v/>
      </c>
      <c r="V44" s="22">
        <v>251</v>
      </c>
      <c r="W44" s="22" t="s">
        <v>82</v>
      </c>
      <c r="X44" s="22" t="s">
        <v>83</v>
      </c>
      <c r="Y44" s="73">
        <v>1029</v>
      </c>
      <c r="Z44" s="42"/>
      <c r="AA44" s="1" t="s">
        <v>290</v>
      </c>
      <c r="AB44" s="28" t="s">
        <v>400</v>
      </c>
    </row>
    <row r="45" spans="1:28" x14ac:dyDescent="0.3">
      <c r="A45" s="1" t="s">
        <v>45</v>
      </c>
      <c r="B45" s="1" t="s">
        <v>76</v>
      </c>
      <c r="C45" s="57" t="s">
        <v>38</v>
      </c>
      <c r="D45" s="1"/>
      <c r="E45" s="57">
        <v>240</v>
      </c>
      <c r="F45" s="57"/>
      <c r="G45" s="57">
        <v>83</v>
      </c>
      <c r="H45" s="57"/>
      <c r="I45" s="57"/>
      <c r="J45" s="57"/>
      <c r="K45" s="57"/>
      <c r="L45" s="57"/>
      <c r="M45" s="57">
        <v>42</v>
      </c>
      <c r="N45" s="57">
        <v>42</v>
      </c>
      <c r="O45" s="57"/>
      <c r="P45" s="57">
        <v>23</v>
      </c>
      <c r="Q45" s="57"/>
      <c r="R45" s="57">
        <v>22</v>
      </c>
      <c r="S45" s="43"/>
      <c r="T45" s="43"/>
      <c r="U45" s="40" t="str">
        <f t="shared" ref="U45" si="8">_xlfn.IFNA("",((T45+Q45+N45-R45)+(O45*2))/E45)</f>
        <v/>
      </c>
      <c r="V45" s="22">
        <v>251</v>
      </c>
      <c r="W45" s="22" t="s">
        <v>82</v>
      </c>
      <c r="X45" s="22" t="s">
        <v>83</v>
      </c>
      <c r="Y45" s="73">
        <v>1029</v>
      </c>
      <c r="Z45" s="42"/>
      <c r="AA45" s="1" t="s">
        <v>290</v>
      </c>
      <c r="AB45" s="28" t="s">
        <v>400</v>
      </c>
    </row>
    <row r="46" spans="1:28" x14ac:dyDescent="0.3">
      <c r="A46" s="44" t="s">
        <v>45</v>
      </c>
      <c r="B46" s="44" t="s">
        <v>76</v>
      </c>
      <c r="C46" s="45" t="s">
        <v>39</v>
      </c>
      <c r="D46" s="44"/>
      <c r="E46" s="45">
        <f t="shared" ref="E46:T46" si="9">SUM(E35:E45)</f>
        <v>240</v>
      </c>
      <c r="F46" s="45">
        <f t="shared" si="9"/>
        <v>28</v>
      </c>
      <c r="G46" s="45">
        <f t="shared" si="9"/>
        <v>83</v>
      </c>
      <c r="H46" s="45">
        <f t="shared" si="9"/>
        <v>0</v>
      </c>
      <c r="I46" s="45">
        <f t="shared" si="9"/>
        <v>0</v>
      </c>
      <c r="J46" s="45">
        <f t="shared" si="9"/>
        <v>27</v>
      </c>
      <c r="K46" s="45">
        <f t="shared" si="9"/>
        <v>38</v>
      </c>
      <c r="L46" s="45">
        <f t="shared" si="9"/>
        <v>0</v>
      </c>
      <c r="M46" s="45">
        <f t="shared" si="9"/>
        <v>42</v>
      </c>
      <c r="N46" s="45">
        <f t="shared" si="9"/>
        <v>42</v>
      </c>
      <c r="O46" s="45">
        <f t="shared" si="9"/>
        <v>0</v>
      </c>
      <c r="P46" s="45">
        <f t="shared" si="9"/>
        <v>29</v>
      </c>
      <c r="Q46" s="45">
        <f t="shared" si="9"/>
        <v>0</v>
      </c>
      <c r="R46" s="45">
        <f t="shared" si="9"/>
        <v>22</v>
      </c>
      <c r="S46" s="45">
        <f t="shared" si="9"/>
        <v>0</v>
      </c>
      <c r="T46" s="45">
        <f t="shared" si="9"/>
        <v>83</v>
      </c>
      <c r="U46" s="46">
        <f>((T46+Q46+N46-R46)+(O46*2))/E46</f>
        <v>0.42916666666666664</v>
      </c>
      <c r="V46" s="47">
        <v>251</v>
      </c>
      <c r="W46" s="47" t="s">
        <v>82</v>
      </c>
      <c r="X46" s="47" t="s">
        <v>83</v>
      </c>
      <c r="Y46" s="74">
        <v>1029</v>
      </c>
      <c r="Z46" s="49"/>
      <c r="AA46" s="44" t="s">
        <v>290</v>
      </c>
      <c r="AB46" s="80" t="s">
        <v>400</v>
      </c>
    </row>
    <row r="47" spans="1:28" x14ac:dyDescent="0.3">
      <c r="A47" s="1"/>
      <c r="B47" s="1"/>
      <c r="C47" s="1"/>
      <c r="D47" s="1"/>
      <c r="F47" s="50" t="s">
        <v>40</v>
      </c>
      <c r="G47" s="51">
        <f>F46/G46</f>
        <v>0.33734939759036142</v>
      </c>
      <c r="H47" s="27"/>
      <c r="I47" s="1"/>
      <c r="J47" s="50" t="s">
        <v>41</v>
      </c>
      <c r="K47" s="52">
        <f>J46/K46</f>
        <v>0.71052631578947367</v>
      </c>
      <c r="L47" s="1"/>
      <c r="M47" s="39" t="s">
        <v>42</v>
      </c>
      <c r="N47" s="53"/>
      <c r="P47" s="1"/>
      <c r="Q47" s="1"/>
      <c r="R47" s="1"/>
      <c r="S47" s="1"/>
      <c r="T47" s="1"/>
      <c r="U47" s="1"/>
      <c r="V47" s="22"/>
      <c r="W47" s="22"/>
      <c r="X47" s="22"/>
      <c r="Y47" s="54"/>
      <c r="Z47" s="42"/>
      <c r="AA47" s="1"/>
      <c r="AB47" s="28"/>
    </row>
    <row r="48" spans="1:28" x14ac:dyDescent="0.3">
      <c r="A48" s="1"/>
      <c r="B48" s="1"/>
      <c r="C48" s="5" t="s">
        <v>43</v>
      </c>
      <c r="V48" s="22"/>
      <c r="W48" s="22"/>
      <c r="X48" s="22"/>
      <c r="Y48" s="54"/>
      <c r="Z48" s="42"/>
      <c r="AA48" s="1"/>
      <c r="AB48" s="28"/>
    </row>
    <row r="49" spans="1:28" x14ac:dyDescent="0.3">
      <c r="A49" s="1"/>
      <c r="B49" s="1"/>
      <c r="C49" s="1"/>
      <c r="D49" s="1"/>
      <c r="F49" s="50"/>
      <c r="G49" s="82"/>
      <c r="H49" s="27"/>
      <c r="I49" s="1"/>
      <c r="J49" s="50"/>
      <c r="K49" s="83"/>
      <c r="L49" s="1"/>
      <c r="M49" s="39"/>
      <c r="N49" s="84"/>
      <c r="P49" s="1"/>
      <c r="Q49" s="1"/>
      <c r="R49" s="1"/>
      <c r="S49" s="1"/>
      <c r="T49" s="1"/>
      <c r="U49" s="1"/>
      <c r="V49" s="22"/>
      <c r="W49" s="22"/>
      <c r="X49" s="22"/>
      <c r="Y49" s="54"/>
      <c r="Z49" s="42"/>
      <c r="AA49" s="1"/>
      <c r="AB49" s="1"/>
    </row>
    <row r="50" spans="1:28" x14ac:dyDescent="0.3">
      <c r="A50" s="1"/>
      <c r="B50" s="1"/>
      <c r="C50" s="5"/>
      <c r="V50" s="22"/>
      <c r="W50" s="22"/>
      <c r="X50" s="22"/>
      <c r="Y50" s="54"/>
      <c r="Z50" s="42"/>
      <c r="AA50" s="1"/>
      <c r="AB50" s="1"/>
    </row>
    <row r="51" spans="1:28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2"/>
      <c r="W51" s="22"/>
      <c r="X51" s="22"/>
      <c r="Y51" s="54"/>
      <c r="Z51" s="42"/>
      <c r="AA51" s="1"/>
      <c r="AB51" s="1"/>
    </row>
  </sheetData>
  <sheetProtection sheet="1" objects="1" scenarios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8EBDE-998F-4513-9BD6-10B75DA83BA5}">
  <sheetPr>
    <tabColor rgb="FFFF0000"/>
  </sheetPr>
  <dimension ref="A1:XFD50"/>
  <sheetViews>
    <sheetView workbookViewId="0">
      <selection activeCell="Q27" sqref="Q27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3" t="s">
        <v>424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29237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132</v>
      </c>
      <c r="D4" s="7" t="s">
        <v>4</v>
      </c>
      <c r="E4" s="8"/>
      <c r="F4" s="5"/>
      <c r="G4" s="1"/>
      <c r="J4" s="15" t="s">
        <v>259</v>
      </c>
      <c r="K4" s="16" t="s">
        <v>44</v>
      </c>
      <c r="L4" s="17"/>
      <c r="M4" s="18"/>
      <c r="N4" s="19">
        <v>18</v>
      </c>
      <c r="O4" s="19">
        <v>22</v>
      </c>
      <c r="P4" s="19">
        <v>16</v>
      </c>
      <c r="Q4" s="19">
        <v>37</v>
      </c>
      <c r="R4" s="20"/>
      <c r="S4" s="21">
        <f>SUM(N4:R4)</f>
        <v>93</v>
      </c>
      <c r="T4" s="22">
        <v>255</v>
      </c>
    </row>
    <row r="5" spans="1:28" x14ac:dyDescent="0.3">
      <c r="B5" s="1"/>
      <c r="C5" s="6" t="s">
        <v>258</v>
      </c>
      <c r="D5" s="7" t="s">
        <v>5</v>
      </c>
      <c r="E5" s="1"/>
      <c r="F5" s="1"/>
      <c r="G5" s="1"/>
      <c r="J5" s="15" t="s">
        <v>260</v>
      </c>
      <c r="K5" s="16" t="s">
        <v>73</v>
      </c>
      <c r="L5" s="17"/>
      <c r="M5" s="18"/>
      <c r="N5" s="19">
        <v>24</v>
      </c>
      <c r="O5" s="19">
        <v>20</v>
      </c>
      <c r="P5" s="19">
        <v>29</v>
      </c>
      <c r="Q5" s="19">
        <v>27</v>
      </c>
      <c r="R5" s="20"/>
      <c r="S5" s="21">
        <f>SUM(N5:R5)</f>
        <v>100</v>
      </c>
      <c r="T5" s="22">
        <v>255</v>
      </c>
      <c r="U5" s="1"/>
      <c r="V5" s="1"/>
      <c r="W5" s="1"/>
    </row>
    <row r="6" spans="1:28" x14ac:dyDescent="0.3">
      <c r="C6" s="23">
        <v>1017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72"/>
      <c r="D7" s="7" t="s">
        <v>7</v>
      </c>
      <c r="G7" s="1"/>
      <c r="S7" s="1"/>
      <c r="T7" s="25" t="s">
        <v>8</v>
      </c>
      <c r="U7" s="1"/>
      <c r="V7" s="26">
        <v>255</v>
      </c>
      <c r="W7" s="1"/>
    </row>
    <row r="8" spans="1:28" x14ac:dyDescent="0.3">
      <c r="B8" s="1"/>
      <c r="C8" s="72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>
        <v>19</v>
      </c>
      <c r="W11" s="1"/>
      <c r="X11" s="1"/>
      <c r="Y11" s="31"/>
      <c r="Z11" s="42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72</v>
      </c>
      <c r="B13" s="1" t="s">
        <v>45</v>
      </c>
      <c r="C13" s="27" t="s">
        <v>116</v>
      </c>
      <c r="D13" s="38">
        <v>22</v>
      </c>
      <c r="E13" s="92"/>
      <c r="F13" s="92"/>
      <c r="G13" s="92"/>
      <c r="H13" s="92"/>
      <c r="I13" s="92"/>
      <c r="J13" s="92"/>
      <c r="K13" s="92"/>
      <c r="L13" s="92"/>
      <c r="M13" s="92"/>
      <c r="N13" s="27">
        <f>SUM(L13:M13)</f>
        <v>0</v>
      </c>
      <c r="O13" s="92"/>
      <c r="P13" s="93"/>
      <c r="Q13" s="92"/>
      <c r="R13" s="92"/>
      <c r="S13" s="92"/>
      <c r="T13" s="27">
        <v>4</v>
      </c>
      <c r="U13" s="40" t="str">
        <f>IFERROR(((T13+Q13+N13-R13)+(O13*2))/E13,"")</f>
        <v/>
      </c>
      <c r="V13" s="22">
        <v>255</v>
      </c>
      <c r="W13" s="22" t="s">
        <v>82</v>
      </c>
      <c r="X13" s="22" t="s">
        <v>83</v>
      </c>
      <c r="Y13" s="73">
        <v>1017</v>
      </c>
      <c r="Z13" s="42"/>
      <c r="AA13" s="1" t="s">
        <v>97</v>
      </c>
      <c r="AB13" s="28" t="s">
        <v>261</v>
      </c>
    </row>
    <row r="14" spans="1:28" x14ac:dyDescent="0.3">
      <c r="A14" s="1" t="s">
        <v>72</v>
      </c>
      <c r="B14" s="1" t="s">
        <v>45</v>
      </c>
      <c r="C14" s="27" t="s">
        <v>50</v>
      </c>
      <c r="D14" s="38">
        <v>15</v>
      </c>
      <c r="E14" s="92"/>
      <c r="F14" s="92"/>
      <c r="G14" s="92"/>
      <c r="H14" s="92"/>
      <c r="I14" s="92"/>
      <c r="J14" s="92"/>
      <c r="K14" s="92"/>
      <c r="L14" s="92"/>
      <c r="M14" s="92"/>
      <c r="N14" s="27">
        <f t="shared" ref="N14:N18" si="0">SUM(L14:M14)</f>
        <v>0</v>
      </c>
      <c r="O14" s="93"/>
      <c r="P14" s="93"/>
      <c r="Q14" s="93"/>
      <c r="R14" s="93"/>
      <c r="S14" s="93"/>
      <c r="T14" s="27">
        <v>6</v>
      </c>
      <c r="U14" s="40" t="str">
        <f t="shared" ref="U14:U23" si="1">IFERROR(((T14+Q14+N14-R14)+(O14*2))/E14,"")</f>
        <v/>
      </c>
      <c r="V14" s="22">
        <v>255</v>
      </c>
      <c r="W14" s="22" t="s">
        <v>82</v>
      </c>
      <c r="X14" s="22" t="s">
        <v>83</v>
      </c>
      <c r="Y14" s="73">
        <v>1017</v>
      </c>
      <c r="Z14" s="42"/>
      <c r="AA14" s="1" t="s">
        <v>97</v>
      </c>
      <c r="AB14" s="28" t="s">
        <v>261</v>
      </c>
    </row>
    <row r="15" spans="1:28" x14ac:dyDescent="0.3">
      <c r="A15" s="1" t="s">
        <v>72</v>
      </c>
      <c r="B15" s="1" t="s">
        <v>45</v>
      </c>
      <c r="C15" s="27" t="s">
        <v>49</v>
      </c>
      <c r="D15" s="38">
        <v>10</v>
      </c>
      <c r="E15" s="92"/>
      <c r="F15" s="92"/>
      <c r="G15" s="92"/>
      <c r="H15" s="92"/>
      <c r="I15" s="92"/>
      <c r="J15" s="92"/>
      <c r="K15" s="92"/>
      <c r="L15" s="92"/>
      <c r="M15" s="92"/>
      <c r="N15" s="27">
        <f t="shared" si="0"/>
        <v>0</v>
      </c>
      <c r="O15" s="39">
        <v>7</v>
      </c>
      <c r="P15" s="93"/>
      <c r="Q15" s="39">
        <v>3</v>
      </c>
      <c r="R15" s="93"/>
      <c r="S15" s="93"/>
      <c r="T15" s="27">
        <v>15</v>
      </c>
      <c r="U15" s="40" t="str">
        <f t="shared" si="1"/>
        <v/>
      </c>
      <c r="V15" s="22">
        <v>255</v>
      </c>
      <c r="W15" s="22" t="s">
        <v>82</v>
      </c>
      <c r="X15" s="22" t="s">
        <v>83</v>
      </c>
      <c r="Y15" s="73">
        <v>1017</v>
      </c>
      <c r="Z15" s="42"/>
      <c r="AA15" s="1" t="s">
        <v>97</v>
      </c>
      <c r="AB15" s="28" t="s">
        <v>261</v>
      </c>
    </row>
    <row r="16" spans="1:28" x14ac:dyDescent="0.3">
      <c r="A16" s="1" t="s">
        <v>72</v>
      </c>
      <c r="B16" s="1" t="s">
        <v>45</v>
      </c>
      <c r="C16" s="27" t="s">
        <v>46</v>
      </c>
      <c r="D16" s="38">
        <v>12</v>
      </c>
      <c r="E16" s="92"/>
      <c r="F16" s="92"/>
      <c r="G16" s="92"/>
      <c r="H16" s="92"/>
      <c r="I16" s="92"/>
      <c r="J16" s="92"/>
      <c r="K16" s="92"/>
      <c r="L16" s="92"/>
      <c r="M16" s="92"/>
      <c r="N16" s="27">
        <f t="shared" si="0"/>
        <v>0</v>
      </c>
      <c r="O16" s="93"/>
      <c r="P16" s="93"/>
      <c r="Q16" s="93"/>
      <c r="R16" s="93"/>
      <c r="S16" s="93"/>
      <c r="T16" s="27">
        <v>4</v>
      </c>
      <c r="U16" s="40" t="str">
        <f t="shared" si="1"/>
        <v/>
      </c>
      <c r="V16" s="22">
        <v>255</v>
      </c>
      <c r="W16" s="22" t="s">
        <v>82</v>
      </c>
      <c r="X16" s="22" t="s">
        <v>83</v>
      </c>
      <c r="Y16" s="73">
        <v>1017</v>
      </c>
      <c r="Z16" s="42"/>
      <c r="AA16" s="1" t="s">
        <v>97</v>
      </c>
      <c r="AB16" s="28" t="s">
        <v>261</v>
      </c>
    </row>
    <row r="17" spans="1:28" x14ac:dyDescent="0.3">
      <c r="A17" s="1" t="s">
        <v>72</v>
      </c>
      <c r="B17" s="1" t="s">
        <v>45</v>
      </c>
      <c r="C17" s="27" t="s">
        <v>52</v>
      </c>
      <c r="D17" s="38">
        <v>32</v>
      </c>
      <c r="E17" s="92" t="s">
        <v>415</v>
      </c>
      <c r="F17" s="92"/>
      <c r="G17" s="92"/>
      <c r="H17" s="92"/>
      <c r="I17" s="92"/>
      <c r="J17" s="92"/>
      <c r="K17" s="92"/>
      <c r="L17" s="92"/>
      <c r="M17" s="92"/>
      <c r="N17" s="27"/>
      <c r="O17" s="93"/>
      <c r="P17" s="93"/>
      <c r="Q17" s="93"/>
      <c r="R17" s="93"/>
      <c r="S17" s="93"/>
      <c r="T17" s="27"/>
      <c r="U17" s="40" t="str">
        <f t="shared" si="1"/>
        <v/>
      </c>
      <c r="V17" s="22">
        <v>255</v>
      </c>
      <c r="W17" s="22" t="s">
        <v>82</v>
      </c>
      <c r="X17" s="22" t="s">
        <v>83</v>
      </c>
      <c r="Y17" s="73">
        <v>1017</v>
      </c>
      <c r="Z17" s="42"/>
      <c r="AA17" s="1" t="s">
        <v>97</v>
      </c>
      <c r="AB17" s="28" t="s">
        <v>261</v>
      </c>
    </row>
    <row r="18" spans="1:28" x14ac:dyDescent="0.3">
      <c r="A18" s="1" t="s">
        <v>72</v>
      </c>
      <c r="B18" s="1" t="s">
        <v>45</v>
      </c>
      <c r="C18" s="27" t="s">
        <v>47</v>
      </c>
      <c r="D18" s="38">
        <v>30</v>
      </c>
      <c r="E18" s="92"/>
      <c r="F18" s="92"/>
      <c r="G18" s="92"/>
      <c r="H18" s="92"/>
      <c r="I18" s="92"/>
      <c r="J18" s="92"/>
      <c r="K18" s="92"/>
      <c r="L18" s="92"/>
      <c r="M18" s="92"/>
      <c r="N18" s="27">
        <f t="shared" si="0"/>
        <v>0</v>
      </c>
      <c r="O18" s="93"/>
      <c r="P18" s="93"/>
      <c r="Q18" s="93"/>
      <c r="R18" s="93"/>
      <c r="S18" s="93"/>
      <c r="T18" s="27">
        <v>10</v>
      </c>
      <c r="U18" s="40" t="str">
        <f t="shared" si="1"/>
        <v/>
      </c>
      <c r="V18" s="22">
        <v>255</v>
      </c>
      <c r="W18" s="22" t="s">
        <v>82</v>
      </c>
      <c r="X18" s="22" t="s">
        <v>83</v>
      </c>
      <c r="Y18" s="73">
        <v>1017</v>
      </c>
      <c r="Z18" s="42"/>
      <c r="AA18" s="1" t="s">
        <v>97</v>
      </c>
      <c r="AB18" s="28" t="s">
        <v>261</v>
      </c>
    </row>
    <row r="19" spans="1:28" x14ac:dyDescent="0.3">
      <c r="A19" s="1" t="s">
        <v>72</v>
      </c>
      <c r="B19" s="1" t="s">
        <v>45</v>
      </c>
      <c r="C19" s="27" t="s">
        <v>48</v>
      </c>
      <c r="D19" s="38">
        <v>31</v>
      </c>
      <c r="E19" s="92"/>
      <c r="F19" s="92"/>
      <c r="G19" s="92"/>
      <c r="H19" s="92"/>
      <c r="I19" s="92"/>
      <c r="J19" s="92"/>
      <c r="K19" s="92"/>
      <c r="L19" s="92"/>
      <c r="M19" s="92"/>
      <c r="N19" s="27">
        <f>SUM(L19:M19)</f>
        <v>0</v>
      </c>
      <c r="O19" s="93"/>
      <c r="P19" s="93"/>
      <c r="Q19" s="93"/>
      <c r="R19" s="93"/>
      <c r="S19" s="93"/>
      <c r="T19" s="27">
        <v>23</v>
      </c>
      <c r="U19" s="40" t="str">
        <f t="shared" si="1"/>
        <v/>
      </c>
      <c r="V19" s="22">
        <v>255</v>
      </c>
      <c r="W19" s="22" t="s">
        <v>82</v>
      </c>
      <c r="X19" s="22" t="s">
        <v>83</v>
      </c>
      <c r="Y19" s="73">
        <v>1017</v>
      </c>
      <c r="Z19" s="42"/>
      <c r="AA19" s="1" t="s">
        <v>97</v>
      </c>
      <c r="AB19" s="28" t="s">
        <v>261</v>
      </c>
    </row>
    <row r="20" spans="1:28" x14ac:dyDescent="0.3">
      <c r="A20" s="1" t="s">
        <v>72</v>
      </c>
      <c r="B20" s="1" t="s">
        <v>45</v>
      </c>
      <c r="C20" s="27" t="s">
        <v>118</v>
      </c>
      <c r="D20" s="38">
        <v>33</v>
      </c>
      <c r="E20" s="92"/>
      <c r="F20" s="92"/>
      <c r="G20" s="92"/>
      <c r="H20" s="92"/>
      <c r="I20" s="92"/>
      <c r="J20" s="92"/>
      <c r="K20" s="92"/>
      <c r="L20" s="92"/>
      <c r="M20" s="92"/>
      <c r="N20" s="27">
        <f>SUM(L20:M20)</f>
        <v>0</v>
      </c>
      <c r="O20" s="93"/>
      <c r="P20" s="93"/>
      <c r="Q20" s="93"/>
      <c r="R20" s="93"/>
      <c r="S20" s="93"/>
      <c r="T20" s="27">
        <v>17</v>
      </c>
      <c r="U20" s="40" t="str">
        <f t="shared" si="1"/>
        <v/>
      </c>
      <c r="V20" s="22">
        <v>255</v>
      </c>
      <c r="W20" s="22" t="s">
        <v>82</v>
      </c>
      <c r="X20" s="22" t="s">
        <v>83</v>
      </c>
      <c r="Y20" s="73">
        <v>1017</v>
      </c>
      <c r="Z20" s="42"/>
      <c r="AA20" s="1" t="s">
        <v>97</v>
      </c>
      <c r="AB20" s="28" t="s">
        <v>261</v>
      </c>
    </row>
    <row r="21" spans="1:28" x14ac:dyDescent="0.3">
      <c r="A21" s="1" t="s">
        <v>72</v>
      </c>
      <c r="B21" s="1" t="s">
        <v>45</v>
      </c>
      <c r="C21" s="27" t="s">
        <v>51</v>
      </c>
      <c r="D21" s="38">
        <v>34</v>
      </c>
      <c r="E21" s="92"/>
      <c r="F21" s="92"/>
      <c r="G21" s="92"/>
      <c r="H21" s="92"/>
      <c r="I21" s="92"/>
      <c r="J21" s="92"/>
      <c r="K21" s="92"/>
      <c r="L21" s="92"/>
      <c r="M21" s="92"/>
      <c r="N21" s="27">
        <f>SUM(L21:M21)</f>
        <v>0</v>
      </c>
      <c r="O21" s="93"/>
      <c r="P21" s="93"/>
      <c r="Q21" s="93"/>
      <c r="R21" s="93"/>
      <c r="S21" s="93"/>
      <c r="T21" s="27">
        <v>12</v>
      </c>
      <c r="U21" s="40" t="str">
        <f t="shared" si="1"/>
        <v/>
      </c>
      <c r="V21" s="22">
        <v>255</v>
      </c>
      <c r="W21" s="22" t="s">
        <v>82</v>
      </c>
      <c r="X21" s="22" t="s">
        <v>83</v>
      </c>
      <c r="Y21" s="73">
        <v>1017</v>
      </c>
      <c r="Z21" s="42"/>
      <c r="AA21" s="1" t="s">
        <v>97</v>
      </c>
      <c r="AB21" s="28" t="s">
        <v>261</v>
      </c>
    </row>
    <row r="22" spans="1:28" x14ac:dyDescent="0.3">
      <c r="A22" s="1" t="s">
        <v>72</v>
      </c>
      <c r="B22" s="1" t="s">
        <v>45</v>
      </c>
      <c r="C22" s="27" t="s">
        <v>54</v>
      </c>
      <c r="D22" s="38">
        <v>5</v>
      </c>
      <c r="E22" s="92" t="s">
        <v>415</v>
      </c>
      <c r="F22" s="92"/>
      <c r="G22" s="92"/>
      <c r="H22" s="92"/>
      <c r="I22" s="92"/>
      <c r="J22" s="92"/>
      <c r="K22" s="92"/>
      <c r="L22" s="92"/>
      <c r="M22" s="92"/>
      <c r="N22" s="27"/>
      <c r="O22" s="93"/>
      <c r="P22" s="93"/>
      <c r="Q22" s="93"/>
      <c r="R22" s="93"/>
      <c r="S22" s="93"/>
      <c r="T22" s="27"/>
      <c r="U22" s="40" t="str">
        <f t="shared" si="1"/>
        <v/>
      </c>
      <c r="V22" s="22">
        <v>255</v>
      </c>
      <c r="W22" s="22" t="s">
        <v>82</v>
      </c>
      <c r="X22" s="22" t="s">
        <v>83</v>
      </c>
      <c r="Y22" s="73">
        <v>1017</v>
      </c>
      <c r="Z22" s="42"/>
      <c r="AA22" s="1" t="s">
        <v>97</v>
      </c>
      <c r="AB22" s="28" t="s">
        <v>261</v>
      </c>
    </row>
    <row r="23" spans="1:28" x14ac:dyDescent="0.3">
      <c r="A23" s="1" t="s">
        <v>72</v>
      </c>
      <c r="B23" s="1" t="s">
        <v>45</v>
      </c>
      <c r="C23" s="27" t="s">
        <v>55</v>
      </c>
      <c r="D23" s="38">
        <v>11</v>
      </c>
      <c r="E23" s="92"/>
      <c r="F23" s="92"/>
      <c r="G23" s="92"/>
      <c r="H23" s="92"/>
      <c r="I23" s="92"/>
      <c r="J23" s="92"/>
      <c r="K23" s="92"/>
      <c r="L23" s="92"/>
      <c r="M23" s="92"/>
      <c r="N23" s="27">
        <f>SUM(L23:M23)</f>
        <v>0</v>
      </c>
      <c r="O23" s="93"/>
      <c r="P23" s="93"/>
      <c r="Q23" s="93"/>
      <c r="R23" s="93"/>
      <c r="S23" s="93"/>
      <c r="T23" s="27">
        <v>2</v>
      </c>
      <c r="U23" s="40" t="str">
        <f t="shared" si="1"/>
        <v/>
      </c>
      <c r="V23" s="22">
        <v>255</v>
      </c>
      <c r="W23" s="22" t="s">
        <v>82</v>
      </c>
      <c r="X23" s="22" t="s">
        <v>83</v>
      </c>
      <c r="Y23" s="73">
        <v>1017</v>
      </c>
      <c r="Z23" s="42"/>
      <c r="AA23" s="1" t="s">
        <v>97</v>
      </c>
      <c r="AB23" s="28" t="s">
        <v>261</v>
      </c>
    </row>
    <row r="24" spans="1:28" x14ac:dyDescent="0.3">
      <c r="A24" s="1" t="s">
        <v>72</v>
      </c>
      <c r="B24" s="1" t="s">
        <v>45</v>
      </c>
      <c r="C24" s="57" t="s">
        <v>38</v>
      </c>
      <c r="D24" s="1"/>
      <c r="E24" s="57">
        <v>240</v>
      </c>
      <c r="F24" s="57"/>
      <c r="G24" s="57"/>
      <c r="H24" s="57"/>
      <c r="I24" s="57"/>
      <c r="J24" s="57"/>
      <c r="K24" s="57"/>
      <c r="L24" s="57"/>
      <c r="M24" s="57">
        <v>24</v>
      </c>
      <c r="N24" s="57">
        <v>24</v>
      </c>
      <c r="O24" s="57"/>
      <c r="P24" s="57">
        <v>23</v>
      </c>
      <c r="Q24" s="57"/>
      <c r="R24" s="43"/>
      <c r="S24" s="43"/>
      <c r="T24" s="27"/>
      <c r="U24" s="40" t="str">
        <f t="shared" ref="U24" si="2">_xlfn.IFNA("",((T24+Q24+N24-R24)+(O24*2))/E24)</f>
        <v/>
      </c>
      <c r="V24" s="22">
        <v>255</v>
      </c>
      <c r="W24" s="22" t="s">
        <v>82</v>
      </c>
      <c r="X24" s="22" t="s">
        <v>83</v>
      </c>
      <c r="Y24" s="73">
        <v>1017</v>
      </c>
      <c r="Z24" s="42"/>
      <c r="AA24" s="1" t="s">
        <v>97</v>
      </c>
      <c r="AB24" s="28" t="s">
        <v>261</v>
      </c>
    </row>
    <row r="25" spans="1:28" x14ac:dyDescent="0.3">
      <c r="A25" s="44" t="s">
        <v>72</v>
      </c>
      <c r="B25" s="44" t="s">
        <v>45</v>
      </c>
      <c r="C25" s="45" t="s">
        <v>39</v>
      </c>
      <c r="D25" s="44"/>
      <c r="E25" s="45">
        <f t="shared" ref="E25:T25" si="3">SUM(E13:E24)</f>
        <v>240</v>
      </c>
      <c r="F25" s="45">
        <f t="shared" si="3"/>
        <v>0</v>
      </c>
      <c r="G25" s="45">
        <f t="shared" si="3"/>
        <v>0</v>
      </c>
      <c r="H25" s="45">
        <f t="shared" si="3"/>
        <v>0</v>
      </c>
      <c r="I25" s="45">
        <f t="shared" si="3"/>
        <v>0</v>
      </c>
      <c r="J25" s="45">
        <f t="shared" si="3"/>
        <v>0</v>
      </c>
      <c r="K25" s="45">
        <f t="shared" si="3"/>
        <v>0</v>
      </c>
      <c r="L25" s="45">
        <f t="shared" si="3"/>
        <v>0</v>
      </c>
      <c r="M25" s="45">
        <f t="shared" si="3"/>
        <v>24</v>
      </c>
      <c r="N25" s="45">
        <f t="shared" si="3"/>
        <v>24</v>
      </c>
      <c r="O25" s="45">
        <f t="shared" si="3"/>
        <v>7</v>
      </c>
      <c r="P25" s="45">
        <f t="shared" si="3"/>
        <v>23</v>
      </c>
      <c r="Q25" s="45">
        <f t="shared" si="3"/>
        <v>3</v>
      </c>
      <c r="R25" s="45">
        <f t="shared" si="3"/>
        <v>0</v>
      </c>
      <c r="S25" s="45">
        <f t="shared" si="3"/>
        <v>0</v>
      </c>
      <c r="T25" s="45">
        <f t="shared" si="3"/>
        <v>93</v>
      </c>
      <c r="U25" s="46">
        <f>((T25+Q25+N25-R25)+(O25*2))/E25</f>
        <v>0.55833333333333335</v>
      </c>
      <c r="V25" s="47">
        <v>255</v>
      </c>
      <c r="W25" s="47" t="s">
        <v>82</v>
      </c>
      <c r="X25" s="47" t="s">
        <v>83</v>
      </c>
      <c r="Y25" s="74">
        <v>1017</v>
      </c>
      <c r="Z25" s="49"/>
      <c r="AA25" s="44" t="s">
        <v>97</v>
      </c>
      <c r="AB25" s="79" t="s">
        <v>261</v>
      </c>
    </row>
    <row r="26" spans="1:28" x14ac:dyDescent="0.3">
      <c r="A26" s="1"/>
      <c r="B26" s="1"/>
      <c r="C26" s="1"/>
      <c r="D26" s="1"/>
      <c r="F26" s="50" t="s">
        <v>40</v>
      </c>
      <c r="G26" s="51" t="e">
        <f>F25/G25</f>
        <v>#DIV/0!</v>
      </c>
      <c r="H26" s="27"/>
      <c r="I26" s="1"/>
      <c r="J26" s="50" t="s">
        <v>41</v>
      </c>
      <c r="K26" s="52" t="e">
        <f>J25/K25</f>
        <v>#DIV/0!</v>
      </c>
      <c r="L26" s="1"/>
      <c r="M26" s="39" t="s">
        <v>42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28"/>
    </row>
    <row r="28" spans="1:28" x14ac:dyDescent="0.3">
      <c r="B28" s="1"/>
      <c r="C28" s="1"/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B32" s="1"/>
      <c r="C32" s="32" t="s">
        <v>73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35">
        <v>18</v>
      </c>
      <c r="AB32" s="87"/>
    </row>
    <row r="33" spans="1:28 16384:16384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</row>
    <row r="34" spans="1:28 16384:16384" x14ac:dyDescent="0.3">
      <c r="A34" s="1" t="s">
        <v>45</v>
      </c>
      <c r="B34" s="1" t="s">
        <v>72</v>
      </c>
      <c r="C34" s="27" t="s">
        <v>373</v>
      </c>
      <c r="D34" s="94"/>
      <c r="E34" s="92"/>
      <c r="F34" s="92"/>
      <c r="G34" s="92"/>
      <c r="H34" s="92"/>
      <c r="I34" s="92"/>
      <c r="J34" s="92"/>
      <c r="K34" s="92"/>
      <c r="L34" s="92"/>
      <c r="M34" s="92"/>
      <c r="N34" s="27">
        <f>SUM(L34:M34)</f>
        <v>0</v>
      </c>
      <c r="O34" s="92"/>
      <c r="P34" s="93"/>
      <c r="Q34" s="92"/>
      <c r="R34" s="92"/>
      <c r="S34" s="92"/>
      <c r="T34" s="27">
        <v>0</v>
      </c>
      <c r="U34" s="40" t="str">
        <f>IFERROR(((T34+Q34+N34-R34)+(O34*2))/E34,"")</f>
        <v/>
      </c>
      <c r="V34" s="22">
        <v>255</v>
      </c>
      <c r="W34" s="22" t="s">
        <v>95</v>
      </c>
      <c r="X34" s="22" t="s">
        <v>96</v>
      </c>
      <c r="Y34" s="73">
        <v>1017</v>
      </c>
      <c r="Z34" s="42"/>
      <c r="AA34" s="1" t="s">
        <v>240</v>
      </c>
      <c r="AB34" s="28" t="s">
        <v>262</v>
      </c>
    </row>
    <row r="35" spans="1:28 16384:16384" x14ac:dyDescent="0.3">
      <c r="A35" s="1" t="s">
        <v>45</v>
      </c>
      <c r="B35" s="1" t="s">
        <v>72</v>
      </c>
      <c r="C35" s="27" t="s">
        <v>362</v>
      </c>
      <c r="D35" s="38">
        <v>21</v>
      </c>
      <c r="E35" s="92" t="s">
        <v>415</v>
      </c>
      <c r="F35" s="92"/>
      <c r="G35" s="92"/>
      <c r="H35" s="92"/>
      <c r="I35" s="92"/>
      <c r="J35" s="92"/>
      <c r="K35" s="92"/>
      <c r="L35" s="92"/>
      <c r="M35" s="92"/>
      <c r="N35" s="27"/>
      <c r="O35" s="93"/>
      <c r="P35" s="93"/>
      <c r="Q35" s="93"/>
      <c r="R35" s="93"/>
      <c r="S35" s="93"/>
      <c r="T35" s="39"/>
      <c r="U35" s="40" t="str">
        <f t="shared" ref="U35:U44" si="4">IFERROR(((T35+Q35+N35-R35)+(O35*2))/E35,"")</f>
        <v/>
      </c>
      <c r="V35" s="22">
        <v>255</v>
      </c>
      <c r="W35" s="22" t="s">
        <v>95</v>
      </c>
      <c r="X35" s="22" t="s">
        <v>96</v>
      </c>
      <c r="Y35" s="73">
        <v>1017</v>
      </c>
      <c r="Z35" s="42"/>
      <c r="AA35" s="1" t="s">
        <v>240</v>
      </c>
      <c r="AB35" s="28" t="s">
        <v>262</v>
      </c>
    </row>
    <row r="36" spans="1:28 16384:16384" x14ac:dyDescent="0.3">
      <c r="A36" s="1" t="s">
        <v>45</v>
      </c>
      <c r="B36" s="1" t="s">
        <v>72</v>
      </c>
      <c r="C36" s="27" t="s">
        <v>363</v>
      </c>
      <c r="D36" s="38">
        <v>32</v>
      </c>
      <c r="E36" s="92"/>
      <c r="F36" s="92"/>
      <c r="G36" s="92"/>
      <c r="H36" s="92"/>
      <c r="I36" s="92"/>
      <c r="J36" s="92"/>
      <c r="K36" s="92"/>
      <c r="L36" s="92"/>
      <c r="M36" s="92"/>
      <c r="N36" s="27">
        <f t="shared" ref="N36:N40" si="5">SUM(L36:M36)</f>
        <v>0</v>
      </c>
      <c r="O36" s="93"/>
      <c r="P36" s="93"/>
      <c r="Q36" s="93"/>
      <c r="R36" s="93"/>
      <c r="S36" s="93"/>
      <c r="T36" s="39">
        <v>11</v>
      </c>
      <c r="U36" s="40" t="str">
        <f t="shared" si="4"/>
        <v/>
      </c>
      <c r="V36" s="22">
        <v>255</v>
      </c>
      <c r="W36" s="22" t="s">
        <v>95</v>
      </c>
      <c r="X36" s="22" t="s">
        <v>96</v>
      </c>
      <c r="Y36" s="73">
        <v>1017</v>
      </c>
      <c r="Z36" s="42"/>
      <c r="AA36" s="1" t="s">
        <v>240</v>
      </c>
      <c r="AB36" s="28" t="s">
        <v>262</v>
      </c>
    </row>
    <row r="37" spans="1:28 16384:16384" x14ac:dyDescent="0.3">
      <c r="A37" s="1" t="s">
        <v>45</v>
      </c>
      <c r="B37" s="1" t="s">
        <v>72</v>
      </c>
      <c r="C37" s="27" t="s">
        <v>364</v>
      </c>
      <c r="D37" s="38">
        <v>45</v>
      </c>
      <c r="E37" s="92"/>
      <c r="F37" s="92"/>
      <c r="G37" s="92"/>
      <c r="H37" s="92"/>
      <c r="I37" s="92"/>
      <c r="J37" s="92"/>
      <c r="K37" s="92"/>
      <c r="L37" s="92"/>
      <c r="M37" s="92"/>
      <c r="N37" s="27">
        <f t="shared" si="5"/>
        <v>0</v>
      </c>
      <c r="O37" s="93"/>
      <c r="P37" s="93"/>
      <c r="Q37" s="93"/>
      <c r="R37" s="93"/>
      <c r="S37" s="93"/>
      <c r="T37" s="39">
        <v>2</v>
      </c>
      <c r="U37" s="40" t="str">
        <f t="shared" si="4"/>
        <v/>
      </c>
      <c r="V37" s="22">
        <v>255</v>
      </c>
      <c r="W37" s="22" t="s">
        <v>95</v>
      </c>
      <c r="X37" s="22" t="s">
        <v>96</v>
      </c>
      <c r="Y37" s="73">
        <v>1017</v>
      </c>
      <c r="Z37" s="42"/>
      <c r="AA37" s="1" t="s">
        <v>240</v>
      </c>
      <c r="AB37" s="28" t="s">
        <v>262</v>
      </c>
    </row>
    <row r="38" spans="1:28 16384:16384" x14ac:dyDescent="0.3">
      <c r="A38" s="1" t="s">
        <v>45</v>
      </c>
      <c r="B38" s="1" t="s">
        <v>72</v>
      </c>
      <c r="C38" s="27" t="s">
        <v>365</v>
      </c>
      <c r="D38" s="38">
        <v>42</v>
      </c>
      <c r="E38" s="92"/>
      <c r="F38" s="92"/>
      <c r="G38" s="92"/>
      <c r="H38" s="92"/>
      <c r="I38" s="92"/>
      <c r="J38" s="92"/>
      <c r="K38" s="92"/>
      <c r="L38" s="92"/>
      <c r="M38" s="92"/>
      <c r="N38" s="27">
        <f t="shared" si="5"/>
        <v>0</v>
      </c>
      <c r="O38" s="93"/>
      <c r="P38" s="57">
        <v>6</v>
      </c>
      <c r="Q38" s="93"/>
      <c r="R38" s="93"/>
      <c r="S38" s="93"/>
      <c r="T38" s="39">
        <v>24</v>
      </c>
      <c r="U38" s="40" t="str">
        <f t="shared" si="4"/>
        <v/>
      </c>
      <c r="V38" s="22">
        <v>255</v>
      </c>
      <c r="W38" s="22" t="s">
        <v>95</v>
      </c>
      <c r="X38" s="22" t="s">
        <v>96</v>
      </c>
      <c r="Y38" s="73">
        <v>1017</v>
      </c>
      <c r="Z38" s="42"/>
      <c r="AA38" s="1" t="s">
        <v>240</v>
      </c>
      <c r="AB38" s="28" t="s">
        <v>262</v>
      </c>
    </row>
    <row r="39" spans="1:28 16384:16384" x14ac:dyDescent="0.3">
      <c r="A39" s="1" t="s">
        <v>45</v>
      </c>
      <c r="B39" s="1" t="s">
        <v>72</v>
      </c>
      <c r="C39" s="27" t="s">
        <v>427</v>
      </c>
      <c r="D39" s="38">
        <v>13</v>
      </c>
      <c r="E39" s="92"/>
      <c r="F39" s="92"/>
      <c r="G39" s="92"/>
      <c r="H39" s="92"/>
      <c r="I39" s="92"/>
      <c r="J39" s="92"/>
      <c r="K39" s="92"/>
      <c r="L39" s="92"/>
      <c r="M39" s="92"/>
      <c r="N39" s="27">
        <f t="shared" si="5"/>
        <v>0</v>
      </c>
      <c r="O39" s="93"/>
      <c r="P39" s="93"/>
      <c r="Q39" s="93"/>
      <c r="R39" s="93"/>
      <c r="S39" s="93"/>
      <c r="T39" s="39">
        <v>0</v>
      </c>
      <c r="U39" s="40" t="str">
        <f t="shared" si="4"/>
        <v/>
      </c>
      <c r="V39" s="22">
        <v>255</v>
      </c>
      <c r="W39" s="22" t="s">
        <v>95</v>
      </c>
      <c r="X39" s="22" t="s">
        <v>96</v>
      </c>
      <c r="Y39" s="73">
        <v>1017</v>
      </c>
      <c r="Z39" s="42"/>
      <c r="AA39" s="1" t="s">
        <v>240</v>
      </c>
      <c r="AB39" s="28" t="s">
        <v>262</v>
      </c>
    </row>
    <row r="40" spans="1:28 16384:16384" x14ac:dyDescent="0.3">
      <c r="A40" s="1" t="s">
        <v>45</v>
      </c>
      <c r="B40" s="1" t="s">
        <v>72</v>
      </c>
      <c r="C40" s="27" t="s">
        <v>366</v>
      </c>
      <c r="D40" s="38">
        <v>53</v>
      </c>
      <c r="E40" s="92"/>
      <c r="F40" s="92"/>
      <c r="G40" s="92"/>
      <c r="H40" s="92"/>
      <c r="I40" s="92"/>
      <c r="J40" s="92"/>
      <c r="K40" s="92"/>
      <c r="L40" s="92"/>
      <c r="M40" s="92"/>
      <c r="N40" s="27">
        <f t="shared" si="5"/>
        <v>0</v>
      </c>
      <c r="O40" s="93"/>
      <c r="P40" s="57">
        <v>6</v>
      </c>
      <c r="Q40" s="93"/>
      <c r="R40" s="93"/>
      <c r="S40" s="93"/>
      <c r="T40" s="39">
        <v>25</v>
      </c>
      <c r="U40" s="40" t="str">
        <f t="shared" si="4"/>
        <v/>
      </c>
      <c r="V40" s="22">
        <v>255</v>
      </c>
      <c r="W40" s="22" t="s">
        <v>95</v>
      </c>
      <c r="X40" s="22" t="s">
        <v>96</v>
      </c>
      <c r="Y40" s="73">
        <v>1017</v>
      </c>
      <c r="Z40" s="42"/>
      <c r="AA40" s="1" t="s">
        <v>240</v>
      </c>
      <c r="AB40" s="28" t="s">
        <v>262</v>
      </c>
    </row>
    <row r="41" spans="1:28 16384:16384" x14ac:dyDescent="0.3">
      <c r="A41" s="1" t="s">
        <v>45</v>
      </c>
      <c r="B41" s="1" t="s">
        <v>72</v>
      </c>
      <c r="C41" s="27" t="s">
        <v>367</v>
      </c>
      <c r="D41" s="38">
        <v>33</v>
      </c>
      <c r="E41" s="92"/>
      <c r="F41" s="92"/>
      <c r="G41" s="92"/>
      <c r="H41" s="92"/>
      <c r="I41" s="92"/>
      <c r="J41" s="92"/>
      <c r="K41" s="92"/>
      <c r="L41" s="92"/>
      <c r="M41" s="92"/>
      <c r="N41" s="27">
        <f>SUM(L41:M41)</f>
        <v>0</v>
      </c>
      <c r="O41" s="93"/>
      <c r="P41" s="93"/>
      <c r="Q41" s="93"/>
      <c r="R41" s="93"/>
      <c r="S41" s="93"/>
      <c r="T41" s="39">
        <v>15</v>
      </c>
      <c r="U41" s="40" t="str">
        <f t="shared" si="4"/>
        <v/>
      </c>
      <c r="V41" s="22">
        <v>255</v>
      </c>
      <c r="W41" s="22" t="s">
        <v>95</v>
      </c>
      <c r="X41" s="22" t="s">
        <v>96</v>
      </c>
      <c r="Y41" s="73">
        <v>1017</v>
      </c>
      <c r="Z41" s="42"/>
      <c r="AA41" s="1" t="s">
        <v>240</v>
      </c>
      <c r="AB41" s="28" t="s">
        <v>262</v>
      </c>
    </row>
    <row r="42" spans="1:28 16384:16384" x14ac:dyDescent="0.3">
      <c r="A42" s="1" t="s">
        <v>45</v>
      </c>
      <c r="B42" s="1" t="s">
        <v>72</v>
      </c>
      <c r="C42" s="27" t="s">
        <v>368</v>
      </c>
      <c r="D42" s="38">
        <v>12</v>
      </c>
      <c r="E42" s="92"/>
      <c r="F42" s="92"/>
      <c r="G42" s="92"/>
      <c r="H42" s="92"/>
      <c r="I42" s="92"/>
      <c r="J42" s="92"/>
      <c r="K42" s="92"/>
      <c r="L42" s="92"/>
      <c r="M42" s="92"/>
      <c r="N42" s="27">
        <f>SUM(L42:M42)</f>
        <v>0</v>
      </c>
      <c r="O42" s="93"/>
      <c r="P42" s="93"/>
      <c r="Q42" s="93"/>
      <c r="R42" s="93"/>
      <c r="S42" s="93"/>
      <c r="T42" s="39">
        <v>2</v>
      </c>
      <c r="U42" s="40" t="str">
        <f t="shared" si="4"/>
        <v/>
      </c>
      <c r="V42" s="22">
        <v>255</v>
      </c>
      <c r="W42" s="22" t="s">
        <v>95</v>
      </c>
      <c r="X42" s="22" t="s">
        <v>96</v>
      </c>
      <c r="Y42" s="73">
        <v>1017</v>
      </c>
      <c r="Z42" s="42"/>
      <c r="AA42" s="1" t="s">
        <v>240</v>
      </c>
      <c r="AB42" s="28" t="s">
        <v>262</v>
      </c>
    </row>
    <row r="43" spans="1:28 16384:16384" x14ac:dyDescent="0.3">
      <c r="A43" s="1" t="s">
        <v>45</v>
      </c>
      <c r="B43" s="1" t="s">
        <v>72</v>
      </c>
      <c r="C43" s="27" t="s">
        <v>428</v>
      </c>
      <c r="D43" s="38">
        <v>24</v>
      </c>
      <c r="E43" s="92" t="s">
        <v>415</v>
      </c>
      <c r="F43" s="92"/>
      <c r="G43" s="92"/>
      <c r="H43" s="92"/>
      <c r="I43" s="92"/>
      <c r="J43" s="92"/>
      <c r="K43" s="92"/>
      <c r="L43" s="92"/>
      <c r="M43" s="92"/>
      <c r="N43" s="27"/>
      <c r="O43" s="93"/>
      <c r="P43" s="93"/>
      <c r="Q43" s="93"/>
      <c r="R43" s="93"/>
      <c r="S43" s="93"/>
      <c r="T43" s="39"/>
      <c r="U43" s="40" t="str">
        <f t="shared" si="4"/>
        <v/>
      </c>
      <c r="V43" s="22">
        <v>255</v>
      </c>
      <c r="W43" s="22" t="s">
        <v>95</v>
      </c>
      <c r="X43" s="22" t="s">
        <v>96</v>
      </c>
      <c r="Y43" s="73">
        <v>1017</v>
      </c>
      <c r="Z43" s="42"/>
      <c r="AA43" s="1" t="s">
        <v>240</v>
      </c>
      <c r="AB43" s="28" t="s">
        <v>262</v>
      </c>
    </row>
    <row r="44" spans="1:28 16384:16384" x14ac:dyDescent="0.3">
      <c r="A44" s="1" t="s">
        <v>45</v>
      </c>
      <c r="B44" s="1" t="s">
        <v>72</v>
      </c>
      <c r="C44" s="27" t="s">
        <v>370</v>
      </c>
      <c r="D44" s="38">
        <v>11</v>
      </c>
      <c r="E44" s="92"/>
      <c r="F44" s="92"/>
      <c r="G44" s="92"/>
      <c r="H44" s="92"/>
      <c r="I44" s="92"/>
      <c r="J44" s="92"/>
      <c r="K44" s="92"/>
      <c r="L44" s="92"/>
      <c r="M44" s="92"/>
      <c r="N44" s="27">
        <f>SUM(L44:M44)</f>
        <v>0</v>
      </c>
      <c r="O44" s="93"/>
      <c r="P44" s="93"/>
      <c r="Q44" s="93"/>
      <c r="R44" s="93"/>
      <c r="S44" s="93"/>
      <c r="T44" s="39">
        <v>21</v>
      </c>
      <c r="U44" s="40" t="str">
        <f t="shared" si="4"/>
        <v/>
      </c>
      <c r="V44" s="22">
        <v>255</v>
      </c>
      <c r="W44" s="22" t="s">
        <v>95</v>
      </c>
      <c r="X44" s="22" t="s">
        <v>96</v>
      </c>
      <c r="Y44" s="73">
        <v>1017</v>
      </c>
      <c r="Z44" s="42"/>
      <c r="AA44" s="1" t="s">
        <v>240</v>
      </c>
      <c r="AB44" s="28" t="s">
        <v>262</v>
      </c>
    </row>
    <row r="45" spans="1:28 16384:16384" x14ac:dyDescent="0.3">
      <c r="A45" s="1" t="s">
        <v>45</v>
      </c>
      <c r="B45" s="1" t="s">
        <v>72</v>
      </c>
      <c r="C45" s="57" t="s">
        <v>38</v>
      </c>
      <c r="D45" s="1"/>
      <c r="E45" s="57">
        <v>240</v>
      </c>
      <c r="F45" s="57"/>
      <c r="G45" s="57"/>
      <c r="H45" s="57"/>
      <c r="I45" s="57"/>
      <c r="J45" s="57"/>
      <c r="K45" s="57"/>
      <c r="L45" s="57"/>
      <c r="M45" s="57">
        <v>48</v>
      </c>
      <c r="N45" s="57">
        <v>48</v>
      </c>
      <c r="O45" s="57"/>
      <c r="P45" s="57">
        <v>13</v>
      </c>
      <c r="Q45" s="43"/>
      <c r="R45" s="43"/>
      <c r="S45" s="43"/>
      <c r="T45" s="43"/>
      <c r="U45" s="40" t="str">
        <f t="shared" ref="U45" si="6">_xlfn.IFNA("",((T45+Q45+N45-R45)+(O45*2))/E45)</f>
        <v/>
      </c>
      <c r="V45" s="22">
        <v>255</v>
      </c>
      <c r="W45" s="22" t="s">
        <v>95</v>
      </c>
      <c r="X45" s="22" t="s">
        <v>96</v>
      </c>
      <c r="Y45" s="73">
        <v>1017</v>
      </c>
      <c r="Z45" s="42"/>
      <c r="AA45" s="1" t="s">
        <v>240</v>
      </c>
      <c r="AB45" s="28" t="s">
        <v>262</v>
      </c>
    </row>
    <row r="46" spans="1:28 16384:16384" x14ac:dyDescent="0.3">
      <c r="A46" s="44" t="s">
        <v>45</v>
      </c>
      <c r="B46" s="44" t="s">
        <v>72</v>
      </c>
      <c r="C46" s="45" t="s">
        <v>39</v>
      </c>
      <c r="D46" s="44"/>
      <c r="E46" s="45">
        <f t="shared" ref="E46:T46" si="7">SUM(E34:E45)</f>
        <v>240</v>
      </c>
      <c r="F46" s="45">
        <f t="shared" si="7"/>
        <v>0</v>
      </c>
      <c r="G46" s="45">
        <f t="shared" si="7"/>
        <v>0</v>
      </c>
      <c r="H46" s="45">
        <f t="shared" si="7"/>
        <v>0</v>
      </c>
      <c r="I46" s="45">
        <f t="shared" si="7"/>
        <v>0</v>
      </c>
      <c r="J46" s="45">
        <f t="shared" si="7"/>
        <v>0</v>
      </c>
      <c r="K46" s="45">
        <f t="shared" si="7"/>
        <v>0</v>
      </c>
      <c r="L46" s="45">
        <f t="shared" si="7"/>
        <v>0</v>
      </c>
      <c r="M46" s="45">
        <f t="shared" si="7"/>
        <v>48</v>
      </c>
      <c r="N46" s="45">
        <f t="shared" si="7"/>
        <v>48</v>
      </c>
      <c r="O46" s="45">
        <f t="shared" si="7"/>
        <v>0</v>
      </c>
      <c r="P46" s="45">
        <f t="shared" si="7"/>
        <v>25</v>
      </c>
      <c r="Q46" s="45">
        <f t="shared" si="7"/>
        <v>0</v>
      </c>
      <c r="R46" s="45">
        <f t="shared" si="7"/>
        <v>0</v>
      </c>
      <c r="S46" s="45">
        <f t="shared" si="7"/>
        <v>0</v>
      </c>
      <c r="T46" s="45">
        <f t="shared" si="7"/>
        <v>100</v>
      </c>
      <c r="U46" s="46">
        <f>((T46+Q46+N46-R46)+(O46*2))/E46</f>
        <v>0.6166666666666667</v>
      </c>
      <c r="V46" s="47">
        <v>255</v>
      </c>
      <c r="W46" s="47" t="s">
        <v>95</v>
      </c>
      <c r="X46" s="47" t="s">
        <v>96</v>
      </c>
      <c r="Y46" s="74">
        <v>1017</v>
      </c>
      <c r="Z46" s="49"/>
      <c r="AA46" s="44" t="s">
        <v>240</v>
      </c>
      <c r="AB46" s="80" t="s">
        <v>262</v>
      </c>
    </row>
    <row r="47" spans="1:28 16384:16384" x14ac:dyDescent="0.3">
      <c r="A47" s="1"/>
      <c r="B47" s="1"/>
      <c r="C47" s="1"/>
      <c r="D47" s="1"/>
      <c r="F47" s="50" t="s">
        <v>40</v>
      </c>
      <c r="G47" s="51" t="e">
        <f>F46/G46</f>
        <v>#DIV/0!</v>
      </c>
      <c r="H47" s="27"/>
      <c r="I47" s="1"/>
      <c r="J47" s="50" t="s">
        <v>41</v>
      </c>
      <c r="K47" s="52" t="e">
        <f>J46/K46</f>
        <v>#DIV/0!</v>
      </c>
      <c r="L47" s="1"/>
      <c r="M47" s="39" t="s">
        <v>42</v>
      </c>
      <c r="N47" s="53"/>
      <c r="P47" s="1"/>
      <c r="Q47" s="1"/>
      <c r="R47" s="1"/>
      <c r="S47" s="1"/>
      <c r="T47" s="1"/>
      <c r="U47" s="1"/>
      <c r="V47" s="22"/>
      <c r="W47" s="22"/>
      <c r="X47" s="22"/>
      <c r="Y47" s="54"/>
      <c r="Z47" s="42"/>
      <c r="AA47" s="1"/>
      <c r="AB47" s="28"/>
      <c r="XFD47" s="61" t="s">
        <v>218</v>
      </c>
    </row>
    <row r="48" spans="1:28 16384:16384" x14ac:dyDescent="0.3">
      <c r="A48" s="1"/>
      <c r="B48" s="1"/>
      <c r="C48" s="5" t="s">
        <v>43</v>
      </c>
      <c r="V48" s="22"/>
      <c r="W48" s="22"/>
      <c r="X48" s="22"/>
      <c r="Y48" s="54"/>
      <c r="Z48" s="42"/>
      <c r="AA48" s="1"/>
      <c r="AB48" s="28"/>
    </row>
    <row r="49" spans="1:28" x14ac:dyDescent="0.3">
      <c r="A49" s="1"/>
      <c r="B49" s="1"/>
      <c r="C49" s="5"/>
      <c r="V49" s="22"/>
      <c r="W49" s="22"/>
      <c r="X49" s="22"/>
      <c r="Y49" s="54"/>
      <c r="Z49" s="42"/>
      <c r="AA49" s="1"/>
      <c r="AB49" s="1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2"/>
      <c r="AA50" s="1"/>
      <c r="AB50" s="1"/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FE498-DB0F-4F4B-829C-5CCC1F809946}">
  <sheetPr>
    <tabColor rgb="FF92D050"/>
  </sheetPr>
  <dimension ref="A1:AB45"/>
  <sheetViews>
    <sheetView workbookViewId="0">
      <selection activeCell="A20" sqref="A20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104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29182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100</v>
      </c>
      <c r="D4" s="7" t="s">
        <v>4</v>
      </c>
      <c r="E4" s="8"/>
      <c r="F4" s="5"/>
      <c r="G4" s="1"/>
      <c r="J4" s="15" t="s">
        <v>434</v>
      </c>
      <c r="K4" s="16" t="str">
        <f>+C11</f>
        <v>New Orleans Pride</v>
      </c>
      <c r="L4" s="17"/>
      <c r="M4" s="18"/>
      <c r="N4" s="19">
        <v>28</v>
      </c>
      <c r="O4" s="19">
        <v>29</v>
      </c>
      <c r="P4" s="19">
        <v>19</v>
      </c>
      <c r="Q4" s="19">
        <v>30</v>
      </c>
      <c r="R4" s="20"/>
      <c r="S4" s="21">
        <f>SUM(N4:R4)</f>
        <v>106</v>
      </c>
      <c r="T4" s="22">
        <v>148</v>
      </c>
    </row>
    <row r="5" spans="1:28" x14ac:dyDescent="0.3">
      <c r="B5" s="1"/>
      <c r="C5" s="6" t="s">
        <v>101</v>
      </c>
      <c r="D5" s="7" t="s">
        <v>5</v>
      </c>
      <c r="E5" s="1"/>
      <c r="F5" s="1"/>
      <c r="G5" s="1"/>
      <c r="J5" s="15" t="s">
        <v>177</v>
      </c>
      <c r="K5" s="16" t="str">
        <f>+C31</f>
        <v>Dallas Diamonds</v>
      </c>
      <c r="L5" s="17"/>
      <c r="M5" s="18"/>
      <c r="N5" s="19">
        <v>32</v>
      </c>
      <c r="O5" s="19">
        <v>14</v>
      </c>
      <c r="P5" s="19">
        <v>24</v>
      </c>
      <c r="Q5" s="19">
        <v>23</v>
      </c>
      <c r="R5" s="20"/>
      <c r="S5" s="21">
        <f>SUM(N5:R5)</f>
        <v>93</v>
      </c>
      <c r="T5" s="22">
        <v>148</v>
      </c>
      <c r="U5" s="1"/>
      <c r="V5" s="1"/>
      <c r="W5" s="1"/>
    </row>
    <row r="6" spans="1:28" x14ac:dyDescent="0.3">
      <c r="C6" s="23">
        <v>1545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102</v>
      </c>
      <c r="D7" s="7" t="s">
        <v>7</v>
      </c>
      <c r="G7" s="1"/>
      <c r="S7" s="1"/>
      <c r="T7" s="25" t="s">
        <v>8</v>
      </c>
      <c r="U7" s="1"/>
      <c r="V7" s="26">
        <v>148</v>
      </c>
      <c r="W7" s="1"/>
    </row>
    <row r="8" spans="1:28" x14ac:dyDescent="0.3">
      <c r="B8" s="1"/>
      <c r="C8" s="24" t="s">
        <v>103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7.6388888888888895E-2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>
        <v>2</v>
      </c>
      <c r="W11" s="1"/>
      <c r="X11" s="1"/>
      <c r="Y11" s="31"/>
      <c r="Z11" s="42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58</v>
      </c>
      <c r="B13" s="1" t="s">
        <v>45</v>
      </c>
      <c r="C13" s="27" t="s">
        <v>50</v>
      </c>
      <c r="D13" s="38">
        <v>15</v>
      </c>
      <c r="E13" s="27">
        <v>35</v>
      </c>
      <c r="F13" s="27">
        <v>6</v>
      </c>
      <c r="G13" s="27">
        <v>17</v>
      </c>
      <c r="H13" s="27"/>
      <c r="I13" s="27"/>
      <c r="J13" s="27">
        <v>4</v>
      </c>
      <c r="K13" s="27">
        <v>5</v>
      </c>
      <c r="L13" s="27">
        <v>4</v>
      </c>
      <c r="M13" s="27">
        <v>2</v>
      </c>
      <c r="N13" s="27">
        <f>SUM(L13:M13)</f>
        <v>6</v>
      </c>
      <c r="O13" s="27">
        <v>4</v>
      </c>
      <c r="P13" s="39">
        <v>4</v>
      </c>
      <c r="Q13" s="27">
        <v>3</v>
      </c>
      <c r="R13" s="27">
        <v>4</v>
      </c>
      <c r="S13" s="27">
        <v>1</v>
      </c>
      <c r="T13" s="27">
        <f>+(F13*2)+J13</f>
        <v>16</v>
      </c>
      <c r="U13" s="40">
        <f>IFERROR(((T13+Q13+N13-R13)+(O13*2))/E13,"")</f>
        <v>0.82857142857142863</v>
      </c>
      <c r="V13" s="22">
        <v>148</v>
      </c>
      <c r="W13" s="22" t="s">
        <v>95</v>
      </c>
      <c r="X13" s="22" t="s">
        <v>96</v>
      </c>
      <c r="Y13" s="73">
        <v>1545</v>
      </c>
      <c r="Z13" s="42"/>
      <c r="AA13" s="1" t="s">
        <v>97</v>
      </c>
      <c r="AB13" s="28" t="s">
        <v>98</v>
      </c>
    </row>
    <row r="14" spans="1:28" x14ac:dyDescent="0.3">
      <c r="A14" s="1" t="s">
        <v>58</v>
      </c>
      <c r="B14" s="1" t="s">
        <v>45</v>
      </c>
      <c r="C14" s="27" t="s">
        <v>49</v>
      </c>
      <c r="D14" s="38">
        <v>10</v>
      </c>
      <c r="E14" s="27">
        <v>43</v>
      </c>
      <c r="F14" s="27">
        <v>4</v>
      </c>
      <c r="G14" s="27">
        <v>7</v>
      </c>
      <c r="H14" s="27"/>
      <c r="I14" s="27"/>
      <c r="J14" s="27">
        <v>0</v>
      </c>
      <c r="K14" s="27">
        <v>8</v>
      </c>
      <c r="L14" s="27">
        <v>0</v>
      </c>
      <c r="M14" s="27">
        <v>7</v>
      </c>
      <c r="N14" s="27">
        <f t="shared" ref="N14:N20" si="0">SUM(L14:M14)</f>
        <v>7</v>
      </c>
      <c r="O14" s="39">
        <v>10</v>
      </c>
      <c r="P14" s="39">
        <v>2</v>
      </c>
      <c r="Q14" s="39">
        <v>2</v>
      </c>
      <c r="R14" s="39">
        <v>2</v>
      </c>
      <c r="S14" s="39">
        <v>0</v>
      </c>
      <c r="T14" s="27">
        <f t="shared" ref="T14:T22" si="1">+(F14*2)+J14</f>
        <v>8</v>
      </c>
      <c r="U14" s="40">
        <f t="shared" ref="U14:U22" si="2">IFERROR(((T14+Q14+N14-R14)+(O14*2))/E14,"")</f>
        <v>0.81395348837209303</v>
      </c>
      <c r="V14" s="22">
        <v>148</v>
      </c>
      <c r="W14" s="22" t="s">
        <v>95</v>
      </c>
      <c r="X14" s="22" t="s">
        <v>96</v>
      </c>
      <c r="Y14" s="73">
        <v>1545</v>
      </c>
      <c r="Z14" s="42"/>
      <c r="AA14" s="1" t="s">
        <v>97</v>
      </c>
      <c r="AB14" s="28" t="s">
        <v>98</v>
      </c>
    </row>
    <row r="15" spans="1:28" x14ac:dyDescent="0.3">
      <c r="A15" s="1" t="s">
        <v>58</v>
      </c>
      <c r="B15" s="1" t="s">
        <v>45</v>
      </c>
      <c r="C15" s="27" t="s">
        <v>46</v>
      </c>
      <c r="D15" s="38">
        <v>12</v>
      </c>
      <c r="E15" s="27">
        <v>24</v>
      </c>
      <c r="F15" s="27">
        <v>2</v>
      </c>
      <c r="G15" s="27">
        <v>8</v>
      </c>
      <c r="H15" s="27"/>
      <c r="I15" s="27"/>
      <c r="J15" s="27">
        <v>1</v>
      </c>
      <c r="K15" s="27">
        <v>3</v>
      </c>
      <c r="L15" s="27">
        <v>3</v>
      </c>
      <c r="M15" s="27">
        <v>2</v>
      </c>
      <c r="N15" s="27">
        <f t="shared" si="0"/>
        <v>5</v>
      </c>
      <c r="O15" s="39">
        <v>2</v>
      </c>
      <c r="P15" s="39">
        <v>5</v>
      </c>
      <c r="Q15" s="39">
        <v>3</v>
      </c>
      <c r="R15" s="39">
        <v>1</v>
      </c>
      <c r="S15" s="39">
        <v>0</v>
      </c>
      <c r="T15" s="27">
        <f t="shared" si="1"/>
        <v>5</v>
      </c>
      <c r="U15" s="40">
        <f t="shared" si="2"/>
        <v>0.66666666666666663</v>
      </c>
      <c r="V15" s="22">
        <v>148</v>
      </c>
      <c r="W15" s="22" t="s">
        <v>95</v>
      </c>
      <c r="X15" s="22" t="s">
        <v>96</v>
      </c>
      <c r="Y15" s="73">
        <v>1545</v>
      </c>
      <c r="Z15" s="42"/>
      <c r="AA15" s="1" t="s">
        <v>97</v>
      </c>
      <c r="AB15" s="28" t="s">
        <v>98</v>
      </c>
    </row>
    <row r="16" spans="1:28" x14ac:dyDescent="0.3">
      <c r="A16" s="1" t="s">
        <v>58</v>
      </c>
      <c r="B16" s="1" t="s">
        <v>45</v>
      </c>
      <c r="C16" s="27" t="s">
        <v>52</v>
      </c>
      <c r="D16" s="38">
        <v>32</v>
      </c>
      <c r="E16" s="27">
        <v>25</v>
      </c>
      <c r="F16" s="27">
        <v>3</v>
      </c>
      <c r="G16" s="27">
        <v>8</v>
      </c>
      <c r="H16" s="27"/>
      <c r="I16" s="27"/>
      <c r="J16" s="27">
        <v>8</v>
      </c>
      <c r="K16" s="27">
        <v>13</v>
      </c>
      <c r="L16" s="27">
        <v>0</v>
      </c>
      <c r="M16" s="27">
        <v>4</v>
      </c>
      <c r="N16" s="27">
        <f t="shared" si="0"/>
        <v>4</v>
      </c>
      <c r="O16" s="39">
        <v>1</v>
      </c>
      <c r="P16" s="39">
        <v>3</v>
      </c>
      <c r="Q16" s="39">
        <v>0</v>
      </c>
      <c r="R16" s="39">
        <v>1</v>
      </c>
      <c r="S16" s="39">
        <v>1</v>
      </c>
      <c r="T16" s="27">
        <f t="shared" si="1"/>
        <v>14</v>
      </c>
      <c r="U16" s="40">
        <f t="shared" si="2"/>
        <v>0.76</v>
      </c>
      <c r="V16" s="22">
        <v>148</v>
      </c>
      <c r="W16" s="22" t="s">
        <v>95</v>
      </c>
      <c r="X16" s="22" t="s">
        <v>96</v>
      </c>
      <c r="Y16" s="73">
        <v>1545</v>
      </c>
      <c r="Z16" s="42"/>
      <c r="AA16" s="1" t="s">
        <v>97</v>
      </c>
      <c r="AB16" s="28" t="s">
        <v>98</v>
      </c>
    </row>
    <row r="17" spans="1:28" x14ac:dyDescent="0.3">
      <c r="A17" s="1" t="s">
        <v>58</v>
      </c>
      <c r="B17" s="1" t="s">
        <v>45</v>
      </c>
      <c r="C17" s="27" t="s">
        <v>47</v>
      </c>
      <c r="D17" s="38">
        <v>30</v>
      </c>
      <c r="E17" s="27">
        <v>37</v>
      </c>
      <c r="F17" s="27">
        <v>5</v>
      </c>
      <c r="G17" s="27">
        <v>13</v>
      </c>
      <c r="H17" s="27"/>
      <c r="I17" s="27"/>
      <c r="J17" s="27">
        <v>4</v>
      </c>
      <c r="K17" s="27">
        <v>6</v>
      </c>
      <c r="L17" s="27">
        <v>2</v>
      </c>
      <c r="M17" s="27">
        <v>9</v>
      </c>
      <c r="N17" s="27">
        <f t="shared" si="0"/>
        <v>11</v>
      </c>
      <c r="O17" s="39">
        <v>1</v>
      </c>
      <c r="P17" s="39">
        <v>2</v>
      </c>
      <c r="Q17" s="39">
        <v>0</v>
      </c>
      <c r="R17" s="39">
        <v>2</v>
      </c>
      <c r="S17" s="39">
        <v>0</v>
      </c>
      <c r="T17" s="27">
        <f t="shared" si="1"/>
        <v>14</v>
      </c>
      <c r="U17" s="40">
        <f t="shared" si="2"/>
        <v>0.67567567567567566</v>
      </c>
      <c r="V17" s="22">
        <v>148</v>
      </c>
      <c r="W17" s="22" t="s">
        <v>95</v>
      </c>
      <c r="X17" s="22" t="s">
        <v>96</v>
      </c>
      <c r="Y17" s="73">
        <v>1545</v>
      </c>
      <c r="Z17" s="42"/>
      <c r="AA17" s="1" t="s">
        <v>97</v>
      </c>
      <c r="AB17" s="28" t="s">
        <v>98</v>
      </c>
    </row>
    <row r="18" spans="1:28" x14ac:dyDescent="0.3">
      <c r="A18" s="1" t="s">
        <v>58</v>
      </c>
      <c r="B18" s="1" t="s">
        <v>45</v>
      </c>
      <c r="C18" s="27" t="s">
        <v>53</v>
      </c>
      <c r="D18" s="38">
        <v>24</v>
      </c>
      <c r="E18" s="27">
        <v>22</v>
      </c>
      <c r="F18" s="27">
        <v>3</v>
      </c>
      <c r="G18" s="27">
        <v>8</v>
      </c>
      <c r="H18" s="27"/>
      <c r="I18" s="27"/>
      <c r="J18" s="27">
        <v>3</v>
      </c>
      <c r="K18" s="27">
        <v>4</v>
      </c>
      <c r="L18" s="27">
        <v>4</v>
      </c>
      <c r="M18" s="27">
        <v>4</v>
      </c>
      <c r="N18" s="27">
        <f t="shared" si="0"/>
        <v>8</v>
      </c>
      <c r="O18" s="39">
        <v>0</v>
      </c>
      <c r="P18" s="39">
        <v>2</v>
      </c>
      <c r="Q18" s="39">
        <v>1</v>
      </c>
      <c r="R18" s="39">
        <v>0</v>
      </c>
      <c r="S18" s="39">
        <v>0</v>
      </c>
      <c r="T18" s="27">
        <f t="shared" si="1"/>
        <v>9</v>
      </c>
      <c r="U18" s="40">
        <f t="shared" si="2"/>
        <v>0.81818181818181823</v>
      </c>
      <c r="V18" s="22">
        <v>148</v>
      </c>
      <c r="W18" s="22" t="s">
        <v>95</v>
      </c>
      <c r="X18" s="22" t="s">
        <v>96</v>
      </c>
      <c r="Y18" s="73">
        <v>1545</v>
      </c>
      <c r="Z18" s="42"/>
      <c r="AA18" s="1" t="s">
        <v>97</v>
      </c>
      <c r="AB18" s="28" t="s">
        <v>98</v>
      </c>
    </row>
    <row r="19" spans="1:28" x14ac:dyDescent="0.3">
      <c r="A19" s="1" t="s">
        <v>58</v>
      </c>
      <c r="B19" s="1" t="s">
        <v>45</v>
      </c>
      <c r="C19" s="27" t="s">
        <v>48</v>
      </c>
      <c r="D19" s="38">
        <v>31</v>
      </c>
      <c r="E19" s="27">
        <v>23</v>
      </c>
      <c r="F19" s="27">
        <v>5</v>
      </c>
      <c r="G19" s="27">
        <v>9</v>
      </c>
      <c r="H19" s="27"/>
      <c r="I19" s="27"/>
      <c r="J19" s="27">
        <v>8</v>
      </c>
      <c r="K19" s="27">
        <v>13</v>
      </c>
      <c r="L19" s="27">
        <v>3</v>
      </c>
      <c r="M19" s="27">
        <v>3</v>
      </c>
      <c r="N19" s="27">
        <f t="shared" si="0"/>
        <v>6</v>
      </c>
      <c r="O19" s="39">
        <v>1</v>
      </c>
      <c r="P19" s="39">
        <v>5</v>
      </c>
      <c r="Q19" s="39">
        <v>2</v>
      </c>
      <c r="R19" s="39">
        <v>0</v>
      </c>
      <c r="S19" s="39">
        <v>0</v>
      </c>
      <c r="T19" s="27">
        <f t="shared" si="1"/>
        <v>18</v>
      </c>
      <c r="U19" s="40">
        <f t="shared" si="2"/>
        <v>1.2173913043478262</v>
      </c>
      <c r="V19" s="22">
        <v>148</v>
      </c>
      <c r="W19" s="22" t="s">
        <v>95</v>
      </c>
      <c r="X19" s="22" t="s">
        <v>96</v>
      </c>
      <c r="Y19" s="73">
        <v>1545</v>
      </c>
      <c r="Z19" s="42"/>
      <c r="AA19" s="1" t="s">
        <v>97</v>
      </c>
      <c r="AB19" s="28" t="s">
        <v>98</v>
      </c>
    </row>
    <row r="20" spans="1:28" x14ac:dyDescent="0.3">
      <c r="A20" s="1" t="s">
        <v>58</v>
      </c>
      <c r="B20" s="1" t="s">
        <v>45</v>
      </c>
      <c r="C20" s="27" t="s">
        <v>51</v>
      </c>
      <c r="D20" s="38">
        <v>34</v>
      </c>
      <c r="E20" s="27">
        <v>13</v>
      </c>
      <c r="F20" s="27">
        <v>4</v>
      </c>
      <c r="G20" s="27">
        <v>6</v>
      </c>
      <c r="H20" s="27"/>
      <c r="I20" s="27"/>
      <c r="J20" s="27">
        <v>5</v>
      </c>
      <c r="K20" s="27">
        <v>5</v>
      </c>
      <c r="L20" s="27">
        <v>0</v>
      </c>
      <c r="M20" s="27">
        <v>1</v>
      </c>
      <c r="N20" s="27">
        <f t="shared" si="0"/>
        <v>1</v>
      </c>
      <c r="O20" s="39">
        <v>1</v>
      </c>
      <c r="P20" s="39">
        <v>1</v>
      </c>
      <c r="Q20" s="39">
        <v>0</v>
      </c>
      <c r="R20" s="39">
        <v>1</v>
      </c>
      <c r="S20" s="39">
        <v>0</v>
      </c>
      <c r="T20" s="27">
        <f t="shared" si="1"/>
        <v>13</v>
      </c>
      <c r="U20" s="40">
        <f t="shared" si="2"/>
        <v>1.1538461538461537</v>
      </c>
      <c r="V20" s="22">
        <v>148</v>
      </c>
      <c r="W20" s="22" t="s">
        <v>95</v>
      </c>
      <c r="X20" s="22" t="s">
        <v>96</v>
      </c>
      <c r="Y20" s="73">
        <v>1545</v>
      </c>
      <c r="Z20" s="42"/>
      <c r="AA20" s="1" t="s">
        <v>97</v>
      </c>
      <c r="AB20" s="28" t="s">
        <v>98</v>
      </c>
    </row>
    <row r="21" spans="1:28" x14ac:dyDescent="0.3">
      <c r="A21" s="1" t="s">
        <v>58</v>
      </c>
      <c r="B21" s="1" t="s">
        <v>45</v>
      </c>
      <c r="C21" s="27" t="s">
        <v>54</v>
      </c>
      <c r="D21" s="38">
        <v>5</v>
      </c>
      <c r="E21" s="27" t="s">
        <v>573</v>
      </c>
      <c r="F21" s="27"/>
      <c r="G21" s="27"/>
      <c r="H21" s="27"/>
      <c r="I21" s="27"/>
      <c r="J21" s="27"/>
      <c r="K21" s="27"/>
      <c r="L21" s="27"/>
      <c r="M21" s="27"/>
      <c r="N21" s="27"/>
      <c r="O21" s="39"/>
      <c r="P21" s="39"/>
      <c r="Q21" s="39"/>
      <c r="R21" s="39"/>
      <c r="S21" s="39"/>
      <c r="T21" s="27"/>
      <c r="U21" s="40"/>
      <c r="V21" s="22">
        <v>148</v>
      </c>
      <c r="W21" s="22" t="s">
        <v>95</v>
      </c>
      <c r="X21" s="22" t="s">
        <v>96</v>
      </c>
      <c r="Y21" s="73">
        <v>1545</v>
      </c>
      <c r="Z21" s="42"/>
      <c r="AA21" s="1" t="s">
        <v>97</v>
      </c>
      <c r="AB21" s="28" t="s">
        <v>98</v>
      </c>
    </row>
    <row r="22" spans="1:28" x14ac:dyDescent="0.3">
      <c r="A22" s="1" t="s">
        <v>58</v>
      </c>
      <c r="B22" s="1" t="s">
        <v>45</v>
      </c>
      <c r="C22" s="27" t="s">
        <v>55</v>
      </c>
      <c r="D22" s="38">
        <v>11</v>
      </c>
      <c r="E22" s="27">
        <v>18</v>
      </c>
      <c r="F22" s="27">
        <v>1</v>
      </c>
      <c r="G22" s="27">
        <v>3</v>
      </c>
      <c r="H22" s="27"/>
      <c r="I22" s="27"/>
      <c r="J22" s="27">
        <v>7</v>
      </c>
      <c r="K22" s="27">
        <v>9</v>
      </c>
      <c r="L22" s="27">
        <v>1</v>
      </c>
      <c r="M22" s="27">
        <v>4</v>
      </c>
      <c r="N22" s="27">
        <f>SUM(L22:M22)</f>
        <v>5</v>
      </c>
      <c r="O22" s="39">
        <v>3</v>
      </c>
      <c r="P22" s="39">
        <v>1</v>
      </c>
      <c r="Q22" s="39">
        <v>1</v>
      </c>
      <c r="R22" s="39">
        <v>3</v>
      </c>
      <c r="S22" s="39">
        <v>0</v>
      </c>
      <c r="T22" s="27">
        <f t="shared" si="1"/>
        <v>9</v>
      </c>
      <c r="U22" s="40">
        <f t="shared" si="2"/>
        <v>1</v>
      </c>
      <c r="V22" s="22">
        <v>148</v>
      </c>
      <c r="W22" s="22" t="s">
        <v>95</v>
      </c>
      <c r="X22" s="22" t="s">
        <v>96</v>
      </c>
      <c r="Y22" s="73">
        <v>1545</v>
      </c>
      <c r="Z22" s="42"/>
      <c r="AA22" s="1" t="s">
        <v>97</v>
      </c>
      <c r="AB22" s="28" t="s">
        <v>98</v>
      </c>
    </row>
    <row r="23" spans="1:28" x14ac:dyDescent="0.3">
      <c r="A23" s="44" t="s">
        <v>58</v>
      </c>
      <c r="B23" s="44" t="s">
        <v>45</v>
      </c>
      <c r="C23" s="45" t="s">
        <v>39</v>
      </c>
      <c r="D23" s="44"/>
      <c r="E23" s="45">
        <f t="shared" ref="E23:T23" si="3">SUM(E13:E22)</f>
        <v>240</v>
      </c>
      <c r="F23" s="45">
        <f t="shared" si="3"/>
        <v>33</v>
      </c>
      <c r="G23" s="45">
        <f t="shared" si="3"/>
        <v>79</v>
      </c>
      <c r="H23" s="45">
        <f t="shared" si="3"/>
        <v>0</v>
      </c>
      <c r="I23" s="45">
        <f t="shared" si="3"/>
        <v>0</v>
      </c>
      <c r="J23" s="45">
        <f t="shared" si="3"/>
        <v>40</v>
      </c>
      <c r="K23" s="45">
        <f t="shared" si="3"/>
        <v>66</v>
      </c>
      <c r="L23" s="45">
        <f t="shared" si="3"/>
        <v>17</v>
      </c>
      <c r="M23" s="45">
        <f t="shared" si="3"/>
        <v>36</v>
      </c>
      <c r="N23" s="45">
        <f t="shared" si="3"/>
        <v>53</v>
      </c>
      <c r="O23" s="45">
        <f t="shared" si="3"/>
        <v>23</v>
      </c>
      <c r="P23" s="45">
        <f t="shared" si="3"/>
        <v>25</v>
      </c>
      <c r="Q23" s="45">
        <f t="shared" si="3"/>
        <v>12</v>
      </c>
      <c r="R23" s="45">
        <f t="shared" si="3"/>
        <v>14</v>
      </c>
      <c r="S23" s="45">
        <f t="shared" si="3"/>
        <v>2</v>
      </c>
      <c r="T23" s="45">
        <f t="shared" si="3"/>
        <v>106</v>
      </c>
      <c r="U23" s="46">
        <f>((T23+Q23+N23-R23)+(O23*2))/E23</f>
        <v>0.84583333333333333</v>
      </c>
      <c r="V23" s="47">
        <v>148</v>
      </c>
      <c r="W23" s="47" t="s">
        <v>95</v>
      </c>
      <c r="X23" s="47" t="s">
        <v>96</v>
      </c>
      <c r="Y23" s="74">
        <v>1545</v>
      </c>
      <c r="Z23" s="78" t="s">
        <v>452</v>
      </c>
      <c r="AA23" s="44" t="s">
        <v>97</v>
      </c>
      <c r="AB23" s="80" t="s">
        <v>98</v>
      </c>
    </row>
    <row r="24" spans="1:28" x14ac:dyDescent="0.3">
      <c r="A24" s="1"/>
      <c r="B24" s="1"/>
      <c r="C24" s="1"/>
      <c r="D24" s="1"/>
      <c r="F24" s="50" t="s">
        <v>40</v>
      </c>
      <c r="G24" s="51">
        <f>F23/G23</f>
        <v>0.41772151898734178</v>
      </c>
      <c r="H24" s="27"/>
      <c r="I24" s="1"/>
      <c r="J24" s="50" t="s">
        <v>41</v>
      </c>
      <c r="K24" s="52">
        <f>J23/K23</f>
        <v>0.60606060606060608</v>
      </c>
      <c r="L24" s="1"/>
      <c r="M24" s="39" t="s">
        <v>42</v>
      </c>
      <c r="N24" s="53">
        <v>16</v>
      </c>
      <c r="P24" s="1"/>
      <c r="Q24" s="1"/>
      <c r="R24" s="1"/>
      <c r="S24" s="1"/>
      <c r="T24" s="1"/>
      <c r="U24" s="1"/>
      <c r="V24" s="22"/>
      <c r="W24" s="22"/>
      <c r="X24" s="22"/>
      <c r="Y24" s="54"/>
      <c r="Z24" s="42"/>
      <c r="AA24" s="1"/>
      <c r="AB24" s="1"/>
    </row>
    <row r="25" spans="1:28" x14ac:dyDescent="0.3">
      <c r="A25" s="1"/>
      <c r="B25" s="1"/>
      <c r="C25" s="5" t="s">
        <v>43</v>
      </c>
      <c r="V25" s="22"/>
      <c r="W25" s="22"/>
      <c r="X25" s="22"/>
      <c r="Y25" s="54"/>
      <c r="Z25" s="42"/>
      <c r="AA25" s="1"/>
      <c r="AB25" s="1"/>
    </row>
    <row r="26" spans="1:28" x14ac:dyDescent="0.3">
      <c r="B26" s="1"/>
      <c r="C26" s="1" t="s">
        <v>99</v>
      </c>
      <c r="D26" s="5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31"/>
      <c r="Z26" s="42"/>
      <c r="AA26" s="1"/>
      <c r="AB26" s="1"/>
    </row>
    <row r="27" spans="1:28" x14ac:dyDescent="0.3">
      <c r="B27" s="1"/>
      <c r="C27" s="1"/>
      <c r="D27" s="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31"/>
      <c r="Z27" s="42"/>
      <c r="AA27" s="1"/>
      <c r="AB27" s="1"/>
    </row>
    <row r="28" spans="1:28" x14ac:dyDescent="0.3">
      <c r="B28" s="1"/>
      <c r="C28" s="1"/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B31" s="1"/>
      <c r="C31" s="32" t="s">
        <v>59</v>
      </c>
      <c r="D31" s="33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7" t="s">
        <v>10</v>
      </c>
      <c r="U31" s="1"/>
      <c r="V31" s="35">
        <v>1</v>
      </c>
    </row>
    <row r="32" spans="1:28" x14ac:dyDescent="0.3">
      <c r="A32" s="36" t="s">
        <v>11</v>
      </c>
      <c r="B32" s="37" t="s">
        <v>12</v>
      </c>
      <c r="C32" s="38" t="s">
        <v>13</v>
      </c>
      <c r="D32" s="38" t="s">
        <v>14</v>
      </c>
      <c r="E32" s="14" t="s">
        <v>15</v>
      </c>
      <c r="F32" s="14" t="s">
        <v>16</v>
      </c>
      <c r="G32" s="14" t="s">
        <v>17</v>
      </c>
      <c r="H32" s="14" t="s">
        <v>18</v>
      </c>
      <c r="I32" s="14" t="s">
        <v>19</v>
      </c>
      <c r="J32" s="14" t="s">
        <v>20</v>
      </c>
      <c r="K32" s="14" t="s">
        <v>21</v>
      </c>
      <c r="L32" s="14" t="s">
        <v>22</v>
      </c>
      <c r="M32" s="14" t="s">
        <v>23</v>
      </c>
      <c r="N32" s="14" t="s">
        <v>24</v>
      </c>
      <c r="O32" s="14" t="s">
        <v>25</v>
      </c>
      <c r="P32" s="14" t="s">
        <v>26</v>
      </c>
      <c r="Q32" s="14" t="s">
        <v>27</v>
      </c>
      <c r="R32" s="14" t="s">
        <v>28</v>
      </c>
      <c r="S32" s="14" t="s">
        <v>29</v>
      </c>
      <c r="T32" s="14" t="s">
        <v>30</v>
      </c>
      <c r="U32" s="14" t="s">
        <v>31</v>
      </c>
      <c r="V32" s="14" t="s">
        <v>3</v>
      </c>
      <c r="W32" s="14" t="s">
        <v>32</v>
      </c>
      <c r="X32" s="14" t="s">
        <v>33</v>
      </c>
      <c r="Y32" s="14" t="s">
        <v>34</v>
      </c>
      <c r="Z32" s="14" t="s">
        <v>35</v>
      </c>
      <c r="AA32" s="14" t="s">
        <v>36</v>
      </c>
      <c r="AB32" s="14" t="s">
        <v>37</v>
      </c>
    </row>
    <row r="33" spans="1:28" x14ac:dyDescent="0.3">
      <c r="A33" s="1" t="s">
        <v>45</v>
      </c>
      <c r="B33" s="1" t="s">
        <v>58</v>
      </c>
      <c r="C33" s="27" t="s">
        <v>81</v>
      </c>
      <c r="D33" s="38">
        <v>34</v>
      </c>
      <c r="E33" s="27">
        <v>44</v>
      </c>
      <c r="F33" s="27">
        <v>11</v>
      </c>
      <c r="G33" s="27">
        <v>25</v>
      </c>
      <c r="H33" s="27"/>
      <c r="I33" s="27"/>
      <c r="J33" s="27">
        <v>7</v>
      </c>
      <c r="K33" s="27">
        <v>9</v>
      </c>
      <c r="L33" s="27">
        <v>5</v>
      </c>
      <c r="M33" s="27">
        <v>13</v>
      </c>
      <c r="N33" s="27">
        <f>SUM(L33:M33)</f>
        <v>18</v>
      </c>
      <c r="O33" s="27">
        <v>0</v>
      </c>
      <c r="P33" s="39">
        <v>5</v>
      </c>
      <c r="Q33" s="27">
        <v>2</v>
      </c>
      <c r="R33" s="27">
        <v>1</v>
      </c>
      <c r="S33" s="27">
        <v>2</v>
      </c>
      <c r="T33" s="27">
        <f>(H33*3)+((F33-H33)*2)+J33</f>
        <v>29</v>
      </c>
      <c r="U33" s="40">
        <f>IFERROR(((T33+Q33+N33-R33)+(O33*2))/E33,"")</f>
        <v>1.0909090909090908</v>
      </c>
      <c r="V33" s="22">
        <v>148</v>
      </c>
      <c r="W33" s="22" t="s">
        <v>82</v>
      </c>
      <c r="X33" s="22" t="s">
        <v>83</v>
      </c>
      <c r="Y33" s="73">
        <v>1545</v>
      </c>
      <c r="Z33" s="42"/>
      <c r="AA33" s="1" t="s">
        <v>84</v>
      </c>
      <c r="AB33" s="28" t="s">
        <v>85</v>
      </c>
    </row>
    <row r="34" spans="1:28" x14ac:dyDescent="0.3">
      <c r="A34" s="1" t="s">
        <v>45</v>
      </c>
      <c r="B34" s="1" t="s">
        <v>58</v>
      </c>
      <c r="C34" s="27" t="s">
        <v>86</v>
      </c>
      <c r="D34" s="38">
        <v>12</v>
      </c>
      <c r="E34" s="27">
        <v>33</v>
      </c>
      <c r="F34" s="27">
        <v>0</v>
      </c>
      <c r="G34" s="27">
        <v>5</v>
      </c>
      <c r="H34" s="27"/>
      <c r="I34" s="27"/>
      <c r="J34" s="27">
        <v>1</v>
      </c>
      <c r="K34" s="27">
        <v>7</v>
      </c>
      <c r="L34" s="27">
        <v>0</v>
      </c>
      <c r="M34" s="27">
        <v>2</v>
      </c>
      <c r="N34" s="27">
        <f t="shared" ref="N34:N39" si="4">SUM(L34:M34)</f>
        <v>2</v>
      </c>
      <c r="O34" s="39">
        <v>6</v>
      </c>
      <c r="P34" s="57">
        <v>6</v>
      </c>
      <c r="Q34" s="39">
        <v>1</v>
      </c>
      <c r="R34" s="39">
        <v>4</v>
      </c>
      <c r="S34" s="39">
        <v>0</v>
      </c>
      <c r="T34" s="39">
        <f t="shared" ref="T34:T39" si="5">(H34*3)+((F34-H34)*2)+J34</f>
        <v>1</v>
      </c>
      <c r="U34" s="40">
        <f t="shared" ref="U34:U42" si="6">IFERROR(((T34+Q34+N34-R34)+(O34*2))/E34,"")</f>
        <v>0.36363636363636365</v>
      </c>
      <c r="V34" s="22">
        <v>148</v>
      </c>
      <c r="W34" s="22" t="s">
        <v>82</v>
      </c>
      <c r="X34" s="22" t="s">
        <v>83</v>
      </c>
      <c r="Y34" s="73">
        <v>1545</v>
      </c>
      <c r="Z34" s="42"/>
      <c r="AA34" s="1" t="s">
        <v>84</v>
      </c>
      <c r="AB34" s="28" t="s">
        <v>85</v>
      </c>
    </row>
    <row r="35" spans="1:28" x14ac:dyDescent="0.3">
      <c r="A35" s="1" t="s">
        <v>45</v>
      </c>
      <c r="B35" s="1" t="s">
        <v>58</v>
      </c>
      <c r="C35" s="27" t="s">
        <v>87</v>
      </c>
      <c r="D35" s="38">
        <v>20</v>
      </c>
      <c r="E35" s="27">
        <v>35</v>
      </c>
      <c r="F35" s="27">
        <v>10</v>
      </c>
      <c r="G35" s="27">
        <v>17</v>
      </c>
      <c r="H35" s="27"/>
      <c r="I35" s="27"/>
      <c r="J35" s="27">
        <v>7</v>
      </c>
      <c r="K35" s="27">
        <v>9</v>
      </c>
      <c r="L35" s="27">
        <v>4</v>
      </c>
      <c r="M35" s="27">
        <v>6</v>
      </c>
      <c r="N35" s="27">
        <f t="shared" si="4"/>
        <v>10</v>
      </c>
      <c r="O35" s="39">
        <v>2</v>
      </c>
      <c r="P35" s="39">
        <v>4</v>
      </c>
      <c r="Q35" s="39">
        <v>2</v>
      </c>
      <c r="R35" s="39">
        <v>1</v>
      </c>
      <c r="S35" s="39">
        <v>3</v>
      </c>
      <c r="T35" s="39">
        <f t="shared" si="5"/>
        <v>27</v>
      </c>
      <c r="U35" s="40">
        <f t="shared" si="6"/>
        <v>1.2</v>
      </c>
      <c r="V35" s="22">
        <v>148</v>
      </c>
      <c r="W35" s="22" t="s">
        <v>82</v>
      </c>
      <c r="X35" s="22" t="s">
        <v>83</v>
      </c>
      <c r="Y35" s="73">
        <v>1545</v>
      </c>
      <c r="Z35" s="42"/>
      <c r="AA35" s="1" t="s">
        <v>84</v>
      </c>
      <c r="AB35" s="28" t="s">
        <v>85</v>
      </c>
    </row>
    <row r="36" spans="1:28" x14ac:dyDescent="0.3">
      <c r="A36" s="1" t="s">
        <v>45</v>
      </c>
      <c r="B36" s="1" t="s">
        <v>58</v>
      </c>
      <c r="C36" s="27" t="s">
        <v>88</v>
      </c>
      <c r="D36" s="38">
        <v>40</v>
      </c>
      <c r="E36" s="27">
        <v>21</v>
      </c>
      <c r="F36" s="27">
        <v>3</v>
      </c>
      <c r="G36" s="27">
        <v>8</v>
      </c>
      <c r="H36" s="27"/>
      <c r="I36" s="27"/>
      <c r="J36" s="27">
        <v>2</v>
      </c>
      <c r="K36" s="27">
        <v>2</v>
      </c>
      <c r="L36" s="27">
        <v>3</v>
      </c>
      <c r="M36" s="27">
        <v>6</v>
      </c>
      <c r="N36" s="27">
        <f t="shared" si="4"/>
        <v>9</v>
      </c>
      <c r="O36" s="39">
        <v>4</v>
      </c>
      <c r="P36" s="57">
        <v>6</v>
      </c>
      <c r="Q36" s="39">
        <v>1</v>
      </c>
      <c r="R36" s="39">
        <v>1</v>
      </c>
      <c r="S36" s="39">
        <v>1</v>
      </c>
      <c r="T36" s="39">
        <f t="shared" si="5"/>
        <v>8</v>
      </c>
      <c r="U36" s="40">
        <f t="shared" si="6"/>
        <v>1.1904761904761905</v>
      </c>
      <c r="V36" s="22">
        <v>148</v>
      </c>
      <c r="W36" s="22" t="s">
        <v>82</v>
      </c>
      <c r="X36" s="22" t="s">
        <v>83</v>
      </c>
      <c r="Y36" s="73">
        <v>1545</v>
      </c>
      <c r="Z36" s="42"/>
      <c r="AA36" s="1" t="s">
        <v>84</v>
      </c>
      <c r="AB36" s="28" t="s">
        <v>85</v>
      </c>
    </row>
    <row r="37" spans="1:28" x14ac:dyDescent="0.3">
      <c r="A37" s="1" t="s">
        <v>45</v>
      </c>
      <c r="B37" s="1" t="s">
        <v>58</v>
      </c>
      <c r="C37" s="27" t="s">
        <v>89</v>
      </c>
      <c r="D37" s="38">
        <v>11</v>
      </c>
      <c r="E37" s="27">
        <v>20</v>
      </c>
      <c r="F37" s="27">
        <v>0</v>
      </c>
      <c r="G37" s="27">
        <v>3</v>
      </c>
      <c r="H37" s="27"/>
      <c r="I37" s="27"/>
      <c r="J37" s="27">
        <v>0</v>
      </c>
      <c r="K37" s="27">
        <v>2</v>
      </c>
      <c r="L37" s="27">
        <v>0</v>
      </c>
      <c r="M37" s="27">
        <v>1</v>
      </c>
      <c r="N37" s="27">
        <f t="shared" si="4"/>
        <v>1</v>
      </c>
      <c r="O37" s="39">
        <v>2</v>
      </c>
      <c r="P37" s="39">
        <v>2</v>
      </c>
      <c r="Q37" s="39">
        <v>2</v>
      </c>
      <c r="R37" s="39">
        <v>3</v>
      </c>
      <c r="S37" s="39">
        <v>0</v>
      </c>
      <c r="T37" s="39">
        <f t="shared" si="5"/>
        <v>0</v>
      </c>
      <c r="U37" s="40">
        <f t="shared" si="6"/>
        <v>0.2</v>
      </c>
      <c r="V37" s="22">
        <v>148</v>
      </c>
      <c r="W37" s="22" t="s">
        <v>82</v>
      </c>
      <c r="X37" s="22" t="s">
        <v>83</v>
      </c>
      <c r="Y37" s="73">
        <v>1545</v>
      </c>
      <c r="Z37" s="42"/>
      <c r="AA37" s="1" t="s">
        <v>84</v>
      </c>
      <c r="AB37" s="28" t="s">
        <v>85</v>
      </c>
    </row>
    <row r="38" spans="1:28" x14ac:dyDescent="0.3">
      <c r="A38" s="1" t="s">
        <v>45</v>
      </c>
      <c r="B38" s="1" t="s">
        <v>58</v>
      </c>
      <c r="C38" s="27" t="s">
        <v>90</v>
      </c>
      <c r="D38" s="38">
        <v>42</v>
      </c>
      <c r="E38" s="27">
        <v>27</v>
      </c>
      <c r="F38" s="27">
        <v>2</v>
      </c>
      <c r="G38" s="27">
        <v>5</v>
      </c>
      <c r="H38" s="27"/>
      <c r="I38" s="27"/>
      <c r="J38" s="27">
        <v>0</v>
      </c>
      <c r="K38" s="27">
        <v>0</v>
      </c>
      <c r="L38" s="27">
        <v>1</v>
      </c>
      <c r="M38" s="27">
        <v>2</v>
      </c>
      <c r="N38" s="27">
        <f t="shared" si="4"/>
        <v>3</v>
      </c>
      <c r="O38" s="39">
        <v>3</v>
      </c>
      <c r="P38" s="57">
        <v>6</v>
      </c>
      <c r="Q38" s="39">
        <v>2</v>
      </c>
      <c r="R38" s="39">
        <v>4</v>
      </c>
      <c r="S38" s="39">
        <v>0</v>
      </c>
      <c r="T38" s="39">
        <f t="shared" si="5"/>
        <v>4</v>
      </c>
      <c r="U38" s="40">
        <f t="shared" si="6"/>
        <v>0.40740740740740738</v>
      </c>
      <c r="V38" s="22">
        <v>148</v>
      </c>
      <c r="W38" s="22" t="s">
        <v>82</v>
      </c>
      <c r="X38" s="22" t="s">
        <v>83</v>
      </c>
      <c r="Y38" s="73">
        <v>1545</v>
      </c>
      <c r="Z38" s="42"/>
      <c r="AA38" s="1" t="s">
        <v>84</v>
      </c>
      <c r="AB38" s="28" t="s">
        <v>85</v>
      </c>
    </row>
    <row r="39" spans="1:28" x14ac:dyDescent="0.3">
      <c r="A39" s="1" t="s">
        <v>45</v>
      </c>
      <c r="B39" s="1" t="s">
        <v>58</v>
      </c>
      <c r="C39" s="27" t="s">
        <v>91</v>
      </c>
      <c r="D39" s="38">
        <v>22</v>
      </c>
      <c r="E39" s="27">
        <v>38</v>
      </c>
      <c r="F39" s="27">
        <v>9</v>
      </c>
      <c r="G39" s="27">
        <v>13</v>
      </c>
      <c r="H39" s="27"/>
      <c r="I39" s="27"/>
      <c r="J39" s="27">
        <v>4</v>
      </c>
      <c r="K39" s="27">
        <v>6</v>
      </c>
      <c r="L39" s="27">
        <v>1</v>
      </c>
      <c r="M39" s="27">
        <v>4</v>
      </c>
      <c r="N39" s="27">
        <f t="shared" si="4"/>
        <v>5</v>
      </c>
      <c r="O39" s="39">
        <v>3</v>
      </c>
      <c r="P39" s="57">
        <v>6</v>
      </c>
      <c r="Q39" s="39">
        <v>1</v>
      </c>
      <c r="R39" s="39">
        <v>4</v>
      </c>
      <c r="S39" s="39">
        <v>0</v>
      </c>
      <c r="T39" s="39">
        <f t="shared" si="5"/>
        <v>22</v>
      </c>
      <c r="U39" s="40">
        <f t="shared" si="6"/>
        <v>0.78947368421052633</v>
      </c>
      <c r="V39" s="22">
        <v>148</v>
      </c>
      <c r="W39" s="22" t="s">
        <v>82</v>
      </c>
      <c r="X39" s="22" t="s">
        <v>83</v>
      </c>
      <c r="Y39" s="73">
        <v>1545</v>
      </c>
      <c r="Z39" s="42"/>
      <c r="AA39" s="1" t="s">
        <v>84</v>
      </c>
      <c r="AB39" s="28" t="s">
        <v>85</v>
      </c>
    </row>
    <row r="40" spans="1:28" x14ac:dyDescent="0.3">
      <c r="A40" s="1" t="s">
        <v>45</v>
      </c>
      <c r="B40" s="1" t="s">
        <v>58</v>
      </c>
      <c r="C40" s="27" t="s">
        <v>92</v>
      </c>
      <c r="D40" s="38">
        <v>44</v>
      </c>
      <c r="E40" s="27">
        <v>12</v>
      </c>
      <c r="F40" s="27">
        <v>1</v>
      </c>
      <c r="G40" s="27">
        <v>3</v>
      </c>
      <c r="H40" s="27"/>
      <c r="I40" s="27"/>
      <c r="J40" s="27">
        <v>0</v>
      </c>
      <c r="K40" s="27">
        <v>0</v>
      </c>
      <c r="L40" s="27">
        <v>0</v>
      </c>
      <c r="M40" s="27">
        <v>3</v>
      </c>
      <c r="N40" s="27">
        <f>SUM(L40:M40)</f>
        <v>3</v>
      </c>
      <c r="O40" s="39">
        <v>1</v>
      </c>
      <c r="P40" s="39">
        <v>3</v>
      </c>
      <c r="Q40" s="39">
        <v>0</v>
      </c>
      <c r="R40" s="39">
        <v>2</v>
      </c>
      <c r="S40" s="39">
        <v>0</v>
      </c>
      <c r="T40" s="39">
        <f>(H40*3)+((F40-H40)*2)+J40</f>
        <v>2</v>
      </c>
      <c r="U40" s="40">
        <f t="shared" si="6"/>
        <v>0.41666666666666669</v>
      </c>
      <c r="V40" s="22">
        <v>148</v>
      </c>
      <c r="W40" s="22" t="s">
        <v>82</v>
      </c>
      <c r="X40" s="22" t="s">
        <v>83</v>
      </c>
      <c r="Y40" s="73">
        <v>1545</v>
      </c>
      <c r="Z40" s="42"/>
      <c r="AA40" s="1" t="s">
        <v>84</v>
      </c>
      <c r="AB40" s="28" t="s">
        <v>85</v>
      </c>
    </row>
    <row r="41" spans="1:28" x14ac:dyDescent="0.3">
      <c r="A41" s="1" t="s">
        <v>45</v>
      </c>
      <c r="B41" s="1" t="s">
        <v>58</v>
      </c>
      <c r="C41" s="27" t="s">
        <v>93</v>
      </c>
      <c r="D41" s="38">
        <v>21</v>
      </c>
      <c r="E41" s="27">
        <v>8</v>
      </c>
      <c r="F41" s="27">
        <v>0</v>
      </c>
      <c r="G41" s="27">
        <v>3</v>
      </c>
      <c r="H41" s="27"/>
      <c r="I41" s="27"/>
      <c r="J41" s="27">
        <v>0</v>
      </c>
      <c r="K41" s="27">
        <v>0</v>
      </c>
      <c r="L41" s="27">
        <v>0</v>
      </c>
      <c r="M41" s="27">
        <v>2</v>
      </c>
      <c r="N41" s="27">
        <f>SUM(L41:M41)</f>
        <v>2</v>
      </c>
      <c r="O41" s="39">
        <v>1</v>
      </c>
      <c r="P41" s="39">
        <v>1</v>
      </c>
      <c r="Q41" s="39">
        <v>0</v>
      </c>
      <c r="R41" s="39">
        <v>0</v>
      </c>
      <c r="S41" s="39">
        <v>0</v>
      </c>
      <c r="T41" s="39">
        <f>(H41*3)+((F41-H41)*2)+J41</f>
        <v>0</v>
      </c>
      <c r="U41" s="40">
        <f t="shared" si="6"/>
        <v>0.5</v>
      </c>
      <c r="V41" s="22">
        <v>148</v>
      </c>
      <c r="W41" s="22" t="s">
        <v>82</v>
      </c>
      <c r="X41" s="22" t="s">
        <v>83</v>
      </c>
      <c r="Y41" s="73">
        <v>1545</v>
      </c>
      <c r="Z41" s="42"/>
      <c r="AA41" s="1" t="s">
        <v>84</v>
      </c>
      <c r="AB41" s="28" t="s">
        <v>85</v>
      </c>
    </row>
    <row r="42" spans="1:28" x14ac:dyDescent="0.3">
      <c r="A42" s="1" t="s">
        <v>45</v>
      </c>
      <c r="B42" s="1" t="s">
        <v>58</v>
      </c>
      <c r="C42" s="27" t="s">
        <v>94</v>
      </c>
      <c r="D42" s="38">
        <v>14</v>
      </c>
      <c r="E42" s="27">
        <v>2</v>
      </c>
      <c r="F42" s="27">
        <v>0</v>
      </c>
      <c r="G42" s="27">
        <v>1</v>
      </c>
      <c r="H42" s="27"/>
      <c r="I42" s="27"/>
      <c r="J42" s="27">
        <v>0</v>
      </c>
      <c r="K42" s="27">
        <v>0</v>
      </c>
      <c r="L42" s="27">
        <v>1</v>
      </c>
      <c r="M42" s="27">
        <v>0</v>
      </c>
      <c r="N42" s="27">
        <f>SUM(L42:M42)</f>
        <v>1</v>
      </c>
      <c r="O42" s="39">
        <v>0</v>
      </c>
      <c r="P42" s="39">
        <v>1</v>
      </c>
      <c r="Q42" s="39">
        <v>0</v>
      </c>
      <c r="R42" s="39">
        <v>1</v>
      </c>
      <c r="S42" s="39">
        <v>0</v>
      </c>
      <c r="T42" s="39">
        <f>(H42*3)+((F42-H42)*2)+J42</f>
        <v>0</v>
      </c>
      <c r="U42" s="40">
        <f t="shared" si="6"/>
        <v>0</v>
      </c>
      <c r="V42" s="22">
        <v>148</v>
      </c>
      <c r="W42" s="22" t="s">
        <v>82</v>
      </c>
      <c r="X42" s="22" t="s">
        <v>83</v>
      </c>
      <c r="Y42" s="73">
        <v>1545</v>
      </c>
      <c r="Z42" s="42"/>
      <c r="AA42" s="1" t="s">
        <v>84</v>
      </c>
      <c r="AB42" s="28" t="s">
        <v>85</v>
      </c>
    </row>
    <row r="43" spans="1:28" x14ac:dyDescent="0.3">
      <c r="A43" s="44" t="s">
        <v>45</v>
      </c>
      <c r="B43" s="44" t="s">
        <v>58</v>
      </c>
      <c r="C43" s="45" t="s">
        <v>39</v>
      </c>
      <c r="D43" s="44"/>
      <c r="E43" s="45">
        <f t="shared" ref="E43:T43" si="7">SUM(E33:E42)</f>
        <v>240</v>
      </c>
      <c r="F43" s="45">
        <f t="shared" si="7"/>
        <v>36</v>
      </c>
      <c r="G43" s="45">
        <f t="shared" si="7"/>
        <v>83</v>
      </c>
      <c r="H43" s="45">
        <f t="shared" si="7"/>
        <v>0</v>
      </c>
      <c r="I43" s="45">
        <f t="shared" si="7"/>
        <v>0</v>
      </c>
      <c r="J43" s="45">
        <f t="shared" si="7"/>
        <v>21</v>
      </c>
      <c r="K43" s="45">
        <f t="shared" si="7"/>
        <v>35</v>
      </c>
      <c r="L43" s="45">
        <f t="shared" si="7"/>
        <v>15</v>
      </c>
      <c r="M43" s="45">
        <f t="shared" si="7"/>
        <v>39</v>
      </c>
      <c r="N43" s="45">
        <f t="shared" si="7"/>
        <v>54</v>
      </c>
      <c r="O43" s="45">
        <f t="shared" si="7"/>
        <v>22</v>
      </c>
      <c r="P43" s="45">
        <f t="shared" si="7"/>
        <v>40</v>
      </c>
      <c r="Q43" s="45">
        <f t="shared" si="7"/>
        <v>11</v>
      </c>
      <c r="R43" s="45">
        <f t="shared" si="7"/>
        <v>21</v>
      </c>
      <c r="S43" s="45">
        <f t="shared" si="7"/>
        <v>6</v>
      </c>
      <c r="T43" s="45">
        <f t="shared" si="7"/>
        <v>93</v>
      </c>
      <c r="U43" s="46">
        <f>((T43+Q43+N43-R43)+(O43*2))/E43</f>
        <v>0.75416666666666665</v>
      </c>
      <c r="V43" s="47">
        <v>148</v>
      </c>
      <c r="W43" s="47" t="s">
        <v>82</v>
      </c>
      <c r="X43" s="47" t="s">
        <v>83</v>
      </c>
      <c r="Y43" s="74">
        <v>1545</v>
      </c>
      <c r="Z43" s="49"/>
      <c r="AA43" s="44" t="s">
        <v>84</v>
      </c>
      <c r="AB43" s="80" t="s">
        <v>85</v>
      </c>
    </row>
    <row r="44" spans="1:28" x14ac:dyDescent="0.3">
      <c r="A44" s="1"/>
      <c r="B44" s="1"/>
      <c r="C44" s="1"/>
      <c r="D44" s="1"/>
      <c r="F44" s="50" t="s">
        <v>40</v>
      </c>
      <c r="G44" s="51">
        <f>F43/G43</f>
        <v>0.43373493975903615</v>
      </c>
      <c r="H44" s="27"/>
      <c r="I44" s="1"/>
      <c r="J44" s="50" t="s">
        <v>41</v>
      </c>
      <c r="K44" s="52">
        <f>J43/K43</f>
        <v>0.6</v>
      </c>
      <c r="L44" s="1"/>
      <c r="M44" s="39" t="s">
        <v>42</v>
      </c>
      <c r="N44" s="53">
        <v>10</v>
      </c>
      <c r="P44" s="1"/>
      <c r="Q44" s="1"/>
      <c r="R44" s="1"/>
      <c r="S44" s="1"/>
      <c r="T44" s="1"/>
      <c r="U44" s="1"/>
      <c r="V44" s="22"/>
      <c r="W44" s="22"/>
      <c r="X44" s="22"/>
      <c r="Y44" s="54"/>
      <c r="Z44" s="42"/>
      <c r="AA44" s="1"/>
      <c r="AB44" s="1"/>
    </row>
    <row r="45" spans="1:28" x14ac:dyDescent="0.3">
      <c r="A45" s="1"/>
      <c r="B45" s="1"/>
      <c r="C45" s="5" t="s">
        <v>43</v>
      </c>
      <c r="V45" s="22"/>
      <c r="W45" s="22"/>
      <c r="X45" s="22"/>
      <c r="Y45" s="54"/>
      <c r="Z45" s="42"/>
      <c r="AA45" s="1"/>
      <c r="AB45" s="1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B1CC5-A186-41E0-AF89-7DBE4F9A9905}">
  <sheetPr>
    <tabColor rgb="FFFF0000"/>
    <pageSetUpPr fitToPage="1"/>
  </sheetPr>
  <dimension ref="A1:AB50"/>
  <sheetViews>
    <sheetView workbookViewId="0">
      <selection activeCell="E22" sqref="E22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3" t="s">
        <v>446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7" t="s">
        <v>514</v>
      </c>
    </row>
    <row r="3" spans="1:28" x14ac:dyDescent="0.3">
      <c r="B3" s="1"/>
      <c r="C3" s="6">
        <v>29239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  <c r="Z3" s="63" t="s">
        <v>543</v>
      </c>
    </row>
    <row r="4" spans="1:28" x14ac:dyDescent="0.3">
      <c r="B4" s="1"/>
      <c r="C4" s="6" t="s">
        <v>200</v>
      </c>
      <c r="D4" s="7" t="s">
        <v>4</v>
      </c>
      <c r="E4" s="8"/>
      <c r="F4" s="5"/>
      <c r="G4" s="1"/>
      <c r="J4" s="15" t="s">
        <v>264</v>
      </c>
      <c r="K4" s="16" t="s">
        <v>44</v>
      </c>
      <c r="L4" s="17"/>
      <c r="M4" s="18"/>
      <c r="N4" s="19">
        <v>20</v>
      </c>
      <c r="O4" s="19">
        <v>26</v>
      </c>
      <c r="P4" s="19">
        <v>29</v>
      </c>
      <c r="Q4" s="19">
        <v>33</v>
      </c>
      <c r="R4" s="20"/>
      <c r="S4" s="21">
        <f>SUM(N4:R4)</f>
        <v>108</v>
      </c>
      <c r="T4" s="22">
        <v>258</v>
      </c>
    </row>
    <row r="5" spans="1:28" x14ac:dyDescent="0.3">
      <c r="B5" s="1"/>
      <c r="C5" s="6" t="s">
        <v>263</v>
      </c>
      <c r="D5" s="7" t="s">
        <v>5</v>
      </c>
      <c r="E5" s="1"/>
      <c r="F5" s="1"/>
      <c r="G5" s="1"/>
      <c r="J5" s="15" t="s">
        <v>265</v>
      </c>
      <c r="K5" s="16" t="s">
        <v>79</v>
      </c>
      <c r="L5" s="17"/>
      <c r="M5" s="18"/>
      <c r="N5" s="19">
        <v>24</v>
      </c>
      <c r="O5" s="19">
        <v>19</v>
      </c>
      <c r="P5" s="19">
        <v>27</v>
      </c>
      <c r="Q5" s="19">
        <v>26</v>
      </c>
      <c r="R5" s="20"/>
      <c r="S5" s="21">
        <f>SUM(N5:R5)</f>
        <v>96</v>
      </c>
      <c r="T5" s="22">
        <v>258</v>
      </c>
      <c r="U5" s="1"/>
      <c r="V5" s="1"/>
      <c r="W5" s="1"/>
    </row>
    <row r="6" spans="1:28" x14ac:dyDescent="0.3">
      <c r="C6" s="23">
        <v>1054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72"/>
      <c r="D7" s="7" t="s">
        <v>7</v>
      </c>
      <c r="G7" s="1"/>
      <c r="S7" s="1"/>
      <c r="T7" s="25" t="s">
        <v>8</v>
      </c>
      <c r="U7" s="1"/>
      <c r="V7" s="26">
        <v>258</v>
      </c>
      <c r="W7" s="1"/>
    </row>
    <row r="8" spans="1:28" x14ac:dyDescent="0.3">
      <c r="B8" s="1"/>
      <c r="C8" s="72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87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20</v>
      </c>
      <c r="AB11" s="87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78</v>
      </c>
      <c r="B13" s="1" t="s">
        <v>45</v>
      </c>
      <c r="C13" s="27" t="s">
        <v>116</v>
      </c>
      <c r="D13" s="38">
        <v>22</v>
      </c>
      <c r="E13" s="92"/>
      <c r="F13" s="27">
        <v>0</v>
      </c>
      <c r="G13" s="92"/>
      <c r="H13" s="92"/>
      <c r="I13" s="92"/>
      <c r="J13" s="27">
        <v>0</v>
      </c>
      <c r="K13" s="27">
        <v>0</v>
      </c>
      <c r="L13" s="92"/>
      <c r="M13" s="92"/>
      <c r="N13" s="27">
        <f>SUM(L13:M13)</f>
        <v>0</v>
      </c>
      <c r="O13" s="92"/>
      <c r="P13" s="93"/>
      <c r="Q13" s="92"/>
      <c r="R13" s="92"/>
      <c r="S13" s="92"/>
      <c r="T13" s="27">
        <f>(H13*3)+((F13-H13)*2)+J13</f>
        <v>0</v>
      </c>
      <c r="U13" s="40" t="str">
        <f>IFERROR(((T13+Q13+N13-R13)+(O13*2))/E13,"")</f>
        <v/>
      </c>
      <c r="V13" s="22">
        <v>258</v>
      </c>
      <c r="W13" s="22" t="s">
        <v>82</v>
      </c>
      <c r="X13" s="22" t="s">
        <v>96</v>
      </c>
      <c r="Y13" s="73">
        <v>1054</v>
      </c>
      <c r="Z13" s="42"/>
      <c r="AA13" s="1" t="s">
        <v>97</v>
      </c>
      <c r="AB13" s="28" t="s">
        <v>266</v>
      </c>
    </row>
    <row r="14" spans="1:28" x14ac:dyDescent="0.3">
      <c r="A14" s="1" t="s">
        <v>78</v>
      </c>
      <c r="B14" s="1" t="s">
        <v>45</v>
      </c>
      <c r="C14" s="27" t="s">
        <v>50</v>
      </c>
      <c r="D14" s="38">
        <v>15</v>
      </c>
      <c r="E14" s="92"/>
      <c r="F14" s="27">
        <v>2</v>
      </c>
      <c r="G14" s="92"/>
      <c r="H14" s="92"/>
      <c r="I14" s="92"/>
      <c r="J14" s="27">
        <v>0</v>
      </c>
      <c r="K14" s="27">
        <v>0</v>
      </c>
      <c r="L14" s="92"/>
      <c r="M14" s="92"/>
      <c r="N14" s="27">
        <f t="shared" ref="N14:N18" si="0">SUM(L14:M14)</f>
        <v>0</v>
      </c>
      <c r="O14" s="93"/>
      <c r="P14" s="93"/>
      <c r="Q14" s="93"/>
      <c r="R14" s="93"/>
      <c r="S14" s="93"/>
      <c r="T14" s="39">
        <f t="shared" ref="T14:T18" si="1">(H14*3)+((F14-H14)*2)+J14</f>
        <v>4</v>
      </c>
      <c r="U14" s="40" t="str">
        <f t="shared" ref="U14:U23" si="2">IFERROR(((T14+Q14+N14-R14)+(O14*2))/E14,"")</f>
        <v/>
      </c>
      <c r="V14" s="22">
        <v>258</v>
      </c>
      <c r="W14" s="22" t="s">
        <v>82</v>
      </c>
      <c r="X14" s="22" t="s">
        <v>96</v>
      </c>
      <c r="Y14" s="73">
        <v>1054</v>
      </c>
      <c r="Z14" s="42"/>
      <c r="AA14" s="1" t="s">
        <v>97</v>
      </c>
      <c r="AB14" s="28" t="s">
        <v>266</v>
      </c>
    </row>
    <row r="15" spans="1:28" x14ac:dyDescent="0.3">
      <c r="A15" s="1" t="s">
        <v>78</v>
      </c>
      <c r="B15" s="1" t="s">
        <v>45</v>
      </c>
      <c r="C15" s="27" t="s">
        <v>49</v>
      </c>
      <c r="D15" s="38">
        <v>10</v>
      </c>
      <c r="E15" s="92"/>
      <c r="F15" s="27">
        <v>4</v>
      </c>
      <c r="G15" s="92"/>
      <c r="H15" s="92"/>
      <c r="I15" s="92"/>
      <c r="J15" s="27">
        <v>0</v>
      </c>
      <c r="K15" s="27">
        <v>0</v>
      </c>
      <c r="L15" s="92"/>
      <c r="M15" s="92"/>
      <c r="N15" s="27">
        <f t="shared" si="0"/>
        <v>0</v>
      </c>
      <c r="O15" s="93"/>
      <c r="P15" s="93"/>
      <c r="Q15" s="93"/>
      <c r="R15" s="93"/>
      <c r="S15" s="93"/>
      <c r="T15" s="39">
        <f t="shared" si="1"/>
        <v>8</v>
      </c>
      <c r="U15" s="40" t="str">
        <f t="shared" si="2"/>
        <v/>
      </c>
      <c r="V15" s="22">
        <v>258</v>
      </c>
      <c r="W15" s="22" t="s">
        <v>82</v>
      </c>
      <c r="X15" s="22" t="s">
        <v>96</v>
      </c>
      <c r="Y15" s="73">
        <v>1054</v>
      </c>
      <c r="Z15" s="42"/>
      <c r="AA15" s="1" t="s">
        <v>97</v>
      </c>
      <c r="AB15" s="28" t="s">
        <v>266</v>
      </c>
    </row>
    <row r="16" spans="1:28" x14ac:dyDescent="0.3">
      <c r="A16" s="1" t="s">
        <v>78</v>
      </c>
      <c r="B16" s="1" t="s">
        <v>45</v>
      </c>
      <c r="C16" s="27" t="s">
        <v>46</v>
      </c>
      <c r="D16" s="38">
        <v>12</v>
      </c>
      <c r="E16" s="92"/>
      <c r="F16" s="27">
        <v>2</v>
      </c>
      <c r="G16" s="92"/>
      <c r="H16" s="92"/>
      <c r="I16" s="92"/>
      <c r="J16" s="27">
        <v>0</v>
      </c>
      <c r="K16" s="27">
        <v>0</v>
      </c>
      <c r="L16" s="92"/>
      <c r="M16" s="92"/>
      <c r="N16" s="27">
        <f t="shared" si="0"/>
        <v>0</v>
      </c>
      <c r="O16" s="93"/>
      <c r="P16" s="93"/>
      <c r="Q16" s="93"/>
      <c r="R16" s="93"/>
      <c r="S16" s="93"/>
      <c r="T16" s="39">
        <f t="shared" si="1"/>
        <v>4</v>
      </c>
      <c r="U16" s="40" t="str">
        <f t="shared" si="2"/>
        <v/>
      </c>
      <c r="V16" s="22">
        <v>258</v>
      </c>
      <c r="W16" s="22" t="s">
        <v>82</v>
      </c>
      <c r="X16" s="22" t="s">
        <v>96</v>
      </c>
      <c r="Y16" s="73">
        <v>1054</v>
      </c>
      <c r="Z16" s="42"/>
      <c r="AA16" s="1" t="s">
        <v>97</v>
      </c>
      <c r="AB16" s="28" t="s">
        <v>266</v>
      </c>
    </row>
    <row r="17" spans="1:28" x14ac:dyDescent="0.3">
      <c r="A17" s="1" t="s">
        <v>78</v>
      </c>
      <c r="B17" s="1" t="s">
        <v>45</v>
      </c>
      <c r="C17" s="27" t="s">
        <v>52</v>
      </c>
      <c r="D17" s="38">
        <v>32</v>
      </c>
      <c r="E17" s="92"/>
      <c r="F17" s="27"/>
      <c r="G17" s="92"/>
      <c r="H17" s="92"/>
      <c r="I17" s="92"/>
      <c r="J17" s="27"/>
      <c r="K17" s="27"/>
      <c r="L17" s="92"/>
      <c r="M17" s="92"/>
      <c r="N17" s="27">
        <f t="shared" si="0"/>
        <v>0</v>
      </c>
      <c r="O17" s="93"/>
      <c r="P17" s="93"/>
      <c r="Q17" s="93"/>
      <c r="R17" s="93"/>
      <c r="S17" s="93"/>
      <c r="T17" s="39">
        <f t="shared" si="1"/>
        <v>0</v>
      </c>
      <c r="U17" s="40" t="str">
        <f t="shared" si="2"/>
        <v/>
      </c>
      <c r="V17" s="22">
        <v>258</v>
      </c>
      <c r="W17" s="22" t="s">
        <v>82</v>
      </c>
      <c r="X17" s="22" t="s">
        <v>96</v>
      </c>
      <c r="Y17" s="73">
        <v>1054</v>
      </c>
      <c r="Z17" s="42"/>
      <c r="AA17" s="1" t="s">
        <v>97</v>
      </c>
      <c r="AB17" s="28" t="s">
        <v>266</v>
      </c>
    </row>
    <row r="18" spans="1:28" x14ac:dyDescent="0.3">
      <c r="A18" s="1" t="s">
        <v>78</v>
      </c>
      <c r="B18" s="1" t="s">
        <v>45</v>
      </c>
      <c r="C18" s="27" t="s">
        <v>47</v>
      </c>
      <c r="D18" s="38">
        <v>30</v>
      </c>
      <c r="E18" s="92"/>
      <c r="F18" s="27">
        <v>6</v>
      </c>
      <c r="G18" s="92"/>
      <c r="H18" s="92"/>
      <c r="I18" s="92"/>
      <c r="J18" s="27">
        <v>4</v>
      </c>
      <c r="K18" s="27">
        <v>5</v>
      </c>
      <c r="L18" s="92"/>
      <c r="M18" s="92"/>
      <c r="N18" s="27">
        <f t="shared" si="0"/>
        <v>0</v>
      </c>
      <c r="O18" s="93"/>
      <c r="P18" s="93"/>
      <c r="Q18" s="93"/>
      <c r="R18" s="93"/>
      <c r="S18" s="93"/>
      <c r="T18" s="39">
        <f t="shared" si="1"/>
        <v>16</v>
      </c>
      <c r="U18" s="40" t="str">
        <f t="shared" si="2"/>
        <v/>
      </c>
      <c r="V18" s="22">
        <v>258</v>
      </c>
      <c r="W18" s="22" t="s">
        <v>82</v>
      </c>
      <c r="X18" s="22" t="s">
        <v>96</v>
      </c>
      <c r="Y18" s="73">
        <v>1054</v>
      </c>
      <c r="Z18" s="42"/>
      <c r="AA18" s="1" t="s">
        <v>97</v>
      </c>
      <c r="AB18" s="28" t="s">
        <v>266</v>
      </c>
    </row>
    <row r="19" spans="1:28" x14ac:dyDescent="0.3">
      <c r="A19" s="1" t="s">
        <v>78</v>
      </c>
      <c r="B19" s="1" t="s">
        <v>45</v>
      </c>
      <c r="C19" s="27" t="s">
        <v>48</v>
      </c>
      <c r="D19" s="38">
        <v>31</v>
      </c>
      <c r="E19" s="92"/>
      <c r="F19" s="27">
        <v>7</v>
      </c>
      <c r="G19" s="92"/>
      <c r="H19" s="92"/>
      <c r="I19" s="92"/>
      <c r="J19" s="27">
        <v>7</v>
      </c>
      <c r="K19" s="27">
        <v>9</v>
      </c>
      <c r="L19" s="92"/>
      <c r="M19" s="92"/>
      <c r="N19" s="27">
        <f>SUM(L19:M19)</f>
        <v>0</v>
      </c>
      <c r="O19" s="93"/>
      <c r="P19" s="93"/>
      <c r="Q19" s="93"/>
      <c r="R19" s="93"/>
      <c r="S19" s="93"/>
      <c r="T19" s="39">
        <f>(H19*3)+((F19-H19)*2)+J19</f>
        <v>21</v>
      </c>
      <c r="U19" s="40" t="str">
        <f t="shared" si="2"/>
        <v/>
      </c>
      <c r="V19" s="22">
        <v>258</v>
      </c>
      <c r="W19" s="22" t="s">
        <v>82</v>
      </c>
      <c r="X19" s="22" t="s">
        <v>96</v>
      </c>
      <c r="Y19" s="73">
        <v>1054</v>
      </c>
      <c r="Z19" s="42"/>
      <c r="AA19" s="1" t="s">
        <v>97</v>
      </c>
      <c r="AB19" s="28" t="s">
        <v>266</v>
      </c>
    </row>
    <row r="20" spans="1:28" x14ac:dyDescent="0.3">
      <c r="A20" s="1" t="s">
        <v>78</v>
      </c>
      <c r="B20" s="1" t="s">
        <v>45</v>
      </c>
      <c r="C20" s="27" t="s">
        <v>118</v>
      </c>
      <c r="D20" s="38">
        <v>33</v>
      </c>
      <c r="E20" s="92"/>
      <c r="F20" s="27">
        <v>15</v>
      </c>
      <c r="G20" s="92"/>
      <c r="H20" s="92"/>
      <c r="I20" s="92"/>
      <c r="J20" s="27">
        <v>5</v>
      </c>
      <c r="K20" s="27">
        <v>8</v>
      </c>
      <c r="L20" s="92"/>
      <c r="M20" s="92"/>
      <c r="N20" s="27">
        <f>SUM(L20:M20)</f>
        <v>0</v>
      </c>
      <c r="O20" s="93"/>
      <c r="P20" s="93"/>
      <c r="Q20" s="93"/>
      <c r="R20" s="93"/>
      <c r="S20" s="93"/>
      <c r="T20" s="39">
        <f>(H20*3)+((F20-H20)*2)+J20</f>
        <v>35</v>
      </c>
      <c r="U20" s="40" t="str">
        <f t="shared" si="2"/>
        <v/>
      </c>
      <c r="V20" s="22">
        <v>258</v>
      </c>
      <c r="W20" s="22" t="s">
        <v>82</v>
      </c>
      <c r="X20" s="22" t="s">
        <v>96</v>
      </c>
      <c r="Y20" s="73">
        <v>1054</v>
      </c>
      <c r="Z20" s="42"/>
      <c r="AA20" s="1" t="s">
        <v>97</v>
      </c>
      <c r="AB20" s="28" t="s">
        <v>266</v>
      </c>
    </row>
    <row r="21" spans="1:28" x14ac:dyDescent="0.3">
      <c r="A21" s="1" t="s">
        <v>78</v>
      </c>
      <c r="B21" s="1" t="s">
        <v>45</v>
      </c>
      <c r="C21" s="27" t="s">
        <v>51</v>
      </c>
      <c r="D21" s="38">
        <v>34</v>
      </c>
      <c r="E21" s="92"/>
      <c r="F21" s="27">
        <v>5</v>
      </c>
      <c r="G21" s="92"/>
      <c r="H21" s="92"/>
      <c r="I21" s="92"/>
      <c r="J21" s="27">
        <v>6</v>
      </c>
      <c r="K21" s="27">
        <v>6</v>
      </c>
      <c r="L21" s="92"/>
      <c r="M21" s="92"/>
      <c r="N21" s="27">
        <f>SUM(L21:M21)</f>
        <v>0</v>
      </c>
      <c r="O21" s="93"/>
      <c r="P21" s="93"/>
      <c r="Q21" s="93"/>
      <c r="R21" s="93"/>
      <c r="S21" s="93"/>
      <c r="T21" s="39">
        <f>(H21*3)+((F21-H21)*2)+J21</f>
        <v>16</v>
      </c>
      <c r="U21" s="40" t="str">
        <f t="shared" si="2"/>
        <v/>
      </c>
      <c r="V21" s="22">
        <v>258</v>
      </c>
      <c r="W21" s="22" t="s">
        <v>82</v>
      </c>
      <c r="X21" s="22" t="s">
        <v>96</v>
      </c>
      <c r="Y21" s="73">
        <v>1054</v>
      </c>
      <c r="Z21" s="42"/>
      <c r="AA21" s="1" t="s">
        <v>97</v>
      </c>
      <c r="AB21" s="28" t="s">
        <v>266</v>
      </c>
    </row>
    <row r="22" spans="1:28" x14ac:dyDescent="0.3">
      <c r="A22" s="1" t="s">
        <v>78</v>
      </c>
      <c r="B22" s="1" t="s">
        <v>45</v>
      </c>
      <c r="C22" s="27" t="s">
        <v>54</v>
      </c>
      <c r="D22" s="38">
        <v>5</v>
      </c>
      <c r="E22" s="92" t="s">
        <v>573</v>
      </c>
      <c r="F22" s="27"/>
      <c r="G22" s="92"/>
      <c r="H22" s="92"/>
      <c r="I22" s="92"/>
      <c r="J22" s="27"/>
      <c r="K22" s="27"/>
      <c r="L22" s="92"/>
      <c r="M22" s="92"/>
      <c r="N22" s="27">
        <f>SUM(L22:M22)</f>
        <v>0</v>
      </c>
      <c r="O22" s="93"/>
      <c r="P22" s="93"/>
      <c r="Q22" s="93"/>
      <c r="R22" s="93"/>
      <c r="S22" s="93"/>
      <c r="T22" s="39">
        <f>(H22*3)+((F22-H22)*2)+J22</f>
        <v>0</v>
      </c>
      <c r="U22" s="40" t="str">
        <f t="shared" si="2"/>
        <v/>
      </c>
      <c r="V22" s="22">
        <v>258</v>
      </c>
      <c r="W22" s="22" t="s">
        <v>82</v>
      </c>
      <c r="X22" s="22" t="s">
        <v>96</v>
      </c>
      <c r="Y22" s="73">
        <v>1054</v>
      </c>
      <c r="Z22" s="42"/>
      <c r="AA22" s="1" t="s">
        <v>97</v>
      </c>
      <c r="AB22" s="28" t="s">
        <v>266</v>
      </c>
    </row>
    <row r="23" spans="1:28" x14ac:dyDescent="0.3">
      <c r="A23" s="1" t="s">
        <v>78</v>
      </c>
      <c r="B23" s="1" t="s">
        <v>45</v>
      </c>
      <c r="C23" s="27" t="s">
        <v>55</v>
      </c>
      <c r="D23" s="38">
        <v>11</v>
      </c>
      <c r="E23" s="92"/>
      <c r="F23" s="27">
        <v>2</v>
      </c>
      <c r="G23" s="92"/>
      <c r="H23" s="92"/>
      <c r="I23" s="92"/>
      <c r="J23" s="27">
        <v>0</v>
      </c>
      <c r="K23" s="27">
        <v>0</v>
      </c>
      <c r="L23" s="92"/>
      <c r="M23" s="92"/>
      <c r="N23" s="27">
        <f>SUM(L23:M23)</f>
        <v>0</v>
      </c>
      <c r="O23" s="93"/>
      <c r="P23" s="93"/>
      <c r="Q23" s="93"/>
      <c r="R23" s="93"/>
      <c r="S23" s="93"/>
      <c r="T23" s="39">
        <f>(H23*3)+((F23-H23)*2)+J23</f>
        <v>4</v>
      </c>
      <c r="U23" s="40" t="str">
        <f t="shared" si="2"/>
        <v/>
      </c>
      <c r="V23" s="22">
        <v>258</v>
      </c>
      <c r="W23" s="22" t="s">
        <v>82</v>
      </c>
      <c r="X23" s="22" t="s">
        <v>96</v>
      </c>
      <c r="Y23" s="73">
        <v>1054</v>
      </c>
      <c r="Z23" s="42"/>
      <c r="AA23" s="1" t="s">
        <v>97</v>
      </c>
      <c r="AB23" s="28" t="s">
        <v>266</v>
      </c>
    </row>
    <row r="24" spans="1:28" x14ac:dyDescent="0.3">
      <c r="A24" s="1" t="s">
        <v>78</v>
      </c>
      <c r="B24" s="1" t="s">
        <v>45</v>
      </c>
      <c r="C24" s="57" t="s">
        <v>38</v>
      </c>
      <c r="D24" s="1"/>
      <c r="E24" s="57">
        <v>240</v>
      </c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57"/>
      <c r="U24" s="40" t="str">
        <f t="shared" ref="U24" si="3">_xlfn.IFNA("",((T24+Q24+N24-R24)+(O24*2))/E24)</f>
        <v/>
      </c>
      <c r="V24" s="22">
        <v>258</v>
      </c>
      <c r="W24" s="22" t="s">
        <v>82</v>
      </c>
      <c r="X24" s="22" t="s">
        <v>96</v>
      </c>
      <c r="Y24" s="73">
        <v>1054</v>
      </c>
      <c r="Z24" s="42"/>
      <c r="AA24" s="1" t="s">
        <v>97</v>
      </c>
      <c r="AB24" s="28" t="s">
        <v>266</v>
      </c>
    </row>
    <row r="25" spans="1:28" x14ac:dyDescent="0.3">
      <c r="A25" s="44" t="s">
        <v>78</v>
      </c>
      <c r="B25" s="44" t="s">
        <v>45</v>
      </c>
      <c r="C25" s="45" t="s">
        <v>39</v>
      </c>
      <c r="D25" s="44"/>
      <c r="E25" s="45">
        <f t="shared" ref="E25:T25" si="4">SUM(E13:E24)</f>
        <v>240</v>
      </c>
      <c r="F25" s="45">
        <f t="shared" si="4"/>
        <v>43</v>
      </c>
      <c r="G25" s="45">
        <f t="shared" si="4"/>
        <v>0</v>
      </c>
      <c r="H25" s="45">
        <f t="shared" si="4"/>
        <v>0</v>
      </c>
      <c r="I25" s="45">
        <f t="shared" si="4"/>
        <v>0</v>
      </c>
      <c r="J25" s="45">
        <f t="shared" si="4"/>
        <v>22</v>
      </c>
      <c r="K25" s="45">
        <f t="shared" si="4"/>
        <v>28</v>
      </c>
      <c r="L25" s="45">
        <f t="shared" si="4"/>
        <v>0</v>
      </c>
      <c r="M25" s="45">
        <f t="shared" si="4"/>
        <v>0</v>
      </c>
      <c r="N25" s="45">
        <f t="shared" si="4"/>
        <v>0</v>
      </c>
      <c r="O25" s="45">
        <f t="shared" si="4"/>
        <v>0</v>
      </c>
      <c r="P25" s="45">
        <f t="shared" si="4"/>
        <v>0</v>
      </c>
      <c r="Q25" s="45">
        <f t="shared" si="4"/>
        <v>0</v>
      </c>
      <c r="R25" s="45">
        <f t="shared" si="4"/>
        <v>0</v>
      </c>
      <c r="S25" s="45">
        <f t="shared" si="4"/>
        <v>0</v>
      </c>
      <c r="T25" s="45">
        <f t="shared" si="4"/>
        <v>108</v>
      </c>
      <c r="U25" s="46">
        <f>((T25+Q25+N25-R25)+(O25*2))/E25</f>
        <v>0.45</v>
      </c>
      <c r="V25" s="47">
        <v>258</v>
      </c>
      <c r="W25" s="47" t="s">
        <v>82</v>
      </c>
      <c r="X25" s="47" t="s">
        <v>96</v>
      </c>
      <c r="Y25" s="74">
        <v>1054</v>
      </c>
      <c r="Z25" s="49"/>
      <c r="AA25" s="44" t="s">
        <v>97</v>
      </c>
      <c r="AB25" s="80" t="s">
        <v>266</v>
      </c>
    </row>
    <row r="26" spans="1:28" x14ac:dyDescent="0.3">
      <c r="A26" s="1"/>
      <c r="B26" s="1"/>
      <c r="C26" s="1"/>
      <c r="D26" s="1"/>
      <c r="F26" s="50" t="s">
        <v>40</v>
      </c>
      <c r="G26" s="51" t="e">
        <f>F25/G25</f>
        <v>#DIV/0!</v>
      </c>
      <c r="H26" s="27"/>
      <c r="I26" s="1"/>
      <c r="J26" s="50" t="s">
        <v>41</v>
      </c>
      <c r="K26" s="52">
        <f>J25/K25</f>
        <v>0.7857142857142857</v>
      </c>
      <c r="L26" s="1"/>
      <c r="M26" s="39" t="s">
        <v>42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28"/>
    </row>
    <row r="32" spans="1:28" x14ac:dyDescent="0.3">
      <c r="B32" s="1"/>
      <c r="C32" s="55" t="s">
        <v>79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56">
        <v>21</v>
      </c>
      <c r="W32" s="1"/>
      <c r="X32" s="1"/>
      <c r="Y32" s="31"/>
      <c r="Z32" s="42"/>
      <c r="AA32" s="1"/>
      <c r="AB32" s="28"/>
    </row>
    <row r="33" spans="1:28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</row>
    <row r="34" spans="1:28" x14ac:dyDescent="0.3">
      <c r="A34" s="1" t="s">
        <v>45</v>
      </c>
      <c r="B34" s="1" t="s">
        <v>78</v>
      </c>
      <c r="C34" s="27" t="s">
        <v>380</v>
      </c>
      <c r="D34" s="38">
        <v>15</v>
      </c>
      <c r="E34" s="92"/>
      <c r="F34" s="27">
        <v>7</v>
      </c>
      <c r="G34" s="92"/>
      <c r="H34" s="92"/>
      <c r="I34" s="92"/>
      <c r="J34" s="27">
        <v>6</v>
      </c>
      <c r="K34" s="27">
        <v>10</v>
      </c>
      <c r="L34" s="92"/>
      <c r="M34" s="92"/>
      <c r="N34" s="27">
        <f>SUM(L34:M34)</f>
        <v>0</v>
      </c>
      <c r="O34" s="92"/>
      <c r="P34" s="57">
        <v>6</v>
      </c>
      <c r="Q34" s="92"/>
      <c r="R34" s="92"/>
      <c r="S34" s="92"/>
      <c r="T34" s="27">
        <f>+(F34*2)+J34</f>
        <v>20</v>
      </c>
      <c r="U34" s="40" t="str">
        <f>IFERROR(((T34+Q34+N34-R34)+(O34*2))/E34,"")</f>
        <v/>
      </c>
      <c r="V34" s="22">
        <v>258</v>
      </c>
      <c r="W34" s="22" t="s">
        <v>95</v>
      </c>
      <c r="X34" s="22" t="s">
        <v>83</v>
      </c>
      <c r="Y34" s="73">
        <v>1054</v>
      </c>
      <c r="Z34" s="42"/>
      <c r="AA34" s="1" t="s">
        <v>267</v>
      </c>
      <c r="AB34" s="28" t="s">
        <v>268</v>
      </c>
    </row>
    <row r="35" spans="1:28" x14ac:dyDescent="0.3">
      <c r="A35" s="1" t="s">
        <v>45</v>
      </c>
      <c r="B35" s="1" t="s">
        <v>78</v>
      </c>
      <c r="C35" s="27" t="s">
        <v>381</v>
      </c>
      <c r="D35" s="38">
        <v>25</v>
      </c>
      <c r="E35" s="92" t="s">
        <v>542</v>
      </c>
      <c r="F35" s="27"/>
      <c r="G35" s="92"/>
      <c r="H35" s="92"/>
      <c r="I35" s="92"/>
      <c r="J35" s="27"/>
      <c r="K35" s="27"/>
      <c r="L35" s="92"/>
      <c r="M35" s="92"/>
      <c r="N35" s="27">
        <f t="shared" ref="N35:N43" si="5">SUM(L35:M35)</f>
        <v>0</v>
      </c>
      <c r="O35" s="93"/>
      <c r="P35" s="93"/>
      <c r="Q35" s="93"/>
      <c r="R35" s="93"/>
      <c r="S35" s="93"/>
      <c r="T35" s="27">
        <f t="shared" ref="T35:T45" si="6">+(F35*2)+J35</f>
        <v>0</v>
      </c>
      <c r="U35" s="40" t="str">
        <f t="shared" ref="U35:U45" si="7">IFERROR(((T35+Q35+N35-R35)+(O35*2))/E35,"")</f>
        <v/>
      </c>
      <c r="V35" s="22">
        <v>258</v>
      </c>
      <c r="W35" s="22" t="s">
        <v>95</v>
      </c>
      <c r="X35" s="22" t="s">
        <v>83</v>
      </c>
      <c r="Y35" s="73">
        <v>1054</v>
      </c>
      <c r="Z35" s="42"/>
      <c r="AA35" s="1" t="s">
        <v>267</v>
      </c>
      <c r="AB35" s="28" t="s">
        <v>268</v>
      </c>
    </row>
    <row r="36" spans="1:28" x14ac:dyDescent="0.3">
      <c r="A36" s="1" t="s">
        <v>45</v>
      </c>
      <c r="B36" s="1" t="s">
        <v>78</v>
      </c>
      <c r="C36" s="27" t="s">
        <v>382</v>
      </c>
      <c r="D36" s="38">
        <v>8</v>
      </c>
      <c r="E36" s="92"/>
      <c r="F36" s="27">
        <v>1</v>
      </c>
      <c r="G36" s="92"/>
      <c r="H36" s="92"/>
      <c r="I36" s="92"/>
      <c r="J36" s="27">
        <v>0</v>
      </c>
      <c r="K36" s="27">
        <v>0</v>
      </c>
      <c r="L36" s="92"/>
      <c r="M36" s="92"/>
      <c r="N36" s="27">
        <f t="shared" si="5"/>
        <v>0</v>
      </c>
      <c r="O36" s="93"/>
      <c r="P36" s="93"/>
      <c r="Q36" s="93"/>
      <c r="R36" s="93"/>
      <c r="S36" s="93"/>
      <c r="T36" s="27">
        <f t="shared" si="6"/>
        <v>2</v>
      </c>
      <c r="U36" s="40" t="str">
        <f t="shared" si="7"/>
        <v/>
      </c>
      <c r="V36" s="22">
        <v>258</v>
      </c>
      <c r="W36" s="22" t="s">
        <v>95</v>
      </c>
      <c r="X36" s="22" t="s">
        <v>83</v>
      </c>
      <c r="Y36" s="73">
        <v>1054</v>
      </c>
      <c r="Z36" s="42"/>
      <c r="AA36" s="1" t="s">
        <v>267</v>
      </c>
      <c r="AB36" s="28" t="s">
        <v>268</v>
      </c>
    </row>
    <row r="37" spans="1:28" x14ac:dyDescent="0.3">
      <c r="A37" s="1" t="s">
        <v>45</v>
      </c>
      <c r="B37" s="1" t="s">
        <v>78</v>
      </c>
      <c r="C37" s="27" t="s">
        <v>526</v>
      </c>
      <c r="D37" s="38">
        <v>10</v>
      </c>
      <c r="E37" s="92"/>
      <c r="F37" s="27">
        <v>1</v>
      </c>
      <c r="G37" s="92"/>
      <c r="H37" s="92"/>
      <c r="I37" s="92"/>
      <c r="J37" s="27">
        <v>0</v>
      </c>
      <c r="K37" s="27">
        <v>0</v>
      </c>
      <c r="L37" s="92"/>
      <c r="M37" s="92"/>
      <c r="N37" s="27">
        <f t="shared" ref="N37:N40" si="8">SUM(L37:M37)</f>
        <v>0</v>
      </c>
      <c r="O37" s="93"/>
      <c r="P37" s="93"/>
      <c r="Q37" s="93"/>
      <c r="R37" s="93"/>
      <c r="S37" s="93"/>
      <c r="T37" s="27">
        <f t="shared" si="6"/>
        <v>2</v>
      </c>
      <c r="U37" s="40" t="str">
        <f t="shared" si="7"/>
        <v/>
      </c>
      <c r="V37" s="22">
        <v>258</v>
      </c>
      <c r="W37" s="22" t="s">
        <v>95</v>
      </c>
      <c r="X37" s="22" t="s">
        <v>83</v>
      </c>
      <c r="Y37" s="73">
        <v>1054</v>
      </c>
      <c r="Z37" s="42"/>
      <c r="AA37" s="1" t="s">
        <v>267</v>
      </c>
      <c r="AB37" s="28" t="s">
        <v>268</v>
      </c>
    </row>
    <row r="38" spans="1:28" x14ac:dyDescent="0.3">
      <c r="A38" s="1" t="s">
        <v>45</v>
      </c>
      <c r="B38" s="1" t="s">
        <v>78</v>
      </c>
      <c r="C38" s="27" t="s">
        <v>383</v>
      </c>
      <c r="D38" s="38">
        <v>6</v>
      </c>
      <c r="E38" s="92"/>
      <c r="F38" s="27">
        <v>4</v>
      </c>
      <c r="G38" s="92"/>
      <c r="H38" s="92"/>
      <c r="I38" s="92"/>
      <c r="J38" s="27">
        <v>1</v>
      </c>
      <c r="K38" s="27">
        <v>1</v>
      </c>
      <c r="L38" s="92"/>
      <c r="M38" s="92"/>
      <c r="N38" s="27">
        <f t="shared" si="8"/>
        <v>0</v>
      </c>
      <c r="O38" s="93"/>
      <c r="P38" s="93"/>
      <c r="Q38" s="93"/>
      <c r="R38" s="93"/>
      <c r="S38" s="93"/>
      <c r="T38" s="27">
        <f t="shared" si="6"/>
        <v>9</v>
      </c>
      <c r="U38" s="40" t="str">
        <f t="shared" si="7"/>
        <v/>
      </c>
      <c r="V38" s="22">
        <v>258</v>
      </c>
      <c r="W38" s="22" t="s">
        <v>95</v>
      </c>
      <c r="X38" s="22" t="s">
        <v>83</v>
      </c>
      <c r="Y38" s="73">
        <v>1054</v>
      </c>
      <c r="Z38" s="42"/>
      <c r="AA38" s="1" t="s">
        <v>267</v>
      </c>
      <c r="AB38" s="28" t="s">
        <v>268</v>
      </c>
    </row>
    <row r="39" spans="1:28" x14ac:dyDescent="0.3">
      <c r="A39" s="1" t="s">
        <v>45</v>
      </c>
      <c r="B39" s="1" t="s">
        <v>78</v>
      </c>
      <c r="C39" s="27" t="s">
        <v>158</v>
      </c>
      <c r="D39" s="38">
        <v>44</v>
      </c>
      <c r="E39" s="92"/>
      <c r="F39" s="27">
        <v>1</v>
      </c>
      <c r="G39" s="92"/>
      <c r="H39" s="92"/>
      <c r="I39" s="92"/>
      <c r="J39" s="27">
        <v>0</v>
      </c>
      <c r="K39" s="27">
        <v>0</v>
      </c>
      <c r="L39" s="92"/>
      <c r="M39" s="92"/>
      <c r="N39" s="27">
        <f t="shared" si="8"/>
        <v>0</v>
      </c>
      <c r="O39" s="93"/>
      <c r="P39" s="93"/>
      <c r="Q39" s="93"/>
      <c r="R39" s="93"/>
      <c r="S39" s="93"/>
      <c r="T39" s="27">
        <f t="shared" si="6"/>
        <v>2</v>
      </c>
      <c r="U39" s="40" t="str">
        <f t="shared" si="7"/>
        <v/>
      </c>
      <c r="V39" s="22">
        <v>258</v>
      </c>
      <c r="W39" s="22" t="s">
        <v>95</v>
      </c>
      <c r="X39" s="22" t="s">
        <v>83</v>
      </c>
      <c r="Y39" s="73">
        <v>1054</v>
      </c>
      <c r="Z39" s="42"/>
      <c r="AA39" s="1" t="s">
        <v>267</v>
      </c>
      <c r="AB39" s="28" t="s">
        <v>268</v>
      </c>
    </row>
    <row r="40" spans="1:28" x14ac:dyDescent="0.3">
      <c r="A40" s="1" t="s">
        <v>45</v>
      </c>
      <c r="B40" s="1" t="s">
        <v>78</v>
      </c>
      <c r="C40" s="27" t="s">
        <v>525</v>
      </c>
      <c r="D40" s="38">
        <v>24</v>
      </c>
      <c r="E40" s="92"/>
      <c r="F40" s="27">
        <v>12</v>
      </c>
      <c r="G40" s="92"/>
      <c r="H40" s="92"/>
      <c r="I40" s="92"/>
      <c r="J40" s="27">
        <v>8</v>
      </c>
      <c r="K40" s="27">
        <v>9</v>
      </c>
      <c r="L40" s="92"/>
      <c r="M40" s="92"/>
      <c r="N40" s="27">
        <f t="shared" si="8"/>
        <v>0</v>
      </c>
      <c r="O40" s="93"/>
      <c r="P40" s="57">
        <v>6</v>
      </c>
      <c r="Q40" s="93"/>
      <c r="R40" s="93"/>
      <c r="S40" s="93"/>
      <c r="T40" s="27">
        <f t="shared" si="6"/>
        <v>32</v>
      </c>
      <c r="U40" s="40" t="str">
        <f t="shared" si="7"/>
        <v/>
      </c>
      <c r="V40" s="22">
        <v>258</v>
      </c>
      <c r="W40" s="22" t="s">
        <v>95</v>
      </c>
      <c r="X40" s="22" t="s">
        <v>83</v>
      </c>
      <c r="Y40" s="73">
        <v>1054</v>
      </c>
      <c r="Z40" s="42"/>
      <c r="AA40" s="1" t="s">
        <v>267</v>
      </c>
      <c r="AB40" s="28" t="s">
        <v>268</v>
      </c>
    </row>
    <row r="41" spans="1:28" x14ac:dyDescent="0.3">
      <c r="A41" s="1" t="s">
        <v>45</v>
      </c>
      <c r="B41" s="1" t="s">
        <v>78</v>
      </c>
      <c r="C41" s="27" t="s">
        <v>384</v>
      </c>
      <c r="D41" s="38">
        <v>22</v>
      </c>
      <c r="E41" s="92"/>
      <c r="F41" s="27">
        <v>2</v>
      </c>
      <c r="G41" s="92"/>
      <c r="H41" s="92"/>
      <c r="I41" s="92"/>
      <c r="J41" s="27">
        <v>0</v>
      </c>
      <c r="K41" s="27">
        <v>0</v>
      </c>
      <c r="L41" s="92"/>
      <c r="M41" s="92"/>
      <c r="N41" s="27">
        <f t="shared" si="5"/>
        <v>0</v>
      </c>
      <c r="O41" s="93"/>
      <c r="P41" s="93"/>
      <c r="Q41" s="93"/>
      <c r="R41" s="93"/>
      <c r="S41" s="93"/>
      <c r="T41" s="27">
        <f t="shared" si="6"/>
        <v>4</v>
      </c>
      <c r="U41" s="40" t="str">
        <f t="shared" si="7"/>
        <v/>
      </c>
      <c r="V41" s="22">
        <v>258</v>
      </c>
      <c r="W41" s="22" t="s">
        <v>95</v>
      </c>
      <c r="X41" s="22" t="s">
        <v>83</v>
      </c>
      <c r="Y41" s="73">
        <v>1054</v>
      </c>
      <c r="Z41" s="42"/>
      <c r="AA41" s="1" t="s">
        <v>267</v>
      </c>
      <c r="AB41" s="28" t="s">
        <v>268</v>
      </c>
    </row>
    <row r="42" spans="1:28" x14ac:dyDescent="0.3">
      <c r="A42" s="1" t="s">
        <v>45</v>
      </c>
      <c r="B42" s="1" t="s">
        <v>78</v>
      </c>
      <c r="C42" s="27" t="s">
        <v>385</v>
      </c>
      <c r="D42" s="38">
        <v>28</v>
      </c>
      <c r="E42" s="92"/>
      <c r="F42" s="27">
        <v>6</v>
      </c>
      <c r="G42" s="92"/>
      <c r="H42" s="92"/>
      <c r="I42" s="92"/>
      <c r="J42" s="27">
        <v>2</v>
      </c>
      <c r="K42" s="27">
        <v>4</v>
      </c>
      <c r="L42" s="92"/>
      <c r="M42" s="92"/>
      <c r="N42" s="27">
        <f t="shared" si="5"/>
        <v>0</v>
      </c>
      <c r="O42" s="93"/>
      <c r="P42" s="93"/>
      <c r="Q42" s="93"/>
      <c r="R42" s="93"/>
      <c r="S42" s="93"/>
      <c r="T42" s="27">
        <f t="shared" si="6"/>
        <v>14</v>
      </c>
      <c r="U42" s="40" t="str">
        <f t="shared" si="7"/>
        <v/>
      </c>
      <c r="V42" s="22">
        <v>258</v>
      </c>
      <c r="W42" s="22" t="s">
        <v>95</v>
      </c>
      <c r="X42" s="22" t="s">
        <v>83</v>
      </c>
      <c r="Y42" s="73">
        <v>1054</v>
      </c>
      <c r="Z42" s="42"/>
      <c r="AA42" s="1" t="s">
        <v>267</v>
      </c>
      <c r="AB42" s="28" t="s">
        <v>268</v>
      </c>
    </row>
    <row r="43" spans="1:28" x14ac:dyDescent="0.3">
      <c r="A43" s="1" t="s">
        <v>45</v>
      </c>
      <c r="B43" s="1" t="s">
        <v>78</v>
      </c>
      <c r="C43" s="27" t="s">
        <v>386</v>
      </c>
      <c r="D43" s="38">
        <v>32</v>
      </c>
      <c r="E43" s="92"/>
      <c r="F43" s="27">
        <v>0</v>
      </c>
      <c r="G43" s="92"/>
      <c r="H43" s="92"/>
      <c r="I43" s="92"/>
      <c r="J43" s="27">
        <v>0</v>
      </c>
      <c r="K43" s="27">
        <v>0</v>
      </c>
      <c r="L43" s="92"/>
      <c r="M43" s="92"/>
      <c r="N43" s="27">
        <f t="shared" si="5"/>
        <v>0</v>
      </c>
      <c r="O43" s="93"/>
      <c r="P43" s="93"/>
      <c r="Q43" s="93"/>
      <c r="R43" s="93"/>
      <c r="S43" s="93"/>
      <c r="T43" s="27">
        <f t="shared" si="6"/>
        <v>0</v>
      </c>
      <c r="U43" s="40" t="str">
        <f t="shared" si="7"/>
        <v/>
      </c>
      <c r="V43" s="22">
        <v>258</v>
      </c>
      <c r="W43" s="22" t="s">
        <v>95</v>
      </c>
      <c r="X43" s="22" t="s">
        <v>83</v>
      </c>
      <c r="Y43" s="73">
        <v>1054</v>
      </c>
      <c r="Z43" s="42"/>
      <c r="AA43" s="1" t="s">
        <v>267</v>
      </c>
      <c r="AB43" s="28" t="s">
        <v>268</v>
      </c>
    </row>
    <row r="44" spans="1:28" x14ac:dyDescent="0.3">
      <c r="A44" s="1" t="s">
        <v>45</v>
      </c>
      <c r="B44" s="1" t="s">
        <v>78</v>
      </c>
      <c r="C44" s="27" t="s">
        <v>387</v>
      </c>
      <c r="D44" s="38">
        <v>1</v>
      </c>
      <c r="E44" s="92"/>
      <c r="F44" s="27">
        <v>1</v>
      </c>
      <c r="G44" s="92"/>
      <c r="H44" s="92"/>
      <c r="I44" s="92"/>
      <c r="J44" s="27">
        <v>0</v>
      </c>
      <c r="K44" s="27">
        <v>0</v>
      </c>
      <c r="L44" s="92"/>
      <c r="M44" s="92"/>
      <c r="N44" s="27">
        <f>SUM(L44:M44)</f>
        <v>0</v>
      </c>
      <c r="O44" s="93"/>
      <c r="P44" s="93"/>
      <c r="Q44" s="93"/>
      <c r="R44" s="93"/>
      <c r="S44" s="93"/>
      <c r="T44" s="27">
        <f t="shared" si="6"/>
        <v>2</v>
      </c>
      <c r="U44" s="40" t="str">
        <f t="shared" si="7"/>
        <v/>
      </c>
      <c r="V44" s="22">
        <v>258</v>
      </c>
      <c r="W44" s="22" t="s">
        <v>95</v>
      </c>
      <c r="X44" s="22" t="s">
        <v>83</v>
      </c>
      <c r="Y44" s="73">
        <v>1054</v>
      </c>
      <c r="Z44" s="42"/>
      <c r="AA44" s="1" t="s">
        <v>267</v>
      </c>
      <c r="AB44" s="28" t="s">
        <v>268</v>
      </c>
    </row>
    <row r="45" spans="1:28" x14ac:dyDescent="0.3">
      <c r="A45" s="1" t="s">
        <v>45</v>
      </c>
      <c r="B45" s="1" t="s">
        <v>78</v>
      </c>
      <c r="C45" s="27" t="s">
        <v>388</v>
      </c>
      <c r="D45" s="38">
        <v>30</v>
      </c>
      <c r="E45" s="92"/>
      <c r="F45" s="27">
        <v>4</v>
      </c>
      <c r="G45" s="92"/>
      <c r="H45" s="92"/>
      <c r="I45" s="92"/>
      <c r="J45" s="27">
        <v>1</v>
      </c>
      <c r="K45" s="27">
        <v>2</v>
      </c>
      <c r="L45" s="92"/>
      <c r="M45" s="92"/>
      <c r="N45" s="27">
        <f>SUM(L45:M45)</f>
        <v>0</v>
      </c>
      <c r="O45" s="93"/>
      <c r="P45" s="93"/>
      <c r="Q45" s="93"/>
      <c r="R45" s="93"/>
      <c r="S45" s="93"/>
      <c r="T45" s="27">
        <f t="shared" si="6"/>
        <v>9</v>
      </c>
      <c r="U45" s="40" t="str">
        <f t="shared" si="7"/>
        <v/>
      </c>
      <c r="V45" s="22">
        <v>258</v>
      </c>
      <c r="W45" s="22" t="s">
        <v>95</v>
      </c>
      <c r="X45" s="22" t="s">
        <v>83</v>
      </c>
      <c r="Y45" s="73">
        <v>1054</v>
      </c>
      <c r="Z45" s="42"/>
      <c r="AA45" s="1" t="s">
        <v>267</v>
      </c>
      <c r="AB45" s="28" t="s">
        <v>268</v>
      </c>
    </row>
    <row r="46" spans="1:28" x14ac:dyDescent="0.3">
      <c r="A46" s="1" t="s">
        <v>45</v>
      </c>
      <c r="B46" s="1" t="s">
        <v>78</v>
      </c>
      <c r="C46" s="57" t="s">
        <v>38</v>
      </c>
      <c r="D46" s="1"/>
      <c r="E46" s="57">
        <v>240</v>
      </c>
      <c r="F46" s="43"/>
      <c r="G46" s="43"/>
      <c r="H46" s="43"/>
      <c r="I46" s="43"/>
      <c r="J46" s="43"/>
      <c r="K46" s="43"/>
      <c r="L46" s="43"/>
      <c r="M46" s="43"/>
      <c r="N46" s="27"/>
      <c r="O46" s="43"/>
      <c r="P46" s="43"/>
      <c r="Q46" s="43"/>
      <c r="R46" s="43"/>
      <c r="S46" s="43"/>
      <c r="T46" s="57"/>
      <c r="U46" s="40" t="str">
        <f t="shared" ref="U46" si="9">_xlfn.IFNA("",((T46+Q46+N46-R46)+(O46*2))/E46)</f>
        <v/>
      </c>
      <c r="V46" s="22">
        <v>258</v>
      </c>
      <c r="W46" s="22" t="s">
        <v>95</v>
      </c>
      <c r="X46" s="22" t="s">
        <v>83</v>
      </c>
      <c r="Y46" s="73">
        <v>1054</v>
      </c>
      <c r="Z46" s="42"/>
      <c r="AA46" s="1" t="s">
        <v>267</v>
      </c>
      <c r="AB46" s="28" t="s">
        <v>268</v>
      </c>
    </row>
    <row r="47" spans="1:28" x14ac:dyDescent="0.3">
      <c r="A47" s="44" t="s">
        <v>45</v>
      </c>
      <c r="B47" s="44" t="s">
        <v>78</v>
      </c>
      <c r="C47" s="45" t="s">
        <v>39</v>
      </c>
      <c r="D47" s="44"/>
      <c r="E47" s="45">
        <f t="shared" ref="E47:T47" si="10">SUM(E34:E46)</f>
        <v>240</v>
      </c>
      <c r="F47" s="45">
        <f t="shared" si="10"/>
        <v>39</v>
      </c>
      <c r="G47" s="45">
        <f t="shared" si="10"/>
        <v>0</v>
      </c>
      <c r="H47" s="45">
        <f t="shared" si="10"/>
        <v>0</v>
      </c>
      <c r="I47" s="45">
        <f t="shared" si="10"/>
        <v>0</v>
      </c>
      <c r="J47" s="45">
        <f t="shared" si="10"/>
        <v>18</v>
      </c>
      <c r="K47" s="45">
        <f t="shared" si="10"/>
        <v>26</v>
      </c>
      <c r="L47" s="45">
        <f t="shared" si="10"/>
        <v>0</v>
      </c>
      <c r="M47" s="45">
        <f t="shared" si="10"/>
        <v>0</v>
      </c>
      <c r="N47" s="45">
        <f t="shared" si="10"/>
        <v>0</v>
      </c>
      <c r="O47" s="45">
        <f t="shared" si="10"/>
        <v>0</v>
      </c>
      <c r="P47" s="45">
        <f t="shared" si="10"/>
        <v>12</v>
      </c>
      <c r="Q47" s="45">
        <f t="shared" si="10"/>
        <v>0</v>
      </c>
      <c r="R47" s="45">
        <f t="shared" si="10"/>
        <v>0</v>
      </c>
      <c r="S47" s="45">
        <f t="shared" si="10"/>
        <v>0</v>
      </c>
      <c r="T47" s="45">
        <f t="shared" si="10"/>
        <v>96</v>
      </c>
      <c r="U47" s="46">
        <f>((T47+Q47+N47-R47)+(O47*2))/E47</f>
        <v>0.4</v>
      </c>
      <c r="V47" s="47">
        <v>258</v>
      </c>
      <c r="W47" s="47" t="s">
        <v>95</v>
      </c>
      <c r="X47" s="62" t="s">
        <v>83</v>
      </c>
      <c r="Y47" s="74">
        <v>1054</v>
      </c>
      <c r="Z47" s="49"/>
      <c r="AA47" s="44" t="s">
        <v>267</v>
      </c>
      <c r="AB47" s="80" t="s">
        <v>268</v>
      </c>
    </row>
    <row r="48" spans="1:28" x14ac:dyDescent="0.3">
      <c r="A48" s="1"/>
      <c r="B48" s="1"/>
      <c r="C48" s="1"/>
      <c r="D48" s="1"/>
      <c r="F48" s="50" t="s">
        <v>40</v>
      </c>
      <c r="G48" s="51" t="e">
        <f>F47/G47</f>
        <v>#DIV/0!</v>
      </c>
      <c r="H48" s="27"/>
      <c r="I48" s="1"/>
      <c r="J48" s="50" t="s">
        <v>41</v>
      </c>
      <c r="K48" s="52">
        <f>J47/K47</f>
        <v>0.69230769230769229</v>
      </c>
      <c r="L48" s="1"/>
      <c r="M48" s="39" t="s">
        <v>42</v>
      </c>
      <c r="N48" s="53"/>
      <c r="P48" s="1"/>
      <c r="Q48" s="1"/>
      <c r="R48" s="1"/>
      <c r="S48" s="1"/>
      <c r="T48" s="1"/>
      <c r="U48" s="1"/>
      <c r="V48" s="22"/>
      <c r="W48" s="22"/>
      <c r="X48" s="22"/>
      <c r="Y48" s="54"/>
      <c r="Z48" s="42"/>
      <c r="AA48" s="1"/>
      <c r="AB48" s="28"/>
    </row>
    <row r="49" spans="1:28" x14ac:dyDescent="0.3">
      <c r="A49" s="1"/>
      <c r="B49" s="1"/>
      <c r="C49" s="5" t="s">
        <v>43</v>
      </c>
      <c r="V49" s="22"/>
      <c r="W49" s="22"/>
      <c r="X49" s="22"/>
      <c r="Y49" s="54"/>
      <c r="Z49" s="42"/>
      <c r="AA49" s="1"/>
      <c r="AB49" s="28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2"/>
      <c r="AA50" s="1"/>
      <c r="AB50" s="1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9D53D-24AE-43B8-885D-4AA17607BFB9}">
  <sheetPr>
    <tabColor rgb="FF92D050"/>
  </sheetPr>
  <dimension ref="A1:AB46"/>
  <sheetViews>
    <sheetView workbookViewId="0">
      <selection activeCell="C22" sqref="C22:E22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476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29245</v>
      </c>
      <c r="D3" s="7" t="s">
        <v>0</v>
      </c>
      <c r="E3" s="8"/>
      <c r="F3" s="5" t="s">
        <v>565</v>
      </c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100</v>
      </c>
      <c r="D4" s="7" t="s">
        <v>4</v>
      </c>
      <c r="E4" s="8"/>
      <c r="F4" s="5" t="s">
        <v>566</v>
      </c>
      <c r="G4" s="1"/>
      <c r="J4" s="15" t="s">
        <v>128</v>
      </c>
      <c r="K4" s="16" t="str">
        <f>+C11</f>
        <v>New Orleans Pride</v>
      </c>
      <c r="L4" s="17"/>
      <c r="M4" s="18"/>
      <c r="N4" s="19">
        <v>20</v>
      </c>
      <c r="O4" s="19">
        <v>27</v>
      </c>
      <c r="P4" s="19">
        <v>24</v>
      </c>
      <c r="Q4" s="19">
        <v>34</v>
      </c>
      <c r="R4" s="20"/>
      <c r="S4" s="21">
        <f>SUM(N4:R4)</f>
        <v>105</v>
      </c>
      <c r="T4" s="22">
        <v>266</v>
      </c>
    </row>
    <row r="5" spans="1:28" x14ac:dyDescent="0.3">
      <c r="B5" s="1"/>
      <c r="C5" s="6" t="s">
        <v>101</v>
      </c>
      <c r="D5" s="7" t="s">
        <v>5</v>
      </c>
      <c r="E5" s="1"/>
      <c r="F5" s="1"/>
      <c r="G5" s="1"/>
      <c r="J5" s="15" t="s">
        <v>129</v>
      </c>
      <c r="K5" s="16" t="str">
        <f>+C32</f>
        <v>Dallas Diamonds</v>
      </c>
      <c r="L5" s="17"/>
      <c r="M5" s="18"/>
      <c r="N5" s="19">
        <v>27</v>
      </c>
      <c r="O5" s="19">
        <v>26</v>
      </c>
      <c r="P5" s="19">
        <v>23</v>
      </c>
      <c r="Q5" s="19">
        <v>21</v>
      </c>
      <c r="R5" s="20"/>
      <c r="S5" s="21">
        <f>SUM(N5:R5)</f>
        <v>97</v>
      </c>
      <c r="T5" s="22">
        <v>266</v>
      </c>
      <c r="U5" s="1"/>
      <c r="V5" s="1"/>
      <c r="W5" s="1"/>
    </row>
    <row r="6" spans="1:28" x14ac:dyDescent="0.3">
      <c r="C6" s="23">
        <v>2347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102</v>
      </c>
      <c r="D7" s="7" t="s">
        <v>7</v>
      </c>
      <c r="G7" s="1"/>
      <c r="S7" s="1"/>
      <c r="T7" s="25" t="s">
        <v>8</v>
      </c>
      <c r="U7" s="1"/>
      <c r="V7" s="26">
        <v>266</v>
      </c>
      <c r="W7" s="1"/>
    </row>
    <row r="8" spans="1:28" x14ac:dyDescent="0.3">
      <c r="B8" s="1"/>
      <c r="C8" s="24" t="s">
        <v>127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9.375E-2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>
        <v>21</v>
      </c>
      <c r="W11" s="1"/>
      <c r="X11" s="1"/>
      <c r="Y11" s="31"/>
      <c r="Z11" s="42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58</v>
      </c>
      <c r="B13" s="1" t="s">
        <v>45</v>
      </c>
      <c r="C13" s="27" t="s">
        <v>116</v>
      </c>
      <c r="D13" s="38">
        <v>22</v>
      </c>
      <c r="E13" s="27">
        <v>6</v>
      </c>
      <c r="F13" s="27">
        <v>1</v>
      </c>
      <c r="G13" s="27">
        <v>3</v>
      </c>
      <c r="H13" s="27"/>
      <c r="I13" s="27"/>
      <c r="J13" s="27">
        <v>0</v>
      </c>
      <c r="K13" s="27">
        <v>3</v>
      </c>
      <c r="L13" s="27">
        <v>1</v>
      </c>
      <c r="M13" s="27">
        <v>0</v>
      </c>
      <c r="N13" s="27">
        <f t="shared" ref="N13:N23" si="0">SUM(L13:M13)</f>
        <v>1</v>
      </c>
      <c r="O13" s="27">
        <v>1</v>
      </c>
      <c r="P13" s="39">
        <v>1</v>
      </c>
      <c r="Q13" s="27">
        <v>1</v>
      </c>
      <c r="R13" s="27">
        <v>0</v>
      </c>
      <c r="S13" s="27">
        <v>0</v>
      </c>
      <c r="T13" s="27">
        <f t="shared" ref="T13:T23" si="1">+(F13*2)+J13</f>
        <v>2</v>
      </c>
      <c r="U13" s="40">
        <f t="shared" ref="U13:U23" si="2">IFERROR(((T13+Q13+N13-R13)+(O13*2))/E13,"")</f>
        <v>1</v>
      </c>
      <c r="V13" s="22">
        <v>266</v>
      </c>
      <c r="W13" s="22" t="s">
        <v>95</v>
      </c>
      <c r="X13" s="22" t="s">
        <v>96</v>
      </c>
      <c r="Y13" s="73">
        <v>2347</v>
      </c>
      <c r="Z13" s="42"/>
      <c r="AA13" s="1" t="s">
        <v>97</v>
      </c>
      <c r="AB13" s="28" t="s">
        <v>130</v>
      </c>
    </row>
    <row r="14" spans="1:28" x14ac:dyDescent="0.3">
      <c r="A14" s="1" t="s">
        <v>58</v>
      </c>
      <c r="B14" s="1" t="s">
        <v>45</v>
      </c>
      <c r="C14" s="27" t="s">
        <v>50</v>
      </c>
      <c r="D14" s="38">
        <v>15</v>
      </c>
      <c r="E14" s="27">
        <v>12</v>
      </c>
      <c r="F14" s="27">
        <v>2</v>
      </c>
      <c r="G14" s="27">
        <v>5</v>
      </c>
      <c r="H14" s="27"/>
      <c r="I14" s="27"/>
      <c r="J14" s="27">
        <v>3</v>
      </c>
      <c r="K14" s="27">
        <v>4</v>
      </c>
      <c r="L14" s="27">
        <v>1</v>
      </c>
      <c r="M14" s="27">
        <v>0</v>
      </c>
      <c r="N14" s="27">
        <f t="shared" si="0"/>
        <v>1</v>
      </c>
      <c r="O14" s="39">
        <v>3</v>
      </c>
      <c r="P14" s="39">
        <v>0</v>
      </c>
      <c r="Q14" s="39">
        <v>0</v>
      </c>
      <c r="R14" s="39">
        <v>0</v>
      </c>
      <c r="S14" s="39">
        <v>0</v>
      </c>
      <c r="T14" s="27">
        <f t="shared" si="1"/>
        <v>7</v>
      </c>
      <c r="U14" s="40">
        <f t="shared" si="2"/>
        <v>1.1666666666666667</v>
      </c>
      <c r="V14" s="22">
        <v>266</v>
      </c>
      <c r="W14" s="22" t="s">
        <v>95</v>
      </c>
      <c r="X14" s="22" t="s">
        <v>96</v>
      </c>
      <c r="Y14" s="73">
        <v>2347</v>
      </c>
      <c r="Z14" s="42"/>
      <c r="AA14" s="1" t="s">
        <v>97</v>
      </c>
      <c r="AB14" s="28" t="s">
        <v>130</v>
      </c>
    </row>
    <row r="15" spans="1:28" x14ac:dyDescent="0.3">
      <c r="A15" s="1" t="s">
        <v>58</v>
      </c>
      <c r="B15" s="1" t="s">
        <v>45</v>
      </c>
      <c r="C15" s="27" t="s">
        <v>49</v>
      </c>
      <c r="D15" s="38">
        <v>10</v>
      </c>
      <c r="E15" s="27">
        <v>44</v>
      </c>
      <c r="F15" s="27">
        <v>4</v>
      </c>
      <c r="G15" s="27">
        <v>10</v>
      </c>
      <c r="H15" s="27"/>
      <c r="I15" s="27"/>
      <c r="J15" s="27">
        <v>2</v>
      </c>
      <c r="K15" s="27">
        <v>2</v>
      </c>
      <c r="L15" s="27">
        <v>0</v>
      </c>
      <c r="M15" s="27">
        <v>1</v>
      </c>
      <c r="N15" s="27">
        <f t="shared" si="0"/>
        <v>1</v>
      </c>
      <c r="O15" s="39">
        <v>6</v>
      </c>
      <c r="P15" s="39">
        <v>5</v>
      </c>
      <c r="Q15" s="39">
        <v>1</v>
      </c>
      <c r="R15" s="39">
        <v>3</v>
      </c>
      <c r="S15" s="39">
        <v>1</v>
      </c>
      <c r="T15" s="27">
        <f t="shared" si="1"/>
        <v>10</v>
      </c>
      <c r="U15" s="40">
        <f t="shared" si="2"/>
        <v>0.47727272727272729</v>
      </c>
      <c r="V15" s="22">
        <v>266</v>
      </c>
      <c r="W15" s="22" t="s">
        <v>95</v>
      </c>
      <c r="X15" s="22" t="s">
        <v>96</v>
      </c>
      <c r="Y15" s="73">
        <v>2347</v>
      </c>
      <c r="Z15" s="42"/>
      <c r="AA15" s="1" t="s">
        <v>97</v>
      </c>
      <c r="AB15" s="28" t="s">
        <v>130</v>
      </c>
    </row>
    <row r="16" spans="1:28" x14ac:dyDescent="0.3">
      <c r="A16" s="1" t="s">
        <v>58</v>
      </c>
      <c r="B16" s="1" t="s">
        <v>45</v>
      </c>
      <c r="C16" s="27" t="s">
        <v>46</v>
      </c>
      <c r="D16" s="38">
        <v>12</v>
      </c>
      <c r="E16" s="27">
        <v>5</v>
      </c>
      <c r="F16" s="27">
        <v>0</v>
      </c>
      <c r="G16" s="27">
        <v>5</v>
      </c>
      <c r="H16" s="27"/>
      <c r="I16" s="27"/>
      <c r="J16" s="27">
        <v>0</v>
      </c>
      <c r="K16" s="27">
        <v>0</v>
      </c>
      <c r="L16" s="27">
        <v>1</v>
      </c>
      <c r="M16" s="27">
        <v>0</v>
      </c>
      <c r="N16" s="27">
        <f t="shared" si="0"/>
        <v>1</v>
      </c>
      <c r="O16" s="39">
        <v>1</v>
      </c>
      <c r="P16" s="39">
        <v>1</v>
      </c>
      <c r="Q16" s="39">
        <v>0</v>
      </c>
      <c r="R16" s="39">
        <v>1</v>
      </c>
      <c r="S16" s="39">
        <v>0</v>
      </c>
      <c r="T16" s="27">
        <f t="shared" si="1"/>
        <v>0</v>
      </c>
      <c r="U16" s="40">
        <f t="shared" si="2"/>
        <v>0.4</v>
      </c>
      <c r="V16" s="22">
        <v>266</v>
      </c>
      <c r="W16" s="22" t="s">
        <v>95</v>
      </c>
      <c r="X16" s="22" t="s">
        <v>96</v>
      </c>
      <c r="Y16" s="73">
        <v>2347</v>
      </c>
      <c r="Z16" s="42"/>
      <c r="AA16" s="1" t="s">
        <v>97</v>
      </c>
      <c r="AB16" s="28" t="s">
        <v>130</v>
      </c>
    </row>
    <row r="17" spans="1:28" x14ac:dyDescent="0.3">
      <c r="A17" s="1" t="s">
        <v>58</v>
      </c>
      <c r="B17" s="1" t="s">
        <v>45</v>
      </c>
      <c r="C17" s="27" t="s">
        <v>52</v>
      </c>
      <c r="D17" s="38">
        <v>32</v>
      </c>
      <c r="E17" s="27">
        <v>6</v>
      </c>
      <c r="F17" s="27">
        <v>0</v>
      </c>
      <c r="G17" s="27">
        <v>0</v>
      </c>
      <c r="H17" s="27"/>
      <c r="I17" s="27"/>
      <c r="J17" s="27">
        <v>1</v>
      </c>
      <c r="K17" s="27">
        <v>3</v>
      </c>
      <c r="L17" s="27">
        <v>1</v>
      </c>
      <c r="M17" s="27">
        <v>1</v>
      </c>
      <c r="N17" s="27">
        <f t="shared" si="0"/>
        <v>2</v>
      </c>
      <c r="O17" s="39">
        <v>0</v>
      </c>
      <c r="P17" s="39">
        <v>0</v>
      </c>
      <c r="Q17" s="39">
        <v>0</v>
      </c>
      <c r="R17" s="39">
        <v>0</v>
      </c>
      <c r="S17" s="39">
        <v>1</v>
      </c>
      <c r="T17" s="27">
        <f t="shared" si="1"/>
        <v>1</v>
      </c>
      <c r="U17" s="40">
        <f t="shared" si="2"/>
        <v>0.5</v>
      </c>
      <c r="V17" s="22">
        <v>266</v>
      </c>
      <c r="W17" s="22" t="s">
        <v>95</v>
      </c>
      <c r="X17" s="22" t="s">
        <v>96</v>
      </c>
      <c r="Y17" s="73">
        <v>2347</v>
      </c>
      <c r="Z17" s="42"/>
      <c r="AA17" s="1" t="s">
        <v>97</v>
      </c>
      <c r="AB17" s="28" t="s">
        <v>130</v>
      </c>
    </row>
    <row r="18" spans="1:28" x14ac:dyDescent="0.3">
      <c r="A18" s="1" t="s">
        <v>58</v>
      </c>
      <c r="B18" s="1" t="s">
        <v>45</v>
      </c>
      <c r="C18" s="27" t="s">
        <v>47</v>
      </c>
      <c r="D18" s="38">
        <v>30</v>
      </c>
      <c r="E18" s="27">
        <v>36</v>
      </c>
      <c r="F18" s="27">
        <v>5</v>
      </c>
      <c r="G18" s="27">
        <v>12</v>
      </c>
      <c r="H18" s="27"/>
      <c r="I18" s="27"/>
      <c r="J18" s="27">
        <v>1</v>
      </c>
      <c r="K18" s="27">
        <v>5</v>
      </c>
      <c r="L18" s="27">
        <v>2</v>
      </c>
      <c r="M18" s="27">
        <v>9</v>
      </c>
      <c r="N18" s="27">
        <f t="shared" si="0"/>
        <v>11</v>
      </c>
      <c r="O18" s="39">
        <v>3</v>
      </c>
      <c r="P18" s="39">
        <v>2</v>
      </c>
      <c r="Q18" s="39">
        <v>0</v>
      </c>
      <c r="R18" s="39">
        <v>1</v>
      </c>
      <c r="S18" s="39">
        <v>1</v>
      </c>
      <c r="T18" s="27">
        <f t="shared" si="1"/>
        <v>11</v>
      </c>
      <c r="U18" s="40">
        <f t="shared" si="2"/>
        <v>0.75</v>
      </c>
      <c r="V18" s="22">
        <v>266</v>
      </c>
      <c r="W18" s="22" t="s">
        <v>95</v>
      </c>
      <c r="X18" s="22" t="s">
        <v>96</v>
      </c>
      <c r="Y18" s="73">
        <v>2347</v>
      </c>
      <c r="Z18" s="42"/>
      <c r="AA18" s="1" t="s">
        <v>97</v>
      </c>
      <c r="AB18" s="28" t="s">
        <v>130</v>
      </c>
    </row>
    <row r="19" spans="1:28" x14ac:dyDescent="0.3">
      <c r="A19" s="1" t="s">
        <v>58</v>
      </c>
      <c r="B19" s="1" t="s">
        <v>45</v>
      </c>
      <c r="C19" s="27" t="s">
        <v>48</v>
      </c>
      <c r="D19" s="38">
        <v>31</v>
      </c>
      <c r="E19" s="27">
        <v>42</v>
      </c>
      <c r="F19" s="27">
        <v>12</v>
      </c>
      <c r="G19" s="27">
        <v>18</v>
      </c>
      <c r="H19" s="27"/>
      <c r="I19" s="27"/>
      <c r="J19" s="27">
        <v>5</v>
      </c>
      <c r="K19" s="27">
        <v>9</v>
      </c>
      <c r="L19" s="27">
        <v>3</v>
      </c>
      <c r="M19" s="27">
        <v>14</v>
      </c>
      <c r="N19" s="27">
        <f t="shared" si="0"/>
        <v>17</v>
      </c>
      <c r="O19" s="39">
        <v>4</v>
      </c>
      <c r="P19" s="39">
        <v>4</v>
      </c>
      <c r="Q19" s="39">
        <v>3</v>
      </c>
      <c r="R19" s="39">
        <v>3</v>
      </c>
      <c r="S19" s="39">
        <v>4</v>
      </c>
      <c r="T19" s="27">
        <f t="shared" si="1"/>
        <v>29</v>
      </c>
      <c r="U19" s="40">
        <f t="shared" si="2"/>
        <v>1.2857142857142858</v>
      </c>
      <c r="V19" s="22">
        <v>266</v>
      </c>
      <c r="W19" s="22" t="s">
        <v>95</v>
      </c>
      <c r="X19" s="22" t="s">
        <v>96</v>
      </c>
      <c r="Y19" s="73">
        <v>2347</v>
      </c>
      <c r="Z19" s="42"/>
      <c r="AA19" s="1" t="s">
        <v>97</v>
      </c>
      <c r="AB19" s="28" t="s">
        <v>130</v>
      </c>
    </row>
    <row r="20" spans="1:28" x14ac:dyDescent="0.3">
      <c r="A20" s="1" t="s">
        <v>58</v>
      </c>
      <c r="B20" s="1" t="s">
        <v>45</v>
      </c>
      <c r="C20" s="27" t="s">
        <v>118</v>
      </c>
      <c r="D20" s="38">
        <v>33</v>
      </c>
      <c r="E20" s="27">
        <v>39</v>
      </c>
      <c r="F20" s="27">
        <v>7</v>
      </c>
      <c r="G20" s="27">
        <v>10</v>
      </c>
      <c r="H20" s="27"/>
      <c r="I20" s="27"/>
      <c r="J20" s="27">
        <v>10</v>
      </c>
      <c r="K20" s="27">
        <v>14</v>
      </c>
      <c r="L20" s="27">
        <v>2</v>
      </c>
      <c r="M20" s="27">
        <v>3</v>
      </c>
      <c r="N20" s="27">
        <f t="shared" si="0"/>
        <v>5</v>
      </c>
      <c r="O20" s="39">
        <v>3</v>
      </c>
      <c r="P20" s="39">
        <v>5</v>
      </c>
      <c r="Q20" s="39">
        <v>0</v>
      </c>
      <c r="R20" s="39">
        <v>3</v>
      </c>
      <c r="S20" s="39">
        <v>0</v>
      </c>
      <c r="T20" s="27">
        <f t="shared" si="1"/>
        <v>24</v>
      </c>
      <c r="U20" s="40">
        <f t="shared" si="2"/>
        <v>0.82051282051282048</v>
      </c>
      <c r="V20" s="22">
        <v>266</v>
      </c>
      <c r="W20" s="22" t="s">
        <v>95</v>
      </c>
      <c r="X20" s="22" t="s">
        <v>96</v>
      </c>
      <c r="Y20" s="73">
        <v>2347</v>
      </c>
      <c r="Z20" s="42"/>
      <c r="AA20" s="1" t="s">
        <v>97</v>
      </c>
      <c r="AB20" s="28" t="s">
        <v>130</v>
      </c>
    </row>
    <row r="21" spans="1:28" x14ac:dyDescent="0.3">
      <c r="A21" s="1" t="s">
        <v>58</v>
      </c>
      <c r="B21" s="1" t="s">
        <v>45</v>
      </c>
      <c r="C21" s="27" t="s">
        <v>51</v>
      </c>
      <c r="D21" s="38">
        <v>34</v>
      </c>
      <c r="E21" s="27">
        <v>43</v>
      </c>
      <c r="F21" s="27">
        <v>6</v>
      </c>
      <c r="G21" s="27">
        <v>13</v>
      </c>
      <c r="H21" s="27"/>
      <c r="I21" s="27"/>
      <c r="J21" s="27">
        <v>7</v>
      </c>
      <c r="K21" s="27">
        <v>11</v>
      </c>
      <c r="L21" s="27">
        <v>2</v>
      </c>
      <c r="M21" s="27">
        <v>2</v>
      </c>
      <c r="N21" s="27">
        <f t="shared" si="0"/>
        <v>4</v>
      </c>
      <c r="O21" s="39">
        <v>6</v>
      </c>
      <c r="P21" s="57">
        <v>6</v>
      </c>
      <c r="Q21" s="39">
        <v>2</v>
      </c>
      <c r="R21" s="39">
        <v>2</v>
      </c>
      <c r="S21" s="39">
        <v>0</v>
      </c>
      <c r="T21" s="27">
        <f t="shared" si="1"/>
        <v>19</v>
      </c>
      <c r="U21" s="40">
        <f t="shared" si="2"/>
        <v>0.81395348837209303</v>
      </c>
      <c r="V21" s="22">
        <v>266</v>
      </c>
      <c r="W21" s="22" t="s">
        <v>95</v>
      </c>
      <c r="X21" s="22" t="s">
        <v>96</v>
      </c>
      <c r="Y21" s="73">
        <v>2347</v>
      </c>
      <c r="Z21" s="42"/>
      <c r="AA21" s="1" t="s">
        <v>97</v>
      </c>
      <c r="AB21" s="28" t="s">
        <v>130</v>
      </c>
    </row>
    <row r="22" spans="1:28" x14ac:dyDescent="0.3">
      <c r="A22" s="1" t="s">
        <v>58</v>
      </c>
      <c r="B22" s="1" t="s">
        <v>45</v>
      </c>
      <c r="C22" s="27" t="s">
        <v>54</v>
      </c>
      <c r="D22" s="38">
        <v>5</v>
      </c>
      <c r="E22" s="27" t="s">
        <v>573</v>
      </c>
      <c r="F22" s="27"/>
      <c r="G22" s="27"/>
      <c r="H22" s="27"/>
      <c r="I22" s="27"/>
      <c r="J22" s="27"/>
      <c r="K22" s="27"/>
      <c r="L22" s="27"/>
      <c r="M22" s="27"/>
      <c r="N22" s="27"/>
      <c r="O22" s="39"/>
      <c r="P22" s="57"/>
      <c r="Q22" s="39"/>
      <c r="R22" s="39"/>
      <c r="S22" s="39"/>
      <c r="T22" s="27"/>
      <c r="U22" s="40"/>
      <c r="V22" s="22">
        <v>266</v>
      </c>
      <c r="W22" s="22" t="s">
        <v>95</v>
      </c>
      <c r="X22" s="22" t="s">
        <v>96</v>
      </c>
      <c r="Y22" s="73">
        <v>2347</v>
      </c>
      <c r="Z22" s="42"/>
      <c r="AA22" s="1" t="s">
        <v>97</v>
      </c>
      <c r="AB22" s="28" t="s">
        <v>130</v>
      </c>
    </row>
    <row r="23" spans="1:28" x14ac:dyDescent="0.3">
      <c r="A23" s="1" t="s">
        <v>58</v>
      </c>
      <c r="B23" s="1" t="s">
        <v>45</v>
      </c>
      <c r="C23" s="27" t="s">
        <v>55</v>
      </c>
      <c r="D23" s="38">
        <v>11</v>
      </c>
      <c r="E23" s="27">
        <v>7</v>
      </c>
      <c r="F23" s="27">
        <v>1</v>
      </c>
      <c r="G23" s="27">
        <v>2</v>
      </c>
      <c r="H23" s="27"/>
      <c r="I23" s="27"/>
      <c r="J23" s="27">
        <v>0</v>
      </c>
      <c r="K23" s="27">
        <v>0</v>
      </c>
      <c r="L23" s="27">
        <v>1</v>
      </c>
      <c r="M23" s="27">
        <v>0</v>
      </c>
      <c r="N23" s="27">
        <f t="shared" si="0"/>
        <v>1</v>
      </c>
      <c r="O23" s="39">
        <v>0</v>
      </c>
      <c r="P23" s="39">
        <v>1</v>
      </c>
      <c r="Q23" s="39">
        <v>0</v>
      </c>
      <c r="R23" s="39">
        <v>0</v>
      </c>
      <c r="S23" s="39">
        <v>0</v>
      </c>
      <c r="T23" s="27">
        <f t="shared" si="1"/>
        <v>2</v>
      </c>
      <c r="U23" s="40">
        <f t="shared" si="2"/>
        <v>0.42857142857142855</v>
      </c>
      <c r="V23" s="22">
        <v>266</v>
      </c>
      <c r="W23" s="22" t="s">
        <v>95</v>
      </c>
      <c r="X23" s="22" t="s">
        <v>96</v>
      </c>
      <c r="Y23" s="73">
        <v>2347</v>
      </c>
      <c r="Z23" s="42"/>
      <c r="AA23" s="1" t="s">
        <v>97</v>
      </c>
      <c r="AB23" s="28" t="s">
        <v>130</v>
      </c>
    </row>
    <row r="24" spans="1:28" x14ac:dyDescent="0.3">
      <c r="A24" s="44" t="s">
        <v>58</v>
      </c>
      <c r="B24" s="44" t="s">
        <v>45</v>
      </c>
      <c r="C24" s="45" t="s">
        <v>39</v>
      </c>
      <c r="D24" s="44"/>
      <c r="E24" s="45">
        <f t="shared" ref="E24:T24" si="3">SUM(E13:E23)</f>
        <v>240</v>
      </c>
      <c r="F24" s="45">
        <f t="shared" si="3"/>
        <v>38</v>
      </c>
      <c r="G24" s="45">
        <f t="shared" si="3"/>
        <v>78</v>
      </c>
      <c r="H24" s="45">
        <f t="shared" si="3"/>
        <v>0</v>
      </c>
      <c r="I24" s="45">
        <f t="shared" si="3"/>
        <v>0</v>
      </c>
      <c r="J24" s="45">
        <f t="shared" si="3"/>
        <v>29</v>
      </c>
      <c r="K24" s="45">
        <f t="shared" si="3"/>
        <v>51</v>
      </c>
      <c r="L24" s="45">
        <f t="shared" si="3"/>
        <v>14</v>
      </c>
      <c r="M24" s="45">
        <f t="shared" si="3"/>
        <v>30</v>
      </c>
      <c r="N24" s="45">
        <f t="shared" si="3"/>
        <v>44</v>
      </c>
      <c r="O24" s="45">
        <f t="shared" si="3"/>
        <v>27</v>
      </c>
      <c r="P24" s="45">
        <f t="shared" si="3"/>
        <v>25</v>
      </c>
      <c r="Q24" s="45">
        <f t="shared" si="3"/>
        <v>7</v>
      </c>
      <c r="R24" s="45">
        <f t="shared" si="3"/>
        <v>13</v>
      </c>
      <c r="S24" s="45">
        <f t="shared" si="3"/>
        <v>7</v>
      </c>
      <c r="T24" s="45">
        <f t="shared" si="3"/>
        <v>105</v>
      </c>
      <c r="U24" s="46">
        <f>((T24+Q24+N24-R24)+(O24*2))/E24</f>
        <v>0.8208333333333333</v>
      </c>
      <c r="V24" s="47">
        <v>266</v>
      </c>
      <c r="W24" s="47" t="s">
        <v>95</v>
      </c>
      <c r="X24" s="47" t="s">
        <v>96</v>
      </c>
      <c r="Y24" s="74">
        <v>2347</v>
      </c>
      <c r="Z24" s="49"/>
      <c r="AA24" s="44" t="s">
        <v>97</v>
      </c>
      <c r="AB24" s="80" t="s">
        <v>130</v>
      </c>
    </row>
    <row r="25" spans="1:28" x14ac:dyDescent="0.3">
      <c r="A25" s="1"/>
      <c r="B25" s="1"/>
      <c r="C25" s="1"/>
      <c r="D25" s="1"/>
      <c r="F25" s="50" t="s">
        <v>40</v>
      </c>
      <c r="G25" s="51">
        <f>F24/G24</f>
        <v>0.48717948717948717</v>
      </c>
      <c r="H25" s="27"/>
      <c r="I25" s="1"/>
      <c r="J25" s="50" t="s">
        <v>41</v>
      </c>
      <c r="K25" s="52">
        <f>J24/K24</f>
        <v>0.56862745098039214</v>
      </c>
      <c r="L25" s="1"/>
      <c r="M25" s="39" t="s">
        <v>42</v>
      </c>
      <c r="N25" s="53">
        <v>18</v>
      </c>
      <c r="P25" s="1"/>
      <c r="Q25" s="1"/>
      <c r="R25" s="1"/>
      <c r="S25" s="1"/>
      <c r="T25" s="1"/>
      <c r="U25" s="1"/>
      <c r="V25" s="22"/>
      <c r="W25" s="22"/>
      <c r="X25" s="22"/>
      <c r="Y25" s="22"/>
      <c r="Z25" s="42"/>
      <c r="AA25" s="1"/>
      <c r="AB25" s="28"/>
    </row>
    <row r="26" spans="1:28" x14ac:dyDescent="0.3">
      <c r="A26" s="1"/>
      <c r="B26" s="1"/>
      <c r="C26" s="5" t="s">
        <v>43</v>
      </c>
      <c r="V26" s="22"/>
      <c r="W26" s="22"/>
      <c r="X26" s="22"/>
      <c r="Y26" s="22"/>
      <c r="Z26" s="42"/>
      <c r="AA26" s="1"/>
      <c r="AB26" s="28"/>
    </row>
    <row r="27" spans="1:28" x14ac:dyDescent="0.3">
      <c r="A27" s="1"/>
      <c r="B27" s="1"/>
      <c r="C27" s="5"/>
      <c r="V27" s="22"/>
      <c r="W27" s="22"/>
      <c r="X27" s="22"/>
      <c r="Y27" s="22"/>
      <c r="Z27" s="42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22"/>
      <c r="Z28" s="42"/>
      <c r="AA28" s="1"/>
      <c r="AB28" s="28"/>
    </row>
    <row r="29" spans="1:28" x14ac:dyDescent="0.3">
      <c r="A29" s="1"/>
      <c r="B29" s="1"/>
      <c r="C29" s="5"/>
      <c r="V29" s="22"/>
      <c r="W29" s="22"/>
      <c r="X29" s="22"/>
      <c r="Y29" s="22"/>
      <c r="Z29" s="42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B32" s="1"/>
      <c r="C32" s="32" t="s">
        <v>59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35">
        <v>21</v>
      </c>
      <c r="AB32" s="87"/>
    </row>
    <row r="33" spans="1:28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</row>
    <row r="34" spans="1:28" x14ac:dyDescent="0.3">
      <c r="A34" s="1" t="s">
        <v>45</v>
      </c>
      <c r="B34" s="1" t="s">
        <v>58</v>
      </c>
      <c r="C34" s="27" t="s">
        <v>81</v>
      </c>
      <c r="D34" s="38">
        <v>34</v>
      </c>
      <c r="E34" s="27">
        <v>36</v>
      </c>
      <c r="F34" s="27">
        <v>11</v>
      </c>
      <c r="G34" s="27">
        <v>24</v>
      </c>
      <c r="H34" s="27"/>
      <c r="I34" s="27"/>
      <c r="J34" s="27">
        <v>11</v>
      </c>
      <c r="K34" s="27">
        <v>16</v>
      </c>
      <c r="L34" s="27">
        <v>4</v>
      </c>
      <c r="M34" s="27">
        <v>12</v>
      </c>
      <c r="N34" s="27">
        <f>SUM(L34:M34)</f>
        <v>16</v>
      </c>
      <c r="O34" s="27">
        <v>3</v>
      </c>
      <c r="P34" s="39">
        <v>5</v>
      </c>
      <c r="Q34" s="27">
        <v>3</v>
      </c>
      <c r="R34" s="27">
        <v>4</v>
      </c>
      <c r="S34" s="27">
        <v>1</v>
      </c>
      <c r="T34" s="27">
        <f>(H34*3)+((F34-H34)*2)+J34</f>
        <v>33</v>
      </c>
      <c r="U34" s="40">
        <f>IFERROR(((T34+Q34+N34-R34)+(O34*2))/E34,"")</f>
        <v>1.5</v>
      </c>
      <c r="V34" s="22">
        <v>266</v>
      </c>
      <c r="W34" s="22" t="s">
        <v>82</v>
      </c>
      <c r="X34" s="22" t="s">
        <v>83</v>
      </c>
      <c r="Y34" s="73">
        <v>2347</v>
      </c>
      <c r="Z34" s="42"/>
      <c r="AA34" s="1" t="s">
        <v>84</v>
      </c>
      <c r="AB34" s="28" t="s">
        <v>131</v>
      </c>
    </row>
    <row r="35" spans="1:28" x14ac:dyDescent="0.3">
      <c r="A35" s="1" t="s">
        <v>45</v>
      </c>
      <c r="B35" s="1" t="s">
        <v>58</v>
      </c>
      <c r="C35" s="27" t="s">
        <v>86</v>
      </c>
      <c r="D35" s="38">
        <v>12</v>
      </c>
      <c r="E35" s="27" t="s">
        <v>175</v>
      </c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39"/>
      <c r="Q35" s="27"/>
      <c r="R35" s="27"/>
      <c r="S35" s="27"/>
      <c r="T35" s="27"/>
      <c r="U35" s="40"/>
      <c r="V35" s="22">
        <v>266</v>
      </c>
      <c r="W35" s="22" t="s">
        <v>82</v>
      </c>
      <c r="X35" s="22" t="s">
        <v>83</v>
      </c>
      <c r="Y35" s="73">
        <v>2347</v>
      </c>
      <c r="Z35" s="42"/>
      <c r="AA35" s="1" t="s">
        <v>84</v>
      </c>
      <c r="AB35" s="28" t="s">
        <v>131</v>
      </c>
    </row>
    <row r="36" spans="1:28" x14ac:dyDescent="0.3">
      <c r="A36" s="1" t="s">
        <v>45</v>
      </c>
      <c r="B36" s="1" t="s">
        <v>58</v>
      </c>
      <c r="C36" s="27" t="s">
        <v>87</v>
      </c>
      <c r="D36" s="38">
        <v>20</v>
      </c>
      <c r="E36" s="27">
        <v>22</v>
      </c>
      <c r="F36" s="27">
        <v>2</v>
      </c>
      <c r="G36" s="27">
        <v>3</v>
      </c>
      <c r="H36" s="27"/>
      <c r="I36" s="27"/>
      <c r="J36" s="27">
        <v>3</v>
      </c>
      <c r="K36" s="27">
        <v>5</v>
      </c>
      <c r="L36" s="27">
        <v>3</v>
      </c>
      <c r="M36" s="27">
        <v>3</v>
      </c>
      <c r="N36" s="27">
        <f t="shared" ref="N36:N40" si="4">SUM(L36:M36)</f>
        <v>6</v>
      </c>
      <c r="O36" s="39">
        <v>0</v>
      </c>
      <c r="P36" s="39">
        <v>4</v>
      </c>
      <c r="Q36" s="39">
        <v>0</v>
      </c>
      <c r="R36" s="39">
        <v>3</v>
      </c>
      <c r="S36" s="39">
        <v>0</v>
      </c>
      <c r="T36" s="39">
        <f t="shared" ref="T36:T40" si="5">(H36*3)+((F36-H36)*2)+J36</f>
        <v>7</v>
      </c>
      <c r="U36" s="40">
        <f t="shared" ref="U36:U42" si="6">IFERROR(((T36+Q36+N36-R36)+(O36*2))/E36,"")</f>
        <v>0.45454545454545453</v>
      </c>
      <c r="V36" s="22">
        <v>266</v>
      </c>
      <c r="W36" s="22" t="s">
        <v>82</v>
      </c>
      <c r="X36" s="22" t="s">
        <v>83</v>
      </c>
      <c r="Y36" s="73">
        <v>2347</v>
      </c>
      <c r="Z36" s="42"/>
      <c r="AA36" s="1" t="s">
        <v>84</v>
      </c>
      <c r="AB36" s="28" t="s">
        <v>131</v>
      </c>
    </row>
    <row r="37" spans="1:28" x14ac:dyDescent="0.3">
      <c r="A37" s="1" t="s">
        <v>45</v>
      </c>
      <c r="B37" s="1" t="s">
        <v>58</v>
      </c>
      <c r="C37" s="27" t="s">
        <v>88</v>
      </c>
      <c r="D37" s="38">
        <v>40</v>
      </c>
      <c r="E37" s="27">
        <v>42</v>
      </c>
      <c r="F37" s="27">
        <v>6</v>
      </c>
      <c r="G37" s="27">
        <v>12</v>
      </c>
      <c r="H37" s="27"/>
      <c r="I37" s="27"/>
      <c r="J37" s="27">
        <v>6</v>
      </c>
      <c r="K37" s="27">
        <v>8</v>
      </c>
      <c r="L37" s="27">
        <v>6</v>
      </c>
      <c r="M37" s="27">
        <v>8</v>
      </c>
      <c r="N37" s="27">
        <f t="shared" si="4"/>
        <v>14</v>
      </c>
      <c r="O37" s="39">
        <v>4</v>
      </c>
      <c r="P37" s="39">
        <v>5</v>
      </c>
      <c r="Q37" s="39">
        <v>2</v>
      </c>
      <c r="R37" s="39">
        <v>2</v>
      </c>
      <c r="S37" s="39">
        <v>2</v>
      </c>
      <c r="T37" s="39">
        <f t="shared" si="5"/>
        <v>18</v>
      </c>
      <c r="U37" s="40">
        <f t="shared" si="6"/>
        <v>0.95238095238095233</v>
      </c>
      <c r="V37" s="22">
        <v>266</v>
      </c>
      <c r="W37" s="22" t="s">
        <v>82</v>
      </c>
      <c r="X37" s="22" t="s">
        <v>83</v>
      </c>
      <c r="Y37" s="73">
        <v>2347</v>
      </c>
      <c r="Z37" s="42"/>
      <c r="AA37" s="1" t="s">
        <v>84</v>
      </c>
      <c r="AB37" s="28" t="s">
        <v>131</v>
      </c>
    </row>
    <row r="38" spans="1:28" x14ac:dyDescent="0.3">
      <c r="A38" s="1" t="s">
        <v>45</v>
      </c>
      <c r="B38" s="1" t="s">
        <v>58</v>
      </c>
      <c r="C38" s="27" t="s">
        <v>180</v>
      </c>
      <c r="D38" s="38">
        <v>11</v>
      </c>
      <c r="E38" s="27" t="s">
        <v>175</v>
      </c>
      <c r="F38" s="27"/>
      <c r="G38" s="27"/>
      <c r="H38" s="27"/>
      <c r="I38" s="27"/>
      <c r="J38" s="27"/>
      <c r="K38" s="27"/>
      <c r="L38" s="27"/>
      <c r="M38" s="27"/>
      <c r="N38" s="27"/>
      <c r="O38" s="39"/>
      <c r="P38" s="39"/>
      <c r="Q38" s="39"/>
      <c r="R38" s="39"/>
      <c r="S38" s="39"/>
      <c r="T38" s="27"/>
      <c r="U38" s="40"/>
      <c r="V38" s="22">
        <v>266</v>
      </c>
      <c r="W38" s="59" t="s">
        <v>82</v>
      </c>
      <c r="X38" s="22" t="s">
        <v>83</v>
      </c>
      <c r="Y38" s="73">
        <v>2347</v>
      </c>
      <c r="Z38" s="42"/>
      <c r="AA38" s="1" t="s">
        <v>84</v>
      </c>
      <c r="AB38" s="28" t="s">
        <v>131</v>
      </c>
    </row>
    <row r="39" spans="1:28" x14ac:dyDescent="0.3">
      <c r="A39" s="1" t="s">
        <v>45</v>
      </c>
      <c r="B39" s="1" t="s">
        <v>58</v>
      </c>
      <c r="C39" s="27" t="s">
        <v>90</v>
      </c>
      <c r="D39" s="38">
        <v>42</v>
      </c>
      <c r="E39" s="27">
        <v>18</v>
      </c>
      <c r="F39" s="27">
        <v>1</v>
      </c>
      <c r="G39" s="27">
        <v>4</v>
      </c>
      <c r="H39" s="27"/>
      <c r="I39" s="27"/>
      <c r="J39" s="27">
        <v>0</v>
      </c>
      <c r="K39" s="27">
        <v>0</v>
      </c>
      <c r="L39" s="27">
        <v>1</v>
      </c>
      <c r="M39" s="27">
        <v>1</v>
      </c>
      <c r="N39" s="27">
        <f t="shared" si="4"/>
        <v>2</v>
      </c>
      <c r="O39" s="39">
        <v>1</v>
      </c>
      <c r="P39" s="39">
        <v>4</v>
      </c>
      <c r="Q39" s="39">
        <v>0</v>
      </c>
      <c r="R39" s="39">
        <v>0</v>
      </c>
      <c r="S39" s="39">
        <v>0</v>
      </c>
      <c r="T39" s="39">
        <f t="shared" si="5"/>
        <v>2</v>
      </c>
      <c r="U39" s="40">
        <f t="shared" si="6"/>
        <v>0.33333333333333331</v>
      </c>
      <c r="V39" s="22">
        <v>266</v>
      </c>
      <c r="W39" s="22" t="s">
        <v>82</v>
      </c>
      <c r="X39" s="22" t="s">
        <v>83</v>
      </c>
      <c r="Y39" s="73">
        <v>2347</v>
      </c>
      <c r="Z39" s="42"/>
      <c r="AA39" s="1" t="s">
        <v>84</v>
      </c>
      <c r="AB39" s="28" t="s">
        <v>131</v>
      </c>
    </row>
    <row r="40" spans="1:28" x14ac:dyDescent="0.3">
      <c r="A40" s="1" t="s">
        <v>45</v>
      </c>
      <c r="B40" s="1" t="s">
        <v>58</v>
      </c>
      <c r="C40" s="27" t="s">
        <v>124</v>
      </c>
      <c r="D40" s="38">
        <v>30</v>
      </c>
      <c r="E40" s="27">
        <v>48</v>
      </c>
      <c r="F40" s="27">
        <v>5</v>
      </c>
      <c r="G40" s="27">
        <v>11</v>
      </c>
      <c r="H40" s="27"/>
      <c r="I40" s="27"/>
      <c r="J40" s="27">
        <v>3</v>
      </c>
      <c r="K40" s="27">
        <v>4</v>
      </c>
      <c r="L40" s="27">
        <v>0</v>
      </c>
      <c r="M40" s="27">
        <v>2</v>
      </c>
      <c r="N40" s="27">
        <f t="shared" si="4"/>
        <v>2</v>
      </c>
      <c r="O40" s="39">
        <v>5</v>
      </c>
      <c r="P40" s="39">
        <v>2</v>
      </c>
      <c r="Q40" s="39">
        <v>2</v>
      </c>
      <c r="R40" s="39">
        <v>2</v>
      </c>
      <c r="S40" s="39">
        <v>1</v>
      </c>
      <c r="T40" s="39">
        <f t="shared" si="5"/>
        <v>13</v>
      </c>
      <c r="U40" s="40">
        <f t="shared" si="6"/>
        <v>0.52083333333333337</v>
      </c>
      <c r="V40" s="22">
        <v>266</v>
      </c>
      <c r="W40" s="22" t="s">
        <v>82</v>
      </c>
      <c r="X40" s="22" t="s">
        <v>83</v>
      </c>
      <c r="Y40" s="73">
        <v>2347</v>
      </c>
      <c r="Z40" s="42"/>
      <c r="AA40" s="1" t="s">
        <v>84</v>
      </c>
      <c r="AB40" s="28" t="s">
        <v>131</v>
      </c>
    </row>
    <row r="41" spans="1:28" x14ac:dyDescent="0.3">
      <c r="A41" s="1" t="s">
        <v>45</v>
      </c>
      <c r="B41" s="1" t="s">
        <v>58</v>
      </c>
      <c r="C41" s="27" t="s">
        <v>92</v>
      </c>
      <c r="D41" s="38">
        <v>44</v>
      </c>
      <c r="E41" s="27">
        <v>28</v>
      </c>
      <c r="F41" s="27">
        <v>5</v>
      </c>
      <c r="G41" s="27">
        <v>10</v>
      </c>
      <c r="H41" s="27">
        <v>1</v>
      </c>
      <c r="I41" s="27">
        <v>1</v>
      </c>
      <c r="J41" s="27">
        <v>0</v>
      </c>
      <c r="K41" s="27">
        <v>0</v>
      </c>
      <c r="L41" s="27">
        <v>1</v>
      </c>
      <c r="M41" s="27">
        <v>4</v>
      </c>
      <c r="N41" s="27">
        <f>SUM(L41:M41)</f>
        <v>5</v>
      </c>
      <c r="O41" s="39">
        <v>2</v>
      </c>
      <c r="P41" s="57">
        <v>6</v>
      </c>
      <c r="Q41" s="39">
        <v>0</v>
      </c>
      <c r="R41" s="39">
        <v>3</v>
      </c>
      <c r="S41" s="39">
        <v>2</v>
      </c>
      <c r="T41" s="39">
        <f>(H41*3)+((F41-H41)*2)+J41</f>
        <v>11</v>
      </c>
      <c r="U41" s="40">
        <f t="shared" si="6"/>
        <v>0.6071428571428571</v>
      </c>
      <c r="V41" s="22">
        <v>266</v>
      </c>
      <c r="W41" s="22" t="s">
        <v>82</v>
      </c>
      <c r="X41" s="22" t="s">
        <v>83</v>
      </c>
      <c r="Y41" s="73">
        <v>2347</v>
      </c>
      <c r="Z41" s="42"/>
      <c r="AA41" s="1" t="s">
        <v>84</v>
      </c>
      <c r="AB41" s="28" t="s">
        <v>131</v>
      </c>
    </row>
    <row r="42" spans="1:28" x14ac:dyDescent="0.3">
      <c r="A42" s="1" t="s">
        <v>45</v>
      </c>
      <c r="B42" s="1" t="s">
        <v>58</v>
      </c>
      <c r="C42" s="27" t="s">
        <v>125</v>
      </c>
      <c r="D42" s="38">
        <v>24</v>
      </c>
      <c r="E42" s="27">
        <v>46</v>
      </c>
      <c r="F42" s="27">
        <v>6</v>
      </c>
      <c r="G42" s="27">
        <v>15</v>
      </c>
      <c r="H42" s="27"/>
      <c r="I42" s="27"/>
      <c r="J42" s="27">
        <v>1</v>
      </c>
      <c r="K42" s="27">
        <v>1</v>
      </c>
      <c r="L42" s="27">
        <v>2</v>
      </c>
      <c r="M42" s="27">
        <v>0</v>
      </c>
      <c r="N42" s="27">
        <f>SUM(L42:M42)</f>
        <v>2</v>
      </c>
      <c r="O42" s="39">
        <v>7</v>
      </c>
      <c r="P42" s="57">
        <v>6</v>
      </c>
      <c r="Q42" s="39">
        <v>0</v>
      </c>
      <c r="R42" s="39">
        <v>4</v>
      </c>
      <c r="S42" s="39">
        <v>0</v>
      </c>
      <c r="T42" s="39">
        <f>(H42*3)+((F42-H42)*2)+J42</f>
        <v>13</v>
      </c>
      <c r="U42" s="40">
        <f t="shared" si="6"/>
        <v>0.54347826086956519</v>
      </c>
      <c r="V42" s="22">
        <v>266</v>
      </c>
      <c r="W42" s="22" t="s">
        <v>82</v>
      </c>
      <c r="X42" s="22" t="s">
        <v>83</v>
      </c>
      <c r="Y42" s="73">
        <v>2347</v>
      </c>
      <c r="Z42" s="42"/>
      <c r="AA42" s="1" t="s">
        <v>84</v>
      </c>
      <c r="AB42" s="28" t="s">
        <v>131</v>
      </c>
    </row>
    <row r="43" spans="1:28" x14ac:dyDescent="0.3">
      <c r="A43" s="1" t="s">
        <v>45</v>
      </c>
      <c r="B43" s="1" t="s">
        <v>58</v>
      </c>
      <c r="C43" s="57" t="s">
        <v>38</v>
      </c>
      <c r="D43" s="38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39"/>
      <c r="P43" s="57"/>
      <c r="Q43" s="39"/>
      <c r="R43" s="39"/>
      <c r="S43" s="39"/>
      <c r="T43" s="39"/>
      <c r="U43" s="40"/>
      <c r="V43" s="22">
        <v>266</v>
      </c>
      <c r="W43" s="22" t="s">
        <v>82</v>
      </c>
      <c r="X43" s="22" t="s">
        <v>83</v>
      </c>
      <c r="Y43" s="73">
        <v>2347</v>
      </c>
      <c r="Z43" s="42"/>
      <c r="AA43" s="1" t="s">
        <v>84</v>
      </c>
      <c r="AB43" s="28" t="s">
        <v>131</v>
      </c>
    </row>
    <row r="44" spans="1:28" x14ac:dyDescent="0.3">
      <c r="A44" s="44" t="s">
        <v>45</v>
      </c>
      <c r="B44" s="44" t="s">
        <v>58</v>
      </c>
      <c r="C44" s="45" t="s">
        <v>39</v>
      </c>
      <c r="D44" s="44"/>
      <c r="E44" s="45">
        <f t="shared" ref="E44:T44" si="7">SUM(E34:E42)</f>
        <v>240</v>
      </c>
      <c r="F44" s="45">
        <f t="shared" si="7"/>
        <v>36</v>
      </c>
      <c r="G44" s="45">
        <f t="shared" si="7"/>
        <v>79</v>
      </c>
      <c r="H44" s="45">
        <f t="shared" si="7"/>
        <v>1</v>
      </c>
      <c r="I44" s="45">
        <f t="shared" si="7"/>
        <v>1</v>
      </c>
      <c r="J44" s="45">
        <f t="shared" si="7"/>
        <v>24</v>
      </c>
      <c r="K44" s="45">
        <f t="shared" si="7"/>
        <v>34</v>
      </c>
      <c r="L44" s="45">
        <f t="shared" si="7"/>
        <v>17</v>
      </c>
      <c r="M44" s="45">
        <f t="shared" si="7"/>
        <v>30</v>
      </c>
      <c r="N44" s="45">
        <f t="shared" si="7"/>
        <v>47</v>
      </c>
      <c r="O44" s="45">
        <f t="shared" si="7"/>
        <v>22</v>
      </c>
      <c r="P44" s="45">
        <f t="shared" si="7"/>
        <v>32</v>
      </c>
      <c r="Q44" s="45">
        <f t="shared" si="7"/>
        <v>7</v>
      </c>
      <c r="R44" s="45">
        <f t="shared" si="7"/>
        <v>18</v>
      </c>
      <c r="S44" s="45">
        <f t="shared" si="7"/>
        <v>6</v>
      </c>
      <c r="T44" s="45">
        <f t="shared" si="7"/>
        <v>97</v>
      </c>
      <c r="U44" s="46">
        <f>((T44+Q44+N44-R44)+(O44*2))/E44</f>
        <v>0.73750000000000004</v>
      </c>
      <c r="V44" s="47">
        <v>266</v>
      </c>
      <c r="W44" s="47" t="s">
        <v>82</v>
      </c>
      <c r="X44" s="47" t="s">
        <v>83</v>
      </c>
      <c r="Y44" s="74">
        <v>2347</v>
      </c>
      <c r="Z44" s="49"/>
      <c r="AA44" s="44" t="s">
        <v>84</v>
      </c>
      <c r="AB44" s="80" t="s">
        <v>131</v>
      </c>
    </row>
    <row r="45" spans="1:28" x14ac:dyDescent="0.3">
      <c r="A45" s="1"/>
      <c r="B45" s="1"/>
      <c r="C45" s="1"/>
      <c r="D45" s="1"/>
      <c r="F45" s="50" t="s">
        <v>40</v>
      </c>
      <c r="G45" s="51">
        <f>F44/G44</f>
        <v>0.45569620253164556</v>
      </c>
      <c r="H45" s="27"/>
      <c r="I45" s="1"/>
      <c r="J45" s="50" t="s">
        <v>41</v>
      </c>
      <c r="K45" s="52">
        <f>J44/K44</f>
        <v>0.70588235294117652</v>
      </c>
      <c r="L45" s="1"/>
      <c r="M45" s="39" t="s">
        <v>42</v>
      </c>
      <c r="N45" s="53">
        <v>6</v>
      </c>
      <c r="P45" s="1"/>
      <c r="Q45" s="1"/>
      <c r="R45" s="1"/>
      <c r="S45" s="1"/>
      <c r="T45" s="1"/>
      <c r="U45" s="1"/>
      <c r="V45" s="22"/>
      <c r="W45" s="22"/>
      <c r="X45" s="22"/>
      <c r="Y45" s="54"/>
      <c r="Z45" s="42"/>
      <c r="AA45" s="1"/>
      <c r="AB45" s="28"/>
    </row>
    <row r="46" spans="1:28" x14ac:dyDescent="0.3">
      <c r="A46" s="1"/>
      <c r="B46" s="1"/>
      <c r="C46" s="5" t="s">
        <v>43</v>
      </c>
      <c r="V46" s="22"/>
      <c r="W46" s="22"/>
      <c r="X46" s="22"/>
      <c r="Y46" s="54"/>
      <c r="Z46" s="42"/>
      <c r="AA46" s="1"/>
      <c r="AB46" s="28"/>
    </row>
  </sheetData>
  <sheetProtection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A1273-CC96-400E-A276-5869468343EA}">
  <sheetPr>
    <tabColor rgb="FFFF0000"/>
  </sheetPr>
  <dimension ref="A1:AB52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3" t="s">
        <v>439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7" t="s">
        <v>514</v>
      </c>
    </row>
    <row r="3" spans="1:28" x14ac:dyDescent="0.3">
      <c r="B3" s="1"/>
      <c r="C3" s="6">
        <v>29247</v>
      </c>
      <c r="D3" s="7" t="s">
        <v>0</v>
      </c>
      <c r="E3" s="8"/>
      <c r="F3" s="5" t="s">
        <v>567</v>
      </c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119</v>
      </c>
      <c r="D4" s="7" t="s">
        <v>4</v>
      </c>
      <c r="E4" s="8"/>
      <c r="F4" s="5"/>
      <c r="G4" s="1"/>
      <c r="J4" s="15" t="s">
        <v>270</v>
      </c>
      <c r="K4" s="16" t="s">
        <v>44</v>
      </c>
      <c r="L4" s="17"/>
      <c r="M4" s="18"/>
      <c r="N4" s="19">
        <v>24</v>
      </c>
      <c r="O4" s="19">
        <v>27</v>
      </c>
      <c r="P4" s="19">
        <v>26</v>
      </c>
      <c r="Q4" s="19">
        <v>23</v>
      </c>
      <c r="R4" s="20"/>
      <c r="S4" s="21">
        <f>SUM(N4:R4)</f>
        <v>100</v>
      </c>
      <c r="T4" s="22">
        <v>271</v>
      </c>
    </row>
    <row r="5" spans="1:28" x14ac:dyDescent="0.3">
      <c r="B5" s="1"/>
      <c r="C5" s="6" t="s">
        <v>146</v>
      </c>
      <c r="D5" s="7" t="s">
        <v>5</v>
      </c>
      <c r="E5" s="1"/>
      <c r="F5" s="42" t="s">
        <v>269</v>
      </c>
      <c r="G5" s="1"/>
      <c r="J5" s="15" t="s">
        <v>271</v>
      </c>
      <c r="K5" s="16" t="s">
        <v>71</v>
      </c>
      <c r="L5" s="17"/>
      <c r="M5" s="18"/>
      <c r="N5" s="19">
        <v>18</v>
      </c>
      <c r="O5" s="19">
        <v>31</v>
      </c>
      <c r="P5" s="19">
        <v>26</v>
      </c>
      <c r="Q5" s="19">
        <v>23</v>
      </c>
      <c r="R5" s="20"/>
      <c r="S5" s="21">
        <f>SUM(N5:R5)</f>
        <v>98</v>
      </c>
      <c r="T5" s="22">
        <v>271</v>
      </c>
      <c r="U5" s="1"/>
      <c r="V5" s="1"/>
      <c r="W5" s="1"/>
    </row>
    <row r="6" spans="1:28" x14ac:dyDescent="0.3">
      <c r="C6" s="23">
        <v>1347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102</v>
      </c>
      <c r="D7" s="7" t="s">
        <v>7</v>
      </c>
      <c r="G7" s="1"/>
      <c r="S7" s="1"/>
      <c r="T7" s="25" t="s">
        <v>8</v>
      </c>
      <c r="U7" s="1"/>
      <c r="V7" s="26">
        <v>271</v>
      </c>
      <c r="W7" s="1"/>
    </row>
    <row r="8" spans="1:28" x14ac:dyDescent="0.3">
      <c r="B8" s="1"/>
      <c r="C8" s="24" t="s">
        <v>509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>
        <v>22</v>
      </c>
      <c r="W11" s="1"/>
      <c r="X11" s="1"/>
      <c r="Y11" s="31"/>
      <c r="Z11" s="42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70</v>
      </c>
      <c r="B13" s="1" t="s">
        <v>45</v>
      </c>
      <c r="C13" s="27" t="s">
        <v>116</v>
      </c>
      <c r="D13" s="38">
        <v>22</v>
      </c>
      <c r="E13" s="92"/>
      <c r="F13" s="27">
        <v>2</v>
      </c>
      <c r="G13" s="92"/>
      <c r="H13" s="92"/>
      <c r="I13" s="92"/>
      <c r="J13" s="27">
        <v>2</v>
      </c>
      <c r="K13" s="92"/>
      <c r="L13" s="92"/>
      <c r="M13" s="92"/>
      <c r="N13" s="27">
        <f>SUM(L13:M13)</f>
        <v>0</v>
      </c>
      <c r="O13" s="92"/>
      <c r="P13" s="93"/>
      <c r="Q13" s="92"/>
      <c r="R13" s="92"/>
      <c r="S13" s="92"/>
      <c r="T13" s="27">
        <v>6</v>
      </c>
      <c r="U13" s="40" t="str">
        <f>IFERROR(((T13+Q13+N13-R13)+(O13*2))/E13,"")</f>
        <v/>
      </c>
      <c r="V13" s="22">
        <v>271</v>
      </c>
      <c r="W13" s="22" t="s">
        <v>95</v>
      </c>
      <c r="X13" s="22" t="s">
        <v>96</v>
      </c>
      <c r="Y13" s="73">
        <v>1347</v>
      </c>
      <c r="Z13" s="42"/>
      <c r="AA13" s="1" t="s">
        <v>97</v>
      </c>
      <c r="AB13" s="28" t="s">
        <v>272</v>
      </c>
    </row>
    <row r="14" spans="1:28" x14ac:dyDescent="0.3">
      <c r="A14" s="1" t="s">
        <v>70</v>
      </c>
      <c r="B14" s="1" t="s">
        <v>45</v>
      </c>
      <c r="C14" s="27" t="s">
        <v>50</v>
      </c>
      <c r="D14" s="38">
        <v>15</v>
      </c>
      <c r="E14" s="92"/>
      <c r="F14" s="27">
        <v>1</v>
      </c>
      <c r="G14" s="92"/>
      <c r="H14" s="92"/>
      <c r="I14" s="92"/>
      <c r="J14" s="27">
        <v>2</v>
      </c>
      <c r="K14" s="92"/>
      <c r="L14" s="92"/>
      <c r="M14" s="92"/>
      <c r="N14" s="27">
        <f t="shared" ref="N14:N19" si="0">SUM(L14:M14)</f>
        <v>0</v>
      </c>
      <c r="O14" s="93"/>
      <c r="P14" s="93"/>
      <c r="Q14" s="93"/>
      <c r="R14" s="93"/>
      <c r="S14" s="93"/>
      <c r="T14" s="27">
        <v>4</v>
      </c>
      <c r="U14" s="40" t="str">
        <f t="shared" ref="U14:U23" si="1">IFERROR(((T14+Q14+N14-R14)+(O14*2))/E14,"")</f>
        <v/>
      </c>
      <c r="V14" s="22">
        <v>271</v>
      </c>
      <c r="W14" s="22" t="s">
        <v>95</v>
      </c>
      <c r="X14" s="22" t="s">
        <v>96</v>
      </c>
      <c r="Y14" s="73">
        <v>1347</v>
      </c>
      <c r="Z14" s="42"/>
      <c r="AA14" s="1" t="s">
        <v>97</v>
      </c>
      <c r="AB14" s="28" t="s">
        <v>272</v>
      </c>
    </row>
    <row r="15" spans="1:28" x14ac:dyDescent="0.3">
      <c r="A15" s="1" t="s">
        <v>70</v>
      </c>
      <c r="B15" s="1" t="s">
        <v>45</v>
      </c>
      <c r="C15" s="27" t="s">
        <v>49</v>
      </c>
      <c r="D15" s="38">
        <v>10</v>
      </c>
      <c r="E15" s="92"/>
      <c r="F15" s="27">
        <v>4</v>
      </c>
      <c r="G15" s="92"/>
      <c r="H15" s="92"/>
      <c r="I15" s="92"/>
      <c r="J15" s="27">
        <v>0</v>
      </c>
      <c r="K15" s="92"/>
      <c r="L15" s="92"/>
      <c r="M15" s="92"/>
      <c r="N15" s="27">
        <f t="shared" si="0"/>
        <v>0</v>
      </c>
      <c r="O15" s="39">
        <v>12</v>
      </c>
      <c r="P15" s="93"/>
      <c r="Q15" s="93"/>
      <c r="R15" s="93"/>
      <c r="S15" s="93"/>
      <c r="T15" s="27">
        <v>8</v>
      </c>
      <c r="U15" s="40" t="str">
        <f t="shared" si="1"/>
        <v/>
      </c>
      <c r="V15" s="22">
        <v>271</v>
      </c>
      <c r="W15" s="22" t="s">
        <v>95</v>
      </c>
      <c r="X15" s="22" t="s">
        <v>96</v>
      </c>
      <c r="Y15" s="73">
        <v>1347</v>
      </c>
      <c r="Z15" s="42" t="s">
        <v>527</v>
      </c>
      <c r="AA15" s="1" t="s">
        <v>97</v>
      </c>
      <c r="AB15" s="28" t="s">
        <v>272</v>
      </c>
    </row>
    <row r="16" spans="1:28" x14ac:dyDescent="0.3">
      <c r="A16" s="1" t="s">
        <v>70</v>
      </c>
      <c r="B16" s="1" t="s">
        <v>45</v>
      </c>
      <c r="C16" s="27" t="s">
        <v>46</v>
      </c>
      <c r="D16" s="38">
        <v>12</v>
      </c>
      <c r="E16" s="92" t="s">
        <v>415</v>
      </c>
      <c r="F16" s="27"/>
      <c r="G16" s="92"/>
      <c r="H16" s="92"/>
      <c r="I16" s="92"/>
      <c r="J16" s="27"/>
      <c r="K16" s="92"/>
      <c r="L16" s="92"/>
      <c r="M16" s="92"/>
      <c r="N16" s="27">
        <f t="shared" si="0"/>
        <v>0</v>
      </c>
      <c r="O16" s="93"/>
      <c r="P16" s="93"/>
      <c r="Q16" s="93"/>
      <c r="R16" s="93"/>
      <c r="S16" s="93"/>
      <c r="T16" s="27">
        <f t="shared" ref="T16:T23" si="2">+(F16*2)+J16</f>
        <v>0</v>
      </c>
      <c r="U16" s="40" t="str">
        <f t="shared" si="1"/>
        <v/>
      </c>
      <c r="V16" s="22">
        <v>271</v>
      </c>
      <c r="W16" s="22" t="s">
        <v>95</v>
      </c>
      <c r="X16" s="22" t="s">
        <v>96</v>
      </c>
      <c r="Y16" s="73">
        <v>1347</v>
      </c>
      <c r="Z16" s="42"/>
      <c r="AA16" s="1" t="s">
        <v>97</v>
      </c>
      <c r="AB16" s="28" t="s">
        <v>272</v>
      </c>
    </row>
    <row r="17" spans="1:28" x14ac:dyDescent="0.3">
      <c r="A17" s="1" t="s">
        <v>70</v>
      </c>
      <c r="B17" s="1" t="s">
        <v>45</v>
      </c>
      <c r="C17" s="27" t="s">
        <v>52</v>
      </c>
      <c r="D17" s="38">
        <v>32</v>
      </c>
      <c r="E17" s="92"/>
      <c r="F17" s="27">
        <v>0</v>
      </c>
      <c r="G17" s="92"/>
      <c r="H17" s="92"/>
      <c r="I17" s="92"/>
      <c r="J17" s="27">
        <v>4</v>
      </c>
      <c r="K17" s="92"/>
      <c r="L17" s="92"/>
      <c r="M17" s="92"/>
      <c r="N17" s="27">
        <f t="shared" si="0"/>
        <v>0</v>
      </c>
      <c r="O17" s="93"/>
      <c r="P17" s="93"/>
      <c r="Q17" s="93"/>
      <c r="R17" s="93"/>
      <c r="S17" s="93"/>
      <c r="T17" s="27">
        <v>4</v>
      </c>
      <c r="U17" s="40" t="str">
        <f t="shared" si="1"/>
        <v/>
      </c>
      <c r="V17" s="22">
        <v>271</v>
      </c>
      <c r="W17" s="22" t="s">
        <v>95</v>
      </c>
      <c r="X17" s="22" t="s">
        <v>96</v>
      </c>
      <c r="Y17" s="73">
        <v>1347</v>
      </c>
      <c r="Z17" s="42"/>
      <c r="AA17" s="1" t="s">
        <v>97</v>
      </c>
      <c r="AB17" s="28" t="s">
        <v>272</v>
      </c>
    </row>
    <row r="18" spans="1:28" x14ac:dyDescent="0.3">
      <c r="A18" s="1" t="s">
        <v>70</v>
      </c>
      <c r="B18" s="1" t="s">
        <v>45</v>
      </c>
      <c r="C18" s="27" t="s">
        <v>47</v>
      </c>
      <c r="D18" s="38">
        <v>30</v>
      </c>
      <c r="E18" s="92"/>
      <c r="F18" s="27">
        <v>8</v>
      </c>
      <c r="G18" s="92"/>
      <c r="H18" s="92"/>
      <c r="I18" s="92"/>
      <c r="J18" s="27">
        <v>1</v>
      </c>
      <c r="K18" s="92"/>
      <c r="L18" s="92"/>
      <c r="M18" s="92"/>
      <c r="N18" s="27">
        <f t="shared" si="0"/>
        <v>0</v>
      </c>
      <c r="O18" s="93"/>
      <c r="P18" s="93"/>
      <c r="Q18" s="93"/>
      <c r="R18" s="93"/>
      <c r="S18" s="93"/>
      <c r="T18" s="27">
        <v>17</v>
      </c>
      <c r="U18" s="40" t="str">
        <f t="shared" si="1"/>
        <v/>
      </c>
      <c r="V18" s="22">
        <v>271</v>
      </c>
      <c r="W18" s="22" t="s">
        <v>95</v>
      </c>
      <c r="X18" s="22" t="s">
        <v>96</v>
      </c>
      <c r="Y18" s="73">
        <v>1347</v>
      </c>
      <c r="Z18" s="42"/>
      <c r="AA18" s="1" t="s">
        <v>97</v>
      </c>
      <c r="AB18" s="28" t="s">
        <v>272</v>
      </c>
    </row>
    <row r="19" spans="1:28" x14ac:dyDescent="0.3">
      <c r="A19" s="1" t="s">
        <v>70</v>
      </c>
      <c r="B19" s="1" t="s">
        <v>45</v>
      </c>
      <c r="C19" s="27" t="s">
        <v>48</v>
      </c>
      <c r="D19" s="38">
        <v>31</v>
      </c>
      <c r="E19" s="92"/>
      <c r="F19" s="27">
        <v>9</v>
      </c>
      <c r="G19" s="92"/>
      <c r="H19" s="92"/>
      <c r="I19" s="92"/>
      <c r="J19" s="27">
        <v>12</v>
      </c>
      <c r="K19" s="27">
        <v>19</v>
      </c>
      <c r="L19" s="92"/>
      <c r="M19" s="27">
        <v>13</v>
      </c>
      <c r="N19" s="27">
        <f t="shared" si="0"/>
        <v>13</v>
      </c>
      <c r="O19" s="93"/>
      <c r="P19" s="93"/>
      <c r="Q19" s="93"/>
      <c r="R19" s="93"/>
      <c r="S19" s="93"/>
      <c r="T19" s="27">
        <v>30</v>
      </c>
      <c r="U19" s="40" t="str">
        <f t="shared" si="1"/>
        <v/>
      </c>
      <c r="V19" s="22">
        <v>271</v>
      </c>
      <c r="W19" s="22" t="s">
        <v>95</v>
      </c>
      <c r="X19" s="22" t="s">
        <v>96</v>
      </c>
      <c r="Y19" s="73">
        <v>1347</v>
      </c>
      <c r="Z19" s="42"/>
      <c r="AA19" s="1" t="s">
        <v>97</v>
      </c>
      <c r="AB19" s="28" t="s">
        <v>272</v>
      </c>
    </row>
    <row r="20" spans="1:28" x14ac:dyDescent="0.3">
      <c r="A20" s="1" t="s">
        <v>70</v>
      </c>
      <c r="B20" s="1" t="s">
        <v>45</v>
      </c>
      <c r="C20" s="27" t="s">
        <v>118</v>
      </c>
      <c r="D20" s="38">
        <v>33</v>
      </c>
      <c r="E20" s="92"/>
      <c r="F20" s="27">
        <v>5</v>
      </c>
      <c r="G20" s="92"/>
      <c r="H20" s="92"/>
      <c r="I20" s="92"/>
      <c r="J20" s="27">
        <v>4</v>
      </c>
      <c r="K20" s="92"/>
      <c r="L20" s="92"/>
      <c r="M20" s="27">
        <v>15</v>
      </c>
      <c r="N20" s="27">
        <f>SUM(L20:M20)</f>
        <v>15</v>
      </c>
      <c r="O20" s="93"/>
      <c r="P20" s="93"/>
      <c r="Q20" s="93"/>
      <c r="R20" s="93"/>
      <c r="S20" s="93"/>
      <c r="T20" s="27">
        <v>14</v>
      </c>
      <c r="U20" s="40" t="str">
        <f t="shared" si="1"/>
        <v/>
      </c>
      <c r="V20" s="22">
        <v>271</v>
      </c>
      <c r="W20" s="22" t="s">
        <v>95</v>
      </c>
      <c r="X20" s="22" t="s">
        <v>96</v>
      </c>
      <c r="Y20" s="73">
        <v>1347</v>
      </c>
      <c r="Z20" s="42"/>
      <c r="AA20" s="1" t="s">
        <v>97</v>
      </c>
      <c r="AB20" s="28" t="s">
        <v>272</v>
      </c>
    </row>
    <row r="21" spans="1:28" x14ac:dyDescent="0.3">
      <c r="A21" s="1" t="s">
        <v>70</v>
      </c>
      <c r="B21" s="1" t="s">
        <v>45</v>
      </c>
      <c r="C21" s="27" t="s">
        <v>51</v>
      </c>
      <c r="D21" s="38">
        <v>34</v>
      </c>
      <c r="E21" s="92"/>
      <c r="F21" s="27">
        <v>7</v>
      </c>
      <c r="G21" s="92"/>
      <c r="H21" s="92"/>
      <c r="I21" s="92"/>
      <c r="J21" s="27">
        <v>3</v>
      </c>
      <c r="K21" s="92"/>
      <c r="L21" s="92"/>
      <c r="M21" s="92"/>
      <c r="N21" s="27">
        <f>SUM(L21:M21)</f>
        <v>0</v>
      </c>
      <c r="O21" s="93"/>
      <c r="P21" s="93"/>
      <c r="Q21" s="93"/>
      <c r="R21" s="93"/>
      <c r="S21" s="93"/>
      <c r="T21" s="27">
        <v>17</v>
      </c>
      <c r="U21" s="40" t="str">
        <f t="shared" si="1"/>
        <v/>
      </c>
      <c r="V21" s="22">
        <v>271</v>
      </c>
      <c r="W21" s="22" t="s">
        <v>95</v>
      </c>
      <c r="X21" s="22" t="s">
        <v>96</v>
      </c>
      <c r="Y21" s="73">
        <v>1347</v>
      </c>
      <c r="Z21" s="42"/>
      <c r="AA21" s="1" t="s">
        <v>97</v>
      </c>
      <c r="AB21" s="28" t="s">
        <v>272</v>
      </c>
    </row>
    <row r="22" spans="1:28" x14ac:dyDescent="0.3">
      <c r="A22" s="1" t="s">
        <v>70</v>
      </c>
      <c r="B22" s="1" t="s">
        <v>45</v>
      </c>
      <c r="C22" s="27" t="s">
        <v>54</v>
      </c>
      <c r="D22" s="38">
        <v>5</v>
      </c>
      <c r="E22" s="92" t="s">
        <v>573</v>
      </c>
      <c r="F22" s="27"/>
      <c r="G22" s="92"/>
      <c r="H22" s="92"/>
      <c r="I22" s="92"/>
      <c r="J22" s="27"/>
      <c r="K22" s="92"/>
      <c r="L22" s="92"/>
      <c r="M22" s="92"/>
      <c r="N22" s="27"/>
      <c r="O22" s="93"/>
      <c r="P22" s="93"/>
      <c r="Q22" s="93"/>
      <c r="R22" s="93"/>
      <c r="S22" s="93"/>
      <c r="T22" s="27"/>
      <c r="U22" s="40"/>
      <c r="V22" s="22">
        <v>271</v>
      </c>
      <c r="W22" s="22" t="s">
        <v>95</v>
      </c>
      <c r="X22" s="22" t="s">
        <v>96</v>
      </c>
      <c r="Y22" s="73">
        <v>1347</v>
      </c>
      <c r="Z22" s="42"/>
      <c r="AA22" s="1" t="s">
        <v>97</v>
      </c>
      <c r="AB22" s="28" t="s">
        <v>272</v>
      </c>
    </row>
    <row r="23" spans="1:28" x14ac:dyDescent="0.3">
      <c r="A23" s="1" t="s">
        <v>70</v>
      </c>
      <c r="B23" s="1" t="s">
        <v>45</v>
      </c>
      <c r="C23" s="27" t="s">
        <v>55</v>
      </c>
      <c r="D23" s="38">
        <v>11</v>
      </c>
      <c r="E23" s="92"/>
      <c r="F23" s="27">
        <v>0</v>
      </c>
      <c r="G23" s="92"/>
      <c r="H23" s="92"/>
      <c r="I23" s="92"/>
      <c r="J23" s="27">
        <v>0</v>
      </c>
      <c r="K23" s="92"/>
      <c r="L23" s="92"/>
      <c r="M23" s="92"/>
      <c r="N23" s="27">
        <f>SUM(L23:M23)</f>
        <v>0</v>
      </c>
      <c r="O23" s="93"/>
      <c r="P23" s="93"/>
      <c r="Q23" s="93"/>
      <c r="R23" s="93"/>
      <c r="S23" s="93"/>
      <c r="T23" s="27">
        <f t="shared" si="2"/>
        <v>0</v>
      </c>
      <c r="U23" s="40" t="str">
        <f t="shared" si="1"/>
        <v/>
      </c>
      <c r="V23" s="22">
        <v>271</v>
      </c>
      <c r="W23" s="22" t="s">
        <v>95</v>
      </c>
      <c r="X23" s="22" t="s">
        <v>96</v>
      </c>
      <c r="Y23" s="73">
        <v>1347</v>
      </c>
      <c r="Z23" s="42"/>
      <c r="AA23" s="1" t="s">
        <v>97</v>
      </c>
      <c r="AB23" s="28" t="s">
        <v>272</v>
      </c>
    </row>
    <row r="24" spans="1:28" x14ac:dyDescent="0.3">
      <c r="A24" s="1" t="s">
        <v>70</v>
      </c>
      <c r="B24" s="1" t="s">
        <v>45</v>
      </c>
      <c r="C24" s="57" t="s">
        <v>38</v>
      </c>
      <c r="D24" s="1"/>
      <c r="E24" s="57">
        <v>240</v>
      </c>
      <c r="F24" s="57"/>
      <c r="G24" s="57">
        <v>78</v>
      </c>
      <c r="H24" s="57"/>
      <c r="I24" s="57"/>
      <c r="J24" s="57"/>
      <c r="K24" s="57"/>
      <c r="L24" s="57"/>
      <c r="M24" s="57"/>
      <c r="N24" s="5"/>
      <c r="O24" s="57"/>
      <c r="P24" s="57">
        <v>17</v>
      </c>
      <c r="Q24" s="43"/>
      <c r="R24" s="43"/>
      <c r="S24" s="43"/>
      <c r="T24" s="27"/>
      <c r="U24" s="40" t="str">
        <f t="shared" ref="U24" si="3">_xlfn.IFNA("",((T24+Q24+N24-R24)+(O24*2))/E24)</f>
        <v/>
      </c>
      <c r="V24" s="22">
        <v>271</v>
      </c>
      <c r="W24" s="22" t="s">
        <v>95</v>
      </c>
      <c r="X24" s="22" t="s">
        <v>96</v>
      </c>
      <c r="Y24" s="73">
        <v>1347</v>
      </c>
      <c r="Z24" s="42"/>
      <c r="AA24" s="1" t="s">
        <v>97</v>
      </c>
      <c r="AB24" s="28" t="s">
        <v>272</v>
      </c>
    </row>
    <row r="25" spans="1:28" x14ac:dyDescent="0.3">
      <c r="A25" s="44" t="s">
        <v>70</v>
      </c>
      <c r="B25" s="44" t="s">
        <v>45</v>
      </c>
      <c r="C25" s="45" t="s">
        <v>39</v>
      </c>
      <c r="D25" s="44"/>
      <c r="E25" s="45">
        <f t="shared" ref="E25:T25" si="4">SUM(E13:E24)</f>
        <v>240</v>
      </c>
      <c r="F25" s="45">
        <f t="shared" si="4"/>
        <v>36</v>
      </c>
      <c r="G25" s="45">
        <f t="shared" si="4"/>
        <v>78</v>
      </c>
      <c r="H25" s="45">
        <f t="shared" si="4"/>
        <v>0</v>
      </c>
      <c r="I25" s="45">
        <f t="shared" si="4"/>
        <v>0</v>
      </c>
      <c r="J25" s="45">
        <f t="shared" si="4"/>
        <v>28</v>
      </c>
      <c r="K25" s="45">
        <f t="shared" si="4"/>
        <v>19</v>
      </c>
      <c r="L25" s="45">
        <f t="shared" si="4"/>
        <v>0</v>
      </c>
      <c r="M25" s="45">
        <f t="shared" si="4"/>
        <v>28</v>
      </c>
      <c r="N25" s="45">
        <f t="shared" si="4"/>
        <v>28</v>
      </c>
      <c r="O25" s="45">
        <f t="shared" si="4"/>
        <v>12</v>
      </c>
      <c r="P25" s="45">
        <f t="shared" si="4"/>
        <v>17</v>
      </c>
      <c r="Q25" s="45">
        <f t="shared" si="4"/>
        <v>0</v>
      </c>
      <c r="R25" s="45">
        <f t="shared" si="4"/>
        <v>0</v>
      </c>
      <c r="S25" s="45">
        <f t="shared" si="4"/>
        <v>0</v>
      </c>
      <c r="T25" s="45">
        <f t="shared" si="4"/>
        <v>100</v>
      </c>
      <c r="U25" s="46">
        <f>((T25+Q25+N25-R25)+(O25*2))/E25</f>
        <v>0.6333333333333333</v>
      </c>
      <c r="V25" s="47">
        <v>271</v>
      </c>
      <c r="W25" s="47" t="s">
        <v>95</v>
      </c>
      <c r="X25" s="47" t="s">
        <v>96</v>
      </c>
      <c r="Y25" s="74">
        <v>1347</v>
      </c>
      <c r="Z25" s="49"/>
      <c r="AA25" s="44" t="s">
        <v>97</v>
      </c>
      <c r="AB25" s="80" t="s">
        <v>272</v>
      </c>
    </row>
    <row r="26" spans="1:28" x14ac:dyDescent="0.3">
      <c r="A26" s="1"/>
      <c r="B26" s="1"/>
      <c r="C26" s="1"/>
      <c r="D26" s="1"/>
      <c r="F26" s="50" t="s">
        <v>40</v>
      </c>
      <c r="G26" s="52">
        <f>F25/G25</f>
        <v>0.46153846153846156</v>
      </c>
      <c r="H26" s="27"/>
      <c r="I26" s="1"/>
      <c r="J26" s="50" t="s">
        <v>41</v>
      </c>
      <c r="K26" s="52">
        <f>J25/K25</f>
        <v>1.4736842105263157</v>
      </c>
      <c r="L26" s="1"/>
      <c r="M26" s="39" t="s">
        <v>42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28"/>
    </row>
    <row r="28" spans="1:28" x14ac:dyDescent="0.3">
      <c r="A28" s="1"/>
      <c r="B28" s="1"/>
      <c r="C28" s="1"/>
      <c r="D28" s="1"/>
      <c r="F28" s="50"/>
      <c r="G28" s="82"/>
      <c r="H28" s="27"/>
      <c r="I28" s="1"/>
      <c r="J28" s="50"/>
      <c r="K28" s="83"/>
      <c r="L28" s="1"/>
      <c r="M28" s="39"/>
      <c r="N28" s="84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5"/>
      <c r="V29" s="22"/>
      <c r="W29" s="22"/>
      <c r="X29" s="22"/>
      <c r="Y29" s="54"/>
      <c r="Z29" s="42"/>
      <c r="AA29" s="1"/>
      <c r="AB29" s="1"/>
    </row>
    <row r="30" spans="1:28" x14ac:dyDescent="0.3">
      <c r="B30" s="1"/>
      <c r="C30" s="1"/>
      <c r="D30" s="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31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4"/>
      <c r="Z33" s="42"/>
      <c r="AA33" s="1"/>
      <c r="AB33" s="1"/>
    </row>
    <row r="34" spans="1:28" x14ac:dyDescent="0.3">
      <c r="B34" s="1"/>
      <c r="C34" s="32" t="s">
        <v>71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35">
        <v>19</v>
      </c>
      <c r="AB34" s="87"/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70</v>
      </c>
      <c r="C36" s="27" t="s">
        <v>204</v>
      </c>
      <c r="D36" s="38">
        <v>40</v>
      </c>
      <c r="E36" s="92"/>
      <c r="F36" s="27">
        <v>4</v>
      </c>
      <c r="G36" s="92"/>
      <c r="H36" s="92"/>
      <c r="I36" s="92"/>
      <c r="J36" s="27">
        <v>3</v>
      </c>
      <c r="K36" s="92"/>
      <c r="L36" s="92"/>
      <c r="M36" s="92"/>
      <c r="N36" s="27">
        <f>SUM(L36:M36)</f>
        <v>0</v>
      </c>
      <c r="O36" s="92"/>
      <c r="P36" s="57">
        <v>6</v>
      </c>
      <c r="Q36" s="92"/>
      <c r="R36" s="92"/>
      <c r="S36" s="92"/>
      <c r="T36" s="27">
        <v>11</v>
      </c>
      <c r="U36" s="40" t="str">
        <f>IFERROR(((T36+Q36+N36-R36)+(O36*2))/E36,"")</f>
        <v/>
      </c>
      <c r="V36" s="22">
        <v>271</v>
      </c>
      <c r="W36" s="22" t="s">
        <v>82</v>
      </c>
      <c r="X36" s="22" t="s">
        <v>83</v>
      </c>
      <c r="Y36" s="73">
        <v>2017</v>
      </c>
      <c r="Z36" s="42"/>
      <c r="AA36" s="1" t="s">
        <v>273</v>
      </c>
      <c r="AB36" s="28" t="s">
        <v>110</v>
      </c>
    </row>
    <row r="37" spans="1:28" x14ac:dyDescent="0.3">
      <c r="A37" s="1" t="s">
        <v>45</v>
      </c>
      <c r="B37" s="1" t="s">
        <v>70</v>
      </c>
      <c r="C37" s="27" t="s">
        <v>207</v>
      </c>
      <c r="D37" s="38">
        <v>7</v>
      </c>
      <c r="E37" s="92"/>
      <c r="F37" s="27">
        <v>4</v>
      </c>
      <c r="G37" s="92"/>
      <c r="H37" s="92"/>
      <c r="I37" s="92"/>
      <c r="J37" s="27">
        <v>0</v>
      </c>
      <c r="K37" s="92"/>
      <c r="L37" s="92"/>
      <c r="M37" s="92"/>
      <c r="N37" s="27">
        <f t="shared" ref="N37:N42" si="5">SUM(L37:M37)</f>
        <v>0</v>
      </c>
      <c r="O37" s="93"/>
      <c r="P37" s="93"/>
      <c r="Q37" s="93"/>
      <c r="R37" s="93"/>
      <c r="S37" s="93"/>
      <c r="T37" s="39">
        <v>8</v>
      </c>
      <c r="U37" s="40" t="str">
        <f t="shared" ref="U37:U46" si="6">IFERROR(((T37+Q37+N37-R37)+(O37*2))/E37,"")</f>
        <v/>
      </c>
      <c r="V37" s="22">
        <v>271</v>
      </c>
      <c r="W37" s="22" t="s">
        <v>82</v>
      </c>
      <c r="X37" s="22" t="s">
        <v>83</v>
      </c>
      <c r="Y37" s="73">
        <v>2017</v>
      </c>
      <c r="Z37" s="42"/>
      <c r="AA37" s="1" t="s">
        <v>273</v>
      </c>
      <c r="AB37" s="28" t="s">
        <v>110</v>
      </c>
    </row>
    <row r="38" spans="1:28" x14ac:dyDescent="0.3">
      <c r="A38" s="1" t="s">
        <v>45</v>
      </c>
      <c r="B38" s="1" t="s">
        <v>70</v>
      </c>
      <c r="C38" s="27" t="s">
        <v>208</v>
      </c>
      <c r="D38" s="38">
        <v>15</v>
      </c>
      <c r="E38" s="92"/>
      <c r="F38" s="27">
        <v>9</v>
      </c>
      <c r="G38" s="92"/>
      <c r="H38" s="92"/>
      <c r="I38" s="92"/>
      <c r="J38" s="27">
        <v>2</v>
      </c>
      <c r="K38" s="92"/>
      <c r="L38" s="92"/>
      <c r="M38" s="92"/>
      <c r="N38" s="27">
        <f t="shared" si="5"/>
        <v>0</v>
      </c>
      <c r="O38" s="93"/>
      <c r="P38" s="93"/>
      <c r="Q38" s="93"/>
      <c r="R38" s="93"/>
      <c r="S38" s="93"/>
      <c r="T38" s="39">
        <v>20</v>
      </c>
      <c r="U38" s="40" t="str">
        <f t="shared" si="6"/>
        <v/>
      </c>
      <c r="V38" s="22">
        <v>271</v>
      </c>
      <c r="W38" s="22" t="s">
        <v>82</v>
      </c>
      <c r="X38" s="22" t="s">
        <v>83</v>
      </c>
      <c r="Y38" s="73">
        <v>2017</v>
      </c>
      <c r="Z38" s="42"/>
      <c r="AA38" s="1" t="s">
        <v>273</v>
      </c>
      <c r="AB38" s="28" t="s">
        <v>110</v>
      </c>
    </row>
    <row r="39" spans="1:28" x14ac:dyDescent="0.3">
      <c r="A39" s="1" t="s">
        <v>45</v>
      </c>
      <c r="B39" s="1" t="s">
        <v>70</v>
      </c>
      <c r="C39" s="27" t="s">
        <v>190</v>
      </c>
      <c r="D39" s="38">
        <v>50</v>
      </c>
      <c r="E39" s="92"/>
      <c r="F39" s="27">
        <v>4</v>
      </c>
      <c r="G39" s="92"/>
      <c r="H39" s="92"/>
      <c r="I39" s="92"/>
      <c r="J39" s="27">
        <v>1</v>
      </c>
      <c r="K39" s="92"/>
      <c r="L39" s="92"/>
      <c r="M39" s="92"/>
      <c r="N39" s="27">
        <f t="shared" si="5"/>
        <v>0</v>
      </c>
      <c r="O39" s="93"/>
      <c r="P39" s="93"/>
      <c r="Q39" s="93"/>
      <c r="R39" s="93"/>
      <c r="S39" s="93"/>
      <c r="T39" s="39">
        <v>9</v>
      </c>
      <c r="U39" s="40" t="str">
        <f t="shared" si="6"/>
        <v/>
      </c>
      <c r="V39" s="22">
        <v>271</v>
      </c>
      <c r="W39" s="22" t="s">
        <v>82</v>
      </c>
      <c r="X39" s="22" t="s">
        <v>83</v>
      </c>
      <c r="Y39" s="73">
        <v>2017</v>
      </c>
      <c r="Z39" s="42"/>
      <c r="AA39" s="1" t="s">
        <v>273</v>
      </c>
      <c r="AB39" s="28" t="s">
        <v>110</v>
      </c>
    </row>
    <row r="40" spans="1:28" x14ac:dyDescent="0.3">
      <c r="A40" s="1" t="s">
        <v>45</v>
      </c>
      <c r="B40" s="1" t="s">
        <v>70</v>
      </c>
      <c r="C40" s="27" t="s">
        <v>209</v>
      </c>
      <c r="D40" s="38">
        <v>10</v>
      </c>
      <c r="E40" s="92"/>
      <c r="F40" s="27">
        <v>3</v>
      </c>
      <c r="G40" s="92"/>
      <c r="H40" s="92"/>
      <c r="I40" s="92"/>
      <c r="J40" s="27">
        <v>2</v>
      </c>
      <c r="K40" s="92"/>
      <c r="L40" s="92"/>
      <c r="M40" s="92"/>
      <c r="N40" s="27">
        <f t="shared" si="5"/>
        <v>0</v>
      </c>
      <c r="O40" s="93"/>
      <c r="P40" s="93"/>
      <c r="Q40" s="93"/>
      <c r="R40" s="93"/>
      <c r="S40" s="93"/>
      <c r="T40" s="39">
        <v>8</v>
      </c>
      <c r="U40" s="40" t="str">
        <f t="shared" si="6"/>
        <v/>
      </c>
      <c r="V40" s="22">
        <v>271</v>
      </c>
      <c r="W40" s="22" t="s">
        <v>82</v>
      </c>
      <c r="X40" s="22" t="s">
        <v>83</v>
      </c>
      <c r="Y40" s="73">
        <v>2017</v>
      </c>
      <c r="Z40" s="42"/>
      <c r="AA40" s="1" t="s">
        <v>273</v>
      </c>
      <c r="AB40" s="28" t="s">
        <v>110</v>
      </c>
    </row>
    <row r="41" spans="1:28" x14ac:dyDescent="0.3">
      <c r="A41" s="1" t="s">
        <v>45</v>
      </c>
      <c r="B41" s="1" t="s">
        <v>70</v>
      </c>
      <c r="C41" s="27" t="s">
        <v>210</v>
      </c>
      <c r="D41" s="38">
        <v>20</v>
      </c>
      <c r="E41" s="92"/>
      <c r="F41" s="27">
        <v>2</v>
      </c>
      <c r="G41" s="92"/>
      <c r="H41" s="92"/>
      <c r="I41" s="92"/>
      <c r="J41" s="27">
        <v>0</v>
      </c>
      <c r="K41" s="92"/>
      <c r="L41" s="92"/>
      <c r="M41" s="92"/>
      <c r="N41" s="27">
        <f t="shared" si="5"/>
        <v>0</v>
      </c>
      <c r="O41" s="93"/>
      <c r="P41" s="93"/>
      <c r="Q41" s="93"/>
      <c r="R41" s="93"/>
      <c r="S41" s="93"/>
      <c r="T41" s="39">
        <v>4</v>
      </c>
      <c r="U41" s="40" t="str">
        <f t="shared" si="6"/>
        <v/>
      </c>
      <c r="V41" s="22">
        <v>271</v>
      </c>
      <c r="W41" s="22" t="s">
        <v>82</v>
      </c>
      <c r="X41" s="22" t="s">
        <v>83</v>
      </c>
      <c r="Y41" s="73">
        <v>2017</v>
      </c>
      <c r="Z41" s="42" t="s">
        <v>478</v>
      </c>
      <c r="AA41" s="1" t="s">
        <v>273</v>
      </c>
      <c r="AB41" s="28" t="s">
        <v>110</v>
      </c>
    </row>
    <row r="42" spans="1:28" x14ac:dyDescent="0.3">
      <c r="A42" s="1" t="s">
        <v>45</v>
      </c>
      <c r="B42" s="1" t="s">
        <v>70</v>
      </c>
      <c r="C42" s="27" t="s">
        <v>212</v>
      </c>
      <c r="D42" s="38">
        <v>17</v>
      </c>
      <c r="E42" s="92"/>
      <c r="F42" s="27">
        <v>7</v>
      </c>
      <c r="G42" s="92"/>
      <c r="H42" s="92"/>
      <c r="I42" s="92"/>
      <c r="J42" s="27">
        <v>3</v>
      </c>
      <c r="K42" s="92"/>
      <c r="L42" s="92"/>
      <c r="M42" s="27">
        <v>10</v>
      </c>
      <c r="N42" s="27">
        <f t="shared" si="5"/>
        <v>10</v>
      </c>
      <c r="O42" s="93"/>
      <c r="P42" s="93"/>
      <c r="Q42" s="93"/>
      <c r="R42" s="93"/>
      <c r="S42" s="93"/>
      <c r="T42" s="39">
        <v>17</v>
      </c>
      <c r="U42" s="40" t="str">
        <f t="shared" si="6"/>
        <v/>
      </c>
      <c r="V42" s="22">
        <v>271</v>
      </c>
      <c r="W42" s="22" t="s">
        <v>82</v>
      </c>
      <c r="X42" s="22" t="s">
        <v>83</v>
      </c>
      <c r="Y42" s="73">
        <v>2017</v>
      </c>
      <c r="Z42" s="42"/>
      <c r="AA42" s="1" t="s">
        <v>273</v>
      </c>
      <c r="AB42" s="28" t="s">
        <v>110</v>
      </c>
    </row>
    <row r="43" spans="1:28" x14ac:dyDescent="0.3">
      <c r="A43" s="1" t="s">
        <v>45</v>
      </c>
      <c r="B43" s="1" t="s">
        <v>70</v>
      </c>
      <c r="C43" s="27" t="s">
        <v>213</v>
      </c>
      <c r="D43" s="38">
        <v>11</v>
      </c>
      <c r="E43" s="92"/>
      <c r="F43" s="27">
        <v>6</v>
      </c>
      <c r="G43" s="92"/>
      <c r="H43" s="92"/>
      <c r="I43" s="92"/>
      <c r="J43" s="27">
        <v>3</v>
      </c>
      <c r="K43" s="92"/>
      <c r="L43" s="92"/>
      <c r="M43" s="92"/>
      <c r="N43" s="27">
        <f>SUM(L43:M43)</f>
        <v>0</v>
      </c>
      <c r="O43" s="93"/>
      <c r="P43" s="93"/>
      <c r="Q43" s="93"/>
      <c r="R43" s="93"/>
      <c r="S43" s="93"/>
      <c r="T43" s="39">
        <v>15</v>
      </c>
      <c r="U43" s="40" t="str">
        <f t="shared" si="6"/>
        <v/>
      </c>
      <c r="V43" s="22">
        <v>271</v>
      </c>
      <c r="W43" s="22" t="s">
        <v>82</v>
      </c>
      <c r="X43" s="22" t="s">
        <v>83</v>
      </c>
      <c r="Y43" s="73">
        <v>2017</v>
      </c>
      <c r="Z43" s="42"/>
      <c r="AA43" s="1" t="s">
        <v>273</v>
      </c>
      <c r="AB43" s="28" t="s">
        <v>110</v>
      </c>
    </row>
    <row r="44" spans="1:28" x14ac:dyDescent="0.3">
      <c r="A44" s="1" t="s">
        <v>45</v>
      </c>
      <c r="B44" s="1" t="s">
        <v>70</v>
      </c>
      <c r="C44" s="27" t="s">
        <v>214</v>
      </c>
      <c r="D44" s="38">
        <v>23</v>
      </c>
      <c r="E44" s="92" t="s">
        <v>415</v>
      </c>
      <c r="F44" s="27"/>
      <c r="G44" s="92"/>
      <c r="H44" s="92"/>
      <c r="I44" s="92"/>
      <c r="J44" s="27"/>
      <c r="K44" s="92"/>
      <c r="L44" s="92"/>
      <c r="M44" s="92"/>
      <c r="N44" s="27"/>
      <c r="O44" s="93"/>
      <c r="P44" s="93"/>
      <c r="Q44" s="93"/>
      <c r="R44" s="93"/>
      <c r="S44" s="93"/>
      <c r="T44" s="39"/>
      <c r="U44" s="40" t="str">
        <f t="shared" si="6"/>
        <v/>
      </c>
      <c r="V44" s="22">
        <v>271</v>
      </c>
      <c r="W44" s="22" t="s">
        <v>82</v>
      </c>
      <c r="X44" s="22" t="s">
        <v>83</v>
      </c>
      <c r="Y44" s="73">
        <v>2017</v>
      </c>
      <c r="Z44" s="42"/>
      <c r="AA44" s="1" t="s">
        <v>273</v>
      </c>
      <c r="AB44" s="28" t="s">
        <v>110</v>
      </c>
    </row>
    <row r="45" spans="1:28" x14ac:dyDescent="0.3">
      <c r="A45" s="1" t="s">
        <v>45</v>
      </c>
      <c r="B45" s="1" t="s">
        <v>70</v>
      </c>
      <c r="C45" s="27" t="s">
        <v>215</v>
      </c>
      <c r="D45" s="38">
        <v>12</v>
      </c>
      <c r="E45" s="92"/>
      <c r="F45" s="27">
        <v>0</v>
      </c>
      <c r="G45" s="92"/>
      <c r="H45" s="92"/>
      <c r="I45" s="92"/>
      <c r="J45" s="27">
        <v>0</v>
      </c>
      <c r="K45" s="92"/>
      <c r="L45" s="92"/>
      <c r="M45" s="92"/>
      <c r="N45" s="27">
        <v>0</v>
      </c>
      <c r="O45" s="93"/>
      <c r="P45" s="93"/>
      <c r="Q45" s="93"/>
      <c r="R45" s="93"/>
      <c r="S45" s="93"/>
      <c r="T45" s="39">
        <v>0</v>
      </c>
      <c r="U45" s="40" t="str">
        <f t="shared" si="6"/>
        <v/>
      </c>
      <c r="V45" s="22">
        <v>271</v>
      </c>
      <c r="W45" s="22" t="s">
        <v>82</v>
      </c>
      <c r="X45" s="22" t="s">
        <v>83</v>
      </c>
      <c r="Y45" s="73">
        <v>2017</v>
      </c>
      <c r="Z45" s="42"/>
      <c r="AA45" s="1" t="s">
        <v>273</v>
      </c>
      <c r="AB45" s="28" t="s">
        <v>110</v>
      </c>
    </row>
    <row r="46" spans="1:28" x14ac:dyDescent="0.3">
      <c r="A46" s="1" t="s">
        <v>45</v>
      </c>
      <c r="B46" s="1" t="s">
        <v>70</v>
      </c>
      <c r="C46" s="27" t="s">
        <v>216</v>
      </c>
      <c r="D46" s="38">
        <v>22</v>
      </c>
      <c r="E46" s="92"/>
      <c r="F46" s="27">
        <v>3</v>
      </c>
      <c r="G46" s="92"/>
      <c r="H46" s="92"/>
      <c r="I46" s="92"/>
      <c r="J46" s="27">
        <v>0</v>
      </c>
      <c r="K46" s="92"/>
      <c r="L46" s="92"/>
      <c r="M46" s="92"/>
      <c r="N46" s="27">
        <f>SUM(L46:M46)</f>
        <v>0</v>
      </c>
      <c r="O46" s="93"/>
      <c r="P46" s="93"/>
      <c r="Q46" s="93"/>
      <c r="R46" s="93"/>
      <c r="S46" s="93"/>
      <c r="T46" s="39">
        <v>6</v>
      </c>
      <c r="U46" s="40" t="str">
        <f t="shared" si="6"/>
        <v/>
      </c>
      <c r="V46" s="22">
        <v>271</v>
      </c>
      <c r="W46" s="22" t="s">
        <v>82</v>
      </c>
      <c r="X46" s="22" t="s">
        <v>83</v>
      </c>
      <c r="Y46" s="73">
        <v>2017</v>
      </c>
      <c r="Z46" s="42"/>
      <c r="AA46" s="1" t="s">
        <v>273</v>
      </c>
      <c r="AB46" s="28" t="s">
        <v>110</v>
      </c>
    </row>
    <row r="47" spans="1:28" x14ac:dyDescent="0.3">
      <c r="A47" s="1" t="s">
        <v>45</v>
      </c>
      <c r="B47" s="1" t="s">
        <v>70</v>
      </c>
      <c r="C47" s="57" t="s">
        <v>38</v>
      </c>
      <c r="D47" s="1"/>
      <c r="E47" s="57">
        <v>240</v>
      </c>
      <c r="F47" s="57"/>
      <c r="G47" s="57"/>
      <c r="H47" s="57"/>
      <c r="I47" s="57"/>
      <c r="J47" s="57"/>
      <c r="K47" s="57"/>
      <c r="L47" s="43"/>
      <c r="M47" s="43"/>
      <c r="N47" s="43"/>
      <c r="O47" s="43"/>
      <c r="P47" s="57">
        <v>22</v>
      </c>
      <c r="Q47" s="43"/>
      <c r="R47" s="43"/>
      <c r="S47" s="43"/>
      <c r="T47" s="43"/>
      <c r="U47" s="40" t="str">
        <f t="shared" ref="U47" si="7">_xlfn.IFNA("",((T47+Q47+N47-R47)+(O47*2))/E47)</f>
        <v/>
      </c>
      <c r="V47" s="22">
        <v>271</v>
      </c>
      <c r="W47" s="22" t="s">
        <v>82</v>
      </c>
      <c r="X47" s="22" t="s">
        <v>83</v>
      </c>
      <c r="Y47" s="73">
        <v>2017</v>
      </c>
      <c r="Z47" s="42"/>
      <c r="AA47" s="1" t="s">
        <v>273</v>
      </c>
      <c r="AB47" s="28" t="s">
        <v>110</v>
      </c>
    </row>
    <row r="48" spans="1:28" x14ac:dyDescent="0.3">
      <c r="A48" s="44" t="s">
        <v>45</v>
      </c>
      <c r="B48" s="44" t="s">
        <v>70</v>
      </c>
      <c r="C48" s="45" t="s">
        <v>39</v>
      </c>
      <c r="D48" s="44"/>
      <c r="E48" s="45">
        <f t="shared" ref="E48:T48" si="8">SUM(E36:E47)</f>
        <v>240</v>
      </c>
      <c r="F48" s="45">
        <f t="shared" si="8"/>
        <v>42</v>
      </c>
      <c r="G48" s="45">
        <f t="shared" si="8"/>
        <v>0</v>
      </c>
      <c r="H48" s="45">
        <f t="shared" si="8"/>
        <v>0</v>
      </c>
      <c r="I48" s="45">
        <f t="shared" si="8"/>
        <v>0</v>
      </c>
      <c r="J48" s="45">
        <f t="shared" si="8"/>
        <v>14</v>
      </c>
      <c r="K48" s="45">
        <f t="shared" si="8"/>
        <v>0</v>
      </c>
      <c r="L48" s="45">
        <f t="shared" si="8"/>
        <v>0</v>
      </c>
      <c r="M48" s="45">
        <f t="shared" si="8"/>
        <v>10</v>
      </c>
      <c r="N48" s="45">
        <f t="shared" si="8"/>
        <v>10</v>
      </c>
      <c r="O48" s="45">
        <f t="shared" si="8"/>
        <v>0</v>
      </c>
      <c r="P48" s="45">
        <f t="shared" si="8"/>
        <v>28</v>
      </c>
      <c r="Q48" s="45">
        <f t="shared" si="8"/>
        <v>0</v>
      </c>
      <c r="R48" s="45">
        <f t="shared" si="8"/>
        <v>0</v>
      </c>
      <c r="S48" s="45">
        <f t="shared" si="8"/>
        <v>0</v>
      </c>
      <c r="T48" s="45">
        <f t="shared" si="8"/>
        <v>98</v>
      </c>
      <c r="U48" s="46">
        <f>((T48+Q48+N48-R48)+(O48*2))/E48</f>
        <v>0.45</v>
      </c>
      <c r="V48" s="47">
        <v>271</v>
      </c>
      <c r="W48" s="47" t="s">
        <v>82</v>
      </c>
      <c r="X48" s="47" t="s">
        <v>83</v>
      </c>
      <c r="Y48" s="74">
        <v>2017</v>
      </c>
      <c r="Z48" s="49"/>
      <c r="AA48" s="44" t="s">
        <v>273</v>
      </c>
      <c r="AB48" s="80" t="s">
        <v>110</v>
      </c>
    </row>
    <row r="49" spans="1:28" x14ac:dyDescent="0.3">
      <c r="A49" s="1"/>
      <c r="B49" s="1"/>
      <c r="C49" s="1"/>
      <c r="D49" s="1"/>
      <c r="F49" s="50" t="s">
        <v>40</v>
      </c>
      <c r="G49" s="51" t="e">
        <f>F48/G48</f>
        <v>#DIV/0!</v>
      </c>
      <c r="H49" s="27"/>
      <c r="I49" s="1"/>
      <c r="J49" s="50" t="s">
        <v>41</v>
      </c>
      <c r="K49" s="52" t="e">
        <f>J48/K48</f>
        <v>#DIV/0!</v>
      </c>
      <c r="L49" s="1"/>
      <c r="M49" s="39" t="s">
        <v>42</v>
      </c>
      <c r="N49" s="53"/>
      <c r="P49" s="1"/>
      <c r="Q49" s="1"/>
      <c r="R49" s="1"/>
      <c r="S49" s="1"/>
      <c r="T49" s="1"/>
      <c r="U49" s="1"/>
      <c r="V49" s="22"/>
      <c r="W49" s="22"/>
      <c r="X49" s="22"/>
      <c r="Y49" s="54"/>
      <c r="Z49" s="42"/>
      <c r="AA49" s="1"/>
      <c r="AB49" s="28"/>
    </row>
    <row r="50" spans="1:28" x14ac:dyDescent="0.3">
      <c r="A50" s="1"/>
      <c r="B50" s="1"/>
      <c r="C50" s="5" t="s">
        <v>43</v>
      </c>
      <c r="V50" s="22"/>
      <c r="W50" s="22"/>
      <c r="X50" s="22"/>
      <c r="Y50" s="54"/>
      <c r="Z50" s="42"/>
      <c r="AA50" s="1"/>
      <c r="AB50" s="28"/>
    </row>
    <row r="51" spans="1:28" x14ac:dyDescent="0.3">
      <c r="A51" s="1"/>
      <c r="B51" s="1"/>
      <c r="C51" s="1" t="s">
        <v>438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2"/>
      <c r="W51" s="22"/>
      <c r="X51" s="22"/>
      <c r="Y51" s="54"/>
      <c r="Z51" s="42"/>
      <c r="AA51" s="1"/>
      <c r="AB51" s="28"/>
    </row>
    <row r="52" spans="1:28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22"/>
      <c r="W52" s="22"/>
      <c r="X52" s="22"/>
      <c r="Y52" s="54"/>
      <c r="Z52" s="42"/>
      <c r="AA52" s="1"/>
      <c r="AB52" s="1"/>
    </row>
  </sheetData>
  <sheetProtection sheet="1" objects="1" scenarios="1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10F50-DDAD-4860-8BC8-B167336D9A76}">
  <sheetPr>
    <tabColor rgb="FFFF0000"/>
  </sheetPr>
  <dimension ref="A1:AB50"/>
  <sheetViews>
    <sheetView workbookViewId="0">
      <selection activeCell="A18" sqref="A18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3" t="s">
        <v>423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7" t="s">
        <v>514</v>
      </c>
    </row>
    <row r="3" spans="1:28" x14ac:dyDescent="0.3">
      <c r="B3" s="1"/>
      <c r="C3" s="6">
        <v>29254</v>
      </c>
      <c r="D3" s="7" t="s">
        <v>0</v>
      </c>
      <c r="E3" s="8"/>
      <c r="F3" s="5" t="s">
        <v>568</v>
      </c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119</v>
      </c>
      <c r="D4" s="7" t="s">
        <v>4</v>
      </c>
      <c r="E4" s="8"/>
      <c r="F4" s="5"/>
      <c r="G4" s="1"/>
      <c r="J4" s="15" t="s">
        <v>274</v>
      </c>
      <c r="K4" s="16" t="s">
        <v>44</v>
      </c>
      <c r="L4" s="17"/>
      <c r="M4" s="18"/>
      <c r="N4" s="19">
        <v>19</v>
      </c>
      <c r="O4" s="19">
        <v>31</v>
      </c>
      <c r="P4" s="19">
        <v>30</v>
      </c>
      <c r="Q4" s="19">
        <v>30</v>
      </c>
      <c r="R4" s="20"/>
      <c r="S4" s="21">
        <f>SUM(N4:R4)</f>
        <v>110</v>
      </c>
      <c r="T4" s="22">
        <v>276</v>
      </c>
    </row>
    <row r="5" spans="1:28" x14ac:dyDescent="0.3">
      <c r="B5" s="1"/>
      <c r="C5" s="6" t="s">
        <v>146</v>
      </c>
      <c r="D5" s="7" t="s">
        <v>5</v>
      </c>
      <c r="E5" s="1"/>
      <c r="F5" s="1"/>
      <c r="G5" s="1"/>
      <c r="J5" s="15" t="s">
        <v>275</v>
      </c>
      <c r="K5" s="16" t="s">
        <v>75</v>
      </c>
      <c r="L5" s="17"/>
      <c r="M5" s="18"/>
      <c r="N5" s="19">
        <v>12</v>
      </c>
      <c r="O5" s="19">
        <v>20</v>
      </c>
      <c r="P5" s="19">
        <v>30</v>
      </c>
      <c r="Q5" s="19">
        <v>29</v>
      </c>
      <c r="R5" s="20"/>
      <c r="S5" s="21">
        <f>SUM(N5:R5)</f>
        <v>91</v>
      </c>
      <c r="T5" s="22">
        <v>276</v>
      </c>
      <c r="U5" s="1"/>
      <c r="V5" s="1"/>
      <c r="W5" s="1"/>
    </row>
    <row r="6" spans="1:28" x14ac:dyDescent="0.3">
      <c r="C6" s="23">
        <v>2017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102</v>
      </c>
      <c r="D7" s="7" t="s">
        <v>7</v>
      </c>
      <c r="G7" s="1"/>
      <c r="S7" s="1"/>
      <c r="T7" s="25" t="s">
        <v>8</v>
      </c>
      <c r="U7" s="1"/>
      <c r="V7" s="26">
        <v>276</v>
      </c>
      <c r="W7" s="1"/>
    </row>
    <row r="8" spans="1:28" x14ac:dyDescent="0.3">
      <c r="B8" s="1"/>
      <c r="C8" s="24" t="s">
        <v>509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  <c r="AB9" s="87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87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>
        <v>23</v>
      </c>
      <c r="W11" s="1"/>
      <c r="X11" s="1"/>
      <c r="Y11" s="31"/>
      <c r="Z11" s="42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74</v>
      </c>
      <c r="B13" s="1" t="s">
        <v>45</v>
      </c>
      <c r="C13" s="27" t="s">
        <v>116</v>
      </c>
      <c r="D13" s="38">
        <v>22</v>
      </c>
      <c r="E13" s="92"/>
      <c r="F13" s="27">
        <v>0</v>
      </c>
      <c r="G13" s="92"/>
      <c r="H13" s="92"/>
      <c r="I13" s="92"/>
      <c r="J13" s="27">
        <v>0</v>
      </c>
      <c r="K13" s="27">
        <v>0</v>
      </c>
      <c r="L13" s="92"/>
      <c r="M13" s="92"/>
      <c r="N13" s="27">
        <v>0</v>
      </c>
      <c r="O13" s="92"/>
      <c r="P13" s="93"/>
      <c r="Q13" s="92"/>
      <c r="R13" s="92"/>
      <c r="S13" s="92"/>
      <c r="T13" s="27">
        <v>0</v>
      </c>
      <c r="U13" s="40" t="str">
        <f>IFERROR(((T13+Q13+N13-R13)+(O13*2))/E13,"")</f>
        <v/>
      </c>
      <c r="V13" s="22">
        <v>276</v>
      </c>
      <c r="W13" s="22" t="s">
        <v>95</v>
      </c>
      <c r="X13" s="22" t="s">
        <v>96</v>
      </c>
      <c r="Y13" s="73">
        <v>2017</v>
      </c>
      <c r="Z13" s="42"/>
      <c r="AA13" s="1" t="s">
        <v>97</v>
      </c>
      <c r="AB13" s="28" t="s">
        <v>276</v>
      </c>
    </row>
    <row r="14" spans="1:28" x14ac:dyDescent="0.3">
      <c r="A14" s="1" t="s">
        <v>74</v>
      </c>
      <c r="B14" s="1" t="s">
        <v>45</v>
      </c>
      <c r="C14" s="27" t="s">
        <v>50</v>
      </c>
      <c r="D14" s="38">
        <v>15</v>
      </c>
      <c r="E14" s="92"/>
      <c r="F14" s="27">
        <v>3</v>
      </c>
      <c r="G14" s="92"/>
      <c r="H14" s="92"/>
      <c r="I14" s="92"/>
      <c r="J14" s="27">
        <v>7</v>
      </c>
      <c r="K14" s="27">
        <v>9</v>
      </c>
      <c r="L14" s="92"/>
      <c r="M14" s="92"/>
      <c r="N14" s="27">
        <f t="shared" ref="N14:N17" si="0">SUM(L14:M14)</f>
        <v>0</v>
      </c>
      <c r="O14" s="93"/>
      <c r="P14" s="93"/>
      <c r="Q14" s="93"/>
      <c r="R14" s="93"/>
      <c r="S14" s="93"/>
      <c r="T14" s="27">
        <f t="shared" ref="T14:T22" si="1">+(F14*2)+J14</f>
        <v>13</v>
      </c>
      <c r="U14" s="40" t="str">
        <f t="shared" ref="U14:U22" si="2">IFERROR(((T14+Q14+N14-R14)+(O14*2))/E14,"")</f>
        <v/>
      </c>
      <c r="V14" s="22">
        <v>276</v>
      </c>
      <c r="W14" s="22" t="s">
        <v>95</v>
      </c>
      <c r="X14" s="22" t="s">
        <v>96</v>
      </c>
      <c r="Y14" s="73">
        <v>2017</v>
      </c>
      <c r="Z14" s="42"/>
      <c r="AA14" s="1" t="s">
        <v>97</v>
      </c>
      <c r="AB14" s="28" t="s">
        <v>276</v>
      </c>
    </row>
    <row r="15" spans="1:28" x14ac:dyDescent="0.3">
      <c r="A15" s="1" t="s">
        <v>74</v>
      </c>
      <c r="B15" s="1" t="s">
        <v>45</v>
      </c>
      <c r="C15" s="27" t="s">
        <v>49</v>
      </c>
      <c r="D15" s="38">
        <v>10</v>
      </c>
      <c r="E15" s="92"/>
      <c r="F15" s="27">
        <v>8</v>
      </c>
      <c r="G15" s="92"/>
      <c r="H15" s="92"/>
      <c r="I15" s="92"/>
      <c r="J15" s="27">
        <v>2</v>
      </c>
      <c r="K15" s="27">
        <v>3</v>
      </c>
      <c r="L15" s="92"/>
      <c r="M15" s="92"/>
      <c r="N15" s="27">
        <f t="shared" si="0"/>
        <v>0</v>
      </c>
      <c r="O15" s="93"/>
      <c r="P15" s="93"/>
      <c r="Q15" s="93"/>
      <c r="R15" s="93"/>
      <c r="S15" s="93"/>
      <c r="T15" s="27">
        <f t="shared" si="1"/>
        <v>18</v>
      </c>
      <c r="U15" s="40" t="str">
        <f t="shared" si="2"/>
        <v/>
      </c>
      <c r="V15" s="22">
        <v>276</v>
      </c>
      <c r="W15" s="22" t="s">
        <v>95</v>
      </c>
      <c r="X15" s="22" t="s">
        <v>96</v>
      </c>
      <c r="Y15" s="73">
        <v>2017</v>
      </c>
      <c r="Z15" s="42"/>
      <c r="AA15" s="1" t="s">
        <v>97</v>
      </c>
      <c r="AB15" s="28" t="s">
        <v>276</v>
      </c>
    </row>
    <row r="16" spans="1:28" x14ac:dyDescent="0.3">
      <c r="A16" s="1" t="s">
        <v>74</v>
      </c>
      <c r="B16" s="1" t="s">
        <v>45</v>
      </c>
      <c r="C16" s="27" t="s">
        <v>46</v>
      </c>
      <c r="D16" s="38">
        <v>12</v>
      </c>
      <c r="E16" s="92"/>
      <c r="F16" s="27">
        <v>2</v>
      </c>
      <c r="G16" s="92"/>
      <c r="H16" s="92"/>
      <c r="I16" s="92"/>
      <c r="J16" s="27">
        <v>2</v>
      </c>
      <c r="K16" s="27">
        <v>3</v>
      </c>
      <c r="L16" s="92"/>
      <c r="M16" s="92"/>
      <c r="N16" s="27">
        <f t="shared" si="0"/>
        <v>0</v>
      </c>
      <c r="O16" s="93"/>
      <c r="P16" s="93"/>
      <c r="Q16" s="93"/>
      <c r="R16" s="93"/>
      <c r="S16" s="93"/>
      <c r="T16" s="27">
        <f t="shared" si="1"/>
        <v>6</v>
      </c>
      <c r="U16" s="40" t="str">
        <f t="shared" si="2"/>
        <v/>
      </c>
      <c r="V16" s="22">
        <v>276</v>
      </c>
      <c r="W16" s="22" t="s">
        <v>95</v>
      </c>
      <c r="X16" s="22" t="s">
        <v>96</v>
      </c>
      <c r="Y16" s="73">
        <v>2017</v>
      </c>
      <c r="Z16" s="42"/>
      <c r="AA16" s="1" t="s">
        <v>97</v>
      </c>
      <c r="AB16" s="28" t="s">
        <v>276</v>
      </c>
    </row>
    <row r="17" spans="1:28" x14ac:dyDescent="0.3">
      <c r="A17" s="1" t="s">
        <v>74</v>
      </c>
      <c r="B17" s="1" t="s">
        <v>45</v>
      </c>
      <c r="C17" s="27" t="s">
        <v>47</v>
      </c>
      <c r="D17" s="38">
        <v>30</v>
      </c>
      <c r="E17" s="92"/>
      <c r="F17" s="27">
        <v>7</v>
      </c>
      <c r="G17" s="92"/>
      <c r="H17" s="92"/>
      <c r="I17" s="92"/>
      <c r="J17" s="27">
        <v>1</v>
      </c>
      <c r="K17" s="27">
        <v>2</v>
      </c>
      <c r="L17" s="92"/>
      <c r="M17" s="92"/>
      <c r="N17" s="27">
        <f t="shared" si="0"/>
        <v>0</v>
      </c>
      <c r="O17" s="93"/>
      <c r="P17" s="93"/>
      <c r="Q17" s="93"/>
      <c r="R17" s="93"/>
      <c r="S17" s="93"/>
      <c r="T17" s="27">
        <f t="shared" si="1"/>
        <v>15</v>
      </c>
      <c r="U17" s="40" t="str">
        <f t="shared" si="2"/>
        <v/>
      </c>
      <c r="V17" s="22">
        <v>276</v>
      </c>
      <c r="W17" s="22" t="s">
        <v>95</v>
      </c>
      <c r="X17" s="22" t="s">
        <v>96</v>
      </c>
      <c r="Y17" s="73">
        <v>2017</v>
      </c>
      <c r="Z17" s="42"/>
      <c r="AA17" s="1" t="s">
        <v>97</v>
      </c>
      <c r="AB17" s="28" t="s">
        <v>276</v>
      </c>
    </row>
    <row r="18" spans="1:28" x14ac:dyDescent="0.3">
      <c r="A18" s="1" t="s">
        <v>74</v>
      </c>
      <c r="B18" s="1" t="s">
        <v>45</v>
      </c>
      <c r="C18" s="27" t="s">
        <v>48</v>
      </c>
      <c r="D18" s="38">
        <v>31</v>
      </c>
      <c r="E18" s="92"/>
      <c r="F18" s="27">
        <v>11</v>
      </c>
      <c r="G18" s="92"/>
      <c r="H18" s="92"/>
      <c r="I18" s="92"/>
      <c r="J18" s="27">
        <v>7</v>
      </c>
      <c r="K18" s="27">
        <v>9</v>
      </c>
      <c r="L18" s="92"/>
      <c r="M18" s="92"/>
      <c r="N18" s="27">
        <f>SUM(L18:M18)</f>
        <v>0</v>
      </c>
      <c r="O18" s="93"/>
      <c r="P18" s="93"/>
      <c r="Q18" s="93"/>
      <c r="R18" s="93"/>
      <c r="S18" s="93"/>
      <c r="T18" s="27">
        <f t="shared" si="1"/>
        <v>29</v>
      </c>
      <c r="U18" s="40" t="str">
        <f t="shared" si="2"/>
        <v/>
      </c>
      <c r="V18" s="22">
        <v>276</v>
      </c>
      <c r="W18" s="22" t="s">
        <v>95</v>
      </c>
      <c r="X18" s="22" t="s">
        <v>96</v>
      </c>
      <c r="Y18" s="73">
        <v>2017</v>
      </c>
      <c r="Z18" s="42"/>
      <c r="AA18" s="1" t="s">
        <v>97</v>
      </c>
      <c r="AB18" s="28" t="s">
        <v>276</v>
      </c>
    </row>
    <row r="19" spans="1:28" x14ac:dyDescent="0.3">
      <c r="A19" s="1" t="s">
        <v>74</v>
      </c>
      <c r="B19" s="1" t="s">
        <v>45</v>
      </c>
      <c r="C19" s="27" t="s">
        <v>118</v>
      </c>
      <c r="D19" s="38">
        <v>33</v>
      </c>
      <c r="E19" s="92"/>
      <c r="F19" s="27">
        <v>9</v>
      </c>
      <c r="G19" s="92"/>
      <c r="H19" s="92"/>
      <c r="I19" s="92"/>
      <c r="J19" s="27">
        <v>3</v>
      </c>
      <c r="K19" s="27">
        <v>3</v>
      </c>
      <c r="L19" s="92"/>
      <c r="M19" s="92"/>
      <c r="N19" s="27">
        <f>SUM(L19:M19)</f>
        <v>0</v>
      </c>
      <c r="O19" s="93"/>
      <c r="P19" s="93"/>
      <c r="Q19" s="93"/>
      <c r="R19" s="93"/>
      <c r="S19" s="93"/>
      <c r="T19" s="27">
        <f t="shared" si="1"/>
        <v>21</v>
      </c>
      <c r="U19" s="40" t="str">
        <f t="shared" si="2"/>
        <v/>
      </c>
      <c r="V19" s="22">
        <v>276</v>
      </c>
      <c r="W19" s="22" t="s">
        <v>95</v>
      </c>
      <c r="X19" s="22" t="s">
        <v>96</v>
      </c>
      <c r="Y19" s="73">
        <v>2017</v>
      </c>
      <c r="Z19" s="42"/>
      <c r="AA19" s="1" t="s">
        <v>97</v>
      </c>
      <c r="AB19" s="28" t="s">
        <v>276</v>
      </c>
    </row>
    <row r="20" spans="1:28" x14ac:dyDescent="0.3">
      <c r="A20" s="1" t="s">
        <v>74</v>
      </c>
      <c r="B20" s="1" t="s">
        <v>45</v>
      </c>
      <c r="C20" s="27" t="s">
        <v>51</v>
      </c>
      <c r="D20" s="38">
        <v>34</v>
      </c>
      <c r="E20" s="92"/>
      <c r="F20" s="27">
        <v>2</v>
      </c>
      <c r="G20" s="92"/>
      <c r="H20" s="92"/>
      <c r="I20" s="92"/>
      <c r="J20" s="27">
        <v>0</v>
      </c>
      <c r="K20" s="27">
        <v>0</v>
      </c>
      <c r="L20" s="92"/>
      <c r="M20" s="92"/>
      <c r="N20" s="27">
        <f>SUM(L20:M20)</f>
        <v>0</v>
      </c>
      <c r="O20" s="93"/>
      <c r="P20" s="57">
        <v>6</v>
      </c>
      <c r="Q20" s="93"/>
      <c r="R20" s="93"/>
      <c r="S20" s="93"/>
      <c r="T20" s="27">
        <f t="shared" si="1"/>
        <v>4</v>
      </c>
      <c r="U20" s="40" t="str">
        <f t="shared" si="2"/>
        <v/>
      </c>
      <c r="V20" s="22">
        <v>276</v>
      </c>
      <c r="W20" s="22" t="s">
        <v>95</v>
      </c>
      <c r="X20" s="22" t="s">
        <v>96</v>
      </c>
      <c r="Y20" s="73">
        <v>2017</v>
      </c>
      <c r="Z20" s="42"/>
      <c r="AA20" s="1" t="s">
        <v>97</v>
      </c>
      <c r="AB20" s="28" t="s">
        <v>276</v>
      </c>
    </row>
    <row r="21" spans="1:28" x14ac:dyDescent="0.3">
      <c r="A21" s="1" t="s">
        <v>74</v>
      </c>
      <c r="B21" s="1" t="s">
        <v>45</v>
      </c>
      <c r="C21" s="27" t="s">
        <v>54</v>
      </c>
      <c r="D21" s="38">
        <v>5</v>
      </c>
      <c r="E21" s="92"/>
      <c r="F21" s="27">
        <v>1</v>
      </c>
      <c r="G21" s="92"/>
      <c r="H21" s="92"/>
      <c r="I21" s="92"/>
      <c r="J21" s="27">
        <v>0</v>
      </c>
      <c r="K21" s="27">
        <v>0</v>
      </c>
      <c r="L21" s="92"/>
      <c r="M21" s="92"/>
      <c r="N21" s="27">
        <f>SUM(L21:M21)</f>
        <v>0</v>
      </c>
      <c r="O21" s="93"/>
      <c r="P21" s="93"/>
      <c r="Q21" s="93"/>
      <c r="R21" s="93"/>
      <c r="S21" s="93"/>
      <c r="T21" s="27">
        <f t="shared" si="1"/>
        <v>2</v>
      </c>
      <c r="U21" s="40" t="str">
        <f t="shared" si="2"/>
        <v/>
      </c>
      <c r="V21" s="22">
        <v>276</v>
      </c>
      <c r="W21" s="22" t="s">
        <v>95</v>
      </c>
      <c r="X21" s="22" t="s">
        <v>96</v>
      </c>
      <c r="Y21" s="73">
        <v>2017</v>
      </c>
      <c r="Z21" s="42"/>
      <c r="AA21" s="1" t="s">
        <v>97</v>
      </c>
      <c r="AB21" s="28" t="s">
        <v>276</v>
      </c>
    </row>
    <row r="22" spans="1:28" x14ac:dyDescent="0.3">
      <c r="A22" s="1" t="s">
        <v>74</v>
      </c>
      <c r="B22" s="1" t="s">
        <v>45</v>
      </c>
      <c r="C22" s="27" t="s">
        <v>55</v>
      </c>
      <c r="D22" s="38">
        <v>11</v>
      </c>
      <c r="E22" s="92"/>
      <c r="F22" s="27">
        <v>1</v>
      </c>
      <c r="G22" s="92"/>
      <c r="H22" s="92"/>
      <c r="I22" s="92"/>
      <c r="J22" s="27">
        <v>0</v>
      </c>
      <c r="K22" s="27">
        <v>0</v>
      </c>
      <c r="L22" s="92"/>
      <c r="M22" s="92"/>
      <c r="N22" s="27">
        <f>SUM(L22:M22)</f>
        <v>0</v>
      </c>
      <c r="O22" s="93"/>
      <c r="P22" s="93"/>
      <c r="Q22" s="93"/>
      <c r="R22" s="93"/>
      <c r="S22" s="93"/>
      <c r="T22" s="27">
        <f t="shared" si="1"/>
        <v>2</v>
      </c>
      <c r="U22" s="40" t="str">
        <f t="shared" si="2"/>
        <v/>
      </c>
      <c r="V22" s="22">
        <v>276</v>
      </c>
      <c r="W22" s="22" t="s">
        <v>95</v>
      </c>
      <c r="X22" s="22" t="s">
        <v>96</v>
      </c>
      <c r="Y22" s="73">
        <v>2017</v>
      </c>
      <c r="Z22" s="42"/>
      <c r="AA22" s="1" t="s">
        <v>97</v>
      </c>
      <c r="AB22" s="28" t="s">
        <v>276</v>
      </c>
    </row>
    <row r="23" spans="1:28" x14ac:dyDescent="0.3">
      <c r="A23" s="1" t="s">
        <v>74</v>
      </c>
      <c r="B23" s="1" t="s">
        <v>45</v>
      </c>
      <c r="C23" s="57" t="s">
        <v>38</v>
      </c>
      <c r="D23" s="1"/>
      <c r="E23" s="57">
        <v>240</v>
      </c>
      <c r="F23" s="57"/>
      <c r="G23" s="57"/>
      <c r="H23" s="57"/>
      <c r="I23" s="57"/>
      <c r="J23" s="57"/>
      <c r="K23" s="57"/>
      <c r="L23" s="57"/>
      <c r="M23" s="57"/>
      <c r="N23" s="5"/>
      <c r="O23" s="57"/>
      <c r="P23" s="57">
        <v>17</v>
      </c>
      <c r="Q23" s="57"/>
      <c r="R23" s="57"/>
      <c r="S23" s="57"/>
      <c r="T23" s="57"/>
      <c r="U23" s="40" t="str">
        <f t="shared" ref="U23" si="3">_xlfn.IFNA("",((T23+Q23+N23-R23)+(O23*2))/E23)</f>
        <v/>
      </c>
      <c r="V23" s="22">
        <v>276</v>
      </c>
      <c r="W23" s="22" t="s">
        <v>95</v>
      </c>
      <c r="X23" s="22" t="s">
        <v>96</v>
      </c>
      <c r="Y23" s="73">
        <v>2017</v>
      </c>
      <c r="Z23" s="42"/>
      <c r="AA23" s="1" t="s">
        <v>97</v>
      </c>
      <c r="AB23" s="28" t="s">
        <v>276</v>
      </c>
    </row>
    <row r="24" spans="1:28" x14ac:dyDescent="0.3">
      <c r="A24" s="44" t="s">
        <v>74</v>
      </c>
      <c r="B24" s="44" t="s">
        <v>45</v>
      </c>
      <c r="C24" s="45" t="s">
        <v>39</v>
      </c>
      <c r="D24" s="44"/>
      <c r="E24" s="45">
        <f t="shared" ref="E24:T24" si="4">SUM(E13:E23)</f>
        <v>240</v>
      </c>
      <c r="F24" s="45">
        <f t="shared" si="4"/>
        <v>44</v>
      </c>
      <c r="G24" s="45">
        <f t="shared" si="4"/>
        <v>0</v>
      </c>
      <c r="H24" s="45">
        <f t="shared" si="4"/>
        <v>0</v>
      </c>
      <c r="I24" s="45">
        <f t="shared" si="4"/>
        <v>0</v>
      </c>
      <c r="J24" s="45">
        <f t="shared" si="4"/>
        <v>22</v>
      </c>
      <c r="K24" s="45">
        <f t="shared" si="4"/>
        <v>29</v>
      </c>
      <c r="L24" s="45">
        <f t="shared" si="4"/>
        <v>0</v>
      </c>
      <c r="M24" s="45">
        <f t="shared" si="4"/>
        <v>0</v>
      </c>
      <c r="N24" s="45">
        <f t="shared" si="4"/>
        <v>0</v>
      </c>
      <c r="O24" s="45">
        <f t="shared" si="4"/>
        <v>0</v>
      </c>
      <c r="P24" s="45">
        <f t="shared" si="4"/>
        <v>23</v>
      </c>
      <c r="Q24" s="45">
        <f t="shared" si="4"/>
        <v>0</v>
      </c>
      <c r="R24" s="45">
        <f t="shared" si="4"/>
        <v>0</v>
      </c>
      <c r="S24" s="45">
        <f t="shared" si="4"/>
        <v>0</v>
      </c>
      <c r="T24" s="45">
        <f t="shared" si="4"/>
        <v>110</v>
      </c>
      <c r="U24" s="46">
        <f>((T24+Q24+N24-R24)+(O24*2))/E24</f>
        <v>0.45833333333333331</v>
      </c>
      <c r="V24" s="47">
        <v>276</v>
      </c>
      <c r="W24" s="47" t="s">
        <v>95</v>
      </c>
      <c r="X24" s="47" t="s">
        <v>96</v>
      </c>
      <c r="Y24" s="76">
        <v>2017</v>
      </c>
      <c r="Z24" s="78" t="s">
        <v>178</v>
      </c>
      <c r="AA24" s="44" t="s">
        <v>97</v>
      </c>
      <c r="AB24" s="80" t="s">
        <v>276</v>
      </c>
    </row>
    <row r="25" spans="1:28" x14ac:dyDescent="0.3">
      <c r="A25" s="1"/>
      <c r="B25" s="1"/>
      <c r="C25" s="1"/>
      <c r="D25" s="1"/>
      <c r="F25" s="50" t="s">
        <v>40</v>
      </c>
      <c r="G25" s="51" t="e">
        <f>F24/G24</f>
        <v>#DIV/0!</v>
      </c>
      <c r="H25" s="27"/>
      <c r="I25" s="1"/>
      <c r="J25" s="50" t="s">
        <v>41</v>
      </c>
      <c r="K25" s="52">
        <f>J24/K24</f>
        <v>0.75862068965517238</v>
      </c>
      <c r="L25" s="1"/>
      <c r="M25" s="39" t="s">
        <v>42</v>
      </c>
      <c r="N25" s="53"/>
      <c r="P25" s="1"/>
      <c r="Q25" s="1"/>
      <c r="R25" s="1"/>
      <c r="S25" s="1"/>
      <c r="T25" s="1"/>
      <c r="U25" s="1"/>
      <c r="V25" s="22"/>
      <c r="W25" s="22"/>
      <c r="X25" s="22"/>
      <c r="Y25" s="54"/>
      <c r="Z25" s="42"/>
      <c r="AA25" s="1"/>
      <c r="AB25" s="28"/>
    </row>
    <row r="26" spans="1:28" x14ac:dyDescent="0.3">
      <c r="A26" s="1"/>
      <c r="B26" s="1"/>
      <c r="C26" s="5" t="s">
        <v>43</v>
      </c>
      <c r="V26" s="22"/>
      <c r="W26" s="22"/>
      <c r="X26" s="22"/>
      <c r="Y26" s="54"/>
      <c r="Z26" s="42"/>
      <c r="AA26" s="1"/>
      <c r="AB26" s="28"/>
    </row>
    <row r="27" spans="1:28" x14ac:dyDescent="0.3">
      <c r="B27" s="1"/>
      <c r="C27" s="1" t="s">
        <v>111</v>
      </c>
      <c r="D27" s="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31"/>
      <c r="Z27" s="42"/>
      <c r="AA27" s="1"/>
      <c r="AB27" s="28"/>
    </row>
    <row r="28" spans="1:28" x14ac:dyDescent="0.3">
      <c r="B28" s="1"/>
      <c r="C28" s="1"/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2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28"/>
    </row>
    <row r="32" spans="1:28" x14ac:dyDescent="0.3">
      <c r="B32" s="1"/>
      <c r="C32" s="32" t="s">
        <v>75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35">
        <v>21</v>
      </c>
      <c r="AB32" s="87"/>
    </row>
    <row r="33" spans="1:28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</row>
    <row r="34" spans="1:28" x14ac:dyDescent="0.3">
      <c r="A34" s="1" t="s">
        <v>45</v>
      </c>
      <c r="B34" s="1" t="s">
        <v>74</v>
      </c>
      <c r="C34" s="27" t="s">
        <v>322</v>
      </c>
      <c r="D34" s="38">
        <v>30</v>
      </c>
      <c r="E34" s="92"/>
      <c r="F34" s="27">
        <v>16</v>
      </c>
      <c r="G34" s="92"/>
      <c r="H34" s="92"/>
      <c r="I34" s="92"/>
      <c r="J34" s="27">
        <v>5</v>
      </c>
      <c r="K34" s="27">
        <v>7</v>
      </c>
      <c r="L34" s="92"/>
      <c r="M34" s="92"/>
      <c r="N34" s="27">
        <f>SUM(L34:M34)</f>
        <v>0</v>
      </c>
      <c r="O34" s="92"/>
      <c r="P34" s="93"/>
      <c r="Q34" s="92"/>
      <c r="R34" s="92"/>
      <c r="S34" s="92"/>
      <c r="T34" s="27">
        <f>(H34*3)+((F34-H34)*2)+J34</f>
        <v>37</v>
      </c>
      <c r="U34" s="40" t="str">
        <f>IFERROR(((T34+Q34+N34-R34)+(O34*2))/E34,"")</f>
        <v/>
      </c>
      <c r="V34" s="22">
        <v>276</v>
      </c>
      <c r="W34" s="22" t="s">
        <v>82</v>
      </c>
      <c r="X34" s="22" t="s">
        <v>83</v>
      </c>
      <c r="Y34" s="73">
        <v>2017</v>
      </c>
      <c r="Z34" s="42" t="s">
        <v>528</v>
      </c>
      <c r="AA34" s="1" t="s">
        <v>250</v>
      </c>
      <c r="AB34" s="28" t="s">
        <v>277</v>
      </c>
    </row>
    <row r="35" spans="1:28" x14ac:dyDescent="0.3">
      <c r="A35" s="1" t="s">
        <v>45</v>
      </c>
      <c r="B35" s="1" t="s">
        <v>74</v>
      </c>
      <c r="C35" s="27" t="s">
        <v>186</v>
      </c>
      <c r="D35" s="38">
        <v>20</v>
      </c>
      <c r="E35" s="92"/>
      <c r="F35" s="27">
        <v>2</v>
      </c>
      <c r="G35" s="92"/>
      <c r="H35" s="92"/>
      <c r="I35" s="92"/>
      <c r="J35" s="27">
        <v>1</v>
      </c>
      <c r="K35" s="27">
        <v>1</v>
      </c>
      <c r="L35" s="92"/>
      <c r="M35" s="92"/>
      <c r="N35" s="27">
        <f t="shared" ref="N35" si="5">SUM(L35:M35)</f>
        <v>0</v>
      </c>
      <c r="O35" s="93"/>
      <c r="P35" s="93"/>
      <c r="Q35" s="93"/>
      <c r="R35" s="93"/>
      <c r="S35" s="93"/>
      <c r="T35" s="39">
        <f t="shared" ref="T35:T40" si="6">(H35*3)+((F35-H35)*2)+J35</f>
        <v>5</v>
      </c>
      <c r="U35" s="40" t="str">
        <f t="shared" ref="U35:U43" si="7">IFERROR(((T35+Q35+N35-R35)+(O35*2))/E35,"")</f>
        <v/>
      </c>
      <c r="V35" s="22">
        <v>276</v>
      </c>
      <c r="W35" s="22" t="s">
        <v>82</v>
      </c>
      <c r="X35" s="22" t="s">
        <v>83</v>
      </c>
      <c r="Y35" s="73">
        <v>2017</v>
      </c>
      <c r="Z35" s="42"/>
      <c r="AA35" s="1" t="s">
        <v>250</v>
      </c>
      <c r="AB35" s="28" t="s">
        <v>277</v>
      </c>
    </row>
    <row r="36" spans="1:28" x14ac:dyDescent="0.3">
      <c r="A36" s="1" t="s">
        <v>45</v>
      </c>
      <c r="B36" s="1" t="s">
        <v>74</v>
      </c>
      <c r="C36" s="27" t="s">
        <v>323</v>
      </c>
      <c r="D36" s="38">
        <v>50</v>
      </c>
      <c r="E36" s="92"/>
      <c r="F36" s="27">
        <v>8</v>
      </c>
      <c r="G36" s="92"/>
      <c r="H36" s="92"/>
      <c r="I36" s="92"/>
      <c r="J36" s="27">
        <v>2</v>
      </c>
      <c r="K36" s="27">
        <v>5</v>
      </c>
      <c r="L36" s="92"/>
      <c r="M36" s="92"/>
      <c r="N36" s="27">
        <f t="shared" ref="N36:N40" si="8">SUM(L36:M36)</f>
        <v>0</v>
      </c>
      <c r="O36" s="93"/>
      <c r="P36" s="93"/>
      <c r="Q36" s="93"/>
      <c r="R36" s="93"/>
      <c r="S36" s="93"/>
      <c r="T36" s="39">
        <f t="shared" si="6"/>
        <v>18</v>
      </c>
      <c r="U36" s="40" t="str">
        <f t="shared" si="7"/>
        <v/>
      </c>
      <c r="V36" s="22">
        <v>276</v>
      </c>
      <c r="W36" s="22" t="s">
        <v>82</v>
      </c>
      <c r="X36" s="22" t="s">
        <v>83</v>
      </c>
      <c r="Y36" s="73">
        <v>2017</v>
      </c>
      <c r="Z36" s="42"/>
      <c r="AA36" s="1" t="s">
        <v>250</v>
      </c>
      <c r="AB36" s="28" t="s">
        <v>277</v>
      </c>
    </row>
    <row r="37" spans="1:28" x14ac:dyDescent="0.3">
      <c r="A37" s="1" t="s">
        <v>45</v>
      </c>
      <c r="B37" s="1" t="s">
        <v>74</v>
      </c>
      <c r="C37" s="27" t="s">
        <v>324</v>
      </c>
      <c r="D37" s="38">
        <v>22</v>
      </c>
      <c r="E37" s="92"/>
      <c r="F37" s="27">
        <v>0</v>
      </c>
      <c r="G37" s="92"/>
      <c r="H37" s="92"/>
      <c r="I37" s="92"/>
      <c r="J37" s="27">
        <v>0</v>
      </c>
      <c r="K37" s="27">
        <v>0</v>
      </c>
      <c r="L37" s="92"/>
      <c r="M37" s="92"/>
      <c r="N37" s="27">
        <f t="shared" si="8"/>
        <v>0</v>
      </c>
      <c r="O37" s="93"/>
      <c r="P37" s="93"/>
      <c r="Q37" s="93"/>
      <c r="R37" s="93"/>
      <c r="S37" s="93"/>
      <c r="T37" s="39">
        <f t="shared" si="6"/>
        <v>0</v>
      </c>
      <c r="U37" s="40" t="str">
        <f t="shared" si="7"/>
        <v/>
      </c>
      <c r="V37" s="22">
        <v>276</v>
      </c>
      <c r="W37" s="22" t="s">
        <v>82</v>
      </c>
      <c r="X37" s="22" t="s">
        <v>83</v>
      </c>
      <c r="Y37" s="73">
        <v>2017</v>
      </c>
      <c r="Z37" s="42"/>
      <c r="AA37" s="1" t="s">
        <v>250</v>
      </c>
      <c r="AB37" s="28" t="s">
        <v>277</v>
      </c>
    </row>
    <row r="38" spans="1:28" x14ac:dyDescent="0.3">
      <c r="A38" s="1" t="s">
        <v>45</v>
      </c>
      <c r="B38" s="1" t="s">
        <v>74</v>
      </c>
      <c r="C38" s="27" t="s">
        <v>325</v>
      </c>
      <c r="D38" s="38">
        <v>12</v>
      </c>
      <c r="E38" s="92"/>
      <c r="F38" s="27">
        <v>2</v>
      </c>
      <c r="G38" s="92"/>
      <c r="H38" s="92"/>
      <c r="I38" s="92"/>
      <c r="J38" s="27">
        <v>0</v>
      </c>
      <c r="K38" s="27">
        <v>0</v>
      </c>
      <c r="L38" s="92"/>
      <c r="M38" s="92"/>
      <c r="N38" s="27">
        <f t="shared" si="8"/>
        <v>0</v>
      </c>
      <c r="O38" s="93"/>
      <c r="P38" s="93"/>
      <c r="Q38" s="93"/>
      <c r="R38" s="93"/>
      <c r="S38" s="93"/>
      <c r="T38" s="39">
        <f t="shared" si="6"/>
        <v>4</v>
      </c>
      <c r="U38" s="40" t="str">
        <f t="shared" si="7"/>
        <v/>
      </c>
      <c r="V38" s="22">
        <v>276</v>
      </c>
      <c r="W38" s="22" t="s">
        <v>82</v>
      </c>
      <c r="X38" s="22" t="s">
        <v>83</v>
      </c>
      <c r="Y38" s="73">
        <v>2017</v>
      </c>
      <c r="Z38" s="42"/>
      <c r="AA38" s="1" t="s">
        <v>250</v>
      </c>
      <c r="AB38" s="28" t="s">
        <v>277</v>
      </c>
    </row>
    <row r="39" spans="1:28" x14ac:dyDescent="0.3">
      <c r="A39" s="1" t="s">
        <v>45</v>
      </c>
      <c r="B39" s="1" t="s">
        <v>74</v>
      </c>
      <c r="C39" s="27" t="s">
        <v>326</v>
      </c>
      <c r="D39" s="38">
        <v>34</v>
      </c>
      <c r="E39" s="92"/>
      <c r="F39" s="27">
        <v>3</v>
      </c>
      <c r="G39" s="92"/>
      <c r="H39" s="92"/>
      <c r="I39" s="92"/>
      <c r="J39" s="27">
        <v>1</v>
      </c>
      <c r="K39" s="27">
        <v>2</v>
      </c>
      <c r="L39" s="92"/>
      <c r="M39" s="92"/>
      <c r="N39" s="27">
        <f t="shared" si="8"/>
        <v>0</v>
      </c>
      <c r="O39" s="93"/>
      <c r="P39" s="57">
        <v>6</v>
      </c>
      <c r="Q39" s="93"/>
      <c r="R39" s="93"/>
      <c r="S39" s="93"/>
      <c r="T39" s="39">
        <f t="shared" si="6"/>
        <v>7</v>
      </c>
      <c r="U39" s="40" t="str">
        <f t="shared" si="7"/>
        <v/>
      </c>
      <c r="V39" s="22">
        <v>276</v>
      </c>
      <c r="W39" s="22" t="s">
        <v>82</v>
      </c>
      <c r="X39" s="22" t="s">
        <v>83</v>
      </c>
      <c r="Y39" s="73">
        <v>2017</v>
      </c>
      <c r="Z39" s="42"/>
      <c r="AA39" s="1" t="s">
        <v>250</v>
      </c>
      <c r="AB39" s="28" t="s">
        <v>277</v>
      </c>
    </row>
    <row r="40" spans="1:28" x14ac:dyDescent="0.3">
      <c r="A40" s="1" t="s">
        <v>45</v>
      </c>
      <c r="B40" s="1" t="s">
        <v>74</v>
      </c>
      <c r="C40" s="27" t="s">
        <v>327</v>
      </c>
      <c r="D40" s="38">
        <v>44</v>
      </c>
      <c r="E40" s="92"/>
      <c r="F40" s="27">
        <v>6</v>
      </c>
      <c r="G40" s="92"/>
      <c r="H40" s="92"/>
      <c r="I40" s="92"/>
      <c r="J40" s="27">
        <v>3</v>
      </c>
      <c r="K40" s="27">
        <v>3</v>
      </c>
      <c r="L40" s="92"/>
      <c r="M40" s="27">
        <v>13</v>
      </c>
      <c r="N40" s="27">
        <f t="shared" si="8"/>
        <v>13</v>
      </c>
      <c r="O40" s="93"/>
      <c r="P40" s="93"/>
      <c r="Q40" s="93"/>
      <c r="R40" s="93"/>
      <c r="S40" s="93"/>
      <c r="T40" s="39">
        <f t="shared" si="6"/>
        <v>15</v>
      </c>
      <c r="U40" s="40" t="str">
        <f t="shared" si="7"/>
        <v/>
      </c>
      <c r="V40" s="22">
        <v>276</v>
      </c>
      <c r="W40" s="22" t="s">
        <v>82</v>
      </c>
      <c r="X40" s="22" t="s">
        <v>83</v>
      </c>
      <c r="Y40" s="73">
        <v>2017</v>
      </c>
      <c r="Z40" s="42"/>
      <c r="AA40" s="1" t="s">
        <v>250</v>
      </c>
      <c r="AB40" s="28" t="s">
        <v>277</v>
      </c>
    </row>
    <row r="41" spans="1:28" x14ac:dyDescent="0.3">
      <c r="A41" s="1" t="s">
        <v>45</v>
      </c>
      <c r="B41" s="1" t="s">
        <v>74</v>
      </c>
      <c r="C41" s="27" t="s">
        <v>328</v>
      </c>
      <c r="D41" s="38">
        <v>32</v>
      </c>
      <c r="E41" s="92"/>
      <c r="F41" s="27">
        <v>0</v>
      </c>
      <c r="G41" s="92"/>
      <c r="H41" s="92"/>
      <c r="I41" s="92"/>
      <c r="J41" s="27">
        <v>0</v>
      </c>
      <c r="K41" s="27">
        <v>0</v>
      </c>
      <c r="L41" s="92"/>
      <c r="M41" s="92"/>
      <c r="N41" s="27">
        <f>SUM(L41:M41)</f>
        <v>0</v>
      </c>
      <c r="O41" s="93"/>
      <c r="P41" s="93"/>
      <c r="Q41" s="93"/>
      <c r="R41" s="93"/>
      <c r="S41" s="93"/>
      <c r="T41" s="39">
        <f>(H41*3)+((F41-H41)*2)+J41</f>
        <v>0</v>
      </c>
      <c r="U41" s="40" t="str">
        <f t="shared" si="7"/>
        <v/>
      </c>
      <c r="V41" s="22">
        <v>276</v>
      </c>
      <c r="W41" s="22" t="s">
        <v>82</v>
      </c>
      <c r="X41" s="22" t="s">
        <v>83</v>
      </c>
      <c r="Y41" s="73">
        <v>2017</v>
      </c>
      <c r="Z41" s="42"/>
      <c r="AA41" s="1" t="s">
        <v>250</v>
      </c>
      <c r="AB41" s="28" t="s">
        <v>277</v>
      </c>
    </row>
    <row r="42" spans="1:28" x14ac:dyDescent="0.3">
      <c r="A42" s="1" t="s">
        <v>45</v>
      </c>
      <c r="B42" s="1" t="s">
        <v>74</v>
      </c>
      <c r="C42" s="27" t="s">
        <v>329</v>
      </c>
      <c r="D42" s="38">
        <v>40</v>
      </c>
      <c r="E42" s="92"/>
      <c r="F42" s="27">
        <v>0</v>
      </c>
      <c r="G42" s="92"/>
      <c r="H42" s="92"/>
      <c r="I42" s="92"/>
      <c r="J42" s="27">
        <v>2</v>
      </c>
      <c r="K42" s="27">
        <v>4</v>
      </c>
      <c r="L42" s="92"/>
      <c r="M42" s="92"/>
      <c r="N42" s="27">
        <f>SUM(L42:M42)</f>
        <v>0</v>
      </c>
      <c r="O42" s="93"/>
      <c r="P42" s="93"/>
      <c r="Q42" s="93"/>
      <c r="R42" s="93"/>
      <c r="S42" s="93"/>
      <c r="T42" s="39">
        <f>(H42*3)+((F42-H42)*2)+J42</f>
        <v>2</v>
      </c>
      <c r="U42" s="40" t="str">
        <f t="shared" si="7"/>
        <v/>
      </c>
      <c r="V42" s="22">
        <v>276</v>
      </c>
      <c r="W42" s="22" t="s">
        <v>82</v>
      </c>
      <c r="X42" s="22" t="s">
        <v>83</v>
      </c>
      <c r="Y42" s="73">
        <v>2017</v>
      </c>
      <c r="Z42" s="42"/>
      <c r="AA42" s="1" t="s">
        <v>250</v>
      </c>
      <c r="AB42" s="28" t="s">
        <v>277</v>
      </c>
    </row>
    <row r="43" spans="1:28" x14ac:dyDescent="0.3">
      <c r="A43" s="1" t="s">
        <v>45</v>
      </c>
      <c r="B43" s="1" t="s">
        <v>74</v>
      </c>
      <c r="C43" s="27" t="s">
        <v>330</v>
      </c>
      <c r="D43" s="38">
        <v>10</v>
      </c>
      <c r="E43" s="92"/>
      <c r="F43" s="27">
        <v>1</v>
      </c>
      <c r="G43" s="92"/>
      <c r="H43" s="92"/>
      <c r="I43" s="92"/>
      <c r="J43" s="27">
        <v>1</v>
      </c>
      <c r="K43" s="27">
        <v>3</v>
      </c>
      <c r="L43" s="92"/>
      <c r="M43" s="92"/>
      <c r="N43" s="27">
        <f>SUM(L43:M43)</f>
        <v>0</v>
      </c>
      <c r="O43" s="93"/>
      <c r="P43" s="93"/>
      <c r="Q43" s="93"/>
      <c r="R43" s="93"/>
      <c r="S43" s="93"/>
      <c r="T43" s="39">
        <f>(H43*3)+((F43-H43)*2)+J43</f>
        <v>3</v>
      </c>
      <c r="U43" s="40" t="str">
        <f t="shared" si="7"/>
        <v/>
      </c>
      <c r="V43" s="22">
        <v>276</v>
      </c>
      <c r="W43" s="22" t="s">
        <v>82</v>
      </c>
      <c r="X43" s="22" t="s">
        <v>83</v>
      </c>
      <c r="Y43" s="73">
        <v>2017</v>
      </c>
      <c r="Z43" s="42"/>
      <c r="AA43" s="1" t="s">
        <v>250</v>
      </c>
      <c r="AB43" s="28" t="s">
        <v>277</v>
      </c>
    </row>
    <row r="44" spans="1:28" x14ac:dyDescent="0.3">
      <c r="A44" s="1" t="s">
        <v>45</v>
      </c>
      <c r="B44" s="1" t="s">
        <v>74</v>
      </c>
      <c r="C44" s="57" t="s">
        <v>38</v>
      </c>
      <c r="D44" s="1"/>
      <c r="E44" s="57">
        <v>240</v>
      </c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>
        <v>19</v>
      </c>
      <c r="Q44" s="43"/>
      <c r="R44" s="43"/>
      <c r="S44" s="43"/>
      <c r="T44" s="43"/>
      <c r="U44" s="40" t="str">
        <f t="shared" ref="U44" si="9">_xlfn.IFNA("",((T44+Q44+N44-R44)+(O44*2))/E44)</f>
        <v/>
      </c>
      <c r="V44" s="22">
        <v>276</v>
      </c>
      <c r="W44" s="22" t="s">
        <v>82</v>
      </c>
      <c r="X44" s="22" t="s">
        <v>83</v>
      </c>
      <c r="Y44" s="73">
        <v>2017</v>
      </c>
      <c r="Z44" s="42"/>
      <c r="AA44" s="1" t="s">
        <v>250</v>
      </c>
      <c r="AB44" s="28" t="s">
        <v>277</v>
      </c>
    </row>
    <row r="45" spans="1:28" x14ac:dyDescent="0.3">
      <c r="A45" s="44" t="s">
        <v>45</v>
      </c>
      <c r="B45" s="44" t="s">
        <v>74</v>
      </c>
      <c r="C45" s="45" t="s">
        <v>39</v>
      </c>
      <c r="D45" s="44"/>
      <c r="E45" s="45">
        <f t="shared" ref="E45:T45" si="10">SUM(E34:E44)</f>
        <v>240</v>
      </c>
      <c r="F45" s="45">
        <f t="shared" si="10"/>
        <v>38</v>
      </c>
      <c r="G45" s="45">
        <f t="shared" si="10"/>
        <v>0</v>
      </c>
      <c r="H45" s="45">
        <f t="shared" si="10"/>
        <v>0</v>
      </c>
      <c r="I45" s="45">
        <f t="shared" si="10"/>
        <v>0</v>
      </c>
      <c r="J45" s="45">
        <f t="shared" si="10"/>
        <v>15</v>
      </c>
      <c r="K45" s="45">
        <f t="shared" si="10"/>
        <v>25</v>
      </c>
      <c r="L45" s="45">
        <f t="shared" si="10"/>
        <v>0</v>
      </c>
      <c r="M45" s="45">
        <f t="shared" si="10"/>
        <v>13</v>
      </c>
      <c r="N45" s="45">
        <f t="shared" si="10"/>
        <v>13</v>
      </c>
      <c r="O45" s="45">
        <f t="shared" si="10"/>
        <v>0</v>
      </c>
      <c r="P45" s="45">
        <f t="shared" si="10"/>
        <v>25</v>
      </c>
      <c r="Q45" s="45">
        <f t="shared" si="10"/>
        <v>0</v>
      </c>
      <c r="R45" s="45">
        <f t="shared" si="10"/>
        <v>0</v>
      </c>
      <c r="S45" s="45">
        <f t="shared" si="10"/>
        <v>0</v>
      </c>
      <c r="T45" s="45">
        <f t="shared" si="10"/>
        <v>91</v>
      </c>
      <c r="U45" s="46">
        <f>((T45+Q45+N45-R45)+(O45*2))/E45</f>
        <v>0.43333333333333335</v>
      </c>
      <c r="V45" s="47">
        <v>276</v>
      </c>
      <c r="W45" s="47" t="s">
        <v>82</v>
      </c>
      <c r="X45" s="47" t="s">
        <v>83</v>
      </c>
      <c r="Y45" s="74">
        <v>2017</v>
      </c>
      <c r="Z45" s="49"/>
      <c r="AA45" s="44" t="s">
        <v>250</v>
      </c>
      <c r="AB45" s="80" t="s">
        <v>277</v>
      </c>
    </row>
    <row r="46" spans="1:28" x14ac:dyDescent="0.3">
      <c r="A46" s="1"/>
      <c r="B46" s="1"/>
      <c r="C46" s="1"/>
      <c r="D46" s="1"/>
      <c r="F46" s="50" t="s">
        <v>40</v>
      </c>
      <c r="G46" s="51" t="e">
        <f>F45/G45</f>
        <v>#DIV/0!</v>
      </c>
      <c r="H46" s="27"/>
      <c r="I46" s="1"/>
      <c r="J46" s="50" t="s">
        <v>41</v>
      </c>
      <c r="K46" s="52">
        <f>J45/K45</f>
        <v>0.6</v>
      </c>
      <c r="L46" s="1"/>
      <c r="M46" s="39" t="s">
        <v>42</v>
      </c>
      <c r="N46" s="53"/>
      <c r="P46" s="1"/>
      <c r="Q46" s="1"/>
      <c r="R46" s="1"/>
      <c r="S46" s="1"/>
      <c r="T46" s="1"/>
      <c r="U46" s="1"/>
      <c r="V46" s="22"/>
      <c r="W46" s="22"/>
      <c r="X46" s="22"/>
      <c r="Y46" s="54"/>
      <c r="Z46" s="42"/>
      <c r="AA46" s="1"/>
      <c r="AB46" s="28"/>
    </row>
    <row r="47" spans="1:28" x14ac:dyDescent="0.3">
      <c r="A47" s="1"/>
      <c r="B47" s="1"/>
      <c r="C47" s="5" t="s">
        <v>43</v>
      </c>
      <c r="V47" s="22"/>
      <c r="W47" s="22"/>
      <c r="X47" s="22"/>
      <c r="Y47" s="54"/>
      <c r="Z47" s="42"/>
      <c r="AA47" s="1"/>
      <c r="AB47" s="28"/>
    </row>
    <row r="48" spans="1:28" x14ac:dyDescent="0.3">
      <c r="A48" s="1"/>
      <c r="B48" s="1"/>
      <c r="C48" s="1"/>
      <c r="D48" s="1"/>
      <c r="F48" s="50"/>
      <c r="G48" s="82"/>
      <c r="H48" s="27"/>
      <c r="I48" s="1"/>
      <c r="J48" s="50"/>
      <c r="K48" s="83"/>
      <c r="L48" s="1"/>
      <c r="M48" s="39"/>
      <c r="N48" s="84"/>
      <c r="P48" s="1"/>
      <c r="Q48" s="1"/>
      <c r="R48" s="1"/>
      <c r="S48" s="1"/>
      <c r="T48" s="1"/>
      <c r="U48" s="1"/>
      <c r="V48" s="22"/>
      <c r="W48" s="22"/>
      <c r="X48" s="22"/>
      <c r="Y48" s="54"/>
      <c r="Z48" s="42"/>
      <c r="AA48" s="1"/>
      <c r="AB48" s="28"/>
    </row>
    <row r="49" spans="1:28" x14ac:dyDescent="0.3">
      <c r="A49" s="1"/>
      <c r="B49" s="1"/>
      <c r="C49" s="5"/>
      <c r="V49" s="22"/>
      <c r="W49" s="22"/>
      <c r="X49" s="22"/>
      <c r="Y49" s="54"/>
      <c r="Z49" s="42"/>
      <c r="AA49" s="1"/>
      <c r="AB49" s="28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2"/>
      <c r="AA50" s="1"/>
      <c r="AB50" s="28"/>
    </row>
  </sheetData>
  <sheetProtection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74C74-E52F-471E-A229-4696DBF48BB3}">
  <sheetPr>
    <tabColor rgb="FF92D050"/>
  </sheetPr>
  <dimension ref="A1:AB47"/>
  <sheetViews>
    <sheetView workbookViewId="0">
      <selection activeCell="C13" sqref="C13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476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29258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132</v>
      </c>
      <c r="D4" s="7" t="s">
        <v>4</v>
      </c>
      <c r="E4" s="8"/>
      <c r="F4" s="5"/>
      <c r="G4" s="1"/>
      <c r="J4" s="15" t="s">
        <v>133</v>
      </c>
      <c r="K4" s="16" t="str">
        <f>+C11</f>
        <v>New Orleans Pride</v>
      </c>
      <c r="L4" s="17"/>
      <c r="M4" s="18"/>
      <c r="N4" s="19">
        <v>22</v>
      </c>
      <c r="O4" s="19">
        <v>19</v>
      </c>
      <c r="P4" s="19">
        <v>22</v>
      </c>
      <c r="Q4" s="19">
        <v>22</v>
      </c>
      <c r="R4" s="20"/>
      <c r="S4" s="21">
        <f>SUM(N4:R4)</f>
        <v>85</v>
      </c>
      <c r="T4" s="22">
        <v>283</v>
      </c>
    </row>
    <row r="5" spans="1:28" x14ac:dyDescent="0.3">
      <c r="B5" s="1"/>
      <c r="C5" s="6" t="s">
        <v>115</v>
      </c>
      <c r="D5" s="7" t="s">
        <v>5</v>
      </c>
      <c r="E5" s="1"/>
      <c r="F5" s="1"/>
      <c r="G5" s="1"/>
      <c r="J5" s="15" t="s">
        <v>134</v>
      </c>
      <c r="K5" s="16" t="str">
        <f>+C32</f>
        <v>Dallas Diamonds</v>
      </c>
      <c r="L5" s="17"/>
      <c r="M5" s="18"/>
      <c r="N5" s="19">
        <v>23</v>
      </c>
      <c r="O5" s="19">
        <v>24</v>
      </c>
      <c r="P5" s="19">
        <v>10</v>
      </c>
      <c r="Q5" s="19">
        <v>22</v>
      </c>
      <c r="R5" s="20"/>
      <c r="S5" s="21">
        <f>SUM(N5:R5)</f>
        <v>79</v>
      </c>
      <c r="T5" s="22">
        <v>283</v>
      </c>
      <c r="U5" s="1"/>
      <c r="V5" s="1"/>
      <c r="W5" s="1"/>
    </row>
    <row r="6" spans="1:28" x14ac:dyDescent="0.3">
      <c r="C6" s="23">
        <v>1057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106</v>
      </c>
      <c r="D7" s="7" t="s">
        <v>7</v>
      </c>
      <c r="G7" s="1"/>
      <c r="S7" s="1"/>
      <c r="T7" s="25" t="s">
        <v>8</v>
      </c>
      <c r="U7" s="1"/>
      <c r="V7" s="26">
        <v>283</v>
      </c>
      <c r="W7" s="1"/>
    </row>
    <row r="8" spans="1:28" x14ac:dyDescent="0.3">
      <c r="B8" s="1"/>
      <c r="C8" s="24" t="s">
        <v>179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8.3333333333333329E-2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>
        <v>24</v>
      </c>
      <c r="W11" s="1"/>
      <c r="X11" s="1"/>
      <c r="Y11" s="31"/>
      <c r="Z11" s="42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58</v>
      </c>
      <c r="B13" s="1" t="s">
        <v>45</v>
      </c>
      <c r="C13" s="27" t="s">
        <v>116</v>
      </c>
      <c r="D13" s="38">
        <v>22</v>
      </c>
      <c r="E13" s="27">
        <v>16</v>
      </c>
      <c r="F13" s="27">
        <v>3</v>
      </c>
      <c r="G13" s="27">
        <v>4</v>
      </c>
      <c r="H13" s="27"/>
      <c r="I13" s="27"/>
      <c r="J13" s="27">
        <v>1</v>
      </c>
      <c r="K13" s="27">
        <v>2</v>
      </c>
      <c r="L13" s="27">
        <v>1</v>
      </c>
      <c r="M13" s="27">
        <v>1</v>
      </c>
      <c r="N13" s="27">
        <f>SUM(L13:M13)</f>
        <v>2</v>
      </c>
      <c r="O13" s="27">
        <v>1</v>
      </c>
      <c r="P13" s="39">
        <v>2</v>
      </c>
      <c r="Q13" s="27">
        <v>0</v>
      </c>
      <c r="R13" s="27">
        <v>1</v>
      </c>
      <c r="S13" s="27">
        <v>0</v>
      </c>
      <c r="T13" s="27">
        <f>+(F13*2)+J13</f>
        <v>7</v>
      </c>
      <c r="U13" s="40">
        <f>IFERROR(((T13+Q13+N13-R13)+(O13*2))/E13,"")</f>
        <v>0.625</v>
      </c>
      <c r="V13" s="22">
        <v>283</v>
      </c>
      <c r="W13" s="22" t="s">
        <v>82</v>
      </c>
      <c r="X13" s="22" t="s">
        <v>96</v>
      </c>
      <c r="Y13" s="73">
        <v>1057</v>
      </c>
      <c r="Z13" s="42"/>
      <c r="AA13" s="1" t="s">
        <v>97</v>
      </c>
      <c r="AB13" s="28" t="s">
        <v>135</v>
      </c>
    </row>
    <row r="14" spans="1:28" x14ac:dyDescent="0.3">
      <c r="A14" s="1" t="s">
        <v>58</v>
      </c>
      <c r="B14" s="1" t="s">
        <v>45</v>
      </c>
      <c r="C14" s="27" t="s">
        <v>50</v>
      </c>
      <c r="D14" s="38">
        <v>15</v>
      </c>
      <c r="E14" s="27">
        <v>22</v>
      </c>
      <c r="F14" s="27">
        <v>3</v>
      </c>
      <c r="G14" s="27">
        <v>6</v>
      </c>
      <c r="H14" s="27"/>
      <c r="I14" s="27"/>
      <c r="J14" s="27">
        <v>3</v>
      </c>
      <c r="K14" s="27">
        <v>6</v>
      </c>
      <c r="L14" s="27">
        <v>1</v>
      </c>
      <c r="M14" s="27">
        <v>2</v>
      </c>
      <c r="N14" s="27">
        <f t="shared" ref="N14:N18" si="0">SUM(L14:M14)</f>
        <v>3</v>
      </c>
      <c r="O14" s="39">
        <v>4</v>
      </c>
      <c r="P14" s="39">
        <v>2</v>
      </c>
      <c r="Q14" s="39">
        <v>0</v>
      </c>
      <c r="R14" s="39">
        <v>1</v>
      </c>
      <c r="S14" s="39">
        <v>0</v>
      </c>
      <c r="T14" s="27">
        <f t="shared" ref="T14:T22" si="1">+(F14*2)+J14</f>
        <v>9</v>
      </c>
      <c r="U14" s="40">
        <f t="shared" ref="U14:U22" si="2">IFERROR(((T14+Q14+N14-R14)+(O14*2))/E14,"")</f>
        <v>0.86363636363636365</v>
      </c>
      <c r="V14" s="22">
        <v>283</v>
      </c>
      <c r="W14" s="22" t="s">
        <v>82</v>
      </c>
      <c r="X14" s="22" t="s">
        <v>96</v>
      </c>
      <c r="Y14" s="73">
        <v>1057</v>
      </c>
      <c r="Z14" s="42"/>
      <c r="AA14" s="1" t="s">
        <v>97</v>
      </c>
      <c r="AB14" s="28" t="s">
        <v>135</v>
      </c>
    </row>
    <row r="15" spans="1:28" x14ac:dyDescent="0.3">
      <c r="A15" s="1" t="s">
        <v>58</v>
      </c>
      <c r="B15" s="1" t="s">
        <v>45</v>
      </c>
      <c r="C15" s="27" t="s">
        <v>49</v>
      </c>
      <c r="D15" s="38">
        <v>10</v>
      </c>
      <c r="E15" s="27">
        <v>34</v>
      </c>
      <c r="F15" s="27">
        <v>4</v>
      </c>
      <c r="G15" s="27">
        <v>7</v>
      </c>
      <c r="H15" s="27"/>
      <c r="I15" s="27"/>
      <c r="J15" s="27">
        <v>0</v>
      </c>
      <c r="K15" s="27">
        <v>0</v>
      </c>
      <c r="L15" s="27">
        <v>0</v>
      </c>
      <c r="M15" s="27">
        <v>0</v>
      </c>
      <c r="N15" s="27">
        <f t="shared" si="0"/>
        <v>0</v>
      </c>
      <c r="O15" s="39">
        <v>0</v>
      </c>
      <c r="P15" s="39">
        <v>2</v>
      </c>
      <c r="Q15" s="39">
        <v>3</v>
      </c>
      <c r="R15" s="39">
        <v>3</v>
      </c>
      <c r="S15" s="39">
        <v>0</v>
      </c>
      <c r="T15" s="27">
        <f t="shared" si="1"/>
        <v>8</v>
      </c>
      <c r="U15" s="40">
        <f t="shared" si="2"/>
        <v>0.23529411764705882</v>
      </c>
      <c r="V15" s="22">
        <v>283</v>
      </c>
      <c r="W15" s="22" t="s">
        <v>82</v>
      </c>
      <c r="X15" s="22" t="s">
        <v>96</v>
      </c>
      <c r="Y15" s="73">
        <v>1057</v>
      </c>
      <c r="Z15" s="42"/>
      <c r="AA15" s="1" t="s">
        <v>97</v>
      </c>
      <c r="AB15" s="28" t="s">
        <v>135</v>
      </c>
    </row>
    <row r="16" spans="1:28" x14ac:dyDescent="0.3">
      <c r="A16" s="1" t="s">
        <v>58</v>
      </c>
      <c r="B16" s="1" t="s">
        <v>45</v>
      </c>
      <c r="C16" s="27" t="s">
        <v>46</v>
      </c>
      <c r="D16" s="38">
        <v>12</v>
      </c>
      <c r="E16" s="27">
        <v>13</v>
      </c>
      <c r="F16" s="27">
        <v>1</v>
      </c>
      <c r="G16" s="27">
        <v>2</v>
      </c>
      <c r="H16" s="27"/>
      <c r="I16" s="27"/>
      <c r="J16" s="27">
        <v>1</v>
      </c>
      <c r="K16" s="27">
        <v>2</v>
      </c>
      <c r="L16" s="27">
        <v>0</v>
      </c>
      <c r="M16" s="27">
        <v>3</v>
      </c>
      <c r="N16" s="27">
        <f t="shared" si="0"/>
        <v>3</v>
      </c>
      <c r="O16" s="39">
        <v>2</v>
      </c>
      <c r="P16" s="39">
        <v>0</v>
      </c>
      <c r="Q16" s="39">
        <v>2</v>
      </c>
      <c r="R16" s="39">
        <v>2</v>
      </c>
      <c r="S16" s="39">
        <v>0</v>
      </c>
      <c r="T16" s="27">
        <f t="shared" si="1"/>
        <v>3</v>
      </c>
      <c r="U16" s="40">
        <f t="shared" si="2"/>
        <v>0.76923076923076927</v>
      </c>
      <c r="V16" s="22">
        <v>283</v>
      </c>
      <c r="W16" s="22" t="s">
        <v>82</v>
      </c>
      <c r="X16" s="22" t="s">
        <v>96</v>
      </c>
      <c r="Y16" s="73">
        <v>1057</v>
      </c>
      <c r="Z16" s="42"/>
      <c r="AA16" s="1" t="s">
        <v>97</v>
      </c>
      <c r="AB16" s="28" t="s">
        <v>135</v>
      </c>
    </row>
    <row r="17" spans="1:28" x14ac:dyDescent="0.3">
      <c r="A17" s="1" t="s">
        <v>58</v>
      </c>
      <c r="B17" s="1" t="s">
        <v>45</v>
      </c>
      <c r="C17" s="27" t="s">
        <v>47</v>
      </c>
      <c r="D17" s="38">
        <v>30</v>
      </c>
      <c r="E17" s="27">
        <v>41</v>
      </c>
      <c r="F17" s="27">
        <v>2</v>
      </c>
      <c r="G17" s="27">
        <v>15</v>
      </c>
      <c r="H17" s="27"/>
      <c r="I17" s="27"/>
      <c r="J17" s="27">
        <v>1</v>
      </c>
      <c r="K17" s="27">
        <v>1</v>
      </c>
      <c r="L17" s="27">
        <v>0</v>
      </c>
      <c r="M17" s="27">
        <v>5</v>
      </c>
      <c r="N17" s="27">
        <f t="shared" si="0"/>
        <v>5</v>
      </c>
      <c r="O17" s="39">
        <v>0</v>
      </c>
      <c r="P17" s="39">
        <v>0</v>
      </c>
      <c r="Q17" s="39">
        <v>1</v>
      </c>
      <c r="R17" s="39">
        <v>2</v>
      </c>
      <c r="S17" s="39">
        <v>0</v>
      </c>
      <c r="T17" s="27">
        <f t="shared" si="1"/>
        <v>5</v>
      </c>
      <c r="U17" s="40">
        <f t="shared" si="2"/>
        <v>0.21951219512195122</v>
      </c>
      <c r="V17" s="22">
        <v>283</v>
      </c>
      <c r="W17" s="22" t="s">
        <v>82</v>
      </c>
      <c r="X17" s="22" t="s">
        <v>96</v>
      </c>
      <c r="Y17" s="73">
        <v>1057</v>
      </c>
      <c r="Z17" s="42"/>
      <c r="AA17" s="1" t="s">
        <v>97</v>
      </c>
      <c r="AB17" s="28" t="s">
        <v>135</v>
      </c>
    </row>
    <row r="18" spans="1:28" x14ac:dyDescent="0.3">
      <c r="A18" s="1" t="s">
        <v>58</v>
      </c>
      <c r="B18" s="1" t="s">
        <v>45</v>
      </c>
      <c r="C18" s="27" t="s">
        <v>48</v>
      </c>
      <c r="D18" s="38">
        <v>31</v>
      </c>
      <c r="E18" s="27">
        <v>32</v>
      </c>
      <c r="F18" s="27">
        <v>8</v>
      </c>
      <c r="G18" s="27">
        <v>11</v>
      </c>
      <c r="H18" s="27"/>
      <c r="I18" s="27"/>
      <c r="J18" s="27">
        <v>3</v>
      </c>
      <c r="K18" s="27">
        <v>4</v>
      </c>
      <c r="L18" s="27">
        <v>2</v>
      </c>
      <c r="M18" s="27">
        <v>3</v>
      </c>
      <c r="N18" s="27">
        <f t="shared" si="0"/>
        <v>5</v>
      </c>
      <c r="O18" s="39">
        <v>1</v>
      </c>
      <c r="P18" s="39">
        <v>4</v>
      </c>
      <c r="Q18" s="39">
        <v>0</v>
      </c>
      <c r="R18" s="39">
        <v>0</v>
      </c>
      <c r="S18" s="39">
        <v>0</v>
      </c>
      <c r="T18" s="27">
        <f t="shared" si="1"/>
        <v>19</v>
      </c>
      <c r="U18" s="40">
        <f t="shared" si="2"/>
        <v>0.8125</v>
      </c>
      <c r="V18" s="22">
        <v>283</v>
      </c>
      <c r="W18" s="22" t="s">
        <v>82</v>
      </c>
      <c r="X18" s="22" t="s">
        <v>96</v>
      </c>
      <c r="Y18" s="73">
        <v>1057</v>
      </c>
      <c r="Z18" s="42"/>
      <c r="AA18" s="1" t="s">
        <v>97</v>
      </c>
      <c r="AB18" s="28" t="s">
        <v>135</v>
      </c>
    </row>
    <row r="19" spans="1:28" x14ac:dyDescent="0.3">
      <c r="A19" s="1" t="s">
        <v>58</v>
      </c>
      <c r="B19" s="1" t="s">
        <v>45</v>
      </c>
      <c r="C19" s="27" t="s">
        <v>118</v>
      </c>
      <c r="D19" s="38">
        <v>33</v>
      </c>
      <c r="E19" s="27">
        <v>41</v>
      </c>
      <c r="F19" s="27">
        <v>9</v>
      </c>
      <c r="G19" s="27">
        <v>20</v>
      </c>
      <c r="H19" s="27"/>
      <c r="I19" s="27"/>
      <c r="J19" s="27">
        <v>1</v>
      </c>
      <c r="K19" s="27">
        <v>2</v>
      </c>
      <c r="L19" s="27">
        <v>5</v>
      </c>
      <c r="M19" s="27">
        <v>8</v>
      </c>
      <c r="N19" s="27">
        <f>SUM(L19:M19)</f>
        <v>13</v>
      </c>
      <c r="O19" s="39">
        <v>1</v>
      </c>
      <c r="P19" s="39">
        <v>1</v>
      </c>
      <c r="Q19" s="39">
        <v>1</v>
      </c>
      <c r="R19" s="39">
        <v>2</v>
      </c>
      <c r="S19" s="39">
        <v>0</v>
      </c>
      <c r="T19" s="27">
        <f t="shared" si="1"/>
        <v>19</v>
      </c>
      <c r="U19" s="40">
        <f t="shared" si="2"/>
        <v>0.80487804878048785</v>
      </c>
      <c r="V19" s="22">
        <v>283</v>
      </c>
      <c r="W19" s="22" t="s">
        <v>82</v>
      </c>
      <c r="X19" s="22" t="s">
        <v>96</v>
      </c>
      <c r="Y19" s="73">
        <v>1057</v>
      </c>
      <c r="Z19" s="42"/>
      <c r="AA19" s="1" t="s">
        <v>97</v>
      </c>
      <c r="AB19" s="28" t="s">
        <v>135</v>
      </c>
    </row>
    <row r="20" spans="1:28" x14ac:dyDescent="0.3">
      <c r="A20" s="1" t="s">
        <v>58</v>
      </c>
      <c r="B20" s="1" t="s">
        <v>45</v>
      </c>
      <c r="C20" s="27" t="s">
        <v>51</v>
      </c>
      <c r="D20" s="38">
        <v>34</v>
      </c>
      <c r="E20" s="27">
        <v>32</v>
      </c>
      <c r="F20" s="27">
        <v>5</v>
      </c>
      <c r="G20" s="27">
        <v>14</v>
      </c>
      <c r="H20" s="27"/>
      <c r="I20" s="27"/>
      <c r="J20" s="27">
        <v>3</v>
      </c>
      <c r="K20" s="27">
        <v>4</v>
      </c>
      <c r="L20" s="27">
        <v>1</v>
      </c>
      <c r="M20" s="27">
        <v>5</v>
      </c>
      <c r="N20" s="27">
        <f>SUM(L20:M20)</f>
        <v>6</v>
      </c>
      <c r="O20" s="39">
        <v>3</v>
      </c>
      <c r="P20" s="39">
        <v>1</v>
      </c>
      <c r="Q20" s="39">
        <v>0</v>
      </c>
      <c r="R20" s="39">
        <v>7</v>
      </c>
      <c r="S20" s="39">
        <v>0</v>
      </c>
      <c r="T20" s="27">
        <f t="shared" si="1"/>
        <v>13</v>
      </c>
      <c r="U20" s="40">
        <f t="shared" si="2"/>
        <v>0.5625</v>
      </c>
      <c r="V20" s="22">
        <v>283</v>
      </c>
      <c r="W20" s="22" t="s">
        <v>82</v>
      </c>
      <c r="X20" s="22" t="s">
        <v>96</v>
      </c>
      <c r="Y20" s="73">
        <v>1057</v>
      </c>
      <c r="Z20" s="42"/>
      <c r="AA20" s="1" t="s">
        <v>97</v>
      </c>
      <c r="AB20" s="28" t="s">
        <v>135</v>
      </c>
    </row>
    <row r="21" spans="1:28" x14ac:dyDescent="0.3">
      <c r="A21" s="1" t="s">
        <v>58</v>
      </c>
      <c r="B21" s="1" t="s">
        <v>45</v>
      </c>
      <c r="C21" s="27" t="s">
        <v>54</v>
      </c>
      <c r="D21" s="38">
        <v>5</v>
      </c>
      <c r="E21" s="27" t="s">
        <v>573</v>
      </c>
      <c r="F21" s="27"/>
      <c r="G21" s="27"/>
      <c r="H21" s="27"/>
      <c r="I21" s="27"/>
      <c r="J21" s="27"/>
      <c r="K21" s="27"/>
      <c r="L21" s="27"/>
      <c r="M21" s="27"/>
      <c r="N21" s="27"/>
      <c r="O21" s="39"/>
      <c r="P21" s="39"/>
      <c r="Q21" s="39"/>
      <c r="R21" s="39"/>
      <c r="S21" s="39"/>
      <c r="T21" s="27"/>
      <c r="U21" s="40"/>
      <c r="V21" s="22">
        <v>283</v>
      </c>
      <c r="W21" s="22" t="s">
        <v>82</v>
      </c>
      <c r="X21" s="22" t="s">
        <v>96</v>
      </c>
      <c r="Y21" s="73">
        <v>1057</v>
      </c>
      <c r="Z21" s="42"/>
      <c r="AA21" s="1" t="s">
        <v>97</v>
      </c>
      <c r="AB21" s="28" t="s">
        <v>135</v>
      </c>
    </row>
    <row r="22" spans="1:28" x14ac:dyDescent="0.3">
      <c r="A22" s="1" t="s">
        <v>58</v>
      </c>
      <c r="B22" s="1" t="s">
        <v>45</v>
      </c>
      <c r="C22" s="27" t="s">
        <v>55</v>
      </c>
      <c r="D22" s="38">
        <v>11</v>
      </c>
      <c r="E22" s="27">
        <v>9</v>
      </c>
      <c r="F22" s="27">
        <v>1</v>
      </c>
      <c r="G22" s="27">
        <v>2</v>
      </c>
      <c r="H22" s="27"/>
      <c r="I22" s="27"/>
      <c r="J22" s="27">
        <v>0</v>
      </c>
      <c r="K22" s="27">
        <v>0</v>
      </c>
      <c r="L22" s="27">
        <v>1</v>
      </c>
      <c r="M22" s="27">
        <v>1</v>
      </c>
      <c r="N22" s="27">
        <f>SUM(L22:M22)</f>
        <v>2</v>
      </c>
      <c r="O22" s="39">
        <v>0</v>
      </c>
      <c r="P22" s="39">
        <v>2</v>
      </c>
      <c r="Q22" s="39">
        <v>1</v>
      </c>
      <c r="R22" s="39">
        <v>1</v>
      </c>
      <c r="S22" s="39">
        <v>0</v>
      </c>
      <c r="T22" s="27">
        <f t="shared" si="1"/>
        <v>2</v>
      </c>
      <c r="U22" s="40">
        <f t="shared" si="2"/>
        <v>0.44444444444444442</v>
      </c>
      <c r="V22" s="22">
        <v>283</v>
      </c>
      <c r="W22" s="22" t="s">
        <v>82</v>
      </c>
      <c r="X22" s="22" t="s">
        <v>96</v>
      </c>
      <c r="Y22" s="73">
        <v>1057</v>
      </c>
      <c r="Z22" s="42"/>
      <c r="AA22" s="1" t="s">
        <v>97</v>
      </c>
      <c r="AB22" s="28" t="s">
        <v>135</v>
      </c>
    </row>
    <row r="23" spans="1:28" x14ac:dyDescent="0.3">
      <c r="A23" s="44" t="s">
        <v>58</v>
      </c>
      <c r="B23" s="44" t="s">
        <v>45</v>
      </c>
      <c r="C23" s="45" t="s">
        <v>39</v>
      </c>
      <c r="D23" s="44"/>
      <c r="E23" s="45">
        <f t="shared" ref="E23:T23" si="3">SUM(E13:E22)</f>
        <v>240</v>
      </c>
      <c r="F23" s="45">
        <f t="shared" si="3"/>
        <v>36</v>
      </c>
      <c r="G23" s="45">
        <f t="shared" si="3"/>
        <v>81</v>
      </c>
      <c r="H23" s="45">
        <f t="shared" si="3"/>
        <v>0</v>
      </c>
      <c r="I23" s="45">
        <f t="shared" si="3"/>
        <v>0</v>
      </c>
      <c r="J23" s="45">
        <f t="shared" si="3"/>
        <v>13</v>
      </c>
      <c r="K23" s="45">
        <f t="shared" si="3"/>
        <v>21</v>
      </c>
      <c r="L23" s="45">
        <f t="shared" si="3"/>
        <v>11</v>
      </c>
      <c r="M23" s="45">
        <f t="shared" si="3"/>
        <v>28</v>
      </c>
      <c r="N23" s="45">
        <f t="shared" si="3"/>
        <v>39</v>
      </c>
      <c r="O23" s="45">
        <f t="shared" si="3"/>
        <v>12</v>
      </c>
      <c r="P23" s="45">
        <f t="shared" si="3"/>
        <v>14</v>
      </c>
      <c r="Q23" s="45">
        <f t="shared" si="3"/>
        <v>8</v>
      </c>
      <c r="R23" s="45">
        <f t="shared" si="3"/>
        <v>19</v>
      </c>
      <c r="S23" s="45">
        <f t="shared" si="3"/>
        <v>0</v>
      </c>
      <c r="T23" s="45">
        <f t="shared" si="3"/>
        <v>85</v>
      </c>
      <c r="U23" s="46">
        <f>((T23+Q23+N23-R23)+(O23*2))/E23</f>
        <v>0.5708333333333333</v>
      </c>
      <c r="V23" s="47">
        <v>283</v>
      </c>
      <c r="W23" s="47" t="s">
        <v>82</v>
      </c>
      <c r="X23" s="47" t="s">
        <v>96</v>
      </c>
      <c r="Y23" s="74">
        <v>1057</v>
      </c>
      <c r="Z23" s="78" t="s">
        <v>449</v>
      </c>
      <c r="AA23" s="44" t="s">
        <v>97</v>
      </c>
      <c r="AB23" s="80" t="s">
        <v>135</v>
      </c>
    </row>
    <row r="24" spans="1:28" x14ac:dyDescent="0.3">
      <c r="A24" s="1"/>
      <c r="B24" s="1"/>
      <c r="C24" s="1"/>
      <c r="D24" s="1"/>
      <c r="F24" s="50" t="s">
        <v>40</v>
      </c>
      <c r="G24" s="51">
        <f>F23/G23</f>
        <v>0.44444444444444442</v>
      </c>
      <c r="H24" s="27"/>
      <c r="I24" s="1"/>
      <c r="J24" s="50" t="s">
        <v>41</v>
      </c>
      <c r="K24" s="52">
        <f>J23/K23</f>
        <v>0.61904761904761907</v>
      </c>
      <c r="L24" s="1"/>
      <c r="M24" s="39" t="s">
        <v>42</v>
      </c>
      <c r="N24" s="53">
        <v>9</v>
      </c>
      <c r="P24" s="1"/>
      <c r="Q24" s="1"/>
      <c r="R24" s="1"/>
      <c r="S24" s="1"/>
      <c r="T24" s="1"/>
      <c r="U24" s="1"/>
      <c r="V24" s="22"/>
      <c r="W24" s="22"/>
      <c r="X24" s="22"/>
      <c r="Y24" s="54"/>
      <c r="Z24" s="42"/>
      <c r="AA24" s="1"/>
      <c r="AB24" s="28"/>
    </row>
    <row r="25" spans="1:28" x14ac:dyDescent="0.3">
      <c r="A25" s="1"/>
      <c r="B25" s="1"/>
      <c r="C25" s="5" t="s">
        <v>43</v>
      </c>
      <c r="V25" s="22"/>
      <c r="W25" s="22"/>
      <c r="X25" s="22"/>
      <c r="Y25" s="54"/>
      <c r="Z25" s="42"/>
      <c r="AA25" s="1"/>
      <c r="AB25" s="28"/>
    </row>
    <row r="26" spans="1:28" x14ac:dyDescent="0.3">
      <c r="B26" s="1"/>
      <c r="C26" s="1" t="s">
        <v>111</v>
      </c>
      <c r="D26" s="5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31"/>
      <c r="Z26" s="42"/>
      <c r="AA26" s="1"/>
      <c r="AB26" s="1"/>
    </row>
    <row r="27" spans="1:28" x14ac:dyDescent="0.3">
      <c r="B27" s="1"/>
      <c r="C27" s="1"/>
      <c r="D27" s="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31"/>
      <c r="Z27" s="42"/>
      <c r="AA27" s="1"/>
      <c r="AB27" s="1"/>
    </row>
    <row r="28" spans="1:28" x14ac:dyDescent="0.3">
      <c r="B28" s="1"/>
      <c r="C28" s="1"/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2"/>
      <c r="AA28" s="1"/>
      <c r="AB28" s="1"/>
    </row>
    <row r="29" spans="1:28" x14ac:dyDescent="0.3">
      <c r="B29" s="1"/>
      <c r="C29" s="1"/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1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B32" s="1"/>
      <c r="C32" s="32" t="s">
        <v>59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35">
        <v>25</v>
      </c>
      <c r="AB32" s="87"/>
    </row>
    <row r="33" spans="1:28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</row>
    <row r="34" spans="1:28" x14ac:dyDescent="0.3">
      <c r="A34" s="1" t="s">
        <v>45</v>
      </c>
      <c r="B34" s="1" t="s">
        <v>58</v>
      </c>
      <c r="C34" s="27" t="s">
        <v>81</v>
      </c>
      <c r="D34" s="38">
        <v>34</v>
      </c>
      <c r="E34" s="27">
        <v>40</v>
      </c>
      <c r="F34" s="27">
        <v>14</v>
      </c>
      <c r="G34" s="27">
        <v>31</v>
      </c>
      <c r="H34" s="27"/>
      <c r="I34" s="27"/>
      <c r="J34" s="27">
        <v>3</v>
      </c>
      <c r="K34" s="27">
        <v>4</v>
      </c>
      <c r="L34" s="27">
        <v>6</v>
      </c>
      <c r="M34" s="27">
        <v>8</v>
      </c>
      <c r="N34" s="27">
        <f>SUM(L34:M34)</f>
        <v>14</v>
      </c>
      <c r="O34" s="27">
        <v>1</v>
      </c>
      <c r="P34" s="39">
        <v>3</v>
      </c>
      <c r="Q34" s="27">
        <v>4</v>
      </c>
      <c r="R34" s="27">
        <v>5</v>
      </c>
      <c r="S34" s="27">
        <v>0</v>
      </c>
      <c r="T34" s="27">
        <f>(H34*3)+((F34-H34)*2)+J34</f>
        <v>31</v>
      </c>
      <c r="U34" s="40">
        <f>IFERROR(((T34+Q34+N34-R34)+(O34*2))/E34,"")</f>
        <v>1.1499999999999999</v>
      </c>
      <c r="V34" s="22">
        <v>283</v>
      </c>
      <c r="W34" s="22" t="s">
        <v>95</v>
      </c>
      <c r="X34" s="22" t="s">
        <v>83</v>
      </c>
      <c r="Y34" s="73">
        <v>1057</v>
      </c>
      <c r="Z34" s="42"/>
      <c r="AA34" s="1" t="s">
        <v>84</v>
      </c>
      <c r="AB34" s="28" t="s">
        <v>136</v>
      </c>
    </row>
    <row r="35" spans="1:28" x14ac:dyDescent="0.3">
      <c r="A35" s="1" t="s">
        <v>45</v>
      </c>
      <c r="B35" s="1" t="s">
        <v>58</v>
      </c>
      <c r="C35" s="27" t="s">
        <v>86</v>
      </c>
      <c r="D35" s="38">
        <v>12</v>
      </c>
      <c r="E35" s="27" t="s">
        <v>479</v>
      </c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39"/>
      <c r="Q35" s="27"/>
      <c r="R35" s="27"/>
      <c r="S35" s="27"/>
      <c r="T35" s="27"/>
      <c r="U35" s="40"/>
      <c r="V35" s="22">
        <v>283</v>
      </c>
      <c r="W35" s="22" t="s">
        <v>95</v>
      </c>
      <c r="X35" s="22" t="s">
        <v>83</v>
      </c>
      <c r="Y35" s="73">
        <v>1057</v>
      </c>
      <c r="Z35" s="42"/>
      <c r="AA35" s="1" t="s">
        <v>84</v>
      </c>
      <c r="AB35" s="88" t="s">
        <v>136</v>
      </c>
    </row>
    <row r="36" spans="1:28" x14ac:dyDescent="0.3">
      <c r="A36" s="1" t="s">
        <v>45</v>
      </c>
      <c r="B36" s="1" t="s">
        <v>58</v>
      </c>
      <c r="C36" s="27" t="s">
        <v>87</v>
      </c>
      <c r="D36" s="38">
        <v>20</v>
      </c>
      <c r="E36" s="27">
        <v>29</v>
      </c>
      <c r="F36" s="27">
        <v>2</v>
      </c>
      <c r="G36" s="27">
        <v>4</v>
      </c>
      <c r="H36" s="27"/>
      <c r="I36" s="27"/>
      <c r="J36" s="27">
        <v>0</v>
      </c>
      <c r="K36" s="27">
        <v>0</v>
      </c>
      <c r="L36" s="27">
        <v>2</v>
      </c>
      <c r="M36" s="27">
        <v>2</v>
      </c>
      <c r="N36" s="27">
        <f t="shared" ref="N36:N40" si="4">SUM(L36:M36)</f>
        <v>4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f t="shared" ref="T36:T40" si="5">(H36*3)+((F36-H36)*2)+J36</f>
        <v>4</v>
      </c>
      <c r="U36" s="40">
        <f t="shared" ref="U36:U43" si="6">IFERROR(((T36+Q36+N36-R36)+(O36*2))/E36,"")</f>
        <v>0.27586206896551724</v>
      </c>
      <c r="V36" s="22">
        <v>283</v>
      </c>
      <c r="W36" s="22" t="s">
        <v>95</v>
      </c>
      <c r="X36" s="22" t="s">
        <v>83</v>
      </c>
      <c r="Y36" s="73">
        <v>1057</v>
      </c>
      <c r="Z36" s="42"/>
      <c r="AA36" s="1" t="s">
        <v>84</v>
      </c>
      <c r="AB36" s="28" t="s">
        <v>136</v>
      </c>
    </row>
    <row r="37" spans="1:28" x14ac:dyDescent="0.3">
      <c r="A37" s="1" t="s">
        <v>45</v>
      </c>
      <c r="B37" s="1" t="s">
        <v>58</v>
      </c>
      <c r="C37" s="27" t="s">
        <v>88</v>
      </c>
      <c r="D37" s="38">
        <v>40</v>
      </c>
      <c r="E37" s="27">
        <v>35</v>
      </c>
      <c r="F37" s="27">
        <v>8</v>
      </c>
      <c r="G37" s="27">
        <v>18</v>
      </c>
      <c r="H37" s="27"/>
      <c r="I37" s="27"/>
      <c r="J37" s="27">
        <v>0</v>
      </c>
      <c r="K37" s="27">
        <v>0</v>
      </c>
      <c r="L37" s="27">
        <v>9</v>
      </c>
      <c r="M37" s="27">
        <v>8</v>
      </c>
      <c r="N37" s="27">
        <f t="shared" si="4"/>
        <v>17</v>
      </c>
      <c r="O37" s="39">
        <v>2</v>
      </c>
      <c r="P37" s="39">
        <v>5</v>
      </c>
      <c r="Q37" s="39">
        <v>1</v>
      </c>
      <c r="R37" s="39">
        <v>0</v>
      </c>
      <c r="S37" s="39">
        <v>2</v>
      </c>
      <c r="T37" s="39">
        <f t="shared" si="5"/>
        <v>16</v>
      </c>
      <c r="U37" s="40">
        <f t="shared" si="6"/>
        <v>1.0857142857142856</v>
      </c>
      <c r="V37" s="22">
        <v>283</v>
      </c>
      <c r="W37" s="22" t="s">
        <v>95</v>
      </c>
      <c r="X37" s="22" t="s">
        <v>83</v>
      </c>
      <c r="Y37" s="73">
        <v>1057</v>
      </c>
      <c r="Z37" s="42"/>
      <c r="AA37" s="1" t="s">
        <v>84</v>
      </c>
      <c r="AB37" s="28" t="s">
        <v>136</v>
      </c>
    </row>
    <row r="38" spans="1:28" x14ac:dyDescent="0.3">
      <c r="A38" s="1" t="s">
        <v>45</v>
      </c>
      <c r="B38" s="1" t="s">
        <v>58</v>
      </c>
      <c r="C38" s="27" t="s">
        <v>180</v>
      </c>
      <c r="D38" s="38">
        <v>11</v>
      </c>
      <c r="E38" s="27" t="s">
        <v>479</v>
      </c>
      <c r="F38" s="27"/>
      <c r="G38" s="27"/>
      <c r="H38" s="27"/>
      <c r="I38" s="27"/>
      <c r="J38" s="27"/>
      <c r="K38" s="27"/>
      <c r="L38" s="27"/>
      <c r="M38" s="27"/>
      <c r="N38" s="27"/>
      <c r="O38" s="39"/>
      <c r="P38" s="39"/>
      <c r="Q38" s="39"/>
      <c r="R38" s="39"/>
      <c r="S38" s="39"/>
      <c r="T38" s="27"/>
      <c r="U38" s="40"/>
      <c r="V38" s="22">
        <v>283</v>
      </c>
      <c r="W38" s="22" t="s">
        <v>95</v>
      </c>
      <c r="X38" s="22" t="s">
        <v>83</v>
      </c>
      <c r="Y38" s="73">
        <v>1057</v>
      </c>
      <c r="Z38" s="42"/>
      <c r="AA38" s="1" t="s">
        <v>84</v>
      </c>
      <c r="AB38" s="28" t="s">
        <v>136</v>
      </c>
    </row>
    <row r="39" spans="1:28" x14ac:dyDescent="0.3">
      <c r="A39" s="1" t="s">
        <v>45</v>
      </c>
      <c r="B39" s="1" t="s">
        <v>58</v>
      </c>
      <c r="C39" s="27" t="s">
        <v>90</v>
      </c>
      <c r="D39" s="38">
        <v>42</v>
      </c>
      <c r="E39" s="27">
        <v>42</v>
      </c>
      <c r="F39" s="27">
        <v>7</v>
      </c>
      <c r="G39" s="27">
        <v>13</v>
      </c>
      <c r="H39" s="27"/>
      <c r="I39" s="27"/>
      <c r="J39" s="27">
        <v>0</v>
      </c>
      <c r="K39" s="27">
        <v>0</v>
      </c>
      <c r="L39" s="27">
        <v>1</v>
      </c>
      <c r="M39" s="27">
        <v>0</v>
      </c>
      <c r="N39" s="27">
        <f t="shared" si="4"/>
        <v>1</v>
      </c>
      <c r="O39" s="39">
        <v>2</v>
      </c>
      <c r="P39" s="39">
        <v>2</v>
      </c>
      <c r="Q39" s="39">
        <v>0</v>
      </c>
      <c r="R39" s="39">
        <v>2</v>
      </c>
      <c r="S39" s="39">
        <v>0</v>
      </c>
      <c r="T39" s="39">
        <f t="shared" si="5"/>
        <v>14</v>
      </c>
      <c r="U39" s="40">
        <f t="shared" si="6"/>
        <v>0.40476190476190477</v>
      </c>
      <c r="V39" s="22">
        <v>283</v>
      </c>
      <c r="W39" s="22" t="s">
        <v>95</v>
      </c>
      <c r="X39" s="22" t="s">
        <v>83</v>
      </c>
      <c r="Y39" s="73">
        <v>1057</v>
      </c>
      <c r="Z39" s="42"/>
      <c r="AA39" s="1" t="s">
        <v>84</v>
      </c>
      <c r="AB39" s="28" t="s">
        <v>136</v>
      </c>
    </row>
    <row r="40" spans="1:28" x14ac:dyDescent="0.3">
      <c r="A40" s="1" t="s">
        <v>45</v>
      </c>
      <c r="B40" s="1" t="s">
        <v>58</v>
      </c>
      <c r="C40" s="27" t="s">
        <v>124</v>
      </c>
      <c r="D40" s="38">
        <v>30</v>
      </c>
      <c r="E40" s="27">
        <v>4</v>
      </c>
      <c r="F40" s="27">
        <v>0</v>
      </c>
      <c r="G40" s="27">
        <v>1</v>
      </c>
      <c r="H40" s="27"/>
      <c r="I40" s="27"/>
      <c r="J40" s="27">
        <v>0</v>
      </c>
      <c r="K40" s="27">
        <v>0</v>
      </c>
      <c r="L40" s="27">
        <v>0</v>
      </c>
      <c r="M40" s="27">
        <v>0</v>
      </c>
      <c r="N40" s="27">
        <f t="shared" si="4"/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f t="shared" si="5"/>
        <v>0</v>
      </c>
      <c r="U40" s="40">
        <f t="shared" si="6"/>
        <v>0</v>
      </c>
      <c r="V40" s="22">
        <v>283</v>
      </c>
      <c r="W40" s="22" t="s">
        <v>95</v>
      </c>
      <c r="X40" s="22" t="s">
        <v>83</v>
      </c>
      <c r="Y40" s="73">
        <v>1057</v>
      </c>
      <c r="Z40" s="42"/>
      <c r="AA40" s="1" t="s">
        <v>84</v>
      </c>
      <c r="AB40" s="28" t="s">
        <v>136</v>
      </c>
    </row>
    <row r="41" spans="1:28" x14ac:dyDescent="0.3">
      <c r="A41" s="1" t="s">
        <v>45</v>
      </c>
      <c r="B41" s="1" t="s">
        <v>58</v>
      </c>
      <c r="C41" s="27" t="s">
        <v>92</v>
      </c>
      <c r="D41" s="38">
        <v>44</v>
      </c>
      <c r="E41" s="27">
        <v>40</v>
      </c>
      <c r="F41" s="27">
        <v>2</v>
      </c>
      <c r="G41" s="27">
        <v>8</v>
      </c>
      <c r="H41" s="27"/>
      <c r="I41" s="27"/>
      <c r="J41" s="27">
        <v>0</v>
      </c>
      <c r="K41" s="27">
        <v>0</v>
      </c>
      <c r="L41" s="27">
        <v>0</v>
      </c>
      <c r="M41" s="27">
        <v>3</v>
      </c>
      <c r="N41" s="27">
        <f>SUM(L41:M41)</f>
        <v>3</v>
      </c>
      <c r="O41" s="39">
        <v>4</v>
      </c>
      <c r="P41" s="39">
        <v>2</v>
      </c>
      <c r="Q41" s="39">
        <v>3</v>
      </c>
      <c r="R41" s="39">
        <v>3</v>
      </c>
      <c r="S41" s="39">
        <v>0</v>
      </c>
      <c r="T41" s="39">
        <f>(H41*3)+((F41-H41)*2)+J41</f>
        <v>4</v>
      </c>
      <c r="U41" s="40">
        <f t="shared" si="6"/>
        <v>0.375</v>
      </c>
      <c r="V41" s="22">
        <v>283</v>
      </c>
      <c r="W41" s="22" t="s">
        <v>95</v>
      </c>
      <c r="X41" s="22" t="s">
        <v>83</v>
      </c>
      <c r="Y41" s="73">
        <v>1057</v>
      </c>
      <c r="Z41" s="42"/>
      <c r="AA41" s="1" t="s">
        <v>84</v>
      </c>
      <c r="AB41" s="28" t="s">
        <v>136</v>
      </c>
    </row>
    <row r="42" spans="1:28" x14ac:dyDescent="0.3">
      <c r="A42" s="1" t="s">
        <v>45</v>
      </c>
      <c r="B42" s="1" t="s">
        <v>58</v>
      </c>
      <c r="C42" s="27" t="s">
        <v>125</v>
      </c>
      <c r="D42" s="38">
        <v>24</v>
      </c>
      <c r="E42" s="27">
        <v>42</v>
      </c>
      <c r="F42" s="27">
        <v>4</v>
      </c>
      <c r="G42" s="27">
        <v>15</v>
      </c>
      <c r="H42" s="27"/>
      <c r="I42" s="27"/>
      <c r="J42" s="27">
        <v>2</v>
      </c>
      <c r="K42" s="27">
        <v>3</v>
      </c>
      <c r="L42" s="27">
        <v>2</v>
      </c>
      <c r="M42" s="27">
        <v>3</v>
      </c>
      <c r="N42" s="27">
        <f>SUM(L42:M42)</f>
        <v>5</v>
      </c>
      <c r="O42" s="39">
        <v>2</v>
      </c>
      <c r="P42" s="39">
        <v>2</v>
      </c>
      <c r="Q42" s="39">
        <v>1</v>
      </c>
      <c r="R42" s="39">
        <v>5</v>
      </c>
      <c r="S42" s="39">
        <v>2</v>
      </c>
      <c r="T42" s="39">
        <f>(H42*3)+((F42-H42)*2)+J42</f>
        <v>10</v>
      </c>
      <c r="U42" s="40">
        <f t="shared" si="6"/>
        <v>0.35714285714285715</v>
      </c>
      <c r="V42" s="22">
        <v>283</v>
      </c>
      <c r="W42" s="22" t="s">
        <v>95</v>
      </c>
      <c r="X42" s="22" t="s">
        <v>83</v>
      </c>
      <c r="Y42" s="73">
        <v>1057</v>
      </c>
      <c r="Z42" s="42"/>
      <c r="AA42" s="1" t="s">
        <v>84</v>
      </c>
      <c r="AB42" s="28" t="s">
        <v>136</v>
      </c>
    </row>
    <row r="43" spans="1:28" x14ac:dyDescent="0.3">
      <c r="A43" s="1" t="s">
        <v>45</v>
      </c>
      <c r="B43" s="1" t="s">
        <v>58</v>
      </c>
      <c r="C43" s="27" t="s">
        <v>126</v>
      </c>
      <c r="D43" s="38">
        <v>33</v>
      </c>
      <c r="E43" s="27">
        <v>8</v>
      </c>
      <c r="F43" s="27">
        <v>0</v>
      </c>
      <c r="G43" s="27">
        <v>0</v>
      </c>
      <c r="H43" s="27"/>
      <c r="I43" s="27"/>
      <c r="J43" s="27">
        <v>0</v>
      </c>
      <c r="K43" s="27">
        <v>0</v>
      </c>
      <c r="L43" s="27">
        <v>0</v>
      </c>
      <c r="M43" s="27">
        <v>0</v>
      </c>
      <c r="N43" s="27">
        <f>SUM(L43:M43)</f>
        <v>0</v>
      </c>
      <c r="O43" s="39">
        <v>0</v>
      </c>
      <c r="P43" s="39">
        <v>4</v>
      </c>
      <c r="Q43" s="39">
        <v>0</v>
      </c>
      <c r="R43" s="39">
        <v>0</v>
      </c>
      <c r="S43" s="39">
        <v>0</v>
      </c>
      <c r="T43" s="39">
        <f>(H43*3)+((F43-H43)*2)+J43</f>
        <v>0</v>
      </c>
      <c r="U43" s="40">
        <f t="shared" si="6"/>
        <v>0</v>
      </c>
      <c r="V43" s="22">
        <v>283</v>
      </c>
      <c r="W43" s="22" t="s">
        <v>95</v>
      </c>
      <c r="X43" s="22" t="s">
        <v>83</v>
      </c>
      <c r="Y43" s="73">
        <v>1057</v>
      </c>
      <c r="Z43" s="42"/>
      <c r="AA43" s="1" t="s">
        <v>84</v>
      </c>
      <c r="AB43" s="28" t="s">
        <v>136</v>
      </c>
    </row>
    <row r="44" spans="1:28" x14ac:dyDescent="0.3">
      <c r="A44" s="44" t="s">
        <v>45</v>
      </c>
      <c r="B44" s="44" t="s">
        <v>58</v>
      </c>
      <c r="C44" s="45" t="s">
        <v>39</v>
      </c>
      <c r="D44" s="44"/>
      <c r="E44" s="45">
        <f t="shared" ref="E44:T44" si="7">SUM(E34:E43)</f>
        <v>240</v>
      </c>
      <c r="F44" s="45">
        <f t="shared" si="7"/>
        <v>37</v>
      </c>
      <c r="G44" s="45">
        <f t="shared" si="7"/>
        <v>90</v>
      </c>
      <c r="H44" s="45">
        <f t="shared" si="7"/>
        <v>0</v>
      </c>
      <c r="I44" s="45">
        <f t="shared" si="7"/>
        <v>0</v>
      </c>
      <c r="J44" s="45">
        <f t="shared" si="7"/>
        <v>5</v>
      </c>
      <c r="K44" s="45">
        <f t="shared" si="7"/>
        <v>7</v>
      </c>
      <c r="L44" s="45">
        <f t="shared" si="7"/>
        <v>20</v>
      </c>
      <c r="M44" s="45">
        <f t="shared" si="7"/>
        <v>24</v>
      </c>
      <c r="N44" s="45">
        <f t="shared" si="7"/>
        <v>44</v>
      </c>
      <c r="O44" s="45">
        <f t="shared" si="7"/>
        <v>11</v>
      </c>
      <c r="P44" s="45">
        <f t="shared" si="7"/>
        <v>18</v>
      </c>
      <c r="Q44" s="45">
        <f t="shared" si="7"/>
        <v>9</v>
      </c>
      <c r="R44" s="45">
        <f t="shared" si="7"/>
        <v>15</v>
      </c>
      <c r="S44" s="45">
        <f t="shared" si="7"/>
        <v>4</v>
      </c>
      <c r="T44" s="45">
        <f t="shared" si="7"/>
        <v>79</v>
      </c>
      <c r="U44" s="46">
        <f>((T44+Q44+N44-R44)+(O44*2))/E44</f>
        <v>0.57916666666666672</v>
      </c>
      <c r="V44" s="47">
        <v>283</v>
      </c>
      <c r="W44" s="47" t="s">
        <v>95</v>
      </c>
      <c r="X44" s="47" t="s">
        <v>83</v>
      </c>
      <c r="Y44" s="74">
        <v>1057</v>
      </c>
      <c r="Z44" s="78" t="s">
        <v>182</v>
      </c>
      <c r="AA44" s="44" t="s">
        <v>84</v>
      </c>
      <c r="AB44" s="80" t="s">
        <v>136</v>
      </c>
    </row>
    <row r="45" spans="1:28" x14ac:dyDescent="0.3">
      <c r="A45" s="1"/>
      <c r="B45" s="1"/>
      <c r="C45" s="1"/>
      <c r="D45" s="1"/>
      <c r="F45" s="50" t="s">
        <v>40</v>
      </c>
      <c r="G45" s="51">
        <f>F44/G44</f>
        <v>0.41111111111111109</v>
      </c>
      <c r="H45" s="27"/>
      <c r="I45" s="1"/>
      <c r="J45" s="50" t="s">
        <v>41</v>
      </c>
      <c r="K45" s="52">
        <f>J44/K44</f>
        <v>0.7142857142857143</v>
      </c>
      <c r="L45" s="1"/>
      <c r="M45" s="39" t="s">
        <v>42</v>
      </c>
      <c r="N45" s="53">
        <v>7</v>
      </c>
      <c r="P45" s="1"/>
      <c r="Q45" s="1"/>
      <c r="R45" s="1"/>
      <c r="S45" s="1"/>
      <c r="T45" s="1"/>
      <c r="U45" s="1"/>
      <c r="V45" s="22"/>
      <c r="W45" s="22"/>
      <c r="X45" s="22"/>
      <c r="Y45" s="22"/>
      <c r="Z45" s="42"/>
      <c r="AA45" s="1"/>
      <c r="AB45" s="28"/>
    </row>
    <row r="46" spans="1:28" x14ac:dyDescent="0.3">
      <c r="A46" s="1"/>
      <c r="B46" s="1"/>
      <c r="C46" s="5" t="s">
        <v>43</v>
      </c>
      <c r="V46" s="22"/>
      <c r="W46" s="22"/>
      <c r="X46" s="22"/>
      <c r="Y46" s="22"/>
      <c r="Z46" s="42"/>
      <c r="AA46" s="1"/>
      <c r="AB46" s="28"/>
    </row>
    <row r="47" spans="1:28" x14ac:dyDescent="0.3">
      <c r="A47" s="1"/>
      <c r="B47" s="1"/>
      <c r="C47" s="1" t="s">
        <v>137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22"/>
      <c r="W47" s="22"/>
      <c r="X47" s="22"/>
      <c r="Y47" s="22"/>
      <c r="Z47" s="42"/>
      <c r="AA47" s="1"/>
      <c r="AB47" s="28"/>
    </row>
  </sheetData>
  <sheetProtection sheet="1" objects="1" scenarios="1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2CFC7-193F-465B-92AB-02CB70A8DDF3}">
  <sheetPr>
    <tabColor theme="2" tint="-0.249977111117893"/>
    <pageSetUpPr fitToPage="1"/>
  </sheetPr>
  <dimension ref="A1:AB53"/>
  <sheetViews>
    <sheetView workbookViewId="0">
      <selection activeCell="N6" sqref="N6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3" t="s">
        <v>446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7" t="s">
        <v>514</v>
      </c>
    </row>
    <row r="3" spans="1:28" x14ac:dyDescent="0.3">
      <c r="B3" s="1"/>
      <c r="C3" s="6">
        <v>29260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200</v>
      </c>
      <c r="D4" s="7" t="s">
        <v>4</v>
      </c>
      <c r="E4" s="8"/>
      <c r="F4" s="5"/>
      <c r="G4" s="1"/>
      <c r="J4" s="15" t="s">
        <v>279</v>
      </c>
      <c r="K4" s="16" t="str">
        <f>+C11</f>
        <v>New Orleans Pride</v>
      </c>
      <c r="L4" s="17"/>
      <c r="M4" s="18"/>
      <c r="N4" s="19">
        <v>19</v>
      </c>
      <c r="O4" s="19">
        <v>19</v>
      </c>
      <c r="P4" s="19">
        <v>22</v>
      </c>
      <c r="Q4" s="19">
        <v>26</v>
      </c>
      <c r="R4" s="20"/>
      <c r="S4" s="21">
        <f>SUM(N4:R4)</f>
        <v>86</v>
      </c>
      <c r="T4" s="22">
        <v>288</v>
      </c>
    </row>
    <row r="5" spans="1:28" x14ac:dyDescent="0.3">
      <c r="B5" s="1"/>
      <c r="C5" s="6" t="s">
        <v>278</v>
      </c>
      <c r="D5" s="7" t="s">
        <v>5</v>
      </c>
      <c r="E5" s="1"/>
      <c r="F5" s="1"/>
      <c r="G5" s="1"/>
      <c r="J5" s="15" t="s">
        <v>133</v>
      </c>
      <c r="K5" s="16" t="str">
        <f>+C33</f>
        <v>St. Louis Streak</v>
      </c>
      <c r="L5" s="17"/>
      <c r="M5" s="18"/>
      <c r="N5" s="102">
        <v>22</v>
      </c>
      <c r="O5" s="102">
        <v>20</v>
      </c>
      <c r="P5" s="102">
        <v>20</v>
      </c>
      <c r="Q5" s="102">
        <v>20</v>
      </c>
      <c r="R5" s="102">
        <v>3</v>
      </c>
      <c r="S5" s="21">
        <f>SUM(N5:R5)</f>
        <v>85</v>
      </c>
      <c r="T5" s="22">
        <v>288</v>
      </c>
      <c r="U5" s="1"/>
      <c r="V5" s="1"/>
      <c r="W5" s="1"/>
    </row>
    <row r="6" spans="1:28" x14ac:dyDescent="0.3">
      <c r="C6" s="23">
        <v>2712</v>
      </c>
      <c r="D6" s="7" t="s">
        <v>6</v>
      </c>
      <c r="F6" s="1"/>
      <c r="N6" t="s">
        <v>569</v>
      </c>
      <c r="T6" s="1"/>
      <c r="U6" s="1"/>
      <c r="V6" s="1"/>
      <c r="W6" s="1"/>
    </row>
    <row r="7" spans="1:28" x14ac:dyDescent="0.3">
      <c r="B7" s="1"/>
      <c r="C7" s="72"/>
      <c r="D7" s="7" t="s">
        <v>7</v>
      </c>
      <c r="G7" s="1"/>
      <c r="S7" s="1"/>
      <c r="T7" s="25" t="s">
        <v>8</v>
      </c>
      <c r="U7" s="1"/>
      <c r="V7" s="26">
        <v>288</v>
      </c>
      <c r="W7" s="1"/>
    </row>
    <row r="8" spans="1:28" x14ac:dyDescent="0.3">
      <c r="B8" s="1"/>
      <c r="C8" s="72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87"/>
    </row>
    <row r="11" spans="1:28" x14ac:dyDescent="0.3">
      <c r="B11" s="1"/>
      <c r="C11" s="32" t="str">
        <f>+C2</f>
        <v>New Orleans Pride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25</v>
      </c>
      <c r="AB11" s="87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60</v>
      </c>
      <c r="B13" s="1" t="s">
        <v>45</v>
      </c>
      <c r="C13" s="27" t="s">
        <v>116</v>
      </c>
      <c r="D13" s="38">
        <v>22</v>
      </c>
      <c r="E13" s="92"/>
      <c r="F13" s="92"/>
      <c r="G13" s="92"/>
      <c r="H13" s="92"/>
      <c r="I13" s="92"/>
      <c r="J13" s="92"/>
      <c r="K13" s="92"/>
      <c r="L13" s="92"/>
      <c r="M13" s="92"/>
      <c r="N13" s="27">
        <f>SUM(L13:M13)</f>
        <v>0</v>
      </c>
      <c r="O13" s="92"/>
      <c r="P13" s="93"/>
      <c r="Q13" s="92"/>
      <c r="R13" s="92"/>
      <c r="S13" s="92"/>
      <c r="T13" s="27">
        <f>(H13*3)+((F13-H13)*2)+J13</f>
        <v>0</v>
      </c>
      <c r="U13" s="40" t="str">
        <f>IFERROR(((T13+Q13+N13-R13)+(O13*2))/E13,"")</f>
        <v/>
      </c>
      <c r="V13" s="22">
        <v>288</v>
      </c>
      <c r="W13" s="22" t="s">
        <v>82</v>
      </c>
      <c r="X13" s="22" t="s">
        <v>96</v>
      </c>
      <c r="Y13" s="73">
        <v>2712</v>
      </c>
      <c r="Z13" s="42"/>
      <c r="AA13" s="1" t="s">
        <v>97</v>
      </c>
      <c r="AB13" s="28" t="s">
        <v>280</v>
      </c>
    </row>
    <row r="14" spans="1:28" x14ac:dyDescent="0.3">
      <c r="A14" s="1" t="s">
        <v>60</v>
      </c>
      <c r="B14" s="1" t="s">
        <v>45</v>
      </c>
      <c r="C14" s="27" t="s">
        <v>50</v>
      </c>
      <c r="D14" s="38">
        <v>15</v>
      </c>
      <c r="E14" s="92"/>
      <c r="F14" s="92"/>
      <c r="G14" s="92"/>
      <c r="H14" s="92"/>
      <c r="I14" s="92"/>
      <c r="J14" s="92"/>
      <c r="K14" s="92"/>
      <c r="L14" s="92"/>
      <c r="M14" s="92"/>
      <c r="N14" s="27">
        <f>SUM(L14:M14)</f>
        <v>0</v>
      </c>
      <c r="O14" s="92"/>
      <c r="P14" s="93"/>
      <c r="Q14" s="92"/>
      <c r="R14" s="92"/>
      <c r="S14" s="92"/>
      <c r="T14" s="27">
        <f>(H14*3)+((F14-H14)*2)+J14</f>
        <v>0</v>
      </c>
      <c r="U14" s="40" t="str">
        <f>IFERROR(((T14+Q14+N14-R14)+(O14*2))/E14,"")</f>
        <v/>
      </c>
      <c r="V14" s="22">
        <v>288</v>
      </c>
      <c r="W14" s="22" t="s">
        <v>82</v>
      </c>
      <c r="X14" s="22" t="s">
        <v>96</v>
      </c>
      <c r="Y14" s="73">
        <v>2712</v>
      </c>
      <c r="Z14" s="42"/>
      <c r="AA14" s="1" t="s">
        <v>97</v>
      </c>
      <c r="AB14" s="28" t="s">
        <v>280</v>
      </c>
    </row>
    <row r="15" spans="1:28" x14ac:dyDescent="0.3">
      <c r="A15" s="1" t="s">
        <v>60</v>
      </c>
      <c r="B15" s="1" t="s">
        <v>45</v>
      </c>
      <c r="C15" s="27" t="s">
        <v>49</v>
      </c>
      <c r="D15" s="38">
        <v>10</v>
      </c>
      <c r="E15" s="92"/>
      <c r="F15" s="92"/>
      <c r="G15" s="92"/>
      <c r="H15" s="92"/>
      <c r="I15" s="92"/>
      <c r="J15" s="92"/>
      <c r="K15" s="92"/>
      <c r="L15" s="92"/>
      <c r="M15" s="92"/>
      <c r="N15" s="27">
        <f t="shared" ref="N15:N19" si="0">SUM(L15:M15)</f>
        <v>0</v>
      </c>
      <c r="O15" s="93"/>
      <c r="P15" s="93"/>
      <c r="Q15" s="93"/>
      <c r="R15" s="93"/>
      <c r="S15" s="93"/>
      <c r="T15" s="39">
        <v>16</v>
      </c>
      <c r="U15" s="40" t="str">
        <f t="shared" ref="U15:U23" si="1">IFERROR(((T15+Q15+N15-R15)+(O15*2))/E15,"")</f>
        <v/>
      </c>
      <c r="V15" s="22">
        <v>288</v>
      </c>
      <c r="W15" s="22" t="s">
        <v>82</v>
      </c>
      <c r="X15" s="22" t="s">
        <v>96</v>
      </c>
      <c r="Y15" s="73">
        <v>2712</v>
      </c>
      <c r="Z15" s="42"/>
      <c r="AA15" s="1" t="s">
        <v>97</v>
      </c>
      <c r="AB15" s="28" t="s">
        <v>280</v>
      </c>
    </row>
    <row r="16" spans="1:28" x14ac:dyDescent="0.3">
      <c r="A16" s="1" t="s">
        <v>60</v>
      </c>
      <c r="B16" s="1" t="s">
        <v>45</v>
      </c>
      <c r="C16" s="27" t="s">
        <v>46</v>
      </c>
      <c r="D16" s="38">
        <v>12</v>
      </c>
      <c r="E16" s="92"/>
      <c r="F16" s="92"/>
      <c r="G16" s="92"/>
      <c r="H16" s="92"/>
      <c r="I16" s="92"/>
      <c r="J16" s="92"/>
      <c r="K16" s="92"/>
      <c r="L16" s="92"/>
      <c r="M16" s="92"/>
      <c r="N16" s="27">
        <f t="shared" si="0"/>
        <v>0</v>
      </c>
      <c r="O16" s="93"/>
      <c r="P16" s="93"/>
      <c r="Q16" s="93"/>
      <c r="R16" s="93"/>
      <c r="S16" s="93"/>
      <c r="T16" s="39">
        <f t="shared" ref="T16:T18" si="2">(H16*3)+((F16-H16)*2)+J16</f>
        <v>0</v>
      </c>
      <c r="U16" s="40" t="str">
        <f t="shared" si="1"/>
        <v/>
      </c>
      <c r="V16" s="22">
        <v>288</v>
      </c>
      <c r="W16" s="22" t="s">
        <v>82</v>
      </c>
      <c r="X16" s="22" t="s">
        <v>96</v>
      </c>
      <c r="Y16" s="73">
        <v>2712</v>
      </c>
      <c r="Z16" s="42"/>
      <c r="AA16" s="1" t="s">
        <v>97</v>
      </c>
      <c r="AB16" s="28" t="s">
        <v>280</v>
      </c>
    </row>
    <row r="17" spans="1:28" x14ac:dyDescent="0.3">
      <c r="A17" s="1" t="s">
        <v>60</v>
      </c>
      <c r="B17" s="1" t="s">
        <v>45</v>
      </c>
      <c r="C17" s="27" t="s">
        <v>47</v>
      </c>
      <c r="D17" s="38">
        <v>30</v>
      </c>
      <c r="E17" s="92"/>
      <c r="F17" s="92"/>
      <c r="G17" s="92"/>
      <c r="H17" s="92"/>
      <c r="I17" s="92"/>
      <c r="J17" s="92"/>
      <c r="K17" s="92"/>
      <c r="L17" s="92"/>
      <c r="M17" s="92"/>
      <c r="N17" s="27">
        <f t="shared" si="0"/>
        <v>0</v>
      </c>
      <c r="O17" s="93"/>
      <c r="P17" s="93"/>
      <c r="Q17" s="93"/>
      <c r="R17" s="93"/>
      <c r="S17" s="93"/>
      <c r="T17" s="39">
        <f t="shared" si="2"/>
        <v>0</v>
      </c>
      <c r="U17" s="40" t="str">
        <f t="shared" si="1"/>
        <v/>
      </c>
      <c r="V17" s="22">
        <v>288</v>
      </c>
      <c r="W17" s="22" t="s">
        <v>82</v>
      </c>
      <c r="X17" s="22" t="s">
        <v>96</v>
      </c>
      <c r="Y17" s="73">
        <v>2712</v>
      </c>
      <c r="Z17" s="42"/>
      <c r="AA17" s="1" t="s">
        <v>97</v>
      </c>
      <c r="AB17" s="28" t="s">
        <v>280</v>
      </c>
    </row>
    <row r="18" spans="1:28" x14ac:dyDescent="0.3">
      <c r="A18" s="1" t="s">
        <v>60</v>
      </c>
      <c r="B18" s="1" t="s">
        <v>45</v>
      </c>
      <c r="C18" s="27" t="s">
        <v>53</v>
      </c>
      <c r="D18" s="38">
        <v>24</v>
      </c>
      <c r="E18" s="92"/>
      <c r="F18" s="92"/>
      <c r="G18" s="92"/>
      <c r="H18" s="92"/>
      <c r="I18" s="92"/>
      <c r="J18" s="92"/>
      <c r="K18" s="92"/>
      <c r="L18" s="92"/>
      <c r="M18" s="92"/>
      <c r="N18" s="27">
        <f t="shared" si="0"/>
        <v>0</v>
      </c>
      <c r="O18" s="93"/>
      <c r="P18" s="93"/>
      <c r="Q18" s="93"/>
      <c r="R18" s="93"/>
      <c r="S18" s="93"/>
      <c r="T18" s="39">
        <f t="shared" si="2"/>
        <v>0</v>
      </c>
      <c r="U18" s="40" t="str">
        <f t="shared" si="1"/>
        <v/>
      </c>
      <c r="V18" s="22">
        <v>288</v>
      </c>
      <c r="W18" s="22" t="s">
        <v>82</v>
      </c>
      <c r="X18" s="22" t="s">
        <v>96</v>
      </c>
      <c r="Y18" s="73">
        <v>2712</v>
      </c>
      <c r="Z18" s="42"/>
      <c r="AA18" s="1" t="s">
        <v>97</v>
      </c>
      <c r="AB18" s="28" t="s">
        <v>280</v>
      </c>
    </row>
    <row r="19" spans="1:28" x14ac:dyDescent="0.3">
      <c r="A19" s="1" t="s">
        <v>60</v>
      </c>
      <c r="B19" s="1" t="s">
        <v>45</v>
      </c>
      <c r="C19" s="27" t="s">
        <v>48</v>
      </c>
      <c r="D19" s="38">
        <v>31</v>
      </c>
      <c r="E19" s="92"/>
      <c r="F19" s="92"/>
      <c r="G19" s="92"/>
      <c r="H19" s="92"/>
      <c r="I19" s="92"/>
      <c r="J19" s="92"/>
      <c r="K19" s="92"/>
      <c r="L19" s="92"/>
      <c r="M19" s="92"/>
      <c r="N19" s="27">
        <f t="shared" si="0"/>
        <v>0</v>
      </c>
      <c r="O19" s="93"/>
      <c r="P19" s="93"/>
      <c r="Q19" s="93"/>
      <c r="R19" s="93"/>
      <c r="S19" s="93"/>
      <c r="T19" s="39">
        <v>29</v>
      </c>
      <c r="U19" s="40" t="str">
        <f t="shared" si="1"/>
        <v/>
      </c>
      <c r="V19" s="22">
        <v>288</v>
      </c>
      <c r="W19" s="22" t="s">
        <v>82</v>
      </c>
      <c r="X19" s="22" t="s">
        <v>96</v>
      </c>
      <c r="Y19" s="73">
        <v>2712</v>
      </c>
      <c r="Z19" s="42"/>
      <c r="AA19" s="1" t="s">
        <v>97</v>
      </c>
      <c r="AB19" s="28" t="s">
        <v>280</v>
      </c>
    </row>
    <row r="20" spans="1:28" x14ac:dyDescent="0.3">
      <c r="A20" s="1" t="s">
        <v>60</v>
      </c>
      <c r="B20" s="1" t="s">
        <v>45</v>
      </c>
      <c r="C20" s="27" t="s">
        <v>118</v>
      </c>
      <c r="D20" s="38">
        <v>33</v>
      </c>
      <c r="E20" s="92"/>
      <c r="F20" s="92"/>
      <c r="G20" s="92"/>
      <c r="H20" s="92"/>
      <c r="I20" s="92"/>
      <c r="J20" s="92"/>
      <c r="K20" s="92"/>
      <c r="L20" s="92"/>
      <c r="M20" s="92"/>
      <c r="N20" s="27">
        <f t="shared" ref="N20" si="3">SUM(L20:M20)</f>
        <v>0</v>
      </c>
      <c r="O20" s="93"/>
      <c r="P20" s="93"/>
      <c r="Q20" s="93"/>
      <c r="R20" s="93"/>
      <c r="S20" s="93"/>
      <c r="T20" s="39">
        <f t="shared" ref="T20" si="4">(H20*3)+((F20-H20)*2)+J20</f>
        <v>0</v>
      </c>
      <c r="U20" s="40" t="str">
        <f t="shared" ref="U20" si="5">IFERROR(((T20+Q20+N20-R20)+(O20*2))/E20,"")</f>
        <v/>
      </c>
      <c r="V20" s="22">
        <v>288</v>
      </c>
      <c r="W20" s="22" t="s">
        <v>82</v>
      </c>
      <c r="X20" s="22" t="s">
        <v>96</v>
      </c>
      <c r="Y20" s="73">
        <v>2712</v>
      </c>
      <c r="Z20" s="42"/>
      <c r="AA20" s="1" t="s">
        <v>97</v>
      </c>
      <c r="AB20" s="28" t="s">
        <v>280</v>
      </c>
    </row>
    <row r="21" spans="1:28" x14ac:dyDescent="0.3">
      <c r="A21" s="1" t="s">
        <v>60</v>
      </c>
      <c r="B21" s="1" t="s">
        <v>45</v>
      </c>
      <c r="C21" s="27" t="s">
        <v>51</v>
      </c>
      <c r="D21" s="38">
        <v>34</v>
      </c>
      <c r="E21" s="92"/>
      <c r="F21" s="92"/>
      <c r="G21" s="92"/>
      <c r="H21" s="92"/>
      <c r="I21" s="92"/>
      <c r="J21" s="92"/>
      <c r="K21" s="92"/>
      <c r="L21" s="92"/>
      <c r="M21" s="92"/>
      <c r="N21" s="27">
        <f>SUM(L21:M21)</f>
        <v>0</v>
      </c>
      <c r="O21" s="93"/>
      <c r="P21" s="93"/>
      <c r="Q21" s="93"/>
      <c r="R21" s="93"/>
      <c r="S21" s="93"/>
      <c r="T21" s="39">
        <f>(H21*3)+((F21-H21)*2)+J21</f>
        <v>0</v>
      </c>
      <c r="U21" s="40" t="str">
        <f t="shared" si="1"/>
        <v/>
      </c>
      <c r="V21" s="22">
        <v>288</v>
      </c>
      <c r="W21" s="22" t="s">
        <v>82</v>
      </c>
      <c r="X21" s="22" t="s">
        <v>96</v>
      </c>
      <c r="Y21" s="73">
        <v>2712</v>
      </c>
      <c r="Z21" s="42"/>
      <c r="AA21" s="1" t="s">
        <v>97</v>
      </c>
      <c r="AB21" s="28" t="s">
        <v>280</v>
      </c>
    </row>
    <row r="22" spans="1:28" x14ac:dyDescent="0.3">
      <c r="A22" s="1" t="s">
        <v>60</v>
      </c>
      <c r="B22" s="1" t="s">
        <v>45</v>
      </c>
      <c r="C22" s="27" t="s">
        <v>54</v>
      </c>
      <c r="D22" s="38">
        <v>5</v>
      </c>
      <c r="E22" s="92"/>
      <c r="F22" s="92"/>
      <c r="G22" s="92"/>
      <c r="H22" s="92"/>
      <c r="I22" s="92"/>
      <c r="J22" s="92"/>
      <c r="K22" s="92"/>
      <c r="L22" s="92"/>
      <c r="M22" s="92"/>
      <c r="N22" s="27">
        <f>SUM(L22:M22)</f>
        <v>0</v>
      </c>
      <c r="O22" s="93"/>
      <c r="P22" s="93"/>
      <c r="Q22" s="93"/>
      <c r="R22" s="93"/>
      <c r="S22" s="93"/>
      <c r="T22" s="39">
        <f>(H22*3)+((F22-H22)*2)+J22</f>
        <v>0</v>
      </c>
      <c r="U22" s="40" t="str">
        <f t="shared" si="1"/>
        <v/>
      </c>
      <c r="V22" s="22">
        <v>288</v>
      </c>
      <c r="W22" s="22" t="s">
        <v>82</v>
      </c>
      <c r="X22" s="22" t="s">
        <v>96</v>
      </c>
      <c r="Y22" s="73">
        <v>2712</v>
      </c>
      <c r="Z22" s="42"/>
      <c r="AA22" s="1" t="s">
        <v>97</v>
      </c>
      <c r="AB22" s="28" t="s">
        <v>280</v>
      </c>
    </row>
    <row r="23" spans="1:28" x14ac:dyDescent="0.3">
      <c r="A23" s="1" t="s">
        <v>60</v>
      </c>
      <c r="B23" s="1" t="s">
        <v>45</v>
      </c>
      <c r="C23" s="27" t="s">
        <v>55</v>
      </c>
      <c r="D23" s="38">
        <v>11</v>
      </c>
      <c r="E23" s="92"/>
      <c r="F23" s="92"/>
      <c r="G23" s="92"/>
      <c r="H23" s="92"/>
      <c r="I23" s="92"/>
      <c r="J23" s="92"/>
      <c r="K23" s="92"/>
      <c r="L23" s="92"/>
      <c r="M23" s="92"/>
      <c r="N23" s="27">
        <f>SUM(L23:M23)</f>
        <v>0</v>
      </c>
      <c r="O23" s="93"/>
      <c r="P23" s="93"/>
      <c r="Q23" s="93"/>
      <c r="R23" s="93"/>
      <c r="S23" s="93"/>
      <c r="T23" s="39">
        <f>(H23*3)+((F23-H23)*2)+J23</f>
        <v>0</v>
      </c>
      <c r="U23" s="40" t="str">
        <f t="shared" si="1"/>
        <v/>
      </c>
      <c r="V23" s="22">
        <v>288</v>
      </c>
      <c r="W23" s="22" t="s">
        <v>82</v>
      </c>
      <c r="X23" s="22" t="s">
        <v>96</v>
      </c>
      <c r="Y23" s="73">
        <v>2712</v>
      </c>
      <c r="Z23" s="42"/>
      <c r="AA23" s="1" t="s">
        <v>97</v>
      </c>
      <c r="AB23" s="28" t="s">
        <v>280</v>
      </c>
    </row>
    <row r="24" spans="1:28" x14ac:dyDescent="0.3">
      <c r="A24" s="1" t="s">
        <v>60</v>
      </c>
      <c r="B24" s="1" t="s">
        <v>45</v>
      </c>
      <c r="C24" s="57" t="s">
        <v>38</v>
      </c>
      <c r="D24" s="1"/>
      <c r="E24" s="57">
        <v>240</v>
      </c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57">
        <v>41</v>
      </c>
      <c r="U24" s="40" t="str">
        <f t="shared" ref="U24" si="6">_xlfn.IFNA("",((T24+Q24+N24-R24)+(O24*2))/E24)</f>
        <v/>
      </c>
      <c r="V24" s="22">
        <v>288</v>
      </c>
      <c r="W24" s="22" t="s">
        <v>82</v>
      </c>
      <c r="X24" s="22" t="s">
        <v>96</v>
      </c>
      <c r="Y24" s="73">
        <v>2712</v>
      </c>
      <c r="Z24" s="42"/>
      <c r="AA24" s="1" t="s">
        <v>97</v>
      </c>
      <c r="AB24" s="28" t="s">
        <v>280</v>
      </c>
    </row>
    <row r="25" spans="1:28" x14ac:dyDescent="0.3">
      <c r="A25" s="44" t="s">
        <v>60</v>
      </c>
      <c r="B25" s="44" t="s">
        <v>45</v>
      </c>
      <c r="C25" s="45" t="s">
        <v>39</v>
      </c>
      <c r="D25" s="44"/>
      <c r="E25" s="45">
        <f t="shared" ref="E25:T25" si="7">SUM(E13:E24)</f>
        <v>240</v>
      </c>
      <c r="F25" s="45">
        <f t="shared" si="7"/>
        <v>0</v>
      </c>
      <c r="G25" s="45">
        <f t="shared" si="7"/>
        <v>0</v>
      </c>
      <c r="H25" s="45">
        <f t="shared" si="7"/>
        <v>0</v>
      </c>
      <c r="I25" s="45">
        <f t="shared" si="7"/>
        <v>0</v>
      </c>
      <c r="J25" s="45">
        <f t="shared" si="7"/>
        <v>0</v>
      </c>
      <c r="K25" s="45">
        <f t="shared" si="7"/>
        <v>0</v>
      </c>
      <c r="L25" s="45">
        <f t="shared" si="7"/>
        <v>0</v>
      </c>
      <c r="M25" s="45">
        <f t="shared" si="7"/>
        <v>0</v>
      </c>
      <c r="N25" s="45">
        <f t="shared" si="7"/>
        <v>0</v>
      </c>
      <c r="O25" s="45">
        <f t="shared" si="7"/>
        <v>0</v>
      </c>
      <c r="P25" s="45">
        <f t="shared" si="7"/>
        <v>0</v>
      </c>
      <c r="Q25" s="45">
        <f t="shared" si="7"/>
        <v>0</v>
      </c>
      <c r="R25" s="45">
        <f t="shared" si="7"/>
        <v>0</v>
      </c>
      <c r="S25" s="45">
        <f t="shared" si="7"/>
        <v>0</v>
      </c>
      <c r="T25" s="45">
        <f t="shared" si="7"/>
        <v>86</v>
      </c>
      <c r="U25" s="46">
        <f>((T25+Q25+N25-R25)+(O25*2))/E25</f>
        <v>0.35833333333333334</v>
      </c>
      <c r="V25" s="47">
        <v>288</v>
      </c>
      <c r="W25" s="47" t="s">
        <v>82</v>
      </c>
      <c r="X25" s="47" t="s">
        <v>96</v>
      </c>
      <c r="Y25" s="74">
        <v>2712</v>
      </c>
      <c r="Z25" s="49"/>
      <c r="AA25" s="44" t="s">
        <v>97</v>
      </c>
      <c r="AB25" s="80" t="s">
        <v>280</v>
      </c>
    </row>
    <row r="26" spans="1:28" x14ac:dyDescent="0.3">
      <c r="A26" s="1"/>
      <c r="B26" s="1"/>
      <c r="C26" s="1"/>
      <c r="D26" s="1"/>
      <c r="F26" s="50" t="s">
        <v>40</v>
      </c>
      <c r="G26" s="51" t="e">
        <f>F25/G25</f>
        <v>#DIV/0!</v>
      </c>
      <c r="H26" s="27"/>
      <c r="I26" s="1"/>
      <c r="J26" s="50" t="s">
        <v>41</v>
      </c>
      <c r="K26" s="52" t="e">
        <f>J25/K25</f>
        <v>#DIV/0!</v>
      </c>
      <c r="L26" s="1"/>
      <c r="M26" s="39" t="s">
        <v>42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28"/>
    </row>
    <row r="33" spans="1:28" x14ac:dyDescent="0.3">
      <c r="B33" s="1"/>
      <c r="C33" s="55" t="s">
        <v>61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6">
        <v>24</v>
      </c>
      <c r="W33" s="1"/>
      <c r="X33" s="1"/>
      <c r="Y33" s="31"/>
      <c r="Z33" s="42"/>
      <c r="AA33" s="1"/>
      <c r="AB33" s="28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60</v>
      </c>
      <c r="C35" s="27" t="s">
        <v>353</v>
      </c>
      <c r="D35" s="38">
        <v>6</v>
      </c>
      <c r="E35" s="92"/>
      <c r="F35" s="92"/>
      <c r="G35" s="92"/>
      <c r="H35" s="92"/>
      <c r="I35" s="92"/>
      <c r="J35" s="92"/>
      <c r="K35" s="92"/>
      <c r="L35" s="92"/>
      <c r="M35" s="92"/>
      <c r="N35" s="27">
        <f>SUM(L35:M35)</f>
        <v>0</v>
      </c>
      <c r="O35" s="92"/>
      <c r="P35" s="93"/>
      <c r="Q35" s="92"/>
      <c r="R35" s="92"/>
      <c r="S35" s="92"/>
      <c r="T35" s="27">
        <f>+(F35*2)+J35</f>
        <v>0</v>
      </c>
      <c r="U35" s="40" t="str">
        <f>IFERROR(((T35+Q35+N35-R35)+(O35*2))/E35,"")</f>
        <v/>
      </c>
      <c r="V35" s="22">
        <v>288</v>
      </c>
      <c r="W35" s="22" t="s">
        <v>95</v>
      </c>
      <c r="X35" s="22" t="s">
        <v>83</v>
      </c>
      <c r="Y35" s="73">
        <v>2712</v>
      </c>
      <c r="Z35" s="42"/>
      <c r="AA35" s="1" t="s">
        <v>223</v>
      </c>
      <c r="AB35" s="28" t="s">
        <v>135</v>
      </c>
    </row>
    <row r="36" spans="1:28" x14ac:dyDescent="0.3">
      <c r="A36" s="1" t="s">
        <v>45</v>
      </c>
      <c r="B36" s="1" t="s">
        <v>60</v>
      </c>
      <c r="C36" s="27" t="s">
        <v>354</v>
      </c>
      <c r="D36" s="38">
        <v>1</v>
      </c>
      <c r="E36" s="92"/>
      <c r="F36" s="92"/>
      <c r="G36" s="92"/>
      <c r="H36" s="92"/>
      <c r="I36" s="92"/>
      <c r="J36" s="92"/>
      <c r="K36" s="92"/>
      <c r="L36" s="92"/>
      <c r="M36" s="92"/>
      <c r="N36" s="27">
        <f t="shared" ref="N36:N42" si="8">SUM(L36:M36)</f>
        <v>0</v>
      </c>
      <c r="O36" s="93"/>
      <c r="P36" s="93"/>
      <c r="Q36" s="93"/>
      <c r="R36" s="93"/>
      <c r="S36" s="93"/>
      <c r="T36" s="27">
        <f t="shared" ref="T36:T45" si="9">+(F36*2)+J36</f>
        <v>0</v>
      </c>
      <c r="U36" s="40" t="str">
        <f t="shared" ref="U36:U45" si="10">IFERROR(((T36+Q36+N36-R36)+(O36*2))/E36,"")</f>
        <v/>
      </c>
      <c r="V36" s="22">
        <v>288</v>
      </c>
      <c r="W36" s="22" t="s">
        <v>95</v>
      </c>
      <c r="X36" s="22" t="s">
        <v>83</v>
      </c>
      <c r="Y36" s="73">
        <v>2712</v>
      </c>
      <c r="Z36" s="42"/>
      <c r="AA36" s="1" t="s">
        <v>223</v>
      </c>
      <c r="AB36" s="28" t="s">
        <v>135</v>
      </c>
    </row>
    <row r="37" spans="1:28" x14ac:dyDescent="0.3">
      <c r="A37" s="1" t="s">
        <v>45</v>
      </c>
      <c r="B37" s="1" t="s">
        <v>60</v>
      </c>
      <c r="C37" s="27" t="s">
        <v>355</v>
      </c>
      <c r="D37" s="38">
        <v>11</v>
      </c>
      <c r="E37" s="92"/>
      <c r="F37" s="92"/>
      <c r="G37" s="92"/>
      <c r="H37" s="92"/>
      <c r="I37" s="92"/>
      <c r="J37" s="92"/>
      <c r="K37" s="92"/>
      <c r="L37" s="92"/>
      <c r="M37" s="92"/>
      <c r="N37" s="27">
        <f t="shared" si="8"/>
        <v>0</v>
      </c>
      <c r="O37" s="93"/>
      <c r="P37" s="93"/>
      <c r="Q37" s="93"/>
      <c r="R37" s="93"/>
      <c r="S37" s="93"/>
      <c r="T37" s="27">
        <f t="shared" si="9"/>
        <v>0</v>
      </c>
      <c r="U37" s="40" t="str">
        <f t="shared" si="10"/>
        <v/>
      </c>
      <c r="V37" s="22">
        <v>288</v>
      </c>
      <c r="W37" s="22" t="s">
        <v>95</v>
      </c>
      <c r="X37" s="22" t="s">
        <v>83</v>
      </c>
      <c r="Y37" s="73">
        <v>2712</v>
      </c>
      <c r="Z37" s="42"/>
      <c r="AA37" s="1" t="s">
        <v>223</v>
      </c>
      <c r="AB37" s="28" t="s">
        <v>135</v>
      </c>
    </row>
    <row r="38" spans="1:28" x14ac:dyDescent="0.3">
      <c r="A38" s="1" t="s">
        <v>45</v>
      </c>
      <c r="B38" s="1" t="s">
        <v>60</v>
      </c>
      <c r="C38" s="27" t="s">
        <v>159</v>
      </c>
      <c r="D38" s="38">
        <v>34</v>
      </c>
      <c r="E38" s="92"/>
      <c r="F38" s="92"/>
      <c r="G38" s="92"/>
      <c r="H38" s="92"/>
      <c r="I38" s="92"/>
      <c r="J38" s="92"/>
      <c r="K38" s="92"/>
      <c r="L38" s="92"/>
      <c r="M38" s="92"/>
      <c r="N38" s="27">
        <f t="shared" ref="N38" si="11">SUM(L38:M38)</f>
        <v>0</v>
      </c>
      <c r="O38" s="93"/>
      <c r="P38" s="93"/>
      <c r="Q38" s="93"/>
      <c r="R38" s="93"/>
      <c r="S38" s="93"/>
      <c r="T38" s="27">
        <v>27</v>
      </c>
      <c r="U38" s="40" t="str">
        <f t="shared" ref="U38" si="12">IFERROR(((T38+Q38+N38-R38)+(O38*2))/E38,"")</f>
        <v/>
      </c>
      <c r="V38" s="22">
        <v>288</v>
      </c>
      <c r="W38" s="22" t="s">
        <v>95</v>
      </c>
      <c r="X38" s="22" t="s">
        <v>83</v>
      </c>
      <c r="Y38" s="73">
        <v>2712</v>
      </c>
      <c r="Z38" s="42"/>
      <c r="AA38" s="1" t="s">
        <v>223</v>
      </c>
      <c r="AB38" s="28" t="s">
        <v>135</v>
      </c>
    </row>
    <row r="39" spans="1:28" x14ac:dyDescent="0.3">
      <c r="A39" s="1" t="s">
        <v>45</v>
      </c>
      <c r="B39" s="1" t="s">
        <v>60</v>
      </c>
      <c r="C39" s="27" t="s">
        <v>357</v>
      </c>
      <c r="D39" s="38">
        <v>33</v>
      </c>
      <c r="E39" s="92"/>
      <c r="F39" s="92"/>
      <c r="G39" s="92"/>
      <c r="H39" s="92"/>
      <c r="I39" s="92"/>
      <c r="J39" s="92"/>
      <c r="K39" s="92"/>
      <c r="L39" s="92"/>
      <c r="M39" s="92"/>
      <c r="N39" s="27">
        <f t="shared" si="8"/>
        <v>0</v>
      </c>
      <c r="O39" s="93"/>
      <c r="P39" s="93"/>
      <c r="Q39" s="93"/>
      <c r="R39" s="93"/>
      <c r="S39" s="93"/>
      <c r="T39" s="27">
        <f t="shared" si="9"/>
        <v>0</v>
      </c>
      <c r="U39" s="40" t="str">
        <f t="shared" si="10"/>
        <v/>
      </c>
      <c r="V39" s="22">
        <v>288</v>
      </c>
      <c r="W39" s="22" t="s">
        <v>95</v>
      </c>
      <c r="X39" s="22" t="s">
        <v>83</v>
      </c>
      <c r="Y39" s="73">
        <v>2712</v>
      </c>
      <c r="Z39" s="42"/>
      <c r="AA39" s="1" t="s">
        <v>223</v>
      </c>
      <c r="AB39" s="28" t="s">
        <v>135</v>
      </c>
    </row>
    <row r="40" spans="1:28" x14ac:dyDescent="0.3">
      <c r="A40" s="1" t="s">
        <v>45</v>
      </c>
      <c r="B40" s="1" t="s">
        <v>60</v>
      </c>
      <c r="C40" s="27" t="s">
        <v>447</v>
      </c>
      <c r="D40" s="38">
        <v>11</v>
      </c>
      <c r="E40" s="92"/>
      <c r="F40" s="92"/>
      <c r="G40" s="92"/>
      <c r="H40" s="92"/>
      <c r="I40" s="92"/>
      <c r="J40" s="92"/>
      <c r="K40" s="92"/>
      <c r="L40" s="92"/>
      <c r="M40" s="92"/>
      <c r="N40" s="27">
        <f t="shared" ref="N40" si="13">SUM(L40:M40)</f>
        <v>0</v>
      </c>
      <c r="O40" s="93"/>
      <c r="P40" s="93"/>
      <c r="Q40" s="93"/>
      <c r="R40" s="93"/>
      <c r="S40" s="93"/>
      <c r="T40" s="27">
        <f t="shared" ref="T40" si="14">+(F40*2)+J40</f>
        <v>0</v>
      </c>
      <c r="U40" s="40" t="str">
        <f t="shared" ref="U40" si="15">IFERROR(((T40+Q40+N40-R40)+(O40*2))/E40,"")</f>
        <v/>
      </c>
      <c r="V40" s="22">
        <v>288</v>
      </c>
      <c r="W40" s="22" t="s">
        <v>95</v>
      </c>
      <c r="X40" s="22" t="s">
        <v>83</v>
      </c>
      <c r="Y40" s="73">
        <v>2712</v>
      </c>
      <c r="Z40" s="42"/>
      <c r="AA40" s="1" t="s">
        <v>223</v>
      </c>
      <c r="AB40" s="28" t="s">
        <v>135</v>
      </c>
    </row>
    <row r="41" spans="1:28" x14ac:dyDescent="0.3">
      <c r="A41" s="1" t="s">
        <v>45</v>
      </c>
      <c r="B41" s="1" t="s">
        <v>60</v>
      </c>
      <c r="C41" s="27" t="s">
        <v>358</v>
      </c>
      <c r="D41" s="38">
        <v>23</v>
      </c>
      <c r="E41" s="92"/>
      <c r="F41" s="92"/>
      <c r="G41" s="92"/>
      <c r="H41" s="92"/>
      <c r="I41" s="92"/>
      <c r="J41" s="92"/>
      <c r="K41" s="92"/>
      <c r="L41" s="92"/>
      <c r="M41" s="92"/>
      <c r="N41" s="27">
        <f t="shared" si="8"/>
        <v>0</v>
      </c>
      <c r="O41" s="93"/>
      <c r="P41" s="93"/>
      <c r="Q41" s="93"/>
      <c r="R41" s="93"/>
      <c r="S41" s="93"/>
      <c r="T41" s="27">
        <f t="shared" si="9"/>
        <v>0</v>
      </c>
      <c r="U41" s="40" t="str">
        <f t="shared" si="10"/>
        <v/>
      </c>
      <c r="V41" s="22">
        <v>288</v>
      </c>
      <c r="W41" s="22" t="s">
        <v>95</v>
      </c>
      <c r="X41" s="22" t="s">
        <v>83</v>
      </c>
      <c r="Y41" s="73">
        <v>2712</v>
      </c>
      <c r="Z41" s="42"/>
      <c r="AA41" s="1" t="s">
        <v>223</v>
      </c>
      <c r="AB41" s="28" t="s">
        <v>135</v>
      </c>
    </row>
    <row r="42" spans="1:28" x14ac:dyDescent="0.3">
      <c r="A42" s="1" t="s">
        <v>45</v>
      </c>
      <c r="B42" s="1" t="s">
        <v>60</v>
      </c>
      <c r="C42" s="27" t="s">
        <v>359</v>
      </c>
      <c r="D42" s="38">
        <v>20</v>
      </c>
      <c r="E42" s="92"/>
      <c r="F42" s="92"/>
      <c r="G42" s="92"/>
      <c r="H42" s="92"/>
      <c r="I42" s="92"/>
      <c r="J42" s="92"/>
      <c r="K42" s="92"/>
      <c r="L42" s="92"/>
      <c r="M42" s="92"/>
      <c r="N42" s="27">
        <f t="shared" si="8"/>
        <v>0</v>
      </c>
      <c r="O42" s="93"/>
      <c r="P42" s="93"/>
      <c r="Q42" s="93"/>
      <c r="R42" s="93"/>
      <c r="S42" s="93"/>
      <c r="T42" s="27">
        <f t="shared" si="9"/>
        <v>0</v>
      </c>
      <c r="U42" s="40" t="str">
        <f t="shared" si="10"/>
        <v/>
      </c>
      <c r="V42" s="22">
        <v>288</v>
      </c>
      <c r="W42" s="22" t="s">
        <v>95</v>
      </c>
      <c r="X42" s="22" t="s">
        <v>83</v>
      </c>
      <c r="Y42" s="73">
        <v>2712</v>
      </c>
      <c r="Z42" s="42"/>
      <c r="AA42" s="1" t="s">
        <v>223</v>
      </c>
      <c r="AB42" s="28" t="s">
        <v>135</v>
      </c>
    </row>
    <row r="43" spans="1:28" x14ac:dyDescent="0.3">
      <c r="A43" s="1" t="s">
        <v>45</v>
      </c>
      <c r="B43" s="1" t="s">
        <v>60</v>
      </c>
      <c r="C43" s="27" t="s">
        <v>448</v>
      </c>
      <c r="D43" s="38">
        <v>25</v>
      </c>
      <c r="E43" s="92"/>
      <c r="F43" s="92"/>
      <c r="G43" s="92"/>
      <c r="H43" s="92"/>
      <c r="I43" s="92"/>
      <c r="J43" s="92"/>
      <c r="K43" s="92"/>
      <c r="L43" s="92"/>
      <c r="M43" s="92"/>
      <c r="N43" s="27">
        <f t="shared" ref="N43:N44" si="16">SUM(L43:M43)</f>
        <v>0</v>
      </c>
      <c r="O43" s="93"/>
      <c r="P43" s="93"/>
      <c r="Q43" s="93"/>
      <c r="R43" s="93"/>
      <c r="S43" s="93"/>
      <c r="T43" s="27">
        <f t="shared" ref="T43:T44" si="17">+(F43*2)+J43</f>
        <v>0</v>
      </c>
      <c r="U43" s="40" t="str">
        <f t="shared" ref="U43:U44" si="18">IFERROR(((T43+Q43+N43-R43)+(O43*2))/E43,"")</f>
        <v/>
      </c>
      <c r="V43" s="22">
        <v>288</v>
      </c>
      <c r="W43" s="22" t="s">
        <v>95</v>
      </c>
      <c r="X43" s="22" t="s">
        <v>83</v>
      </c>
      <c r="Y43" s="73">
        <v>2712</v>
      </c>
      <c r="Z43" s="42"/>
      <c r="AA43" s="1" t="s">
        <v>223</v>
      </c>
      <c r="AB43" s="28" t="s">
        <v>135</v>
      </c>
    </row>
    <row r="44" spans="1:28" x14ac:dyDescent="0.3">
      <c r="A44" s="1" t="s">
        <v>45</v>
      </c>
      <c r="B44" s="1" t="s">
        <v>60</v>
      </c>
      <c r="C44" s="27" t="s">
        <v>193</v>
      </c>
      <c r="D44" s="38">
        <v>10</v>
      </c>
      <c r="E44" s="92"/>
      <c r="F44" s="92"/>
      <c r="G44" s="92"/>
      <c r="H44" s="92"/>
      <c r="I44" s="92"/>
      <c r="J44" s="92"/>
      <c r="K44" s="92"/>
      <c r="L44" s="92"/>
      <c r="M44" s="92"/>
      <c r="N44" s="27">
        <f t="shared" si="16"/>
        <v>0</v>
      </c>
      <c r="O44" s="93"/>
      <c r="P44" s="93"/>
      <c r="Q44" s="93"/>
      <c r="R44" s="93"/>
      <c r="S44" s="93"/>
      <c r="T44" s="27">
        <f t="shared" si="17"/>
        <v>0</v>
      </c>
      <c r="U44" s="40" t="str">
        <f t="shared" si="18"/>
        <v/>
      </c>
      <c r="V44" s="22">
        <v>288</v>
      </c>
      <c r="W44" s="22" t="s">
        <v>95</v>
      </c>
      <c r="X44" s="22" t="s">
        <v>83</v>
      </c>
      <c r="Y44" s="73">
        <v>2712</v>
      </c>
      <c r="Z44" s="42"/>
      <c r="AA44" s="1" t="s">
        <v>223</v>
      </c>
      <c r="AB44" s="28" t="s">
        <v>135</v>
      </c>
    </row>
    <row r="45" spans="1:28" x14ac:dyDescent="0.3">
      <c r="A45" s="1" t="s">
        <v>45</v>
      </c>
      <c r="B45" s="1" t="s">
        <v>60</v>
      </c>
      <c r="C45" s="27" t="s">
        <v>361</v>
      </c>
      <c r="D45" s="38">
        <v>31</v>
      </c>
      <c r="E45" s="92"/>
      <c r="F45" s="92"/>
      <c r="G45" s="92"/>
      <c r="H45" s="92"/>
      <c r="I45" s="92"/>
      <c r="J45" s="92"/>
      <c r="K45" s="92"/>
      <c r="L45" s="92"/>
      <c r="M45" s="92"/>
      <c r="N45" s="27">
        <f>SUM(L45:M45)</f>
        <v>0</v>
      </c>
      <c r="O45" s="93"/>
      <c r="P45" s="93"/>
      <c r="Q45" s="93"/>
      <c r="R45" s="93"/>
      <c r="S45" s="93"/>
      <c r="T45" s="27">
        <f t="shared" si="9"/>
        <v>0</v>
      </c>
      <c r="U45" s="40" t="str">
        <f t="shared" si="10"/>
        <v/>
      </c>
      <c r="V45" s="22">
        <v>288</v>
      </c>
      <c r="W45" s="22" t="s">
        <v>95</v>
      </c>
      <c r="X45" s="22" t="s">
        <v>83</v>
      </c>
      <c r="Y45" s="73">
        <v>2712</v>
      </c>
      <c r="Z45" s="42"/>
      <c r="AA45" s="1" t="s">
        <v>223</v>
      </c>
      <c r="AB45" s="28" t="s">
        <v>135</v>
      </c>
    </row>
    <row r="46" spans="1:28" x14ac:dyDescent="0.3">
      <c r="A46" s="1" t="s">
        <v>45</v>
      </c>
      <c r="B46" s="1" t="s">
        <v>60</v>
      </c>
      <c r="C46" s="57" t="s">
        <v>38</v>
      </c>
      <c r="D46" s="1"/>
      <c r="E46" s="57">
        <v>240</v>
      </c>
      <c r="F46" s="43"/>
      <c r="G46" s="43"/>
      <c r="H46" s="43"/>
      <c r="I46" s="43"/>
      <c r="J46" s="43"/>
      <c r="K46" s="43"/>
      <c r="L46" s="43"/>
      <c r="M46" s="43"/>
      <c r="N46" s="27"/>
      <c r="O46" s="43"/>
      <c r="P46" s="43"/>
      <c r="Q46" s="43"/>
      <c r="R46" s="43"/>
      <c r="S46" s="43"/>
      <c r="T46" s="57">
        <v>58</v>
      </c>
      <c r="U46" s="40" t="str">
        <f t="shared" ref="U46" si="19">_xlfn.IFNA("",((T46+Q46+N46-R46)+(O46*2))/E46)</f>
        <v/>
      </c>
      <c r="V46" s="22">
        <v>288</v>
      </c>
      <c r="W46" s="22" t="s">
        <v>95</v>
      </c>
      <c r="X46" s="22" t="s">
        <v>83</v>
      </c>
      <c r="Y46" s="73">
        <v>2712</v>
      </c>
      <c r="Z46" s="42"/>
      <c r="AA46" s="1" t="s">
        <v>223</v>
      </c>
      <c r="AB46" s="28" t="s">
        <v>135</v>
      </c>
    </row>
    <row r="47" spans="1:28" x14ac:dyDescent="0.3">
      <c r="A47" s="44" t="s">
        <v>45</v>
      </c>
      <c r="B47" s="44" t="s">
        <v>60</v>
      </c>
      <c r="C47" s="45" t="s">
        <v>39</v>
      </c>
      <c r="D47" s="44"/>
      <c r="E47" s="45">
        <f t="shared" ref="E47:T47" si="20">SUM(E35:E46)</f>
        <v>240</v>
      </c>
      <c r="F47" s="45">
        <f t="shared" si="20"/>
        <v>0</v>
      </c>
      <c r="G47" s="45">
        <f t="shared" si="20"/>
        <v>0</v>
      </c>
      <c r="H47" s="45">
        <f t="shared" si="20"/>
        <v>0</v>
      </c>
      <c r="I47" s="45">
        <f t="shared" si="20"/>
        <v>0</v>
      </c>
      <c r="J47" s="45">
        <f t="shared" si="20"/>
        <v>0</v>
      </c>
      <c r="K47" s="45">
        <f t="shared" si="20"/>
        <v>0</v>
      </c>
      <c r="L47" s="45">
        <f t="shared" si="20"/>
        <v>0</v>
      </c>
      <c r="M47" s="45">
        <f t="shared" si="20"/>
        <v>0</v>
      </c>
      <c r="N47" s="45">
        <f t="shared" si="20"/>
        <v>0</v>
      </c>
      <c r="O47" s="45">
        <f t="shared" si="20"/>
        <v>0</v>
      </c>
      <c r="P47" s="45">
        <f t="shared" si="20"/>
        <v>0</v>
      </c>
      <c r="Q47" s="45">
        <f t="shared" si="20"/>
        <v>0</v>
      </c>
      <c r="R47" s="45">
        <f t="shared" si="20"/>
        <v>0</v>
      </c>
      <c r="S47" s="45">
        <f t="shared" si="20"/>
        <v>0</v>
      </c>
      <c r="T47" s="45">
        <f t="shared" si="20"/>
        <v>85</v>
      </c>
      <c r="U47" s="46">
        <f>((T47+Q47+N47-R47)+(O47*2))/E47</f>
        <v>0.35416666666666669</v>
      </c>
      <c r="V47" s="47">
        <v>288</v>
      </c>
      <c r="W47" s="47" t="s">
        <v>95</v>
      </c>
      <c r="X47" s="47" t="s">
        <v>83</v>
      </c>
      <c r="Y47" s="74">
        <v>2712</v>
      </c>
      <c r="Z47" s="49"/>
      <c r="AA47" s="44" t="s">
        <v>223</v>
      </c>
      <c r="AB47" s="80" t="s">
        <v>135</v>
      </c>
    </row>
    <row r="48" spans="1:28" x14ac:dyDescent="0.3">
      <c r="A48" s="1"/>
      <c r="B48" s="1"/>
      <c r="C48" s="1"/>
      <c r="D48" s="1"/>
      <c r="F48" s="50" t="s">
        <v>40</v>
      </c>
      <c r="G48" s="51" t="e">
        <f>F47/G47</f>
        <v>#DIV/0!</v>
      </c>
      <c r="H48" s="27"/>
      <c r="I48" s="1"/>
      <c r="J48" s="50" t="s">
        <v>41</v>
      </c>
      <c r="K48" s="52" t="e">
        <f>J47/K47</f>
        <v>#DIV/0!</v>
      </c>
      <c r="L48" s="1"/>
      <c r="M48" s="39" t="s">
        <v>42</v>
      </c>
      <c r="N48" s="53"/>
      <c r="P48" s="1"/>
      <c r="Q48" s="1"/>
      <c r="R48" s="1"/>
      <c r="S48" s="1"/>
      <c r="T48" s="1"/>
      <c r="U48" s="1"/>
      <c r="V48" s="22"/>
      <c r="W48" s="22"/>
      <c r="X48" s="22"/>
      <c r="Y48" s="54"/>
      <c r="Z48" s="42"/>
      <c r="AA48" s="1"/>
      <c r="AB48" s="28"/>
    </row>
    <row r="49" spans="1:28" x14ac:dyDescent="0.3">
      <c r="A49" s="1"/>
      <c r="B49" s="1"/>
      <c r="C49" s="5" t="s">
        <v>43</v>
      </c>
      <c r="V49" s="22"/>
      <c r="W49" s="22"/>
      <c r="X49" s="22"/>
      <c r="Y49" s="54"/>
      <c r="Z49" s="42"/>
      <c r="AA49" s="1"/>
      <c r="AB49" s="28"/>
    </row>
    <row r="50" spans="1:28" x14ac:dyDescent="0.3">
      <c r="B50" s="1"/>
      <c r="C50" s="1" t="s">
        <v>480</v>
      </c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2"/>
      <c r="AA50" s="1"/>
      <c r="AB50" s="28"/>
    </row>
    <row r="51" spans="1:28" x14ac:dyDescent="0.3">
      <c r="AB51" s="87"/>
    </row>
    <row r="52" spans="1:28" x14ac:dyDescent="0.3">
      <c r="AB52" s="87"/>
    </row>
    <row r="53" spans="1:28" x14ac:dyDescent="0.3">
      <c r="AB53" s="87"/>
    </row>
  </sheetData>
  <sheetProtection sheet="1" objects="1" scenarios="1"/>
  <printOptions gridLines="1"/>
  <pageMargins left="0.25" right="0.25" top="0.75" bottom="0.5" header="0.3" footer="0.3"/>
  <pageSetup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88F5A-06AC-4B01-A2DF-BF8944D6C9D0}">
  <sheetPr>
    <tabColor rgb="FFFF0000"/>
  </sheetPr>
  <dimension ref="A1:AB51"/>
  <sheetViews>
    <sheetView workbookViewId="0">
      <selection activeCell="C13" sqref="C13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3" t="s">
        <v>439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29262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236</v>
      </c>
      <c r="D4" s="7" t="s">
        <v>4</v>
      </c>
      <c r="E4" s="8"/>
      <c r="F4" s="5"/>
      <c r="G4" s="1"/>
      <c r="J4" s="15" t="s">
        <v>282</v>
      </c>
      <c r="K4" s="16" t="s">
        <v>44</v>
      </c>
      <c r="L4" s="17"/>
      <c r="M4" s="18"/>
      <c r="N4" s="19">
        <v>37</v>
      </c>
      <c r="O4" s="19">
        <v>18</v>
      </c>
      <c r="P4" s="19">
        <v>33</v>
      </c>
      <c r="Q4" s="19">
        <v>25</v>
      </c>
      <c r="R4" s="20"/>
      <c r="S4" s="21">
        <f>SUM(N4:R4)</f>
        <v>113</v>
      </c>
      <c r="T4" s="22">
        <v>292</v>
      </c>
    </row>
    <row r="5" spans="1:28" x14ac:dyDescent="0.3">
      <c r="B5" s="1"/>
      <c r="C5" s="6" t="s">
        <v>281</v>
      </c>
      <c r="D5" s="7" t="s">
        <v>5</v>
      </c>
      <c r="E5" s="1"/>
      <c r="F5" s="1"/>
      <c r="G5" s="1"/>
      <c r="J5" s="15" t="s">
        <v>283</v>
      </c>
      <c r="K5" s="16" t="s">
        <v>71</v>
      </c>
      <c r="L5" s="17"/>
      <c r="M5" s="18"/>
      <c r="N5" s="19">
        <v>18</v>
      </c>
      <c r="O5" s="19">
        <v>26</v>
      </c>
      <c r="P5" s="19">
        <v>23</v>
      </c>
      <c r="Q5" s="19">
        <v>33</v>
      </c>
      <c r="R5" s="20"/>
      <c r="S5" s="21">
        <f>SUM(N5:R5)</f>
        <v>100</v>
      </c>
      <c r="T5" s="22">
        <v>292</v>
      </c>
      <c r="U5" s="1"/>
      <c r="V5" s="1"/>
      <c r="W5" s="1"/>
    </row>
    <row r="6" spans="1:28" x14ac:dyDescent="0.3">
      <c r="C6" s="23">
        <v>123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72"/>
      <c r="D7" s="7" t="s">
        <v>7</v>
      </c>
      <c r="G7" s="1"/>
      <c r="S7" s="1"/>
      <c r="T7" s="25" t="s">
        <v>8</v>
      </c>
      <c r="U7" s="1"/>
      <c r="V7" s="26">
        <v>292</v>
      </c>
      <c r="W7" s="1"/>
    </row>
    <row r="8" spans="1:28" x14ac:dyDescent="0.3">
      <c r="B8" s="1"/>
      <c r="C8" s="72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>
        <v>26</v>
      </c>
      <c r="W11" s="1"/>
      <c r="X11" s="1"/>
      <c r="Y11" s="31"/>
      <c r="Z11" s="42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70</v>
      </c>
      <c r="B13" s="1" t="s">
        <v>45</v>
      </c>
      <c r="C13" s="27" t="s">
        <v>116</v>
      </c>
      <c r="D13" s="38">
        <v>22</v>
      </c>
      <c r="E13" s="92"/>
      <c r="F13" s="92"/>
      <c r="G13" s="92"/>
      <c r="H13" s="92"/>
      <c r="I13" s="92"/>
      <c r="J13" s="92"/>
      <c r="K13" s="92"/>
      <c r="L13" s="92"/>
      <c r="M13" s="92"/>
      <c r="N13" s="27">
        <f>SUM(L13:M13)</f>
        <v>0</v>
      </c>
      <c r="O13" s="92"/>
      <c r="P13" s="93"/>
      <c r="Q13" s="92"/>
      <c r="R13" s="92"/>
      <c r="S13" s="92"/>
      <c r="T13" s="27">
        <v>5</v>
      </c>
      <c r="U13" s="40" t="str">
        <f>IFERROR(((T13+Q13+N13-R13)+(O13*2))/E13,"")</f>
        <v/>
      </c>
      <c r="V13" s="22">
        <v>292</v>
      </c>
      <c r="W13" s="22" t="s">
        <v>82</v>
      </c>
      <c r="X13" s="22" t="s">
        <v>96</v>
      </c>
      <c r="Y13" s="73">
        <v>123</v>
      </c>
      <c r="Z13" s="42"/>
      <c r="AA13" s="1" t="s">
        <v>97</v>
      </c>
      <c r="AB13" s="28" t="s">
        <v>284</v>
      </c>
    </row>
    <row r="14" spans="1:28" x14ac:dyDescent="0.3">
      <c r="A14" s="1" t="s">
        <v>70</v>
      </c>
      <c r="B14" s="1" t="s">
        <v>45</v>
      </c>
      <c r="C14" s="27" t="s">
        <v>50</v>
      </c>
      <c r="D14" s="38">
        <v>15</v>
      </c>
      <c r="E14" s="92"/>
      <c r="F14" s="92"/>
      <c r="G14" s="92"/>
      <c r="H14" s="92"/>
      <c r="I14" s="92"/>
      <c r="J14" s="92"/>
      <c r="K14" s="92"/>
      <c r="L14" s="92"/>
      <c r="M14" s="92"/>
      <c r="N14" s="27">
        <f t="shared" ref="N14:N19" si="0">SUM(L14:M14)</f>
        <v>0</v>
      </c>
      <c r="O14" s="93"/>
      <c r="P14" s="93"/>
      <c r="Q14" s="93"/>
      <c r="R14" s="93"/>
      <c r="S14" s="93"/>
      <c r="T14" s="27">
        <v>1</v>
      </c>
      <c r="U14" s="40" t="str">
        <f t="shared" ref="U14:U22" si="1">IFERROR(((T14+Q14+N14-R14)+(O14*2))/E14,"")</f>
        <v/>
      </c>
      <c r="V14" s="22">
        <v>292</v>
      </c>
      <c r="W14" s="22" t="s">
        <v>82</v>
      </c>
      <c r="X14" s="22" t="s">
        <v>96</v>
      </c>
      <c r="Y14" s="73">
        <v>123</v>
      </c>
      <c r="Z14" s="42"/>
      <c r="AA14" s="1" t="s">
        <v>97</v>
      </c>
      <c r="AB14" s="28" t="s">
        <v>284</v>
      </c>
    </row>
    <row r="15" spans="1:28" x14ac:dyDescent="0.3">
      <c r="A15" s="1" t="s">
        <v>70</v>
      </c>
      <c r="B15" s="1" t="s">
        <v>45</v>
      </c>
      <c r="C15" s="27" t="s">
        <v>49</v>
      </c>
      <c r="D15" s="38">
        <v>10</v>
      </c>
      <c r="E15" s="92"/>
      <c r="F15" s="92"/>
      <c r="G15" s="92"/>
      <c r="H15" s="92"/>
      <c r="I15" s="92"/>
      <c r="J15" s="92"/>
      <c r="K15" s="92"/>
      <c r="L15" s="92"/>
      <c r="M15" s="92"/>
      <c r="N15" s="27">
        <f t="shared" si="0"/>
        <v>0</v>
      </c>
      <c r="O15" s="93"/>
      <c r="P15" s="93"/>
      <c r="Q15" s="93"/>
      <c r="R15" s="93"/>
      <c r="S15" s="93"/>
      <c r="T15" s="27">
        <v>22</v>
      </c>
      <c r="U15" s="40" t="str">
        <f t="shared" si="1"/>
        <v/>
      </c>
      <c r="V15" s="22">
        <v>292</v>
      </c>
      <c r="W15" s="22" t="s">
        <v>82</v>
      </c>
      <c r="X15" s="22" t="s">
        <v>96</v>
      </c>
      <c r="Y15" s="73">
        <v>123</v>
      </c>
      <c r="Z15" s="42"/>
      <c r="AA15" s="1" t="s">
        <v>97</v>
      </c>
      <c r="AB15" s="28" t="s">
        <v>284</v>
      </c>
    </row>
    <row r="16" spans="1:28" x14ac:dyDescent="0.3">
      <c r="A16" s="1" t="s">
        <v>70</v>
      </c>
      <c r="B16" s="1" t="s">
        <v>45</v>
      </c>
      <c r="C16" s="27" t="s">
        <v>46</v>
      </c>
      <c r="D16" s="38">
        <v>12</v>
      </c>
      <c r="E16" s="92"/>
      <c r="F16" s="92"/>
      <c r="G16" s="92"/>
      <c r="H16" s="92"/>
      <c r="I16" s="92"/>
      <c r="J16" s="92"/>
      <c r="K16" s="92"/>
      <c r="L16" s="92"/>
      <c r="M16" s="92"/>
      <c r="N16" s="27">
        <f t="shared" si="0"/>
        <v>0</v>
      </c>
      <c r="O16" s="93"/>
      <c r="P16" s="93"/>
      <c r="Q16" s="93"/>
      <c r="R16" s="93"/>
      <c r="S16" s="93"/>
      <c r="T16" s="27">
        <v>2</v>
      </c>
      <c r="U16" s="40" t="str">
        <f t="shared" si="1"/>
        <v/>
      </c>
      <c r="V16" s="22">
        <v>292</v>
      </c>
      <c r="W16" s="22" t="s">
        <v>82</v>
      </c>
      <c r="X16" s="22" t="s">
        <v>96</v>
      </c>
      <c r="Y16" s="73">
        <v>123</v>
      </c>
      <c r="Z16" s="42"/>
      <c r="AA16" s="1" t="s">
        <v>97</v>
      </c>
      <c r="AB16" s="28" t="s">
        <v>284</v>
      </c>
    </row>
    <row r="17" spans="1:28" x14ac:dyDescent="0.3">
      <c r="A17" s="1" t="s">
        <v>70</v>
      </c>
      <c r="B17" s="1" t="s">
        <v>45</v>
      </c>
      <c r="C17" s="27" t="s">
        <v>47</v>
      </c>
      <c r="D17" s="38">
        <v>30</v>
      </c>
      <c r="E17" s="92"/>
      <c r="F17" s="92"/>
      <c r="G17" s="92"/>
      <c r="H17" s="92"/>
      <c r="I17" s="92"/>
      <c r="J17" s="92"/>
      <c r="K17" s="92"/>
      <c r="L17" s="92"/>
      <c r="M17" s="92"/>
      <c r="N17" s="27">
        <f t="shared" si="0"/>
        <v>0</v>
      </c>
      <c r="O17" s="93"/>
      <c r="P17" s="93"/>
      <c r="Q17" s="93"/>
      <c r="R17" s="93"/>
      <c r="S17" s="93"/>
      <c r="T17" s="27">
        <v>6</v>
      </c>
      <c r="U17" s="40" t="str">
        <f t="shared" si="1"/>
        <v/>
      </c>
      <c r="V17" s="22">
        <v>292</v>
      </c>
      <c r="W17" s="22" t="s">
        <v>82</v>
      </c>
      <c r="X17" s="22" t="s">
        <v>96</v>
      </c>
      <c r="Y17" s="73">
        <v>123</v>
      </c>
      <c r="Z17" s="42"/>
      <c r="AA17" s="1" t="s">
        <v>97</v>
      </c>
      <c r="AB17" s="28" t="s">
        <v>284</v>
      </c>
    </row>
    <row r="18" spans="1:28" x14ac:dyDescent="0.3">
      <c r="A18" s="1" t="s">
        <v>70</v>
      </c>
      <c r="B18" s="1" t="s">
        <v>45</v>
      </c>
      <c r="C18" s="27" t="s">
        <v>48</v>
      </c>
      <c r="D18" s="38">
        <v>31</v>
      </c>
      <c r="E18" s="92"/>
      <c r="F18" s="92"/>
      <c r="G18" s="92"/>
      <c r="H18" s="92"/>
      <c r="I18" s="92"/>
      <c r="J18" s="92"/>
      <c r="K18" s="92"/>
      <c r="L18" s="92"/>
      <c r="M18" s="92"/>
      <c r="N18" s="27">
        <f t="shared" si="0"/>
        <v>0</v>
      </c>
      <c r="O18" s="93"/>
      <c r="P18" s="93"/>
      <c r="Q18" s="93"/>
      <c r="R18" s="93"/>
      <c r="S18" s="93"/>
      <c r="T18" s="27">
        <v>29</v>
      </c>
      <c r="U18" s="40" t="str">
        <f t="shared" si="1"/>
        <v/>
      </c>
      <c r="V18" s="22">
        <v>292</v>
      </c>
      <c r="W18" s="22" t="s">
        <v>82</v>
      </c>
      <c r="X18" s="22" t="s">
        <v>96</v>
      </c>
      <c r="Y18" s="73">
        <v>123</v>
      </c>
      <c r="Z18" s="42"/>
      <c r="AA18" s="1" t="s">
        <v>97</v>
      </c>
      <c r="AB18" s="28" t="s">
        <v>284</v>
      </c>
    </row>
    <row r="19" spans="1:28" x14ac:dyDescent="0.3">
      <c r="A19" s="1" t="s">
        <v>70</v>
      </c>
      <c r="B19" s="1" t="s">
        <v>45</v>
      </c>
      <c r="C19" s="27" t="s">
        <v>118</v>
      </c>
      <c r="D19" s="38">
        <v>33</v>
      </c>
      <c r="E19" s="92"/>
      <c r="F19" s="92"/>
      <c r="G19" s="92"/>
      <c r="H19" s="92"/>
      <c r="I19" s="92"/>
      <c r="J19" s="92"/>
      <c r="K19" s="92"/>
      <c r="L19" s="92"/>
      <c r="M19" s="92"/>
      <c r="N19" s="27">
        <f t="shared" si="0"/>
        <v>0</v>
      </c>
      <c r="O19" s="93"/>
      <c r="P19" s="93"/>
      <c r="Q19" s="93"/>
      <c r="R19" s="93"/>
      <c r="S19" s="93"/>
      <c r="T19" s="27">
        <v>29</v>
      </c>
      <c r="U19" s="40" t="str">
        <f t="shared" si="1"/>
        <v/>
      </c>
      <c r="V19" s="22">
        <v>292</v>
      </c>
      <c r="W19" s="22" t="s">
        <v>82</v>
      </c>
      <c r="X19" s="22" t="s">
        <v>96</v>
      </c>
      <c r="Y19" s="73">
        <v>123</v>
      </c>
      <c r="Z19" s="42"/>
      <c r="AA19" s="1" t="s">
        <v>97</v>
      </c>
      <c r="AB19" s="28" t="s">
        <v>284</v>
      </c>
    </row>
    <row r="20" spans="1:28" x14ac:dyDescent="0.3">
      <c r="A20" s="1" t="s">
        <v>70</v>
      </c>
      <c r="B20" s="1" t="s">
        <v>45</v>
      </c>
      <c r="C20" s="27" t="s">
        <v>51</v>
      </c>
      <c r="D20" s="38">
        <v>34</v>
      </c>
      <c r="E20" s="92"/>
      <c r="F20" s="92"/>
      <c r="G20" s="92"/>
      <c r="H20" s="92"/>
      <c r="I20" s="92"/>
      <c r="J20" s="92"/>
      <c r="K20" s="92"/>
      <c r="L20" s="92"/>
      <c r="M20" s="92"/>
      <c r="N20" s="27">
        <f>SUM(L20:M20)</f>
        <v>0</v>
      </c>
      <c r="O20" s="93"/>
      <c r="P20" s="93"/>
      <c r="Q20" s="93"/>
      <c r="R20" s="93"/>
      <c r="S20" s="93"/>
      <c r="T20" s="27">
        <v>17</v>
      </c>
      <c r="U20" s="40" t="str">
        <f t="shared" si="1"/>
        <v/>
      </c>
      <c r="V20" s="22">
        <v>292</v>
      </c>
      <c r="W20" s="22" t="s">
        <v>82</v>
      </c>
      <c r="X20" s="22" t="s">
        <v>96</v>
      </c>
      <c r="Y20" s="73">
        <v>123</v>
      </c>
      <c r="Z20" s="42"/>
      <c r="AA20" s="1" t="s">
        <v>97</v>
      </c>
      <c r="AB20" s="28" t="s">
        <v>284</v>
      </c>
    </row>
    <row r="21" spans="1:28" x14ac:dyDescent="0.3">
      <c r="A21" s="1" t="s">
        <v>70</v>
      </c>
      <c r="B21" s="1" t="s">
        <v>45</v>
      </c>
      <c r="C21" s="27" t="s">
        <v>54</v>
      </c>
      <c r="D21" s="38">
        <v>5</v>
      </c>
      <c r="E21" s="92" t="s">
        <v>415</v>
      </c>
      <c r="F21" s="92"/>
      <c r="G21" s="92"/>
      <c r="H21" s="92"/>
      <c r="I21" s="92"/>
      <c r="J21" s="92"/>
      <c r="K21" s="92"/>
      <c r="L21" s="92"/>
      <c r="M21" s="92"/>
      <c r="N21" s="27"/>
      <c r="O21" s="93"/>
      <c r="P21" s="93"/>
      <c r="Q21" s="93"/>
      <c r="R21" s="93"/>
      <c r="S21" s="93"/>
      <c r="T21" s="27"/>
      <c r="U21" s="40" t="str">
        <f t="shared" si="1"/>
        <v/>
      </c>
      <c r="V21" s="22">
        <v>292</v>
      </c>
      <c r="W21" s="22" t="s">
        <v>82</v>
      </c>
      <c r="X21" s="22" t="s">
        <v>96</v>
      </c>
      <c r="Y21" s="73">
        <v>123</v>
      </c>
      <c r="Z21" s="42"/>
      <c r="AA21" s="1" t="s">
        <v>97</v>
      </c>
      <c r="AB21" s="28" t="s">
        <v>284</v>
      </c>
    </row>
    <row r="22" spans="1:28" x14ac:dyDescent="0.3">
      <c r="A22" s="1" t="s">
        <v>70</v>
      </c>
      <c r="B22" s="1" t="s">
        <v>45</v>
      </c>
      <c r="C22" s="27" t="s">
        <v>55</v>
      </c>
      <c r="D22" s="38">
        <v>11</v>
      </c>
      <c r="E22" s="92"/>
      <c r="F22" s="92"/>
      <c r="G22" s="92"/>
      <c r="H22" s="92"/>
      <c r="I22" s="92"/>
      <c r="J22" s="92"/>
      <c r="K22" s="92"/>
      <c r="L22" s="92"/>
      <c r="M22" s="92"/>
      <c r="N22" s="27">
        <f>SUM(L22:M22)</f>
        <v>0</v>
      </c>
      <c r="O22" s="93"/>
      <c r="P22" s="93"/>
      <c r="Q22" s="93"/>
      <c r="R22" s="93"/>
      <c r="S22" s="93"/>
      <c r="T22" s="27">
        <v>2</v>
      </c>
      <c r="U22" s="40" t="str">
        <f t="shared" si="1"/>
        <v/>
      </c>
      <c r="V22" s="22">
        <v>292</v>
      </c>
      <c r="W22" s="22" t="s">
        <v>82</v>
      </c>
      <c r="X22" s="22" t="s">
        <v>96</v>
      </c>
      <c r="Y22" s="73">
        <v>123</v>
      </c>
      <c r="Z22" s="42"/>
      <c r="AA22" s="1" t="s">
        <v>97</v>
      </c>
      <c r="AB22" s="28" t="s">
        <v>284</v>
      </c>
    </row>
    <row r="23" spans="1:28" x14ac:dyDescent="0.3">
      <c r="A23" s="1" t="s">
        <v>70</v>
      </c>
      <c r="B23" s="1" t="s">
        <v>45</v>
      </c>
      <c r="C23" s="57" t="s">
        <v>38</v>
      </c>
      <c r="D23" s="1"/>
      <c r="E23" s="57">
        <v>240</v>
      </c>
      <c r="F23" s="43"/>
      <c r="G23" s="43"/>
      <c r="H23" s="43"/>
      <c r="I23" s="43"/>
      <c r="J23" s="43"/>
      <c r="K23" s="43"/>
      <c r="L23" s="43"/>
      <c r="M23" s="43"/>
      <c r="N23" s="27"/>
      <c r="O23" s="43"/>
      <c r="P23" s="43"/>
      <c r="Q23" s="43"/>
      <c r="R23" s="43"/>
      <c r="S23" s="43"/>
      <c r="T23" s="27"/>
      <c r="U23" s="40" t="str">
        <f t="shared" ref="U23" si="2">_xlfn.IFNA("",((T23+Q23+N23-R23)+(O23*2))/E23)</f>
        <v/>
      </c>
      <c r="V23" s="22">
        <v>292</v>
      </c>
      <c r="W23" s="22" t="s">
        <v>82</v>
      </c>
      <c r="X23" s="22" t="s">
        <v>96</v>
      </c>
      <c r="Y23" s="73">
        <v>123</v>
      </c>
      <c r="Z23" s="42"/>
      <c r="AA23" s="1" t="s">
        <v>97</v>
      </c>
      <c r="AB23" s="28" t="s">
        <v>284</v>
      </c>
    </row>
    <row r="24" spans="1:28" x14ac:dyDescent="0.3">
      <c r="A24" s="44" t="s">
        <v>440</v>
      </c>
      <c r="B24" s="44" t="s">
        <v>45</v>
      </c>
      <c r="C24" s="45" t="s">
        <v>39</v>
      </c>
      <c r="D24" s="44"/>
      <c r="E24" s="45">
        <f t="shared" ref="E24:T24" si="3">SUM(E13:E23)</f>
        <v>240</v>
      </c>
      <c r="F24" s="45">
        <f t="shared" si="3"/>
        <v>0</v>
      </c>
      <c r="G24" s="45">
        <f t="shared" si="3"/>
        <v>0</v>
      </c>
      <c r="H24" s="45">
        <f t="shared" si="3"/>
        <v>0</v>
      </c>
      <c r="I24" s="45">
        <f t="shared" si="3"/>
        <v>0</v>
      </c>
      <c r="J24" s="45">
        <f t="shared" si="3"/>
        <v>0</v>
      </c>
      <c r="K24" s="45">
        <f t="shared" si="3"/>
        <v>0</v>
      </c>
      <c r="L24" s="45">
        <f t="shared" si="3"/>
        <v>0</v>
      </c>
      <c r="M24" s="45">
        <f t="shared" si="3"/>
        <v>0</v>
      </c>
      <c r="N24" s="45">
        <f t="shared" si="3"/>
        <v>0</v>
      </c>
      <c r="O24" s="45">
        <f t="shared" si="3"/>
        <v>0</v>
      </c>
      <c r="P24" s="45">
        <f t="shared" si="3"/>
        <v>0</v>
      </c>
      <c r="Q24" s="45">
        <f t="shared" si="3"/>
        <v>0</v>
      </c>
      <c r="R24" s="45">
        <f t="shared" si="3"/>
        <v>0</v>
      </c>
      <c r="S24" s="45">
        <f t="shared" si="3"/>
        <v>0</v>
      </c>
      <c r="T24" s="45">
        <f t="shared" si="3"/>
        <v>113</v>
      </c>
      <c r="U24" s="46">
        <f>((T24+Q24+N24-R24)+(O24*2))/E24</f>
        <v>0.47083333333333333</v>
      </c>
      <c r="V24" s="47">
        <v>292</v>
      </c>
      <c r="W24" s="47" t="s">
        <v>82</v>
      </c>
      <c r="X24" s="47" t="s">
        <v>96</v>
      </c>
      <c r="Y24" s="74">
        <v>123</v>
      </c>
      <c r="Z24" s="49"/>
      <c r="AA24" s="44" t="s">
        <v>97</v>
      </c>
      <c r="AB24" s="80" t="s">
        <v>284</v>
      </c>
    </row>
    <row r="25" spans="1:28" x14ac:dyDescent="0.3">
      <c r="A25" s="1"/>
      <c r="B25" s="1"/>
      <c r="C25" s="1"/>
      <c r="D25" s="1"/>
      <c r="F25" s="50" t="s">
        <v>40</v>
      </c>
      <c r="G25" s="51" t="e">
        <f>F24/G24</f>
        <v>#DIV/0!</v>
      </c>
      <c r="H25" s="27"/>
      <c r="I25" s="1"/>
      <c r="J25" s="50" t="s">
        <v>41</v>
      </c>
      <c r="K25" s="52" t="e">
        <f>J24/K24</f>
        <v>#DIV/0!</v>
      </c>
      <c r="L25" s="1"/>
      <c r="M25" s="39" t="s">
        <v>42</v>
      </c>
      <c r="N25" s="53"/>
      <c r="P25" s="1"/>
      <c r="Q25" s="1"/>
      <c r="R25" s="1"/>
      <c r="S25" s="1"/>
      <c r="T25" s="1"/>
      <c r="U25" s="1"/>
      <c r="V25" s="22"/>
      <c r="W25" s="22"/>
      <c r="X25" s="22"/>
      <c r="Y25" s="54"/>
      <c r="Z25" s="42"/>
      <c r="AA25" s="1"/>
      <c r="AB25" s="28"/>
    </row>
    <row r="26" spans="1:28" x14ac:dyDescent="0.3">
      <c r="A26" s="1"/>
      <c r="B26" s="1"/>
      <c r="C26" s="5" t="s">
        <v>43</v>
      </c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1"/>
      <c r="D27" s="1"/>
      <c r="F27" s="50"/>
      <c r="G27" s="82"/>
      <c r="H27" s="27"/>
      <c r="I27" s="1"/>
      <c r="J27" s="50"/>
      <c r="K27" s="83"/>
      <c r="L27" s="1"/>
      <c r="M27" s="39"/>
      <c r="N27" s="84"/>
      <c r="P27" s="1"/>
      <c r="Q27" s="1"/>
      <c r="R27" s="1"/>
      <c r="S27" s="1"/>
      <c r="T27" s="1"/>
      <c r="U27" s="1"/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5"/>
      <c r="V28" s="22"/>
      <c r="W28" s="22"/>
      <c r="X28" s="22"/>
      <c r="Y28" s="54"/>
      <c r="Z28" s="42"/>
      <c r="AA28" s="1"/>
      <c r="AB28" s="1"/>
    </row>
    <row r="29" spans="1:28" x14ac:dyDescent="0.3">
      <c r="B29" s="1"/>
      <c r="C29" s="1"/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1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32" t="s">
        <v>71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23</v>
      </c>
      <c r="AB33" s="87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70</v>
      </c>
      <c r="C35" s="27" t="s">
        <v>204</v>
      </c>
      <c r="D35" s="38">
        <v>40</v>
      </c>
      <c r="E35" s="92"/>
      <c r="F35" s="92"/>
      <c r="G35" s="92"/>
      <c r="H35" s="92"/>
      <c r="I35" s="92"/>
      <c r="J35" s="92"/>
      <c r="K35" s="92"/>
      <c r="L35" s="92"/>
      <c r="M35" s="92"/>
      <c r="N35" s="27">
        <f>SUM(L35:M35)</f>
        <v>0</v>
      </c>
      <c r="O35" s="92"/>
      <c r="P35" s="93"/>
      <c r="Q35" s="92"/>
      <c r="R35" s="92"/>
      <c r="S35" s="92"/>
      <c r="T35" s="27">
        <v>2</v>
      </c>
      <c r="U35" s="40" t="str">
        <f>IFERROR(((T35+Q35+N35-R35)+(O35*2))/E35,"")</f>
        <v/>
      </c>
      <c r="V35" s="22">
        <v>292</v>
      </c>
      <c r="W35" s="22" t="s">
        <v>95</v>
      </c>
      <c r="X35" s="22" t="s">
        <v>140</v>
      </c>
      <c r="Y35" s="73">
        <v>123</v>
      </c>
      <c r="Z35" s="42"/>
      <c r="AA35" s="1" t="s">
        <v>285</v>
      </c>
      <c r="AB35" s="28" t="s">
        <v>185</v>
      </c>
    </row>
    <row r="36" spans="1:28" x14ac:dyDescent="0.3">
      <c r="A36" s="1" t="s">
        <v>45</v>
      </c>
      <c r="B36" s="1" t="s">
        <v>70</v>
      </c>
      <c r="C36" s="27" t="s">
        <v>207</v>
      </c>
      <c r="D36" s="38">
        <v>7</v>
      </c>
      <c r="E36" s="92"/>
      <c r="F36" s="92"/>
      <c r="G36" s="92"/>
      <c r="H36" s="92"/>
      <c r="I36" s="92"/>
      <c r="J36" s="92"/>
      <c r="K36" s="92"/>
      <c r="L36" s="92"/>
      <c r="M36" s="92"/>
      <c r="N36" s="27">
        <f t="shared" ref="N36:N41" si="4">SUM(L36:M36)</f>
        <v>0</v>
      </c>
      <c r="O36" s="93"/>
      <c r="P36" s="93"/>
      <c r="Q36" s="93"/>
      <c r="R36" s="93"/>
      <c r="S36" s="93"/>
      <c r="T36" s="39">
        <v>10</v>
      </c>
      <c r="U36" s="40" t="str">
        <f t="shared" ref="U36:U45" si="5">IFERROR(((T36+Q36+N36-R36)+(O36*2))/E36,"")</f>
        <v/>
      </c>
      <c r="V36" s="22">
        <v>292</v>
      </c>
      <c r="W36" s="22" t="s">
        <v>95</v>
      </c>
      <c r="X36" s="22" t="s">
        <v>140</v>
      </c>
      <c r="Y36" s="73">
        <v>123</v>
      </c>
      <c r="Z36" s="42"/>
      <c r="AA36" s="1" t="s">
        <v>285</v>
      </c>
      <c r="AB36" s="28" t="s">
        <v>185</v>
      </c>
    </row>
    <row r="37" spans="1:28" x14ac:dyDescent="0.3">
      <c r="A37" s="1" t="s">
        <v>45</v>
      </c>
      <c r="B37" s="1" t="s">
        <v>70</v>
      </c>
      <c r="C37" s="27" t="s">
        <v>208</v>
      </c>
      <c r="D37" s="38">
        <v>15</v>
      </c>
      <c r="E37" s="92"/>
      <c r="F37" s="92"/>
      <c r="G37" s="92"/>
      <c r="H37" s="92"/>
      <c r="I37" s="92"/>
      <c r="J37" s="92"/>
      <c r="K37" s="92"/>
      <c r="L37" s="92"/>
      <c r="M37" s="92"/>
      <c r="N37" s="27">
        <f t="shared" si="4"/>
        <v>0</v>
      </c>
      <c r="O37" s="93"/>
      <c r="P37" s="93"/>
      <c r="Q37" s="93"/>
      <c r="R37" s="93"/>
      <c r="S37" s="93"/>
      <c r="T37" s="39">
        <v>21</v>
      </c>
      <c r="U37" s="40" t="str">
        <f t="shared" si="5"/>
        <v/>
      </c>
      <c r="V37" s="22">
        <v>292</v>
      </c>
      <c r="W37" s="22" t="s">
        <v>95</v>
      </c>
      <c r="X37" s="22" t="s">
        <v>140</v>
      </c>
      <c r="Y37" s="73">
        <v>123</v>
      </c>
      <c r="Z37" s="42"/>
      <c r="AA37" s="1" t="s">
        <v>285</v>
      </c>
      <c r="AB37" s="28" t="s">
        <v>185</v>
      </c>
    </row>
    <row r="38" spans="1:28" x14ac:dyDescent="0.3">
      <c r="A38" s="1" t="s">
        <v>45</v>
      </c>
      <c r="B38" s="1" t="s">
        <v>70</v>
      </c>
      <c r="C38" s="27" t="s">
        <v>190</v>
      </c>
      <c r="D38" s="38">
        <v>50</v>
      </c>
      <c r="E38" s="92"/>
      <c r="F38" s="92"/>
      <c r="G38" s="92"/>
      <c r="H38" s="92"/>
      <c r="I38" s="92"/>
      <c r="J38" s="92"/>
      <c r="K38" s="92"/>
      <c r="L38" s="92"/>
      <c r="M38" s="92"/>
      <c r="N38" s="27">
        <f t="shared" si="4"/>
        <v>0</v>
      </c>
      <c r="O38" s="93"/>
      <c r="P38" s="93"/>
      <c r="Q38" s="93"/>
      <c r="R38" s="93"/>
      <c r="S38" s="93"/>
      <c r="T38" s="39">
        <v>19</v>
      </c>
      <c r="U38" s="40" t="str">
        <f t="shared" si="5"/>
        <v/>
      </c>
      <c r="V38" s="22">
        <v>292</v>
      </c>
      <c r="W38" s="22" t="s">
        <v>95</v>
      </c>
      <c r="X38" s="22" t="s">
        <v>140</v>
      </c>
      <c r="Y38" s="73">
        <v>123</v>
      </c>
      <c r="Z38" s="42"/>
      <c r="AA38" s="1" t="s">
        <v>285</v>
      </c>
      <c r="AB38" s="28" t="s">
        <v>185</v>
      </c>
    </row>
    <row r="39" spans="1:28" x14ac:dyDescent="0.3">
      <c r="A39" s="1" t="s">
        <v>45</v>
      </c>
      <c r="B39" s="1" t="s">
        <v>70</v>
      </c>
      <c r="C39" s="27" t="s">
        <v>209</v>
      </c>
      <c r="D39" s="38">
        <v>10</v>
      </c>
      <c r="E39" s="92"/>
      <c r="F39" s="92"/>
      <c r="G39" s="92"/>
      <c r="H39" s="92"/>
      <c r="I39" s="92"/>
      <c r="J39" s="92"/>
      <c r="K39" s="92"/>
      <c r="L39" s="92"/>
      <c r="M39" s="92"/>
      <c r="N39" s="27">
        <f t="shared" si="4"/>
        <v>0</v>
      </c>
      <c r="O39" s="93"/>
      <c r="P39" s="93"/>
      <c r="Q39" s="93"/>
      <c r="R39" s="93"/>
      <c r="S39" s="93"/>
      <c r="T39" s="39">
        <v>5</v>
      </c>
      <c r="U39" s="40" t="str">
        <f t="shared" si="5"/>
        <v/>
      </c>
      <c r="V39" s="22">
        <v>292</v>
      </c>
      <c r="W39" s="22" t="s">
        <v>95</v>
      </c>
      <c r="X39" s="22" t="s">
        <v>140</v>
      </c>
      <c r="Y39" s="73">
        <v>123</v>
      </c>
      <c r="Z39" s="42"/>
      <c r="AA39" s="1" t="s">
        <v>285</v>
      </c>
      <c r="AB39" s="28" t="s">
        <v>185</v>
      </c>
    </row>
    <row r="40" spans="1:28" x14ac:dyDescent="0.3">
      <c r="A40" s="1" t="s">
        <v>45</v>
      </c>
      <c r="B40" s="1" t="s">
        <v>70</v>
      </c>
      <c r="C40" s="27" t="s">
        <v>210</v>
      </c>
      <c r="D40" s="38">
        <v>20</v>
      </c>
      <c r="E40" s="92"/>
      <c r="F40" s="92"/>
      <c r="G40" s="92"/>
      <c r="H40" s="92"/>
      <c r="I40" s="92"/>
      <c r="J40" s="92"/>
      <c r="K40" s="92"/>
      <c r="L40" s="92"/>
      <c r="M40" s="92"/>
      <c r="N40" s="27">
        <f t="shared" si="4"/>
        <v>0</v>
      </c>
      <c r="O40" s="93"/>
      <c r="P40" s="93"/>
      <c r="Q40" s="93"/>
      <c r="R40" s="93"/>
      <c r="S40" s="93"/>
      <c r="T40" s="39">
        <v>9</v>
      </c>
      <c r="U40" s="40" t="str">
        <f t="shared" si="5"/>
        <v/>
      </c>
      <c r="V40" s="22">
        <v>292</v>
      </c>
      <c r="W40" s="22" t="s">
        <v>95</v>
      </c>
      <c r="X40" s="22" t="s">
        <v>140</v>
      </c>
      <c r="Y40" s="73">
        <v>123</v>
      </c>
      <c r="Z40" s="42"/>
      <c r="AA40" s="1" t="s">
        <v>285</v>
      </c>
      <c r="AB40" s="28" t="s">
        <v>185</v>
      </c>
    </row>
    <row r="41" spans="1:28" x14ac:dyDescent="0.3">
      <c r="A41" s="1" t="s">
        <v>45</v>
      </c>
      <c r="B41" s="1" t="s">
        <v>70</v>
      </c>
      <c r="C41" s="27" t="s">
        <v>212</v>
      </c>
      <c r="D41" s="38">
        <v>17</v>
      </c>
      <c r="E41" s="92"/>
      <c r="F41" s="92"/>
      <c r="G41" s="92"/>
      <c r="H41" s="92"/>
      <c r="I41" s="92"/>
      <c r="J41" s="92"/>
      <c r="K41" s="92"/>
      <c r="L41" s="92"/>
      <c r="M41" s="92"/>
      <c r="N41" s="27">
        <f t="shared" si="4"/>
        <v>0</v>
      </c>
      <c r="O41" s="93"/>
      <c r="P41" s="93"/>
      <c r="Q41" s="93"/>
      <c r="R41" s="93"/>
      <c r="S41" s="93"/>
      <c r="T41" s="39">
        <v>16</v>
      </c>
      <c r="U41" s="40" t="str">
        <f t="shared" si="5"/>
        <v/>
      </c>
      <c r="V41" s="22">
        <v>292</v>
      </c>
      <c r="W41" s="22" t="s">
        <v>95</v>
      </c>
      <c r="X41" s="22" t="s">
        <v>140</v>
      </c>
      <c r="Y41" s="73">
        <v>123</v>
      </c>
      <c r="Z41" s="42"/>
      <c r="AA41" s="1" t="s">
        <v>285</v>
      </c>
      <c r="AB41" s="28" t="s">
        <v>185</v>
      </c>
    </row>
    <row r="42" spans="1:28" x14ac:dyDescent="0.3">
      <c r="A42" s="1" t="s">
        <v>45</v>
      </c>
      <c r="B42" s="1" t="s">
        <v>70</v>
      </c>
      <c r="C42" s="27" t="s">
        <v>213</v>
      </c>
      <c r="D42" s="38">
        <v>11</v>
      </c>
      <c r="E42" s="92"/>
      <c r="F42" s="92"/>
      <c r="G42" s="92"/>
      <c r="H42" s="92"/>
      <c r="I42" s="92"/>
      <c r="J42" s="92"/>
      <c r="K42" s="92"/>
      <c r="L42" s="92"/>
      <c r="M42" s="92"/>
      <c r="N42" s="27">
        <f>SUM(L42:M42)</f>
        <v>0</v>
      </c>
      <c r="O42" s="93"/>
      <c r="P42" s="93"/>
      <c r="Q42" s="93"/>
      <c r="R42" s="93"/>
      <c r="S42" s="93"/>
      <c r="T42" s="39">
        <v>4</v>
      </c>
      <c r="U42" s="40" t="str">
        <f t="shared" si="5"/>
        <v/>
      </c>
      <c r="V42" s="22">
        <v>292</v>
      </c>
      <c r="W42" s="22" t="s">
        <v>95</v>
      </c>
      <c r="X42" s="22" t="s">
        <v>140</v>
      </c>
      <c r="Y42" s="73">
        <v>123</v>
      </c>
      <c r="Z42" s="42"/>
      <c r="AA42" s="1" t="s">
        <v>285</v>
      </c>
      <c r="AB42" s="28" t="s">
        <v>185</v>
      </c>
    </row>
    <row r="43" spans="1:28" x14ac:dyDescent="0.3">
      <c r="A43" s="1" t="s">
        <v>45</v>
      </c>
      <c r="B43" s="1" t="s">
        <v>70</v>
      </c>
      <c r="C43" s="27" t="s">
        <v>214</v>
      </c>
      <c r="D43" s="38">
        <v>23</v>
      </c>
      <c r="E43" s="92"/>
      <c r="F43" s="92"/>
      <c r="G43" s="92"/>
      <c r="H43" s="92"/>
      <c r="I43" s="92"/>
      <c r="J43" s="92"/>
      <c r="K43" s="92"/>
      <c r="L43" s="92"/>
      <c r="M43" s="92"/>
      <c r="N43" s="27">
        <f>SUM(L43:M43)</f>
        <v>0</v>
      </c>
      <c r="O43" s="93"/>
      <c r="P43" s="93"/>
      <c r="Q43" s="93"/>
      <c r="R43" s="93"/>
      <c r="S43" s="93"/>
      <c r="T43" s="39">
        <v>8</v>
      </c>
      <c r="U43" s="40" t="str">
        <f t="shared" si="5"/>
        <v/>
      </c>
      <c r="V43" s="22">
        <v>292</v>
      </c>
      <c r="W43" s="22" t="s">
        <v>95</v>
      </c>
      <c r="X43" s="22" t="s">
        <v>140</v>
      </c>
      <c r="Y43" s="73">
        <v>123</v>
      </c>
      <c r="Z43" s="42"/>
      <c r="AA43" s="1" t="s">
        <v>285</v>
      </c>
      <c r="AB43" s="28" t="s">
        <v>185</v>
      </c>
    </row>
    <row r="44" spans="1:28" x14ac:dyDescent="0.3">
      <c r="A44" s="1" t="s">
        <v>45</v>
      </c>
      <c r="B44" s="1" t="s">
        <v>70</v>
      </c>
      <c r="C44" s="27" t="s">
        <v>215</v>
      </c>
      <c r="D44" s="38">
        <v>12</v>
      </c>
      <c r="E44" s="92" t="s">
        <v>415</v>
      </c>
      <c r="F44" s="92"/>
      <c r="G44" s="92"/>
      <c r="H44" s="92"/>
      <c r="I44" s="92"/>
      <c r="J44" s="92"/>
      <c r="K44" s="92"/>
      <c r="L44" s="92"/>
      <c r="M44" s="92"/>
      <c r="N44" s="27"/>
      <c r="O44" s="93"/>
      <c r="P44" s="93"/>
      <c r="Q44" s="93"/>
      <c r="R44" s="93"/>
      <c r="S44" s="93"/>
      <c r="T44" s="39"/>
      <c r="U44" s="40" t="str">
        <f t="shared" si="5"/>
        <v/>
      </c>
      <c r="V44" s="22">
        <v>292</v>
      </c>
      <c r="W44" s="22" t="s">
        <v>95</v>
      </c>
      <c r="X44" s="22" t="s">
        <v>140</v>
      </c>
      <c r="Y44" s="73">
        <v>123</v>
      </c>
      <c r="Z44" s="42"/>
      <c r="AA44" s="1" t="s">
        <v>285</v>
      </c>
      <c r="AB44" s="28" t="s">
        <v>185</v>
      </c>
    </row>
    <row r="45" spans="1:28" x14ac:dyDescent="0.3">
      <c r="A45" s="1" t="s">
        <v>45</v>
      </c>
      <c r="B45" s="1" t="s">
        <v>70</v>
      </c>
      <c r="C45" s="27" t="s">
        <v>216</v>
      </c>
      <c r="D45" s="38">
        <v>22</v>
      </c>
      <c r="E45" s="92"/>
      <c r="F45" s="92"/>
      <c r="G45" s="92"/>
      <c r="H45" s="92"/>
      <c r="I45" s="92"/>
      <c r="J45" s="92"/>
      <c r="K45" s="92"/>
      <c r="L45" s="92"/>
      <c r="M45" s="92"/>
      <c r="N45" s="27">
        <f>SUM(L45:M45)</f>
        <v>0</v>
      </c>
      <c r="O45" s="93"/>
      <c r="P45" s="93"/>
      <c r="Q45" s="93"/>
      <c r="R45" s="93"/>
      <c r="S45" s="93"/>
      <c r="T45" s="39">
        <v>6</v>
      </c>
      <c r="U45" s="40" t="str">
        <f t="shared" si="5"/>
        <v/>
      </c>
      <c r="V45" s="22">
        <v>292</v>
      </c>
      <c r="W45" s="22" t="s">
        <v>95</v>
      </c>
      <c r="X45" s="22" t="s">
        <v>140</v>
      </c>
      <c r="Y45" s="73">
        <v>123</v>
      </c>
      <c r="Z45" s="42"/>
      <c r="AA45" s="1" t="s">
        <v>285</v>
      </c>
      <c r="AB45" s="28" t="s">
        <v>185</v>
      </c>
    </row>
    <row r="46" spans="1:28" x14ac:dyDescent="0.3">
      <c r="A46" s="1" t="s">
        <v>45</v>
      </c>
      <c r="B46" s="1" t="s">
        <v>70</v>
      </c>
      <c r="C46" s="57" t="s">
        <v>38</v>
      </c>
      <c r="D46" s="1"/>
      <c r="E46" s="57">
        <v>240</v>
      </c>
      <c r="F46" s="57"/>
      <c r="G46" s="57"/>
      <c r="H46" s="57"/>
      <c r="I46" s="57"/>
      <c r="J46" s="57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0" t="str">
        <f t="shared" ref="U46" si="6">_xlfn.IFNA("",((T46+Q46+N46-R46)+(O46*2))/E46)</f>
        <v/>
      </c>
      <c r="V46" s="22">
        <v>292</v>
      </c>
      <c r="W46" s="22" t="s">
        <v>95</v>
      </c>
      <c r="X46" s="22" t="s">
        <v>140</v>
      </c>
      <c r="Y46" s="73">
        <v>123</v>
      </c>
      <c r="Z46" s="42"/>
      <c r="AA46" s="1" t="s">
        <v>285</v>
      </c>
      <c r="AB46" s="28" t="s">
        <v>185</v>
      </c>
    </row>
    <row r="47" spans="1:28" x14ac:dyDescent="0.3">
      <c r="A47" s="44" t="s">
        <v>45</v>
      </c>
      <c r="B47" s="44" t="s">
        <v>70</v>
      </c>
      <c r="C47" s="45" t="s">
        <v>39</v>
      </c>
      <c r="D47" s="44"/>
      <c r="E47" s="45">
        <f t="shared" ref="E47:T47" si="7">SUM(E35:E46)</f>
        <v>240</v>
      </c>
      <c r="F47" s="45">
        <f t="shared" si="7"/>
        <v>0</v>
      </c>
      <c r="G47" s="45">
        <f t="shared" si="7"/>
        <v>0</v>
      </c>
      <c r="H47" s="45">
        <f t="shared" si="7"/>
        <v>0</v>
      </c>
      <c r="I47" s="45">
        <f t="shared" si="7"/>
        <v>0</v>
      </c>
      <c r="J47" s="45">
        <f t="shared" si="7"/>
        <v>0</v>
      </c>
      <c r="K47" s="45">
        <f t="shared" si="7"/>
        <v>0</v>
      </c>
      <c r="L47" s="45">
        <f t="shared" si="7"/>
        <v>0</v>
      </c>
      <c r="M47" s="45">
        <f t="shared" si="7"/>
        <v>0</v>
      </c>
      <c r="N47" s="45">
        <f t="shared" si="7"/>
        <v>0</v>
      </c>
      <c r="O47" s="45">
        <f t="shared" si="7"/>
        <v>0</v>
      </c>
      <c r="P47" s="45">
        <f t="shared" si="7"/>
        <v>0</v>
      </c>
      <c r="Q47" s="45">
        <f t="shared" si="7"/>
        <v>0</v>
      </c>
      <c r="R47" s="45">
        <f t="shared" si="7"/>
        <v>0</v>
      </c>
      <c r="S47" s="45">
        <f t="shared" si="7"/>
        <v>0</v>
      </c>
      <c r="T47" s="45">
        <f t="shared" si="7"/>
        <v>100</v>
      </c>
      <c r="U47" s="46">
        <f>((T47+Q47+N47-R47)+(O47*2))/E47</f>
        <v>0.41666666666666669</v>
      </c>
      <c r="V47" s="47">
        <v>292</v>
      </c>
      <c r="W47" s="47" t="s">
        <v>95</v>
      </c>
      <c r="X47" s="47" t="s">
        <v>140</v>
      </c>
      <c r="Y47" s="74">
        <v>123</v>
      </c>
      <c r="Z47" s="49"/>
      <c r="AA47" s="44" t="s">
        <v>285</v>
      </c>
      <c r="AB47" s="79" t="s">
        <v>185</v>
      </c>
    </row>
    <row r="48" spans="1:28" x14ac:dyDescent="0.3">
      <c r="A48" s="1"/>
      <c r="B48" s="1"/>
      <c r="C48" s="1"/>
      <c r="D48" s="1"/>
      <c r="F48" s="50" t="s">
        <v>40</v>
      </c>
      <c r="G48" s="51" t="e">
        <f>F47/G47</f>
        <v>#DIV/0!</v>
      </c>
      <c r="H48" s="27"/>
      <c r="I48" s="1"/>
      <c r="J48" s="50" t="s">
        <v>41</v>
      </c>
      <c r="K48" s="52" t="e">
        <f>J47/K47</f>
        <v>#DIV/0!</v>
      </c>
      <c r="L48" s="1"/>
      <c r="M48" s="39" t="s">
        <v>42</v>
      </c>
      <c r="N48" s="53"/>
      <c r="P48" s="1"/>
      <c r="Q48" s="1"/>
      <c r="R48" s="1"/>
      <c r="S48" s="1"/>
      <c r="T48" s="1"/>
      <c r="U48" s="1"/>
      <c r="V48" s="22"/>
      <c r="W48" s="22"/>
      <c r="X48" s="22"/>
      <c r="Y48" s="54"/>
      <c r="Z48" s="42"/>
      <c r="AA48" s="1"/>
      <c r="AB48" s="28"/>
    </row>
    <row r="49" spans="1:28" x14ac:dyDescent="0.3">
      <c r="A49" s="1"/>
      <c r="B49" s="1"/>
      <c r="C49" s="5" t="s">
        <v>43</v>
      </c>
      <c r="V49" s="22"/>
      <c r="W49" s="22"/>
      <c r="X49" s="22"/>
      <c r="Y49" s="54"/>
      <c r="Z49" s="42"/>
      <c r="AA49" s="1"/>
      <c r="AB49" s="28"/>
    </row>
    <row r="50" spans="1:28" x14ac:dyDescent="0.3">
      <c r="A50" s="1"/>
      <c r="B50" s="1"/>
      <c r="C50" s="5"/>
      <c r="V50" s="22"/>
      <c r="W50" s="22"/>
      <c r="X50" s="22"/>
      <c r="Y50" s="54"/>
      <c r="Z50" s="42"/>
      <c r="AA50" s="1"/>
      <c r="AB50" s="1"/>
    </row>
    <row r="51" spans="1:28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2"/>
      <c r="W51" s="22"/>
      <c r="X51" s="22"/>
      <c r="Y51" s="54"/>
      <c r="Z51" s="42"/>
      <c r="AA51" s="1"/>
      <c r="AB51" s="1"/>
    </row>
  </sheetData>
  <sheetProtection sheet="1" objects="1" scenarios="1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F42C8-5AAA-49B8-B724-6F677413B872}">
  <sheetPr>
    <tabColor rgb="FFFF0000"/>
  </sheetPr>
  <dimension ref="A1:AB51"/>
  <sheetViews>
    <sheetView workbookViewId="0">
      <selection activeCell="J6" sqref="J6:J8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55468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3" t="s">
        <v>484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29264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252</v>
      </c>
      <c r="D4" s="7" t="s">
        <v>4</v>
      </c>
      <c r="E4" s="8"/>
      <c r="F4" s="5"/>
      <c r="G4" s="1"/>
      <c r="J4" s="15" t="s">
        <v>287</v>
      </c>
      <c r="K4" s="16" t="s">
        <v>44</v>
      </c>
      <c r="L4" s="17"/>
      <c r="M4" s="18"/>
      <c r="N4" s="19">
        <v>15</v>
      </c>
      <c r="O4" s="19">
        <v>23</v>
      </c>
      <c r="P4" s="60">
        <v>20</v>
      </c>
      <c r="Q4" s="19">
        <v>23</v>
      </c>
      <c r="R4" s="20"/>
      <c r="S4" s="21">
        <f>SUM(N4:R4)</f>
        <v>81</v>
      </c>
      <c r="T4" s="22">
        <v>297</v>
      </c>
    </row>
    <row r="5" spans="1:28" x14ac:dyDescent="0.3">
      <c r="B5" s="1"/>
      <c r="C5" s="6" t="s">
        <v>286</v>
      </c>
      <c r="D5" s="7" t="s">
        <v>5</v>
      </c>
      <c r="E5" s="1"/>
      <c r="F5" s="1"/>
      <c r="G5" s="1"/>
      <c r="J5" s="15" t="s">
        <v>288</v>
      </c>
      <c r="K5" s="16" t="s">
        <v>77</v>
      </c>
      <c r="L5" s="17"/>
      <c r="M5" s="18"/>
      <c r="N5" s="19">
        <v>23</v>
      </c>
      <c r="O5" s="19">
        <v>21</v>
      </c>
      <c r="P5" s="19">
        <v>25</v>
      </c>
      <c r="Q5" s="19">
        <v>25</v>
      </c>
      <c r="R5" s="20"/>
      <c r="S5" s="21">
        <f>SUM(N5:R5)</f>
        <v>94</v>
      </c>
      <c r="T5" s="22">
        <v>297</v>
      </c>
      <c r="U5" s="1"/>
      <c r="V5" s="1"/>
      <c r="W5" s="1"/>
    </row>
    <row r="6" spans="1:28" x14ac:dyDescent="0.3">
      <c r="C6" s="23">
        <v>1102</v>
      </c>
      <c r="D6" s="7" t="s">
        <v>6</v>
      </c>
      <c r="F6" s="1"/>
      <c r="J6" s="1" t="s">
        <v>481</v>
      </c>
      <c r="T6" s="1"/>
      <c r="U6" s="1"/>
      <c r="V6" s="1"/>
      <c r="W6" s="1"/>
    </row>
    <row r="7" spans="1:28" x14ac:dyDescent="0.3">
      <c r="B7" s="1"/>
      <c r="C7" s="72"/>
      <c r="D7" s="7" t="s">
        <v>7</v>
      </c>
      <c r="G7" s="1"/>
      <c r="J7" s="1" t="s">
        <v>482</v>
      </c>
      <c r="S7" s="1"/>
      <c r="T7" s="25" t="s">
        <v>8</v>
      </c>
      <c r="U7" s="1"/>
      <c r="V7" s="26">
        <v>297</v>
      </c>
      <c r="W7" s="1"/>
    </row>
    <row r="8" spans="1:28" x14ac:dyDescent="0.3">
      <c r="B8" s="1"/>
      <c r="C8" s="72"/>
      <c r="D8" s="7" t="s">
        <v>7</v>
      </c>
      <c r="F8" s="27"/>
      <c r="H8" s="1"/>
      <c r="I8" s="1"/>
      <c r="J8" s="1" t="s">
        <v>483</v>
      </c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>
        <v>27</v>
      </c>
      <c r="W11" s="1"/>
      <c r="X11" s="1"/>
      <c r="Y11" s="31"/>
      <c r="Z11" s="42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76</v>
      </c>
      <c r="B13" s="1" t="s">
        <v>45</v>
      </c>
      <c r="C13" s="27" t="s">
        <v>116</v>
      </c>
      <c r="D13" s="38">
        <v>22</v>
      </c>
      <c r="E13" s="92"/>
      <c r="F13" s="27">
        <v>3</v>
      </c>
      <c r="G13" s="92"/>
      <c r="H13" s="92"/>
      <c r="I13" s="92"/>
      <c r="J13" s="27">
        <v>1</v>
      </c>
      <c r="K13" s="27">
        <v>1</v>
      </c>
      <c r="L13" s="92"/>
      <c r="M13" s="27">
        <v>9</v>
      </c>
      <c r="N13" s="27">
        <f>SUM(L13:M13)</f>
        <v>9</v>
      </c>
      <c r="O13" s="92"/>
      <c r="P13" s="93"/>
      <c r="Q13" s="92"/>
      <c r="R13" s="92"/>
      <c r="S13" s="92"/>
      <c r="T13" s="27">
        <f>+(F13*2)+J13</f>
        <v>7</v>
      </c>
      <c r="U13" s="40" t="str">
        <f>IFERROR(((T13+Q13+N13-R13)+(O13*2))/E13,"")</f>
        <v/>
      </c>
      <c r="V13" s="22">
        <v>297</v>
      </c>
      <c r="W13" s="22" t="s">
        <v>82</v>
      </c>
      <c r="X13" s="22" t="s">
        <v>83</v>
      </c>
      <c r="Y13" s="73">
        <v>1102</v>
      </c>
      <c r="Z13" s="42"/>
      <c r="AA13" s="1" t="s">
        <v>97</v>
      </c>
      <c r="AB13" s="28" t="s">
        <v>289</v>
      </c>
    </row>
    <row r="14" spans="1:28" x14ac:dyDescent="0.3">
      <c r="A14" s="1" t="s">
        <v>76</v>
      </c>
      <c r="B14" s="1" t="s">
        <v>45</v>
      </c>
      <c r="C14" s="27" t="s">
        <v>50</v>
      </c>
      <c r="D14" s="38">
        <v>15</v>
      </c>
      <c r="E14" s="92"/>
      <c r="F14" s="27">
        <v>3</v>
      </c>
      <c r="G14" s="92"/>
      <c r="H14" s="92"/>
      <c r="I14" s="92"/>
      <c r="J14" s="27">
        <v>0</v>
      </c>
      <c r="K14" s="27">
        <v>0</v>
      </c>
      <c r="L14" s="92"/>
      <c r="M14" s="92"/>
      <c r="N14" s="27">
        <f t="shared" ref="N14:N17" si="0">SUM(L14:M14)</f>
        <v>0</v>
      </c>
      <c r="O14" s="93"/>
      <c r="P14" s="93"/>
      <c r="Q14" s="93"/>
      <c r="R14" s="93"/>
      <c r="S14" s="93"/>
      <c r="T14" s="27">
        <f t="shared" ref="T14:T22" si="1">+(F14*2)+J14</f>
        <v>6</v>
      </c>
      <c r="U14" s="40" t="str">
        <f t="shared" ref="U14:U22" si="2">IFERROR(((T14+Q14+N14-R14)+(O14*2))/E14,"")</f>
        <v/>
      </c>
      <c r="V14" s="22">
        <v>297</v>
      </c>
      <c r="W14" s="22" t="s">
        <v>82</v>
      </c>
      <c r="X14" s="22" t="s">
        <v>83</v>
      </c>
      <c r="Y14" s="73">
        <v>1102</v>
      </c>
      <c r="Z14" s="42"/>
      <c r="AA14" s="1" t="s">
        <v>97</v>
      </c>
      <c r="AB14" s="28" t="s">
        <v>289</v>
      </c>
    </row>
    <row r="15" spans="1:28" x14ac:dyDescent="0.3">
      <c r="A15" s="1" t="s">
        <v>76</v>
      </c>
      <c r="B15" s="1" t="s">
        <v>45</v>
      </c>
      <c r="C15" s="27" t="s">
        <v>49</v>
      </c>
      <c r="D15" s="38">
        <v>10</v>
      </c>
      <c r="E15" s="92"/>
      <c r="F15" s="27">
        <v>1</v>
      </c>
      <c r="G15" s="92"/>
      <c r="H15" s="92"/>
      <c r="I15" s="92"/>
      <c r="J15" s="27">
        <v>0</v>
      </c>
      <c r="K15" s="27">
        <v>0</v>
      </c>
      <c r="L15" s="92"/>
      <c r="M15" s="92"/>
      <c r="N15" s="27">
        <f t="shared" si="0"/>
        <v>0</v>
      </c>
      <c r="O15" s="93"/>
      <c r="P15" s="93"/>
      <c r="Q15" s="93"/>
      <c r="R15" s="93"/>
      <c r="S15" s="93"/>
      <c r="T15" s="27">
        <f t="shared" si="1"/>
        <v>2</v>
      </c>
      <c r="U15" s="40" t="str">
        <f t="shared" si="2"/>
        <v/>
      </c>
      <c r="V15" s="22">
        <v>297</v>
      </c>
      <c r="W15" s="22" t="s">
        <v>82</v>
      </c>
      <c r="X15" s="22" t="s">
        <v>83</v>
      </c>
      <c r="Y15" s="73">
        <v>1102</v>
      </c>
      <c r="Z15" s="42"/>
      <c r="AA15" s="1" t="s">
        <v>97</v>
      </c>
      <c r="AB15" s="28" t="s">
        <v>289</v>
      </c>
    </row>
    <row r="16" spans="1:28" x14ac:dyDescent="0.3">
      <c r="A16" s="1" t="s">
        <v>76</v>
      </c>
      <c r="B16" s="1" t="s">
        <v>45</v>
      </c>
      <c r="C16" s="27" t="s">
        <v>46</v>
      </c>
      <c r="D16" s="38">
        <v>12</v>
      </c>
      <c r="E16" s="92"/>
      <c r="F16" s="27">
        <v>1</v>
      </c>
      <c r="G16" s="92"/>
      <c r="H16" s="92"/>
      <c r="I16" s="92"/>
      <c r="J16" s="27">
        <v>0</v>
      </c>
      <c r="K16" s="27">
        <v>0</v>
      </c>
      <c r="L16" s="92"/>
      <c r="M16" s="92"/>
      <c r="N16" s="27">
        <f t="shared" si="0"/>
        <v>0</v>
      </c>
      <c r="O16" s="93"/>
      <c r="P16" s="93"/>
      <c r="Q16" s="93"/>
      <c r="R16" s="93"/>
      <c r="S16" s="93"/>
      <c r="T16" s="27">
        <f t="shared" si="1"/>
        <v>2</v>
      </c>
      <c r="U16" s="40" t="str">
        <f t="shared" si="2"/>
        <v/>
      </c>
      <c r="V16" s="22">
        <v>297</v>
      </c>
      <c r="W16" s="22" t="s">
        <v>82</v>
      </c>
      <c r="X16" s="22" t="s">
        <v>83</v>
      </c>
      <c r="Y16" s="73">
        <v>1102</v>
      </c>
      <c r="Z16" s="42"/>
      <c r="AA16" s="1" t="s">
        <v>97</v>
      </c>
      <c r="AB16" s="28" t="s">
        <v>289</v>
      </c>
    </row>
    <row r="17" spans="1:28" x14ac:dyDescent="0.3">
      <c r="A17" s="1" t="s">
        <v>76</v>
      </c>
      <c r="B17" s="1" t="s">
        <v>45</v>
      </c>
      <c r="C17" s="27" t="s">
        <v>47</v>
      </c>
      <c r="D17" s="38">
        <v>30</v>
      </c>
      <c r="E17" s="92"/>
      <c r="F17" s="27">
        <v>4</v>
      </c>
      <c r="G17" s="92"/>
      <c r="H17" s="92"/>
      <c r="I17" s="92"/>
      <c r="J17" s="27">
        <v>0</v>
      </c>
      <c r="K17" s="27">
        <v>0</v>
      </c>
      <c r="L17" s="92"/>
      <c r="M17" s="92"/>
      <c r="N17" s="27">
        <f t="shared" si="0"/>
        <v>0</v>
      </c>
      <c r="O17" s="93"/>
      <c r="P17" s="93"/>
      <c r="Q17" s="93"/>
      <c r="R17" s="93"/>
      <c r="S17" s="93"/>
      <c r="T17" s="27">
        <f t="shared" si="1"/>
        <v>8</v>
      </c>
      <c r="U17" s="40" t="str">
        <f t="shared" si="2"/>
        <v/>
      </c>
      <c r="V17" s="22">
        <v>297</v>
      </c>
      <c r="W17" s="22" t="s">
        <v>82</v>
      </c>
      <c r="X17" s="22" t="s">
        <v>83</v>
      </c>
      <c r="Y17" s="73">
        <v>1102</v>
      </c>
      <c r="Z17" s="42"/>
      <c r="AA17" s="1" t="s">
        <v>97</v>
      </c>
      <c r="AB17" s="28" t="s">
        <v>289</v>
      </c>
    </row>
    <row r="18" spans="1:28" x14ac:dyDescent="0.3">
      <c r="A18" s="1" t="s">
        <v>76</v>
      </c>
      <c r="B18" s="1" t="s">
        <v>45</v>
      </c>
      <c r="C18" s="27" t="s">
        <v>48</v>
      </c>
      <c r="D18" s="38">
        <v>31</v>
      </c>
      <c r="E18" s="92"/>
      <c r="F18" s="27">
        <v>4</v>
      </c>
      <c r="G18" s="92"/>
      <c r="H18" s="92"/>
      <c r="I18" s="92"/>
      <c r="J18" s="27">
        <v>4</v>
      </c>
      <c r="K18" s="27">
        <v>7</v>
      </c>
      <c r="L18" s="92"/>
      <c r="M18" s="92"/>
      <c r="N18" s="27">
        <f>SUM(L18:M18)</f>
        <v>0</v>
      </c>
      <c r="O18" s="93"/>
      <c r="P18" s="93"/>
      <c r="Q18" s="93"/>
      <c r="R18" s="93"/>
      <c r="S18" s="93"/>
      <c r="T18" s="27">
        <f t="shared" si="1"/>
        <v>12</v>
      </c>
      <c r="U18" s="40" t="str">
        <f t="shared" si="2"/>
        <v/>
      </c>
      <c r="V18" s="22">
        <v>297</v>
      </c>
      <c r="W18" s="22" t="s">
        <v>82</v>
      </c>
      <c r="X18" s="22" t="s">
        <v>83</v>
      </c>
      <c r="Y18" s="73">
        <v>1102</v>
      </c>
      <c r="Z18" s="42"/>
      <c r="AA18" s="1" t="s">
        <v>97</v>
      </c>
      <c r="AB18" s="28" t="s">
        <v>289</v>
      </c>
    </row>
    <row r="19" spans="1:28" x14ac:dyDescent="0.3">
      <c r="A19" s="1" t="s">
        <v>76</v>
      </c>
      <c r="B19" s="1" t="s">
        <v>45</v>
      </c>
      <c r="C19" s="27" t="s">
        <v>118</v>
      </c>
      <c r="D19" s="38">
        <v>33</v>
      </c>
      <c r="E19" s="92"/>
      <c r="F19" s="27">
        <v>11</v>
      </c>
      <c r="G19" s="27">
        <v>12</v>
      </c>
      <c r="H19" s="92"/>
      <c r="I19" s="92"/>
      <c r="J19" s="27">
        <v>7</v>
      </c>
      <c r="K19" s="27">
        <v>9</v>
      </c>
      <c r="L19" s="92"/>
      <c r="M19" s="27">
        <v>7</v>
      </c>
      <c r="N19" s="27">
        <f>SUM(L19:M19)</f>
        <v>7</v>
      </c>
      <c r="O19" s="93"/>
      <c r="P19" s="93"/>
      <c r="Q19" s="93"/>
      <c r="R19" s="93"/>
      <c r="S19" s="93"/>
      <c r="T19" s="27">
        <f t="shared" si="1"/>
        <v>29</v>
      </c>
      <c r="U19" s="40" t="str">
        <f t="shared" si="2"/>
        <v/>
      </c>
      <c r="V19" s="22">
        <v>297</v>
      </c>
      <c r="W19" s="22" t="s">
        <v>82</v>
      </c>
      <c r="X19" s="22" t="s">
        <v>83</v>
      </c>
      <c r="Y19" s="73">
        <v>1102</v>
      </c>
      <c r="Z19" s="42"/>
      <c r="AA19" s="1" t="s">
        <v>97</v>
      </c>
      <c r="AB19" s="28" t="s">
        <v>289</v>
      </c>
    </row>
    <row r="20" spans="1:28" x14ac:dyDescent="0.3">
      <c r="A20" s="1" t="s">
        <v>76</v>
      </c>
      <c r="B20" s="1" t="s">
        <v>45</v>
      </c>
      <c r="C20" s="27" t="s">
        <v>51</v>
      </c>
      <c r="D20" s="38">
        <v>34</v>
      </c>
      <c r="E20" s="92"/>
      <c r="F20" s="27">
        <v>1</v>
      </c>
      <c r="G20" s="92"/>
      <c r="H20" s="92"/>
      <c r="I20" s="92"/>
      <c r="J20" s="27">
        <v>4</v>
      </c>
      <c r="K20" s="27">
        <v>7</v>
      </c>
      <c r="L20" s="92"/>
      <c r="M20" s="92"/>
      <c r="N20" s="27">
        <f>SUM(L20:M20)</f>
        <v>0</v>
      </c>
      <c r="O20" s="93"/>
      <c r="P20" s="93"/>
      <c r="Q20" s="93"/>
      <c r="R20" s="93"/>
      <c r="S20" s="93"/>
      <c r="T20" s="27">
        <f t="shared" si="1"/>
        <v>6</v>
      </c>
      <c r="U20" s="40" t="str">
        <f t="shared" si="2"/>
        <v/>
      </c>
      <c r="V20" s="22">
        <v>297</v>
      </c>
      <c r="W20" s="22" t="s">
        <v>82</v>
      </c>
      <c r="X20" s="22" t="s">
        <v>83</v>
      </c>
      <c r="Y20" s="73">
        <v>1102</v>
      </c>
      <c r="Z20" s="42"/>
      <c r="AA20" s="1" t="s">
        <v>97</v>
      </c>
      <c r="AB20" s="28" t="s">
        <v>289</v>
      </c>
    </row>
    <row r="21" spans="1:28" x14ac:dyDescent="0.3">
      <c r="A21" s="1" t="s">
        <v>76</v>
      </c>
      <c r="B21" s="1" t="s">
        <v>45</v>
      </c>
      <c r="C21" s="27" t="s">
        <v>54</v>
      </c>
      <c r="D21" s="38">
        <v>5</v>
      </c>
      <c r="E21" s="92" t="s">
        <v>415</v>
      </c>
      <c r="F21" s="27"/>
      <c r="G21" s="92"/>
      <c r="H21" s="92"/>
      <c r="I21" s="92"/>
      <c r="J21" s="27"/>
      <c r="K21" s="27"/>
      <c r="L21" s="92"/>
      <c r="M21" s="92"/>
      <c r="N21" s="27"/>
      <c r="O21" s="93"/>
      <c r="P21" s="93"/>
      <c r="Q21" s="93"/>
      <c r="R21" s="93"/>
      <c r="S21" s="93"/>
      <c r="T21" s="27"/>
      <c r="U21" s="40" t="str">
        <f t="shared" si="2"/>
        <v/>
      </c>
      <c r="V21" s="22">
        <v>297</v>
      </c>
      <c r="W21" s="22" t="s">
        <v>82</v>
      </c>
      <c r="X21" s="22" t="s">
        <v>83</v>
      </c>
      <c r="Y21" s="73">
        <v>1102</v>
      </c>
      <c r="Z21" s="42"/>
      <c r="AA21" s="1" t="s">
        <v>97</v>
      </c>
      <c r="AB21" s="28" t="s">
        <v>289</v>
      </c>
    </row>
    <row r="22" spans="1:28" x14ac:dyDescent="0.3">
      <c r="A22" s="1" t="s">
        <v>76</v>
      </c>
      <c r="B22" s="1" t="s">
        <v>45</v>
      </c>
      <c r="C22" s="27" t="s">
        <v>55</v>
      </c>
      <c r="D22" s="38">
        <v>11</v>
      </c>
      <c r="E22" s="92"/>
      <c r="F22" s="27">
        <v>4</v>
      </c>
      <c r="G22" s="92"/>
      <c r="H22" s="92"/>
      <c r="I22" s="92"/>
      <c r="J22" s="27">
        <v>1</v>
      </c>
      <c r="K22" s="27">
        <v>2</v>
      </c>
      <c r="L22" s="92"/>
      <c r="M22" s="92"/>
      <c r="N22" s="27">
        <f>SUM(L22:M22)</f>
        <v>0</v>
      </c>
      <c r="O22" s="93"/>
      <c r="P22" s="93"/>
      <c r="Q22" s="93"/>
      <c r="R22" s="93"/>
      <c r="S22" s="93"/>
      <c r="T22" s="27">
        <f t="shared" si="1"/>
        <v>9</v>
      </c>
      <c r="U22" s="40" t="str">
        <f t="shared" si="2"/>
        <v/>
      </c>
      <c r="V22" s="22">
        <v>297</v>
      </c>
      <c r="W22" s="22" t="s">
        <v>82</v>
      </c>
      <c r="X22" s="22" t="s">
        <v>83</v>
      </c>
      <c r="Y22" s="73">
        <v>1102</v>
      </c>
      <c r="Z22" s="42"/>
      <c r="AA22" s="1" t="s">
        <v>97</v>
      </c>
      <c r="AB22" s="28" t="s">
        <v>289</v>
      </c>
    </row>
    <row r="23" spans="1:28" x14ac:dyDescent="0.3">
      <c r="A23" s="1" t="s">
        <v>76</v>
      </c>
      <c r="B23" s="1" t="s">
        <v>45</v>
      </c>
      <c r="C23" s="57" t="s">
        <v>38</v>
      </c>
      <c r="D23" s="1"/>
      <c r="E23" s="57">
        <v>240</v>
      </c>
      <c r="F23" s="57"/>
      <c r="G23" s="57">
        <v>63</v>
      </c>
      <c r="H23" s="57"/>
      <c r="I23" s="57"/>
      <c r="J23" s="57"/>
      <c r="K23" s="57"/>
      <c r="L23" s="57"/>
      <c r="M23" s="57">
        <v>22</v>
      </c>
      <c r="N23" s="57">
        <v>16</v>
      </c>
      <c r="O23" s="57"/>
      <c r="P23" s="57">
        <v>24</v>
      </c>
      <c r="Q23" s="57"/>
      <c r="R23" s="57">
        <v>18</v>
      </c>
      <c r="S23" s="43"/>
      <c r="T23" s="27"/>
      <c r="U23" s="40" t="str">
        <f t="shared" ref="U23" si="3">_xlfn.IFNA("",((T23+Q23+N23-R23)+(O23*2))/E23)</f>
        <v/>
      </c>
      <c r="V23" s="22">
        <v>297</v>
      </c>
      <c r="W23" s="22" t="s">
        <v>82</v>
      </c>
      <c r="X23" s="22" t="s">
        <v>83</v>
      </c>
      <c r="Y23" s="73">
        <v>1102</v>
      </c>
      <c r="Z23" s="42"/>
      <c r="AA23" s="1" t="s">
        <v>97</v>
      </c>
      <c r="AB23" s="28" t="s">
        <v>289</v>
      </c>
    </row>
    <row r="24" spans="1:28" x14ac:dyDescent="0.3">
      <c r="A24" s="44" t="s">
        <v>76</v>
      </c>
      <c r="B24" s="44" t="s">
        <v>45</v>
      </c>
      <c r="C24" s="45" t="s">
        <v>39</v>
      </c>
      <c r="D24" s="44"/>
      <c r="E24" s="45">
        <f t="shared" ref="E24:T24" si="4">SUM(E13:E23)</f>
        <v>240</v>
      </c>
      <c r="F24" s="45">
        <f t="shared" si="4"/>
        <v>32</v>
      </c>
      <c r="G24" s="45">
        <f t="shared" si="4"/>
        <v>75</v>
      </c>
      <c r="H24" s="45">
        <f t="shared" si="4"/>
        <v>0</v>
      </c>
      <c r="I24" s="45">
        <f t="shared" si="4"/>
        <v>0</v>
      </c>
      <c r="J24" s="45">
        <f t="shared" si="4"/>
        <v>17</v>
      </c>
      <c r="K24" s="45">
        <f t="shared" si="4"/>
        <v>26</v>
      </c>
      <c r="L24" s="45">
        <f t="shared" si="4"/>
        <v>0</v>
      </c>
      <c r="M24" s="45">
        <f t="shared" si="4"/>
        <v>38</v>
      </c>
      <c r="N24" s="45">
        <f t="shared" si="4"/>
        <v>32</v>
      </c>
      <c r="O24" s="45">
        <f t="shared" si="4"/>
        <v>0</v>
      </c>
      <c r="P24" s="45">
        <f t="shared" si="4"/>
        <v>24</v>
      </c>
      <c r="Q24" s="45">
        <f t="shared" si="4"/>
        <v>0</v>
      </c>
      <c r="R24" s="45">
        <f t="shared" si="4"/>
        <v>18</v>
      </c>
      <c r="S24" s="45">
        <f t="shared" si="4"/>
        <v>0</v>
      </c>
      <c r="T24" s="45">
        <f t="shared" si="4"/>
        <v>81</v>
      </c>
      <c r="U24" s="46">
        <f>((T24+Q24+N24-R24)+(O24*2))/E24</f>
        <v>0.39583333333333331</v>
      </c>
      <c r="V24" s="47">
        <v>297</v>
      </c>
      <c r="W24" s="47" t="s">
        <v>82</v>
      </c>
      <c r="X24" s="47" t="s">
        <v>83</v>
      </c>
      <c r="Y24" s="74">
        <v>1102</v>
      </c>
      <c r="Z24" s="49"/>
      <c r="AA24" s="44" t="s">
        <v>97</v>
      </c>
      <c r="AB24" s="79" t="s">
        <v>289</v>
      </c>
    </row>
    <row r="25" spans="1:28" x14ac:dyDescent="0.3">
      <c r="A25" s="1"/>
      <c r="B25" s="1"/>
      <c r="C25" s="1"/>
      <c r="D25" s="1"/>
      <c r="F25" s="50" t="s">
        <v>40</v>
      </c>
      <c r="G25" s="51">
        <f>F24/G24</f>
        <v>0.42666666666666669</v>
      </c>
      <c r="H25" s="27"/>
      <c r="I25" s="1"/>
      <c r="J25" s="50" t="s">
        <v>41</v>
      </c>
      <c r="K25" s="52">
        <f>J24/K24</f>
        <v>0.65384615384615385</v>
      </c>
      <c r="L25" s="1"/>
      <c r="M25" s="39" t="s">
        <v>42</v>
      </c>
      <c r="N25" s="53"/>
      <c r="P25" s="1"/>
      <c r="Q25" s="1"/>
      <c r="R25" s="1"/>
      <c r="S25" s="1"/>
      <c r="T25" s="1"/>
      <c r="U25" s="1"/>
      <c r="V25" s="22"/>
      <c r="W25" s="22"/>
      <c r="X25" s="22"/>
      <c r="Y25" s="54"/>
      <c r="Z25" s="42"/>
      <c r="AA25" s="1"/>
      <c r="AB25" s="28"/>
    </row>
    <row r="26" spans="1:28" x14ac:dyDescent="0.3">
      <c r="A26" s="1"/>
      <c r="B26" s="1"/>
      <c r="C26" s="5" t="s">
        <v>43</v>
      </c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5"/>
      <c r="V27" s="22"/>
      <c r="W27" s="22"/>
      <c r="X27" s="22"/>
      <c r="Y27" s="54"/>
      <c r="Z27" s="42"/>
      <c r="AA27" s="1"/>
      <c r="AB27" s="1"/>
    </row>
    <row r="28" spans="1:28" x14ac:dyDescent="0.3">
      <c r="B28" s="1"/>
      <c r="C28" s="1"/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B32" s="1"/>
      <c r="C32" s="32" t="s">
        <v>77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35">
        <v>28</v>
      </c>
      <c r="AB32" s="87"/>
    </row>
    <row r="33" spans="1:28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</row>
    <row r="34" spans="1:28" x14ac:dyDescent="0.3">
      <c r="A34" s="1" t="s">
        <v>45</v>
      </c>
      <c r="B34" s="1" t="s">
        <v>76</v>
      </c>
      <c r="C34" s="27" t="s">
        <v>412</v>
      </c>
      <c r="D34" s="38">
        <v>35</v>
      </c>
      <c r="E34" s="92"/>
      <c r="F34" s="27">
        <v>1</v>
      </c>
      <c r="G34" s="92"/>
      <c r="H34" s="92"/>
      <c r="I34" s="92"/>
      <c r="J34" s="27">
        <v>0</v>
      </c>
      <c r="K34" s="27">
        <v>0</v>
      </c>
      <c r="L34" s="92"/>
      <c r="M34" s="92"/>
      <c r="N34" s="27">
        <f>SUM(L34:M34)</f>
        <v>0</v>
      </c>
      <c r="O34" s="92"/>
      <c r="P34" s="93"/>
      <c r="Q34" s="92"/>
      <c r="R34" s="92"/>
      <c r="S34" s="92"/>
      <c r="T34" s="27">
        <f>(H34*3)+((F34-H34)*2)+J34</f>
        <v>2</v>
      </c>
      <c r="U34" s="40" t="str">
        <f>IFERROR(((T34+Q34+N34-R34)+(O34*2))/E34,"")</f>
        <v/>
      </c>
      <c r="V34" s="22">
        <v>297</v>
      </c>
      <c r="W34" s="22" t="s">
        <v>95</v>
      </c>
      <c r="X34" s="22" t="s">
        <v>96</v>
      </c>
      <c r="Y34" s="73">
        <v>1102</v>
      </c>
      <c r="Z34" s="42"/>
      <c r="AA34" s="1" t="s">
        <v>290</v>
      </c>
      <c r="AB34" s="28" t="s">
        <v>291</v>
      </c>
    </row>
    <row r="35" spans="1:28" x14ac:dyDescent="0.3">
      <c r="A35" s="1" t="s">
        <v>45</v>
      </c>
      <c r="B35" s="1" t="s">
        <v>76</v>
      </c>
      <c r="C35" s="27" t="s">
        <v>414</v>
      </c>
      <c r="D35" s="38">
        <v>42</v>
      </c>
      <c r="E35" s="92"/>
      <c r="F35" s="27">
        <v>0</v>
      </c>
      <c r="G35" s="92"/>
      <c r="H35" s="92"/>
      <c r="I35" s="92"/>
      <c r="J35" s="27">
        <v>0</v>
      </c>
      <c r="K35" s="27">
        <v>0</v>
      </c>
      <c r="L35" s="92"/>
      <c r="M35" s="92"/>
      <c r="N35" s="27">
        <f t="shared" ref="N35:N40" si="5">SUM(L35:M35)</f>
        <v>0</v>
      </c>
      <c r="O35" s="93"/>
      <c r="P35" s="93"/>
      <c r="Q35" s="93"/>
      <c r="R35" s="93"/>
      <c r="S35" s="93"/>
      <c r="T35" s="39">
        <f t="shared" ref="T35:T40" si="6">(H35*3)+((F35-H35)*2)+J35</f>
        <v>0</v>
      </c>
      <c r="U35" s="40" t="str">
        <f t="shared" ref="U35:U42" si="7">IFERROR(((T35+Q35+N35-R35)+(O35*2))/E35,"")</f>
        <v/>
      </c>
      <c r="V35" s="22">
        <v>297</v>
      </c>
      <c r="W35" s="22" t="s">
        <v>95</v>
      </c>
      <c r="X35" s="22" t="s">
        <v>96</v>
      </c>
      <c r="Y35" s="73">
        <v>1102</v>
      </c>
      <c r="Z35" s="42"/>
      <c r="AA35" s="1" t="s">
        <v>290</v>
      </c>
      <c r="AB35" s="28" t="s">
        <v>291</v>
      </c>
    </row>
    <row r="36" spans="1:28" x14ac:dyDescent="0.3">
      <c r="A36" s="1" t="s">
        <v>45</v>
      </c>
      <c r="B36" s="1" t="s">
        <v>76</v>
      </c>
      <c r="C36" s="27" t="s">
        <v>391</v>
      </c>
      <c r="D36" s="38">
        <v>32</v>
      </c>
      <c r="E36" s="27">
        <v>41</v>
      </c>
      <c r="F36" s="27">
        <v>6</v>
      </c>
      <c r="G36" s="92"/>
      <c r="H36" s="92"/>
      <c r="I36" s="92"/>
      <c r="J36" s="27">
        <v>5</v>
      </c>
      <c r="K36" s="27">
        <v>6</v>
      </c>
      <c r="L36" s="92"/>
      <c r="M36" s="27">
        <v>11</v>
      </c>
      <c r="N36" s="27">
        <f t="shared" si="5"/>
        <v>11</v>
      </c>
      <c r="O36" s="93"/>
      <c r="P36" s="93"/>
      <c r="Q36" s="93"/>
      <c r="R36" s="93"/>
      <c r="S36" s="93"/>
      <c r="T36" s="39">
        <f t="shared" si="6"/>
        <v>17</v>
      </c>
      <c r="U36" s="40">
        <f t="shared" si="7"/>
        <v>0.68292682926829273</v>
      </c>
      <c r="V36" s="22">
        <v>297</v>
      </c>
      <c r="W36" s="22" t="s">
        <v>95</v>
      </c>
      <c r="X36" s="22" t="s">
        <v>96</v>
      </c>
      <c r="Y36" s="73">
        <v>1102</v>
      </c>
      <c r="Z36" s="42"/>
      <c r="AA36" s="1" t="s">
        <v>290</v>
      </c>
      <c r="AB36" s="28" t="s">
        <v>291</v>
      </c>
    </row>
    <row r="37" spans="1:28" x14ac:dyDescent="0.3">
      <c r="A37" s="1" t="s">
        <v>45</v>
      </c>
      <c r="B37" s="1" t="s">
        <v>76</v>
      </c>
      <c r="C37" s="27" t="s">
        <v>393</v>
      </c>
      <c r="D37" s="38">
        <v>45</v>
      </c>
      <c r="E37" s="27">
        <v>3</v>
      </c>
      <c r="F37" s="27">
        <v>1</v>
      </c>
      <c r="G37" s="92"/>
      <c r="H37" s="92"/>
      <c r="I37" s="92"/>
      <c r="J37" s="27">
        <v>0</v>
      </c>
      <c r="K37" s="27">
        <v>0</v>
      </c>
      <c r="L37" s="92"/>
      <c r="M37" s="92"/>
      <c r="N37" s="27">
        <f t="shared" si="5"/>
        <v>0</v>
      </c>
      <c r="O37" s="93"/>
      <c r="P37" s="93"/>
      <c r="Q37" s="93"/>
      <c r="R37" s="93"/>
      <c r="S37" s="93"/>
      <c r="T37" s="39">
        <f t="shared" si="6"/>
        <v>2</v>
      </c>
      <c r="U37" s="40">
        <f t="shared" si="7"/>
        <v>0.66666666666666663</v>
      </c>
      <c r="V37" s="22">
        <v>297</v>
      </c>
      <c r="W37" s="22" t="s">
        <v>95</v>
      </c>
      <c r="X37" s="22" t="s">
        <v>96</v>
      </c>
      <c r="Y37" s="73">
        <v>1102</v>
      </c>
      <c r="Z37" s="42"/>
      <c r="AA37" s="1" t="s">
        <v>290</v>
      </c>
      <c r="AB37" s="28" t="s">
        <v>291</v>
      </c>
    </row>
    <row r="38" spans="1:28" x14ac:dyDescent="0.3">
      <c r="A38" s="1" t="s">
        <v>45</v>
      </c>
      <c r="B38" s="1" t="s">
        <v>76</v>
      </c>
      <c r="C38" s="27" t="s">
        <v>395</v>
      </c>
      <c r="D38" s="38">
        <v>13</v>
      </c>
      <c r="E38" s="27">
        <v>46</v>
      </c>
      <c r="F38" s="27">
        <v>11</v>
      </c>
      <c r="G38" s="92"/>
      <c r="H38" s="92"/>
      <c r="I38" s="92"/>
      <c r="J38" s="27">
        <v>6</v>
      </c>
      <c r="K38" s="27">
        <v>8</v>
      </c>
      <c r="L38" s="92"/>
      <c r="M38" s="27">
        <v>16</v>
      </c>
      <c r="N38" s="27">
        <f t="shared" si="5"/>
        <v>16</v>
      </c>
      <c r="O38" s="93"/>
      <c r="P38" s="93"/>
      <c r="Q38" s="39">
        <v>5</v>
      </c>
      <c r="R38" s="93"/>
      <c r="S38" s="93"/>
      <c r="T38" s="39">
        <f t="shared" si="6"/>
        <v>28</v>
      </c>
      <c r="U38" s="40">
        <f t="shared" si="7"/>
        <v>1.0652173913043479</v>
      </c>
      <c r="V38" s="22">
        <v>297</v>
      </c>
      <c r="W38" s="22" t="s">
        <v>95</v>
      </c>
      <c r="X38" s="22" t="s">
        <v>96</v>
      </c>
      <c r="Y38" s="73">
        <v>1102</v>
      </c>
      <c r="Z38" s="42"/>
      <c r="AA38" s="1" t="s">
        <v>290</v>
      </c>
      <c r="AB38" s="28" t="s">
        <v>291</v>
      </c>
    </row>
    <row r="39" spans="1:28" x14ac:dyDescent="0.3">
      <c r="A39" s="1" t="s">
        <v>45</v>
      </c>
      <c r="B39" s="1" t="s">
        <v>76</v>
      </c>
      <c r="C39" s="27" t="s">
        <v>396</v>
      </c>
      <c r="D39" s="38">
        <v>33</v>
      </c>
      <c r="E39" s="92"/>
      <c r="F39" s="27">
        <v>3</v>
      </c>
      <c r="G39" s="92"/>
      <c r="H39" s="92"/>
      <c r="I39" s="92"/>
      <c r="J39" s="27">
        <v>0</v>
      </c>
      <c r="K39" s="27">
        <v>0</v>
      </c>
      <c r="L39" s="92"/>
      <c r="M39" s="92"/>
      <c r="N39" s="27">
        <f t="shared" si="5"/>
        <v>0</v>
      </c>
      <c r="O39" s="93"/>
      <c r="P39" s="93"/>
      <c r="Q39" s="93"/>
      <c r="R39" s="93"/>
      <c r="S39" s="93"/>
      <c r="T39" s="39">
        <f t="shared" si="6"/>
        <v>6</v>
      </c>
      <c r="U39" s="40" t="str">
        <f t="shared" si="7"/>
        <v/>
      </c>
      <c r="V39" s="22">
        <v>297</v>
      </c>
      <c r="W39" s="22" t="s">
        <v>95</v>
      </c>
      <c r="X39" s="22" t="s">
        <v>96</v>
      </c>
      <c r="Y39" s="73">
        <v>1102</v>
      </c>
      <c r="Z39" s="42"/>
      <c r="AA39" s="1" t="s">
        <v>290</v>
      </c>
      <c r="AB39" s="28" t="s">
        <v>291</v>
      </c>
    </row>
    <row r="40" spans="1:28" x14ac:dyDescent="0.3">
      <c r="A40" s="1" t="s">
        <v>45</v>
      </c>
      <c r="B40" s="1" t="s">
        <v>76</v>
      </c>
      <c r="C40" s="27" t="s">
        <v>397</v>
      </c>
      <c r="D40" s="38">
        <v>11</v>
      </c>
      <c r="E40" s="27">
        <v>48</v>
      </c>
      <c r="F40" s="27">
        <v>8</v>
      </c>
      <c r="G40" s="92"/>
      <c r="H40" s="92"/>
      <c r="I40" s="92"/>
      <c r="J40" s="27">
        <v>5</v>
      </c>
      <c r="K40" s="27">
        <v>5</v>
      </c>
      <c r="L40" s="92"/>
      <c r="M40" s="92"/>
      <c r="N40" s="27">
        <f t="shared" si="5"/>
        <v>0</v>
      </c>
      <c r="O40" s="93"/>
      <c r="P40" s="93"/>
      <c r="Q40" s="93"/>
      <c r="R40" s="93"/>
      <c r="S40" s="93"/>
      <c r="T40" s="39">
        <f t="shared" si="6"/>
        <v>21</v>
      </c>
      <c r="U40" s="40">
        <f t="shared" si="7"/>
        <v>0.4375</v>
      </c>
      <c r="V40" s="22">
        <v>297</v>
      </c>
      <c r="W40" s="22" t="s">
        <v>95</v>
      </c>
      <c r="X40" s="22" t="s">
        <v>96</v>
      </c>
      <c r="Y40" s="73">
        <v>1102</v>
      </c>
      <c r="Z40" s="42"/>
      <c r="AA40" s="1" t="s">
        <v>290</v>
      </c>
      <c r="AB40" s="28" t="s">
        <v>291</v>
      </c>
    </row>
    <row r="41" spans="1:28" x14ac:dyDescent="0.3">
      <c r="A41" s="1" t="s">
        <v>45</v>
      </c>
      <c r="B41" s="1" t="s">
        <v>76</v>
      </c>
      <c r="C41" s="27" t="s">
        <v>398</v>
      </c>
      <c r="D41" s="38">
        <v>8</v>
      </c>
      <c r="E41" s="27">
        <v>48</v>
      </c>
      <c r="F41" s="27">
        <v>3</v>
      </c>
      <c r="G41" s="92"/>
      <c r="H41" s="92"/>
      <c r="I41" s="92"/>
      <c r="J41" s="27">
        <v>0</v>
      </c>
      <c r="K41" s="27">
        <v>0</v>
      </c>
      <c r="L41" s="92"/>
      <c r="M41" s="92"/>
      <c r="N41" s="27">
        <f t="shared" ref="N41:N43" si="8">SUM(L41:M41)</f>
        <v>0</v>
      </c>
      <c r="O41" s="93"/>
      <c r="P41" s="93"/>
      <c r="Q41" s="93"/>
      <c r="R41" s="93"/>
      <c r="S41" s="93"/>
      <c r="T41" s="39">
        <f>(H41*3)+((F41-H41)*2)+J41</f>
        <v>6</v>
      </c>
      <c r="U41" s="40">
        <f t="shared" si="7"/>
        <v>0.125</v>
      </c>
      <c r="V41" s="22">
        <v>297</v>
      </c>
      <c r="W41" s="22" t="s">
        <v>95</v>
      </c>
      <c r="X41" s="22" t="s">
        <v>96</v>
      </c>
      <c r="Y41" s="73">
        <v>1102</v>
      </c>
      <c r="Z41" s="42"/>
      <c r="AA41" s="1" t="s">
        <v>290</v>
      </c>
      <c r="AB41" s="28" t="s">
        <v>291</v>
      </c>
    </row>
    <row r="42" spans="1:28" x14ac:dyDescent="0.3">
      <c r="A42" s="1" t="s">
        <v>45</v>
      </c>
      <c r="B42" s="1" t="s">
        <v>76</v>
      </c>
      <c r="C42" s="27" t="s">
        <v>399</v>
      </c>
      <c r="D42" s="38">
        <v>22</v>
      </c>
      <c r="E42" s="27">
        <v>40</v>
      </c>
      <c r="F42" s="27">
        <v>5</v>
      </c>
      <c r="G42" s="92"/>
      <c r="H42" s="92"/>
      <c r="I42" s="92"/>
      <c r="J42" s="27">
        <v>2</v>
      </c>
      <c r="K42" s="27">
        <v>6</v>
      </c>
      <c r="L42" s="92"/>
      <c r="M42" s="27">
        <v>13</v>
      </c>
      <c r="N42" s="27">
        <f t="shared" si="8"/>
        <v>13</v>
      </c>
      <c r="O42" s="93"/>
      <c r="P42" s="93"/>
      <c r="Q42" s="93"/>
      <c r="R42" s="93"/>
      <c r="S42" s="93"/>
      <c r="T42" s="39">
        <f>(H42*3)+((F42-H42)*2)+J42</f>
        <v>12</v>
      </c>
      <c r="U42" s="40">
        <f t="shared" si="7"/>
        <v>0.625</v>
      </c>
      <c r="V42" s="22">
        <v>297</v>
      </c>
      <c r="W42" s="22" t="s">
        <v>95</v>
      </c>
      <c r="X42" s="22" t="s">
        <v>96</v>
      </c>
      <c r="Y42" s="73">
        <v>1102</v>
      </c>
      <c r="Z42" s="42"/>
      <c r="AA42" s="1" t="s">
        <v>290</v>
      </c>
      <c r="AB42" s="28" t="s">
        <v>291</v>
      </c>
    </row>
    <row r="43" spans="1:28" x14ac:dyDescent="0.3">
      <c r="A43" s="1" t="s">
        <v>45</v>
      </c>
      <c r="B43" s="1" t="s">
        <v>76</v>
      </c>
      <c r="C43" s="57" t="s">
        <v>38</v>
      </c>
      <c r="D43" s="1"/>
      <c r="E43" s="57">
        <v>14</v>
      </c>
      <c r="F43" s="57"/>
      <c r="G43" s="57">
        <v>86</v>
      </c>
      <c r="H43" s="57"/>
      <c r="I43" s="57"/>
      <c r="J43" s="57"/>
      <c r="K43" s="57"/>
      <c r="L43" s="57">
        <v>27</v>
      </c>
      <c r="M43" s="57">
        <v>-8</v>
      </c>
      <c r="N43" s="57">
        <f t="shared" si="8"/>
        <v>19</v>
      </c>
      <c r="O43" s="57"/>
      <c r="P43" s="57">
        <v>24</v>
      </c>
      <c r="Q43" s="57"/>
      <c r="R43" s="57">
        <v>19</v>
      </c>
      <c r="S43" s="57"/>
      <c r="T43" s="43"/>
      <c r="U43" s="40" t="str">
        <f t="shared" ref="U43" si="9">_xlfn.IFNA("",((T43+Q43+N43-R43)+(O43*2))/E43)</f>
        <v/>
      </c>
      <c r="V43" s="22">
        <v>297</v>
      </c>
      <c r="W43" s="22" t="s">
        <v>95</v>
      </c>
      <c r="X43" s="22" t="s">
        <v>96</v>
      </c>
      <c r="Y43" s="73">
        <v>1102</v>
      </c>
      <c r="Z43" s="42"/>
      <c r="AA43" s="1" t="s">
        <v>290</v>
      </c>
      <c r="AB43" s="28" t="s">
        <v>291</v>
      </c>
    </row>
    <row r="44" spans="1:28" x14ac:dyDescent="0.3">
      <c r="A44" s="44" t="s">
        <v>45</v>
      </c>
      <c r="B44" s="44" t="s">
        <v>76</v>
      </c>
      <c r="C44" s="45" t="s">
        <v>39</v>
      </c>
      <c r="D44" s="44"/>
      <c r="E44" s="45">
        <f t="shared" ref="E44:T44" si="10">SUM(E34:E43)</f>
        <v>240</v>
      </c>
      <c r="F44" s="45">
        <f t="shared" si="10"/>
        <v>38</v>
      </c>
      <c r="G44" s="45">
        <f t="shared" si="10"/>
        <v>86</v>
      </c>
      <c r="H44" s="45">
        <f t="shared" si="10"/>
        <v>0</v>
      </c>
      <c r="I44" s="45">
        <f t="shared" si="10"/>
        <v>0</v>
      </c>
      <c r="J44" s="45">
        <f t="shared" si="10"/>
        <v>18</v>
      </c>
      <c r="K44" s="45">
        <f t="shared" si="10"/>
        <v>25</v>
      </c>
      <c r="L44" s="45">
        <f t="shared" si="10"/>
        <v>27</v>
      </c>
      <c r="M44" s="45">
        <f t="shared" si="10"/>
        <v>32</v>
      </c>
      <c r="N44" s="45">
        <f t="shared" si="10"/>
        <v>59</v>
      </c>
      <c r="O44" s="45">
        <f t="shared" si="10"/>
        <v>0</v>
      </c>
      <c r="P44" s="45">
        <f t="shared" si="10"/>
        <v>24</v>
      </c>
      <c r="Q44" s="45">
        <f t="shared" si="10"/>
        <v>5</v>
      </c>
      <c r="R44" s="45">
        <f t="shared" si="10"/>
        <v>19</v>
      </c>
      <c r="S44" s="45">
        <f t="shared" si="10"/>
        <v>0</v>
      </c>
      <c r="T44" s="45">
        <f t="shared" si="10"/>
        <v>94</v>
      </c>
      <c r="U44" s="46">
        <f>((T44+Q44+N44-R44)+(O44*2))/E44</f>
        <v>0.57916666666666672</v>
      </c>
      <c r="V44" s="47">
        <v>297</v>
      </c>
      <c r="W44" s="47" t="s">
        <v>95</v>
      </c>
      <c r="X44" s="47" t="s">
        <v>96</v>
      </c>
      <c r="Y44" s="74">
        <v>1102</v>
      </c>
      <c r="Z44" s="49"/>
      <c r="AA44" s="44" t="s">
        <v>290</v>
      </c>
      <c r="AB44" s="80" t="s">
        <v>291</v>
      </c>
    </row>
    <row r="45" spans="1:28" x14ac:dyDescent="0.3">
      <c r="A45" s="1"/>
      <c r="B45" s="1"/>
      <c r="C45" s="1"/>
      <c r="D45" s="1"/>
      <c r="F45" s="50" t="s">
        <v>40</v>
      </c>
      <c r="G45" s="51">
        <f>F44/G44</f>
        <v>0.44186046511627908</v>
      </c>
      <c r="H45" s="27"/>
      <c r="I45" s="1"/>
      <c r="J45" s="50" t="s">
        <v>41</v>
      </c>
      <c r="K45" s="52">
        <f>J44/K44</f>
        <v>0.72</v>
      </c>
      <c r="L45" s="1"/>
      <c r="M45" s="39" t="s">
        <v>42</v>
      </c>
      <c r="N45" s="53"/>
      <c r="P45" s="1"/>
      <c r="Q45" s="1"/>
      <c r="R45" s="1"/>
      <c r="S45" s="1"/>
      <c r="T45" s="1"/>
      <c r="U45" s="1"/>
      <c r="V45" s="22"/>
      <c r="W45" s="22"/>
      <c r="X45" s="22"/>
      <c r="Y45" s="54"/>
      <c r="Z45" s="42"/>
      <c r="AA45" s="1"/>
      <c r="AB45" s="28"/>
    </row>
    <row r="46" spans="1:28" x14ac:dyDescent="0.3">
      <c r="A46" s="1"/>
      <c r="B46" s="1"/>
      <c r="C46" s="5" t="s">
        <v>43</v>
      </c>
      <c r="L46" t="s">
        <v>416</v>
      </c>
      <c r="V46" s="22"/>
      <c r="W46" s="22"/>
      <c r="X46" s="22"/>
      <c r="Y46" s="54"/>
      <c r="Z46" s="42"/>
      <c r="AA46" s="1"/>
      <c r="AB46" s="28"/>
    </row>
    <row r="47" spans="1:28" x14ac:dyDescent="0.3">
      <c r="A47" s="1"/>
      <c r="B47" s="1"/>
      <c r="C47" s="1" t="s">
        <v>417</v>
      </c>
      <c r="D47" s="1"/>
      <c r="E47" s="1"/>
      <c r="F47" s="1"/>
      <c r="G47" s="1"/>
      <c r="H47" s="1"/>
      <c r="I47" s="1"/>
      <c r="J47" s="1"/>
      <c r="K47" s="1"/>
      <c r="L47" s="1" t="s">
        <v>418</v>
      </c>
      <c r="M47" s="1"/>
      <c r="N47" s="1"/>
      <c r="O47" s="1"/>
      <c r="P47" s="1"/>
      <c r="Q47" s="1"/>
      <c r="R47" s="1"/>
      <c r="S47" s="1"/>
      <c r="T47" s="1"/>
      <c r="U47" s="1"/>
      <c r="V47" s="22"/>
      <c r="W47" s="22"/>
      <c r="X47" s="22"/>
      <c r="Y47" s="54"/>
      <c r="Z47" s="42"/>
      <c r="AA47" s="1"/>
      <c r="AB47" s="28"/>
    </row>
    <row r="48" spans="1:28" x14ac:dyDescent="0.3">
      <c r="A48" s="1"/>
      <c r="B48" s="1"/>
      <c r="C48" s="1" t="s">
        <v>419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22"/>
      <c r="W48" s="22"/>
      <c r="X48" s="22"/>
      <c r="Y48" s="54"/>
      <c r="Z48" s="42"/>
      <c r="AA48" s="1"/>
      <c r="AB48" s="28"/>
    </row>
    <row r="49" spans="1:28" x14ac:dyDescent="0.3">
      <c r="A49" s="1"/>
      <c r="B49" s="1"/>
      <c r="C49" s="5"/>
      <c r="V49" s="22"/>
      <c r="W49" s="22"/>
      <c r="X49" s="22"/>
      <c r="Y49" s="54"/>
      <c r="Z49" s="42"/>
      <c r="AA49" s="1"/>
      <c r="AB49" s="1"/>
    </row>
    <row r="50" spans="1:28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2"/>
      <c r="W50" s="22"/>
      <c r="X50" s="22"/>
      <c r="Y50" s="54"/>
      <c r="Z50" s="42"/>
      <c r="AA50" s="1"/>
      <c r="AB50" s="1"/>
    </row>
    <row r="51" spans="1:28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2"/>
      <c r="W51" s="22"/>
      <c r="X51" s="22"/>
      <c r="Y51" s="54"/>
      <c r="Z51" s="42"/>
      <c r="AA51" s="1"/>
      <c r="AB51" s="1"/>
    </row>
  </sheetData>
  <sheetProtection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D00FF-BA3D-4A87-B926-9B003AD37412}">
  <sheetPr>
    <tabColor rgb="FFFF0000"/>
  </sheetPr>
  <dimension ref="A1:AB50"/>
  <sheetViews>
    <sheetView workbookViewId="0">
      <selection activeCell="E22" sqref="E22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3" t="s">
        <v>446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7" t="s">
        <v>550</v>
      </c>
    </row>
    <row r="3" spans="1:28" x14ac:dyDescent="0.3">
      <c r="B3" s="1"/>
      <c r="C3" s="6">
        <v>29265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132</v>
      </c>
      <c r="D4" s="7" t="s">
        <v>4</v>
      </c>
      <c r="E4" s="8"/>
      <c r="F4" s="5"/>
      <c r="G4" s="1"/>
      <c r="J4" s="15" t="s">
        <v>288</v>
      </c>
      <c r="K4" s="16" t="s">
        <v>44</v>
      </c>
      <c r="L4" s="17"/>
      <c r="M4" s="18"/>
      <c r="N4" s="19">
        <v>21</v>
      </c>
      <c r="O4" s="19">
        <v>24</v>
      </c>
      <c r="P4" s="19">
        <v>21</v>
      </c>
      <c r="Q4" s="19">
        <v>28</v>
      </c>
      <c r="R4" s="20"/>
      <c r="S4" s="21">
        <f>SUM(N4:R4)</f>
        <v>94</v>
      </c>
      <c r="T4" s="22">
        <v>299</v>
      </c>
    </row>
    <row r="5" spans="1:28" x14ac:dyDescent="0.3">
      <c r="B5" s="1"/>
      <c r="C5" s="6" t="s">
        <v>292</v>
      </c>
      <c r="D5" s="7" t="s">
        <v>5</v>
      </c>
      <c r="E5" s="1"/>
      <c r="F5" s="42" t="s">
        <v>293</v>
      </c>
      <c r="G5" s="1"/>
      <c r="J5" s="15" t="s">
        <v>274</v>
      </c>
      <c r="K5" s="16" t="s">
        <v>69</v>
      </c>
      <c r="L5" s="17"/>
      <c r="M5" s="18"/>
      <c r="N5" s="19">
        <v>25</v>
      </c>
      <c r="O5" s="19">
        <v>28</v>
      </c>
      <c r="P5" s="19">
        <v>29</v>
      </c>
      <c r="Q5" s="19">
        <v>23</v>
      </c>
      <c r="R5" s="20"/>
      <c r="S5" s="21">
        <f>SUM(N5:R5)</f>
        <v>105</v>
      </c>
      <c r="T5" s="22">
        <v>299</v>
      </c>
      <c r="U5" s="1"/>
      <c r="V5" s="1"/>
      <c r="W5" s="1"/>
    </row>
    <row r="6" spans="1:28" x14ac:dyDescent="0.3">
      <c r="C6" s="23">
        <v>306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551</v>
      </c>
      <c r="D7" s="7" t="s">
        <v>7</v>
      </c>
      <c r="G7" s="1"/>
      <c r="S7" s="1"/>
      <c r="T7" s="25" t="s">
        <v>8</v>
      </c>
      <c r="U7" s="1"/>
      <c r="V7" s="26">
        <v>299</v>
      </c>
      <c r="W7" s="1"/>
    </row>
    <row r="8" spans="1:28" x14ac:dyDescent="0.3">
      <c r="B8" s="1"/>
      <c r="C8" s="24" t="s">
        <v>107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>
        <v>28</v>
      </c>
      <c r="W11" s="1"/>
      <c r="X11" s="1"/>
      <c r="Y11" s="31"/>
      <c r="Z11" s="42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68</v>
      </c>
      <c r="B13" s="1" t="s">
        <v>45</v>
      </c>
      <c r="C13" s="27" t="s">
        <v>116</v>
      </c>
      <c r="D13" s="38">
        <v>22</v>
      </c>
      <c r="E13" s="92"/>
      <c r="F13" s="27">
        <v>6</v>
      </c>
      <c r="G13" s="92"/>
      <c r="H13" s="27"/>
      <c r="I13" s="27"/>
      <c r="J13" s="27">
        <v>4</v>
      </c>
      <c r="K13" s="27">
        <v>8</v>
      </c>
      <c r="L13" s="92"/>
      <c r="M13" s="92"/>
      <c r="N13" s="27">
        <f>SUM(L13:M13)</f>
        <v>0</v>
      </c>
      <c r="O13" s="92"/>
      <c r="P13" s="93"/>
      <c r="Q13" s="92"/>
      <c r="R13" s="92"/>
      <c r="S13" s="92"/>
      <c r="T13" s="27">
        <f>+(F13*2)+J13</f>
        <v>16</v>
      </c>
      <c r="U13" s="40" t="str">
        <f>IFERROR(((T13+Q13+N13-R13)+(O13*2))/E13,"")</f>
        <v/>
      </c>
      <c r="V13" s="22">
        <v>299</v>
      </c>
      <c r="W13" s="22" t="s">
        <v>82</v>
      </c>
      <c r="X13" s="22" t="s">
        <v>83</v>
      </c>
      <c r="Y13" s="73">
        <v>306</v>
      </c>
      <c r="Z13" s="42" t="s">
        <v>486</v>
      </c>
      <c r="AA13" s="1" t="s">
        <v>97</v>
      </c>
      <c r="AB13" s="28" t="s">
        <v>291</v>
      </c>
    </row>
    <row r="14" spans="1:28" x14ac:dyDescent="0.3">
      <c r="A14" s="1" t="s">
        <v>68</v>
      </c>
      <c r="B14" s="1" t="s">
        <v>45</v>
      </c>
      <c r="C14" s="27" t="s">
        <v>50</v>
      </c>
      <c r="D14" s="38">
        <v>15</v>
      </c>
      <c r="E14" s="92"/>
      <c r="F14" s="27">
        <v>3</v>
      </c>
      <c r="G14" s="92"/>
      <c r="H14" s="27"/>
      <c r="I14" s="27"/>
      <c r="J14" s="27">
        <v>4</v>
      </c>
      <c r="K14" s="27">
        <v>8</v>
      </c>
      <c r="L14" s="92"/>
      <c r="M14" s="92"/>
      <c r="N14" s="27">
        <f>SUM(L14:M14)</f>
        <v>0</v>
      </c>
      <c r="O14" s="92"/>
      <c r="P14" s="93"/>
      <c r="Q14" s="92"/>
      <c r="R14" s="92"/>
      <c r="S14" s="92"/>
      <c r="T14" s="27">
        <f>+(F14*2)+J14</f>
        <v>10</v>
      </c>
      <c r="U14" s="40" t="str">
        <f>IFERROR(((T14+Q14+N14-R14)+(O14*2))/E14,"")</f>
        <v/>
      </c>
      <c r="V14" s="22">
        <v>299</v>
      </c>
      <c r="W14" s="22" t="s">
        <v>82</v>
      </c>
      <c r="X14" s="22" t="s">
        <v>83</v>
      </c>
      <c r="Y14" s="73">
        <v>306</v>
      </c>
      <c r="Z14" s="42" t="s">
        <v>486</v>
      </c>
      <c r="AA14" s="1" t="s">
        <v>97</v>
      </c>
      <c r="AB14" s="28" t="s">
        <v>291</v>
      </c>
    </row>
    <row r="15" spans="1:28" x14ac:dyDescent="0.3">
      <c r="A15" s="1" t="s">
        <v>68</v>
      </c>
      <c r="B15" s="1" t="s">
        <v>45</v>
      </c>
      <c r="C15" s="27" t="s">
        <v>49</v>
      </c>
      <c r="D15" s="38">
        <v>10</v>
      </c>
      <c r="E15" s="92"/>
      <c r="F15" s="27">
        <v>3</v>
      </c>
      <c r="G15" s="92"/>
      <c r="H15" s="27"/>
      <c r="I15" s="27"/>
      <c r="J15" s="27">
        <v>2</v>
      </c>
      <c r="K15" s="27">
        <v>2</v>
      </c>
      <c r="L15" s="92"/>
      <c r="M15" s="92"/>
      <c r="N15" s="27">
        <f t="shared" ref="N15:N18" si="0">SUM(L15:M15)</f>
        <v>0</v>
      </c>
      <c r="O15" s="93"/>
      <c r="P15" s="93"/>
      <c r="Q15" s="93"/>
      <c r="R15" s="93"/>
      <c r="S15" s="93"/>
      <c r="T15" s="27">
        <f t="shared" ref="T15:T22" si="1">+(F15*2)+J15</f>
        <v>8</v>
      </c>
      <c r="U15" s="40" t="str">
        <f t="shared" ref="U15:U22" si="2">IFERROR(((T15+Q15+N15-R15)+(O15*2))/E15,"")</f>
        <v/>
      </c>
      <c r="V15" s="22">
        <v>299</v>
      </c>
      <c r="W15" s="22" t="s">
        <v>82</v>
      </c>
      <c r="X15" s="22" t="s">
        <v>83</v>
      </c>
      <c r="Y15" s="73">
        <v>306</v>
      </c>
      <c r="Z15" s="42" t="s">
        <v>486</v>
      </c>
      <c r="AA15" s="1" t="s">
        <v>97</v>
      </c>
      <c r="AB15" s="28" t="s">
        <v>291</v>
      </c>
    </row>
    <row r="16" spans="1:28" x14ac:dyDescent="0.3">
      <c r="A16" s="1" t="s">
        <v>68</v>
      </c>
      <c r="B16" s="1" t="s">
        <v>45</v>
      </c>
      <c r="C16" s="27" t="s">
        <v>46</v>
      </c>
      <c r="D16" s="38">
        <v>12</v>
      </c>
      <c r="E16" s="92"/>
      <c r="F16" s="27">
        <v>3</v>
      </c>
      <c r="G16" s="92"/>
      <c r="H16" s="27"/>
      <c r="I16" s="27"/>
      <c r="J16" s="27">
        <v>2</v>
      </c>
      <c r="K16" s="27">
        <v>2</v>
      </c>
      <c r="L16" s="92"/>
      <c r="M16" s="92"/>
      <c r="N16" s="27">
        <f t="shared" si="0"/>
        <v>0</v>
      </c>
      <c r="O16" s="93"/>
      <c r="P16" s="93"/>
      <c r="Q16" s="93"/>
      <c r="R16" s="93"/>
      <c r="S16" s="93"/>
      <c r="T16" s="27">
        <f t="shared" si="1"/>
        <v>8</v>
      </c>
      <c r="U16" s="40" t="str">
        <f t="shared" si="2"/>
        <v/>
      </c>
      <c r="V16" s="22">
        <v>299</v>
      </c>
      <c r="W16" s="22" t="s">
        <v>82</v>
      </c>
      <c r="X16" s="22" t="s">
        <v>83</v>
      </c>
      <c r="Y16" s="73">
        <v>306</v>
      </c>
      <c r="Z16" s="42" t="s">
        <v>486</v>
      </c>
      <c r="AA16" s="1" t="s">
        <v>97</v>
      </c>
      <c r="AB16" s="28" t="s">
        <v>291</v>
      </c>
    </row>
    <row r="17" spans="1:28" x14ac:dyDescent="0.3">
      <c r="A17" s="1" t="s">
        <v>68</v>
      </c>
      <c r="B17" s="1" t="s">
        <v>45</v>
      </c>
      <c r="C17" s="27" t="s">
        <v>47</v>
      </c>
      <c r="D17" s="38">
        <v>30</v>
      </c>
      <c r="E17" s="92"/>
      <c r="F17" s="27">
        <v>8</v>
      </c>
      <c r="G17" s="92"/>
      <c r="H17" s="27"/>
      <c r="I17" s="27"/>
      <c r="J17" s="27">
        <v>0</v>
      </c>
      <c r="K17" s="27">
        <v>0</v>
      </c>
      <c r="L17" s="92"/>
      <c r="M17" s="92"/>
      <c r="N17" s="27">
        <f t="shared" si="0"/>
        <v>0</v>
      </c>
      <c r="O17" s="93"/>
      <c r="P17" s="93"/>
      <c r="Q17" s="93"/>
      <c r="R17" s="93"/>
      <c r="S17" s="93"/>
      <c r="T17" s="27">
        <f t="shared" si="1"/>
        <v>16</v>
      </c>
      <c r="U17" s="40" t="str">
        <f t="shared" si="2"/>
        <v/>
      </c>
      <c r="V17" s="22">
        <v>299</v>
      </c>
      <c r="W17" s="22" t="s">
        <v>82</v>
      </c>
      <c r="X17" s="22" t="s">
        <v>83</v>
      </c>
      <c r="Y17" s="73">
        <v>306</v>
      </c>
      <c r="Z17" s="42" t="s">
        <v>486</v>
      </c>
      <c r="AA17" s="1" t="s">
        <v>97</v>
      </c>
      <c r="AB17" s="28" t="s">
        <v>291</v>
      </c>
    </row>
    <row r="18" spans="1:28" x14ac:dyDescent="0.3">
      <c r="A18" s="1" t="s">
        <v>68</v>
      </c>
      <c r="B18" s="1" t="s">
        <v>45</v>
      </c>
      <c r="C18" s="27" t="s">
        <v>48</v>
      </c>
      <c r="D18" s="38">
        <v>31</v>
      </c>
      <c r="E18" s="92"/>
      <c r="F18" s="27">
        <v>3</v>
      </c>
      <c r="G18" s="92"/>
      <c r="H18" s="27"/>
      <c r="I18" s="27"/>
      <c r="J18" s="27">
        <v>0</v>
      </c>
      <c r="K18" s="27">
        <v>1</v>
      </c>
      <c r="L18" s="92"/>
      <c r="M18" s="92"/>
      <c r="N18" s="27">
        <f t="shared" si="0"/>
        <v>0</v>
      </c>
      <c r="O18" s="93"/>
      <c r="P18" s="93"/>
      <c r="Q18" s="93"/>
      <c r="R18" s="93"/>
      <c r="S18" s="93"/>
      <c r="T18" s="27">
        <f t="shared" si="1"/>
        <v>6</v>
      </c>
      <c r="U18" s="40" t="str">
        <f t="shared" si="2"/>
        <v/>
      </c>
      <c r="V18" s="22">
        <v>299</v>
      </c>
      <c r="W18" s="22" t="s">
        <v>82</v>
      </c>
      <c r="X18" s="22" t="s">
        <v>83</v>
      </c>
      <c r="Y18" s="73">
        <v>306</v>
      </c>
      <c r="Z18" s="42" t="s">
        <v>486</v>
      </c>
      <c r="AA18" s="1" t="s">
        <v>97</v>
      </c>
      <c r="AB18" s="28" t="s">
        <v>291</v>
      </c>
    </row>
    <row r="19" spans="1:28" x14ac:dyDescent="0.3">
      <c r="A19" s="1" t="s">
        <v>68</v>
      </c>
      <c r="B19" s="1" t="s">
        <v>45</v>
      </c>
      <c r="C19" s="27" t="s">
        <v>118</v>
      </c>
      <c r="D19" s="38">
        <v>33</v>
      </c>
      <c r="E19" s="92"/>
      <c r="F19" s="27">
        <v>5</v>
      </c>
      <c r="G19" s="92"/>
      <c r="H19" s="27"/>
      <c r="I19" s="27"/>
      <c r="J19" s="27">
        <v>2</v>
      </c>
      <c r="K19" s="27">
        <v>4</v>
      </c>
      <c r="L19" s="92"/>
      <c r="M19" s="92"/>
      <c r="N19" s="27">
        <f t="shared" ref="N19" si="3">SUM(L19:M19)</f>
        <v>0</v>
      </c>
      <c r="O19" s="93"/>
      <c r="P19" s="93"/>
      <c r="Q19" s="93"/>
      <c r="R19" s="93"/>
      <c r="S19" s="93"/>
      <c r="T19" s="27">
        <f t="shared" si="1"/>
        <v>12</v>
      </c>
      <c r="U19" s="40" t="str">
        <f t="shared" si="2"/>
        <v/>
      </c>
      <c r="V19" s="22">
        <v>299</v>
      </c>
      <c r="W19" s="22" t="s">
        <v>82</v>
      </c>
      <c r="X19" s="22" t="s">
        <v>83</v>
      </c>
      <c r="Y19" s="73">
        <v>306</v>
      </c>
      <c r="Z19" s="42" t="s">
        <v>486</v>
      </c>
      <c r="AA19" s="1" t="s">
        <v>97</v>
      </c>
      <c r="AB19" s="28" t="s">
        <v>291</v>
      </c>
    </row>
    <row r="20" spans="1:28" x14ac:dyDescent="0.3">
      <c r="A20" s="1" t="s">
        <v>68</v>
      </c>
      <c r="B20" s="1" t="s">
        <v>45</v>
      </c>
      <c r="C20" s="27" t="s">
        <v>51</v>
      </c>
      <c r="D20" s="38">
        <v>34</v>
      </c>
      <c r="E20" s="92"/>
      <c r="F20" s="27">
        <v>3</v>
      </c>
      <c r="G20" s="92"/>
      <c r="H20" s="27"/>
      <c r="I20" s="27"/>
      <c r="J20" s="27">
        <v>4</v>
      </c>
      <c r="K20" s="27">
        <v>4</v>
      </c>
      <c r="L20" s="92"/>
      <c r="M20" s="92"/>
      <c r="N20" s="27">
        <f>SUM(L20:M20)</f>
        <v>0</v>
      </c>
      <c r="O20" s="93"/>
      <c r="P20" s="93"/>
      <c r="Q20" s="93"/>
      <c r="R20" s="93"/>
      <c r="S20" s="93"/>
      <c r="T20" s="27">
        <f t="shared" si="1"/>
        <v>10</v>
      </c>
      <c r="U20" s="40" t="str">
        <f t="shared" si="2"/>
        <v/>
      </c>
      <c r="V20" s="22">
        <v>299</v>
      </c>
      <c r="W20" s="22" t="s">
        <v>82</v>
      </c>
      <c r="X20" s="22" t="s">
        <v>83</v>
      </c>
      <c r="Y20" s="73">
        <v>306</v>
      </c>
      <c r="Z20" s="42" t="s">
        <v>486</v>
      </c>
      <c r="AA20" s="1" t="s">
        <v>97</v>
      </c>
      <c r="AB20" s="28" t="s">
        <v>291</v>
      </c>
    </row>
    <row r="21" spans="1:28" x14ac:dyDescent="0.3">
      <c r="A21" s="1" t="s">
        <v>68</v>
      </c>
      <c r="B21" s="1" t="s">
        <v>45</v>
      </c>
      <c r="C21" s="27" t="s">
        <v>54</v>
      </c>
      <c r="D21" s="38">
        <v>5</v>
      </c>
      <c r="E21" s="92" t="s">
        <v>573</v>
      </c>
      <c r="F21" s="27"/>
      <c r="G21" s="92"/>
      <c r="H21" s="27"/>
      <c r="I21" s="27"/>
      <c r="J21" s="27"/>
      <c r="K21" s="27"/>
      <c r="L21" s="92"/>
      <c r="M21" s="92"/>
      <c r="N21" s="27">
        <f>SUM(L21:M21)</f>
        <v>0</v>
      </c>
      <c r="O21" s="93"/>
      <c r="P21" s="93"/>
      <c r="Q21" s="93"/>
      <c r="R21" s="93"/>
      <c r="S21" s="93"/>
      <c r="T21" s="27">
        <f t="shared" si="1"/>
        <v>0</v>
      </c>
      <c r="U21" s="40" t="str">
        <f t="shared" si="2"/>
        <v/>
      </c>
      <c r="V21" s="22">
        <v>299</v>
      </c>
      <c r="W21" s="22" t="s">
        <v>82</v>
      </c>
      <c r="X21" s="22" t="s">
        <v>83</v>
      </c>
      <c r="Y21" s="73">
        <v>306</v>
      </c>
      <c r="Z21" s="42" t="s">
        <v>486</v>
      </c>
      <c r="AA21" s="1" t="s">
        <v>97</v>
      </c>
      <c r="AB21" s="28" t="s">
        <v>291</v>
      </c>
    </row>
    <row r="22" spans="1:28" x14ac:dyDescent="0.3">
      <c r="A22" s="1" t="s">
        <v>68</v>
      </c>
      <c r="B22" s="1" t="s">
        <v>45</v>
      </c>
      <c r="C22" s="27" t="s">
        <v>55</v>
      </c>
      <c r="D22" s="38">
        <v>11</v>
      </c>
      <c r="E22" s="92"/>
      <c r="F22" s="27">
        <v>4</v>
      </c>
      <c r="G22" s="92"/>
      <c r="H22" s="27"/>
      <c r="I22" s="27"/>
      <c r="J22" s="27">
        <v>0</v>
      </c>
      <c r="K22" s="27">
        <v>0</v>
      </c>
      <c r="L22" s="92"/>
      <c r="M22" s="92"/>
      <c r="N22" s="27">
        <f>SUM(L22:M22)</f>
        <v>0</v>
      </c>
      <c r="O22" s="93"/>
      <c r="P22" s="93"/>
      <c r="Q22" s="93"/>
      <c r="R22" s="93"/>
      <c r="S22" s="93"/>
      <c r="T22" s="27">
        <f t="shared" si="1"/>
        <v>8</v>
      </c>
      <c r="U22" s="40" t="str">
        <f t="shared" si="2"/>
        <v/>
      </c>
      <c r="V22" s="22">
        <v>299</v>
      </c>
      <c r="W22" s="22" t="s">
        <v>82</v>
      </c>
      <c r="X22" s="22" t="s">
        <v>83</v>
      </c>
      <c r="Y22" s="73">
        <v>306</v>
      </c>
      <c r="Z22" s="42" t="s">
        <v>486</v>
      </c>
      <c r="AA22" s="1" t="s">
        <v>97</v>
      </c>
      <c r="AB22" s="28" t="s">
        <v>291</v>
      </c>
    </row>
    <row r="23" spans="1:28" x14ac:dyDescent="0.3">
      <c r="A23" s="1" t="s">
        <v>68</v>
      </c>
      <c r="B23" s="1" t="s">
        <v>45</v>
      </c>
      <c r="C23" s="57" t="s">
        <v>38</v>
      </c>
      <c r="D23" s="1"/>
      <c r="E23" s="57">
        <v>240</v>
      </c>
      <c r="F23" s="43"/>
      <c r="G23" s="57">
        <v>86</v>
      </c>
      <c r="H23" s="43"/>
      <c r="I23" s="43"/>
      <c r="J23" s="43"/>
      <c r="K23" s="43"/>
      <c r="L23" s="43"/>
      <c r="M23" s="43"/>
      <c r="N23" s="27"/>
      <c r="O23" s="43"/>
      <c r="P23" s="43"/>
      <c r="Q23" s="43"/>
      <c r="R23" s="43"/>
      <c r="S23" s="43"/>
      <c r="T23" s="57"/>
      <c r="U23" s="40" t="str">
        <f t="shared" ref="U23" si="4">_xlfn.IFNA("",((T23+Q23+N23-R23)+(O23*2))/E23)</f>
        <v/>
      </c>
      <c r="V23" s="22">
        <v>299</v>
      </c>
      <c r="W23" s="22" t="s">
        <v>82</v>
      </c>
      <c r="X23" s="22" t="s">
        <v>83</v>
      </c>
      <c r="Y23" s="73">
        <v>306</v>
      </c>
      <c r="Z23" s="42" t="s">
        <v>486</v>
      </c>
      <c r="AA23" s="1" t="s">
        <v>97</v>
      </c>
      <c r="AB23" s="28" t="s">
        <v>291</v>
      </c>
    </row>
    <row r="24" spans="1:28" x14ac:dyDescent="0.3">
      <c r="A24" s="44" t="s">
        <v>68</v>
      </c>
      <c r="B24" s="44" t="s">
        <v>45</v>
      </c>
      <c r="C24" s="45" t="s">
        <v>39</v>
      </c>
      <c r="D24" s="44"/>
      <c r="E24" s="45">
        <f t="shared" ref="E24:T24" si="5">SUM(E13:E23)</f>
        <v>240</v>
      </c>
      <c r="F24" s="45">
        <f t="shared" si="5"/>
        <v>38</v>
      </c>
      <c r="G24" s="45">
        <f t="shared" si="5"/>
        <v>86</v>
      </c>
      <c r="H24" s="45">
        <f t="shared" si="5"/>
        <v>0</v>
      </c>
      <c r="I24" s="45">
        <f t="shared" si="5"/>
        <v>0</v>
      </c>
      <c r="J24" s="45">
        <f t="shared" si="5"/>
        <v>18</v>
      </c>
      <c r="K24" s="45">
        <f t="shared" si="5"/>
        <v>29</v>
      </c>
      <c r="L24" s="45">
        <f t="shared" si="5"/>
        <v>0</v>
      </c>
      <c r="M24" s="45">
        <f t="shared" si="5"/>
        <v>0</v>
      </c>
      <c r="N24" s="45">
        <f t="shared" si="5"/>
        <v>0</v>
      </c>
      <c r="O24" s="45">
        <f t="shared" si="5"/>
        <v>0</v>
      </c>
      <c r="P24" s="45">
        <f t="shared" si="5"/>
        <v>0</v>
      </c>
      <c r="Q24" s="45">
        <f t="shared" si="5"/>
        <v>0</v>
      </c>
      <c r="R24" s="45">
        <f t="shared" si="5"/>
        <v>0</v>
      </c>
      <c r="S24" s="45">
        <f t="shared" si="5"/>
        <v>0</v>
      </c>
      <c r="T24" s="45">
        <f t="shared" si="5"/>
        <v>94</v>
      </c>
      <c r="U24" s="46">
        <f>((T24+Q24+N24-R24)+(O24*2))/E24</f>
        <v>0.39166666666666666</v>
      </c>
      <c r="V24" s="47">
        <v>299</v>
      </c>
      <c r="W24" s="47" t="s">
        <v>82</v>
      </c>
      <c r="X24" s="47" t="s">
        <v>83</v>
      </c>
      <c r="Y24" s="74">
        <v>306</v>
      </c>
      <c r="Z24" s="78" t="s">
        <v>553</v>
      </c>
      <c r="AA24" s="44" t="s">
        <v>97</v>
      </c>
      <c r="AB24" s="79" t="s">
        <v>291</v>
      </c>
    </row>
    <row r="25" spans="1:28" x14ac:dyDescent="0.3">
      <c r="A25" s="1"/>
      <c r="B25" s="1"/>
      <c r="C25" s="1"/>
      <c r="D25" s="1"/>
      <c r="F25" s="50" t="s">
        <v>40</v>
      </c>
      <c r="G25" s="52">
        <f>F24/G24</f>
        <v>0.44186046511627908</v>
      </c>
      <c r="H25" s="27"/>
      <c r="I25" s="1"/>
      <c r="J25" s="50" t="s">
        <v>41</v>
      </c>
      <c r="K25" s="52">
        <f>J24/K24</f>
        <v>0.62068965517241381</v>
      </c>
      <c r="L25" s="1"/>
      <c r="M25" s="39" t="s">
        <v>42</v>
      </c>
      <c r="N25" s="53"/>
      <c r="P25" s="1"/>
      <c r="Q25" s="1"/>
      <c r="R25" s="1"/>
      <c r="S25" s="1"/>
      <c r="T25" s="1"/>
      <c r="U25" s="1"/>
      <c r="V25" s="22"/>
      <c r="W25" s="22"/>
      <c r="X25" s="22"/>
      <c r="Y25" s="54"/>
      <c r="Z25" s="42"/>
      <c r="AA25" s="1"/>
      <c r="AB25" s="28"/>
    </row>
    <row r="26" spans="1:28" x14ac:dyDescent="0.3">
      <c r="A26" s="1"/>
      <c r="B26" s="1"/>
      <c r="C26" s="5" t="s">
        <v>43</v>
      </c>
      <c r="V26" s="22"/>
      <c r="W26" s="22"/>
      <c r="X26" s="22"/>
      <c r="Y26" s="54"/>
      <c r="Z26" s="42"/>
      <c r="AA26" s="1"/>
      <c r="AB26" s="28"/>
    </row>
    <row r="27" spans="1:28" x14ac:dyDescent="0.3">
      <c r="B27" s="1"/>
      <c r="C27" s="1" t="s">
        <v>554</v>
      </c>
      <c r="D27" s="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31"/>
      <c r="Z27" s="42"/>
      <c r="AA27" s="1"/>
      <c r="AB27" s="28"/>
    </row>
    <row r="28" spans="1:28" x14ac:dyDescent="0.3">
      <c r="A28" s="1"/>
      <c r="B28" s="1"/>
      <c r="C28" s="1"/>
      <c r="D28" s="1"/>
      <c r="F28" s="50"/>
      <c r="G28" s="82"/>
      <c r="H28" s="27"/>
      <c r="I28" s="1"/>
      <c r="J28" s="50"/>
      <c r="K28" s="83"/>
      <c r="L28" s="1"/>
      <c r="M28" s="39"/>
      <c r="N28" s="84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B32" s="1"/>
      <c r="C32" s="32" t="s">
        <v>69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35">
        <v>23</v>
      </c>
      <c r="AB32" s="87"/>
    </row>
    <row r="33" spans="1:28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</row>
    <row r="34" spans="1:28" x14ac:dyDescent="0.3">
      <c r="A34" s="1" t="s">
        <v>45</v>
      </c>
      <c r="B34" s="1" t="s">
        <v>68</v>
      </c>
      <c r="C34" s="27" t="s">
        <v>331</v>
      </c>
      <c r="D34" s="38">
        <v>11</v>
      </c>
      <c r="E34" s="92"/>
      <c r="F34" s="27">
        <v>2</v>
      </c>
      <c r="G34" s="92"/>
      <c r="H34" s="27"/>
      <c r="I34" s="27"/>
      <c r="J34" s="27">
        <v>7</v>
      </c>
      <c r="K34" s="27">
        <v>7</v>
      </c>
      <c r="L34" s="92"/>
      <c r="M34" s="92"/>
      <c r="N34" s="27">
        <f>SUM(L34:M34)</f>
        <v>0</v>
      </c>
      <c r="O34" s="92"/>
      <c r="P34" s="93"/>
      <c r="Q34" s="92"/>
      <c r="R34" s="92"/>
      <c r="S34" s="92"/>
      <c r="T34" s="27">
        <f>(H34*3)+((F34-H34)*2)+J34</f>
        <v>11</v>
      </c>
      <c r="U34" s="40" t="str">
        <f>IFERROR(((T34+Q34+N34-R34)+(O34*2))/E34,"")</f>
        <v/>
      </c>
      <c r="V34" s="22">
        <v>299</v>
      </c>
      <c r="W34" s="22" t="s">
        <v>95</v>
      </c>
      <c r="X34" s="22" t="s">
        <v>96</v>
      </c>
      <c r="Y34" s="73">
        <v>306</v>
      </c>
      <c r="Z34" s="42" t="s">
        <v>485</v>
      </c>
      <c r="AA34" s="1" t="s">
        <v>231</v>
      </c>
      <c r="AB34" s="28" t="s">
        <v>276</v>
      </c>
    </row>
    <row r="35" spans="1:28" x14ac:dyDescent="0.3">
      <c r="A35" s="1" t="s">
        <v>45</v>
      </c>
      <c r="B35" s="1" t="s">
        <v>68</v>
      </c>
      <c r="C35" s="27" t="s">
        <v>332</v>
      </c>
      <c r="D35" s="38">
        <v>24</v>
      </c>
      <c r="E35" s="92"/>
      <c r="F35" s="27">
        <v>10</v>
      </c>
      <c r="G35" s="92"/>
      <c r="H35" s="27"/>
      <c r="I35" s="27"/>
      <c r="J35" s="27">
        <v>4</v>
      </c>
      <c r="K35" s="27">
        <v>4</v>
      </c>
      <c r="L35" s="92"/>
      <c r="M35" s="92"/>
      <c r="N35" s="27">
        <f t="shared" ref="N35:N40" si="6">SUM(L35:M35)</f>
        <v>0</v>
      </c>
      <c r="O35" s="93"/>
      <c r="P35" s="93"/>
      <c r="Q35" s="93"/>
      <c r="R35" s="93"/>
      <c r="S35" s="93"/>
      <c r="T35" s="39">
        <f t="shared" ref="T35:T40" si="7">(H35*3)+((F35-H35)*2)+J35</f>
        <v>24</v>
      </c>
      <c r="U35" s="40" t="str">
        <f t="shared" ref="U35:U42" si="8">IFERROR(((T35+Q35+N35-R35)+(O35*2))/E35,"")</f>
        <v/>
      </c>
      <c r="V35" s="22">
        <v>299</v>
      </c>
      <c r="W35" s="22" t="s">
        <v>95</v>
      </c>
      <c r="X35" s="22" t="s">
        <v>96</v>
      </c>
      <c r="Y35" s="73">
        <v>306</v>
      </c>
      <c r="Z35" s="42" t="s">
        <v>485</v>
      </c>
      <c r="AA35" s="1" t="s">
        <v>231</v>
      </c>
      <c r="AB35" s="28" t="s">
        <v>276</v>
      </c>
    </row>
    <row r="36" spans="1:28" x14ac:dyDescent="0.3">
      <c r="A36" s="1" t="s">
        <v>45</v>
      </c>
      <c r="B36" s="1" t="s">
        <v>68</v>
      </c>
      <c r="C36" s="27" t="s">
        <v>333</v>
      </c>
      <c r="D36" s="38">
        <v>22</v>
      </c>
      <c r="E36" s="92"/>
      <c r="F36" s="27">
        <v>2</v>
      </c>
      <c r="G36" s="92"/>
      <c r="H36" s="27"/>
      <c r="I36" s="27"/>
      <c r="J36" s="27">
        <v>2</v>
      </c>
      <c r="K36" s="27">
        <v>2</v>
      </c>
      <c r="L36" s="92"/>
      <c r="M36" s="92"/>
      <c r="N36" s="27">
        <f t="shared" si="6"/>
        <v>0</v>
      </c>
      <c r="O36" s="93"/>
      <c r="P36" s="93"/>
      <c r="Q36" s="93"/>
      <c r="R36" s="93"/>
      <c r="S36" s="93"/>
      <c r="T36" s="39">
        <f t="shared" si="7"/>
        <v>6</v>
      </c>
      <c r="U36" s="40" t="str">
        <f t="shared" si="8"/>
        <v/>
      </c>
      <c r="V36" s="22">
        <v>299</v>
      </c>
      <c r="W36" s="22" t="s">
        <v>95</v>
      </c>
      <c r="X36" s="22" t="s">
        <v>96</v>
      </c>
      <c r="Y36" s="73">
        <v>306</v>
      </c>
      <c r="Z36" s="42" t="s">
        <v>485</v>
      </c>
      <c r="AA36" s="1" t="s">
        <v>231</v>
      </c>
      <c r="AB36" s="28" t="s">
        <v>276</v>
      </c>
    </row>
    <row r="37" spans="1:28" x14ac:dyDescent="0.3">
      <c r="A37" s="1" t="s">
        <v>45</v>
      </c>
      <c r="B37" s="1" t="s">
        <v>68</v>
      </c>
      <c r="C37" s="27" t="s">
        <v>334</v>
      </c>
      <c r="D37" s="38">
        <v>3</v>
      </c>
      <c r="E37" s="92"/>
      <c r="F37" s="27"/>
      <c r="G37" s="92"/>
      <c r="H37" s="27"/>
      <c r="I37" s="27"/>
      <c r="J37" s="27"/>
      <c r="K37" s="27"/>
      <c r="L37" s="92"/>
      <c r="M37" s="92"/>
      <c r="N37" s="27">
        <f t="shared" si="6"/>
        <v>0</v>
      </c>
      <c r="O37" s="93"/>
      <c r="P37" s="93"/>
      <c r="Q37" s="93"/>
      <c r="R37" s="93"/>
      <c r="S37" s="93"/>
      <c r="T37" s="39">
        <f t="shared" si="7"/>
        <v>0</v>
      </c>
      <c r="U37" s="40" t="str">
        <f t="shared" si="8"/>
        <v/>
      </c>
      <c r="V37" s="22">
        <v>299</v>
      </c>
      <c r="W37" s="22" t="s">
        <v>95</v>
      </c>
      <c r="X37" s="22" t="s">
        <v>96</v>
      </c>
      <c r="Y37" s="73">
        <v>306</v>
      </c>
      <c r="Z37" s="42" t="s">
        <v>485</v>
      </c>
      <c r="AA37" s="1" t="s">
        <v>231</v>
      </c>
      <c r="AB37" s="28" t="s">
        <v>276</v>
      </c>
    </row>
    <row r="38" spans="1:28" x14ac:dyDescent="0.3">
      <c r="A38" s="1" t="s">
        <v>45</v>
      </c>
      <c r="B38" s="1" t="s">
        <v>68</v>
      </c>
      <c r="C38" s="27" t="s">
        <v>335</v>
      </c>
      <c r="D38" s="38">
        <v>45</v>
      </c>
      <c r="E38" s="92"/>
      <c r="F38" s="27">
        <v>5</v>
      </c>
      <c r="G38" s="92"/>
      <c r="H38" s="27"/>
      <c r="I38" s="27"/>
      <c r="J38" s="27">
        <v>0</v>
      </c>
      <c r="K38" s="27">
        <v>0</v>
      </c>
      <c r="L38" s="92"/>
      <c r="M38" s="92"/>
      <c r="N38" s="27">
        <f t="shared" si="6"/>
        <v>0</v>
      </c>
      <c r="O38" s="93"/>
      <c r="P38" s="93"/>
      <c r="Q38" s="93"/>
      <c r="R38" s="93"/>
      <c r="S38" s="93"/>
      <c r="T38" s="39">
        <f t="shared" si="7"/>
        <v>10</v>
      </c>
      <c r="U38" s="40" t="str">
        <f t="shared" si="8"/>
        <v/>
      </c>
      <c r="V38" s="22">
        <v>299</v>
      </c>
      <c r="W38" s="22" t="s">
        <v>95</v>
      </c>
      <c r="X38" s="22" t="s">
        <v>96</v>
      </c>
      <c r="Y38" s="73">
        <v>306</v>
      </c>
      <c r="Z38" s="42" t="s">
        <v>485</v>
      </c>
      <c r="AA38" s="1" t="s">
        <v>231</v>
      </c>
      <c r="AB38" s="28" t="s">
        <v>276</v>
      </c>
    </row>
    <row r="39" spans="1:28" x14ac:dyDescent="0.3">
      <c r="A39" s="1" t="s">
        <v>45</v>
      </c>
      <c r="B39" s="1" t="s">
        <v>68</v>
      </c>
      <c r="C39" s="27" t="s">
        <v>336</v>
      </c>
      <c r="D39" s="38">
        <v>23</v>
      </c>
      <c r="E39" s="92"/>
      <c r="F39" s="27">
        <v>3</v>
      </c>
      <c r="G39" s="92"/>
      <c r="H39" s="27"/>
      <c r="I39" s="27"/>
      <c r="J39" s="27">
        <v>1</v>
      </c>
      <c r="K39" s="27">
        <v>2</v>
      </c>
      <c r="L39" s="92"/>
      <c r="M39" s="92"/>
      <c r="N39" s="27">
        <f t="shared" si="6"/>
        <v>0</v>
      </c>
      <c r="O39" s="93"/>
      <c r="P39" s="93"/>
      <c r="Q39" s="93"/>
      <c r="R39" s="93"/>
      <c r="S39" s="93"/>
      <c r="T39" s="39">
        <f t="shared" si="7"/>
        <v>7</v>
      </c>
      <c r="U39" s="40" t="str">
        <f t="shared" si="8"/>
        <v/>
      </c>
      <c r="V39" s="22">
        <v>299</v>
      </c>
      <c r="W39" s="22" t="s">
        <v>95</v>
      </c>
      <c r="X39" s="22" t="s">
        <v>96</v>
      </c>
      <c r="Y39" s="73">
        <v>306</v>
      </c>
      <c r="Z39" s="42" t="s">
        <v>485</v>
      </c>
      <c r="AA39" s="1" t="s">
        <v>231</v>
      </c>
      <c r="AB39" s="28" t="s">
        <v>276</v>
      </c>
    </row>
    <row r="40" spans="1:28" x14ac:dyDescent="0.3">
      <c r="A40" s="1" t="s">
        <v>45</v>
      </c>
      <c r="B40" s="1" t="s">
        <v>68</v>
      </c>
      <c r="C40" s="27" t="s">
        <v>337</v>
      </c>
      <c r="D40" s="38">
        <v>40</v>
      </c>
      <c r="E40" s="92"/>
      <c r="F40" s="27">
        <v>3</v>
      </c>
      <c r="G40" s="92"/>
      <c r="H40" s="27"/>
      <c r="I40" s="27"/>
      <c r="J40" s="27">
        <v>0</v>
      </c>
      <c r="K40" s="27">
        <v>0</v>
      </c>
      <c r="L40" s="92"/>
      <c r="M40" s="92"/>
      <c r="N40" s="27">
        <f t="shared" si="6"/>
        <v>0</v>
      </c>
      <c r="O40" s="93"/>
      <c r="P40" s="93"/>
      <c r="Q40" s="93"/>
      <c r="R40" s="93"/>
      <c r="S40" s="93"/>
      <c r="T40" s="39">
        <f t="shared" si="7"/>
        <v>6</v>
      </c>
      <c r="U40" s="40" t="str">
        <f t="shared" si="8"/>
        <v/>
      </c>
      <c r="V40" s="22">
        <v>299</v>
      </c>
      <c r="W40" s="22" t="s">
        <v>95</v>
      </c>
      <c r="X40" s="22" t="s">
        <v>96</v>
      </c>
      <c r="Y40" s="73">
        <v>306</v>
      </c>
      <c r="Z40" s="42" t="s">
        <v>485</v>
      </c>
      <c r="AA40" s="1" t="s">
        <v>231</v>
      </c>
      <c r="AB40" s="28" t="s">
        <v>276</v>
      </c>
    </row>
    <row r="41" spans="1:28" x14ac:dyDescent="0.3">
      <c r="A41" s="1" t="s">
        <v>45</v>
      </c>
      <c r="B41" s="1" t="s">
        <v>68</v>
      </c>
      <c r="C41" s="27" t="s">
        <v>339</v>
      </c>
      <c r="D41" s="38">
        <v>10</v>
      </c>
      <c r="E41" s="92"/>
      <c r="F41" s="27">
        <v>14</v>
      </c>
      <c r="G41" s="27">
        <v>21</v>
      </c>
      <c r="H41" s="27"/>
      <c r="I41" s="27"/>
      <c r="J41" s="27">
        <v>3</v>
      </c>
      <c r="K41" s="27">
        <v>4</v>
      </c>
      <c r="L41" s="27">
        <v>6</v>
      </c>
      <c r="M41" s="27">
        <v>8</v>
      </c>
      <c r="N41" s="27">
        <f>SUM(L41:M41)</f>
        <v>14</v>
      </c>
      <c r="O41" s="93"/>
      <c r="P41" s="93"/>
      <c r="Q41" s="93"/>
      <c r="R41" s="93"/>
      <c r="S41" s="93"/>
      <c r="T41" s="39">
        <f>(H41*3)+((F41-H41)*2)+J41</f>
        <v>31</v>
      </c>
      <c r="U41" s="40" t="str">
        <f t="shared" si="8"/>
        <v/>
      </c>
      <c r="V41" s="22">
        <v>299</v>
      </c>
      <c r="W41" s="22" t="s">
        <v>95</v>
      </c>
      <c r="X41" s="22" t="s">
        <v>96</v>
      </c>
      <c r="Y41" s="73">
        <v>306</v>
      </c>
      <c r="Z41" s="42" t="s">
        <v>485</v>
      </c>
      <c r="AA41" s="1" t="s">
        <v>231</v>
      </c>
      <c r="AB41" s="28" t="s">
        <v>276</v>
      </c>
    </row>
    <row r="42" spans="1:28" x14ac:dyDescent="0.3">
      <c r="A42" s="1" t="s">
        <v>45</v>
      </c>
      <c r="B42" s="1" t="s">
        <v>68</v>
      </c>
      <c r="C42" s="27" t="s">
        <v>341</v>
      </c>
      <c r="D42" s="38">
        <v>15</v>
      </c>
      <c r="E42" s="92"/>
      <c r="F42" s="27">
        <v>4</v>
      </c>
      <c r="G42" s="92"/>
      <c r="H42" s="27"/>
      <c r="I42" s="27"/>
      <c r="J42" s="27">
        <v>2</v>
      </c>
      <c r="K42" s="27">
        <v>5</v>
      </c>
      <c r="L42" s="92"/>
      <c r="M42" s="92"/>
      <c r="N42" s="27">
        <f>SUM(L42:M42)</f>
        <v>0</v>
      </c>
      <c r="O42" s="93"/>
      <c r="P42" s="93"/>
      <c r="Q42" s="93"/>
      <c r="R42" s="93"/>
      <c r="S42" s="93"/>
      <c r="T42" s="39">
        <f>(H42*3)+((F42-H42)*2)+J42</f>
        <v>10</v>
      </c>
      <c r="U42" s="40" t="str">
        <f t="shared" si="8"/>
        <v/>
      </c>
      <c r="V42" s="22">
        <v>299</v>
      </c>
      <c r="W42" s="22" t="s">
        <v>95</v>
      </c>
      <c r="X42" s="22" t="s">
        <v>96</v>
      </c>
      <c r="Y42" s="73">
        <v>306</v>
      </c>
      <c r="Z42" s="42" t="s">
        <v>485</v>
      </c>
      <c r="AA42" s="1" t="s">
        <v>231</v>
      </c>
      <c r="AB42" s="28" t="s">
        <v>276</v>
      </c>
    </row>
    <row r="43" spans="1:28" x14ac:dyDescent="0.3">
      <c r="A43" s="1" t="s">
        <v>45</v>
      </c>
      <c r="B43" s="1" t="s">
        <v>68</v>
      </c>
      <c r="C43" s="57" t="s">
        <v>38</v>
      </c>
      <c r="D43" s="1"/>
      <c r="E43" s="57">
        <v>240</v>
      </c>
      <c r="F43" s="43"/>
      <c r="G43" s="57">
        <v>57</v>
      </c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57"/>
      <c r="U43" s="40" t="str">
        <f t="shared" ref="U43" si="9">_xlfn.IFNA("",((T43+Q43+N43-R43)+(O43*2))/E43)</f>
        <v/>
      </c>
      <c r="V43" s="22">
        <v>299</v>
      </c>
      <c r="W43" s="22" t="s">
        <v>95</v>
      </c>
      <c r="X43" s="22" t="s">
        <v>96</v>
      </c>
      <c r="Y43" s="73">
        <v>306</v>
      </c>
      <c r="Z43" s="42" t="s">
        <v>485</v>
      </c>
      <c r="AA43" s="1" t="s">
        <v>231</v>
      </c>
      <c r="AB43" s="28" t="s">
        <v>276</v>
      </c>
    </row>
    <row r="44" spans="1:28" x14ac:dyDescent="0.3">
      <c r="A44" s="44" t="s">
        <v>45</v>
      </c>
      <c r="B44" s="44" t="s">
        <v>68</v>
      </c>
      <c r="C44" s="45" t="s">
        <v>39</v>
      </c>
      <c r="D44" s="44"/>
      <c r="E44" s="45">
        <f t="shared" ref="E44:T44" si="10">SUM(E34:E43)</f>
        <v>240</v>
      </c>
      <c r="F44" s="45">
        <f t="shared" si="10"/>
        <v>43</v>
      </c>
      <c r="G44" s="45">
        <f t="shared" si="10"/>
        <v>78</v>
      </c>
      <c r="H44" s="45">
        <f t="shared" si="10"/>
        <v>0</v>
      </c>
      <c r="I44" s="45">
        <f t="shared" si="10"/>
        <v>0</v>
      </c>
      <c r="J44" s="45">
        <f t="shared" si="10"/>
        <v>19</v>
      </c>
      <c r="K44" s="45">
        <f t="shared" si="10"/>
        <v>24</v>
      </c>
      <c r="L44" s="45">
        <f t="shared" si="10"/>
        <v>6</v>
      </c>
      <c r="M44" s="45">
        <f t="shared" si="10"/>
        <v>8</v>
      </c>
      <c r="N44" s="45">
        <f t="shared" si="10"/>
        <v>14</v>
      </c>
      <c r="O44" s="45">
        <f t="shared" si="10"/>
        <v>0</v>
      </c>
      <c r="P44" s="45">
        <f t="shared" si="10"/>
        <v>0</v>
      </c>
      <c r="Q44" s="45">
        <f t="shared" si="10"/>
        <v>0</v>
      </c>
      <c r="R44" s="45">
        <f t="shared" si="10"/>
        <v>0</v>
      </c>
      <c r="S44" s="45">
        <f t="shared" si="10"/>
        <v>0</v>
      </c>
      <c r="T44" s="45">
        <f t="shared" si="10"/>
        <v>105</v>
      </c>
      <c r="U44" s="46">
        <f>((T44+Q44+N44-R44)+(O44*2))/E44</f>
        <v>0.49583333333333335</v>
      </c>
      <c r="V44" s="47">
        <v>299</v>
      </c>
      <c r="W44" s="47" t="s">
        <v>95</v>
      </c>
      <c r="X44" s="47" t="s">
        <v>96</v>
      </c>
      <c r="Y44" s="74">
        <v>306</v>
      </c>
      <c r="Z44" s="49" t="s">
        <v>485</v>
      </c>
      <c r="AA44" s="44" t="s">
        <v>231</v>
      </c>
      <c r="AB44" s="80" t="s">
        <v>276</v>
      </c>
    </row>
    <row r="45" spans="1:28" x14ac:dyDescent="0.3">
      <c r="A45" s="1"/>
      <c r="B45" s="1"/>
      <c r="C45" s="1"/>
      <c r="D45" s="1"/>
      <c r="F45" s="50" t="s">
        <v>40</v>
      </c>
      <c r="G45" s="52">
        <f>F44/G44</f>
        <v>0.55128205128205132</v>
      </c>
      <c r="H45" s="27"/>
      <c r="I45" s="1"/>
      <c r="J45" s="50" t="s">
        <v>41</v>
      </c>
      <c r="K45" s="52">
        <f>J44/K44</f>
        <v>0.79166666666666663</v>
      </c>
      <c r="L45" s="1"/>
      <c r="M45" s="39" t="s">
        <v>42</v>
      </c>
      <c r="N45" s="53"/>
      <c r="P45" s="1"/>
      <c r="Q45" s="1"/>
      <c r="R45" s="1"/>
      <c r="S45" s="1"/>
      <c r="T45" s="1"/>
      <c r="U45" s="1"/>
      <c r="V45" s="22"/>
      <c r="W45" s="22"/>
      <c r="X45" s="22"/>
      <c r="Y45" s="54"/>
      <c r="Z45" s="42"/>
      <c r="AA45" s="1"/>
      <c r="AB45" s="28"/>
    </row>
    <row r="46" spans="1:28" x14ac:dyDescent="0.3">
      <c r="A46" s="1"/>
      <c r="B46" s="1"/>
      <c r="C46" s="5" t="s">
        <v>43</v>
      </c>
      <c r="V46" s="22"/>
      <c r="W46" s="22"/>
      <c r="X46" s="22"/>
      <c r="Y46" s="54"/>
      <c r="Z46" s="42"/>
      <c r="AA46" s="1"/>
      <c r="AB46" s="28"/>
    </row>
    <row r="47" spans="1:28" x14ac:dyDescent="0.3">
      <c r="A47" s="1"/>
      <c r="B47" s="1"/>
      <c r="C47" s="7" t="s">
        <v>552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22"/>
      <c r="W47" s="22"/>
      <c r="X47" s="22"/>
      <c r="Y47" s="54"/>
      <c r="Z47" s="42"/>
      <c r="AA47" s="1"/>
      <c r="AB47" s="28"/>
    </row>
    <row r="48" spans="1:28" x14ac:dyDescent="0.3">
      <c r="A48" s="1"/>
      <c r="B48" s="1"/>
      <c r="C48" s="1"/>
      <c r="D48" s="1"/>
      <c r="F48" s="50"/>
      <c r="G48" s="82"/>
      <c r="H48" s="27"/>
      <c r="I48" s="1"/>
      <c r="J48" s="50"/>
      <c r="K48" s="83"/>
      <c r="L48" s="1"/>
      <c r="M48" s="39"/>
      <c r="N48" s="84"/>
      <c r="P48" s="1"/>
      <c r="Q48" s="1"/>
      <c r="R48" s="1"/>
      <c r="S48" s="1"/>
      <c r="T48" s="1"/>
      <c r="U48" s="1"/>
      <c r="V48" s="22"/>
      <c r="W48" s="22"/>
      <c r="X48" s="22"/>
      <c r="Y48" s="54"/>
      <c r="Z48" s="42"/>
      <c r="AA48" s="1"/>
      <c r="AB48" s="1"/>
    </row>
    <row r="49" spans="1:28" x14ac:dyDescent="0.3">
      <c r="A49" s="1"/>
      <c r="B49" s="1"/>
      <c r="C49" s="5"/>
      <c r="V49" s="22"/>
      <c r="W49" s="22"/>
      <c r="X49" s="22"/>
      <c r="Y49" s="54"/>
      <c r="Z49" s="42"/>
      <c r="AA49" s="1"/>
      <c r="AB49" s="1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2"/>
      <c r="AA50" s="1"/>
      <c r="AB50" s="1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7D4B0-0F22-455D-B2B7-88FD0749BE18}">
  <sheetPr>
    <tabColor rgb="FFFF0000"/>
  </sheetPr>
  <dimension ref="A1:AB50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3" t="s">
        <v>446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7" t="s">
        <v>514</v>
      </c>
    </row>
    <row r="3" spans="1:28" x14ac:dyDescent="0.3">
      <c r="B3" s="1"/>
      <c r="C3" s="6">
        <v>29272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  <c r="Z3" s="77" t="s">
        <v>557</v>
      </c>
    </row>
    <row r="4" spans="1:28" x14ac:dyDescent="0.3">
      <c r="B4" s="1"/>
      <c r="C4" s="6" t="s">
        <v>132</v>
      </c>
      <c r="D4" s="7" t="s">
        <v>4</v>
      </c>
      <c r="E4" s="8"/>
      <c r="F4" s="5"/>
      <c r="G4" s="1"/>
      <c r="J4" s="15" t="s">
        <v>294</v>
      </c>
      <c r="K4" s="16" t="s">
        <v>44</v>
      </c>
      <c r="L4" s="17"/>
      <c r="M4" s="18"/>
      <c r="N4" s="19">
        <v>34</v>
      </c>
      <c r="O4" s="19">
        <v>25</v>
      </c>
      <c r="P4" s="19">
        <v>31</v>
      </c>
      <c r="Q4" s="19">
        <v>29</v>
      </c>
      <c r="R4" s="20"/>
      <c r="S4" s="21">
        <f>SUM(N4:R4)</f>
        <v>119</v>
      </c>
      <c r="T4" s="22">
        <v>308</v>
      </c>
    </row>
    <row r="5" spans="1:28" x14ac:dyDescent="0.3">
      <c r="B5" s="1"/>
      <c r="C5" s="6" t="s">
        <v>146</v>
      </c>
      <c r="D5" s="7" t="s">
        <v>5</v>
      </c>
      <c r="E5" s="1"/>
      <c r="F5" s="1"/>
      <c r="G5" s="1"/>
      <c r="J5" s="15" t="s">
        <v>295</v>
      </c>
      <c r="K5" s="16" t="s">
        <v>69</v>
      </c>
      <c r="L5" s="17"/>
      <c r="M5" s="18"/>
      <c r="N5" s="19">
        <v>20</v>
      </c>
      <c r="O5" s="19">
        <v>15</v>
      </c>
      <c r="P5" s="19">
        <v>35</v>
      </c>
      <c r="Q5" s="19">
        <v>27</v>
      </c>
      <c r="R5" s="20"/>
      <c r="S5" s="21">
        <f>SUM(N5:R5)</f>
        <v>97</v>
      </c>
      <c r="T5" s="22">
        <v>308</v>
      </c>
      <c r="U5" s="1"/>
      <c r="V5" s="1"/>
      <c r="W5" s="1"/>
    </row>
    <row r="6" spans="1:28" x14ac:dyDescent="0.3">
      <c r="C6" s="23">
        <v>842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72"/>
      <c r="D7" s="7" t="s">
        <v>7</v>
      </c>
      <c r="G7" s="1"/>
      <c r="S7" s="1"/>
      <c r="T7" s="25" t="s">
        <v>8</v>
      </c>
      <c r="U7" s="1"/>
      <c r="V7" s="26">
        <v>308</v>
      </c>
      <c r="W7" s="1"/>
    </row>
    <row r="8" spans="1:28" x14ac:dyDescent="0.3">
      <c r="B8" s="1"/>
      <c r="C8" s="72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>
        <v>29</v>
      </c>
      <c r="W11" s="1"/>
      <c r="X11" s="1"/>
      <c r="Y11" s="31"/>
      <c r="Z11" s="42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68</v>
      </c>
      <c r="B13" s="1" t="s">
        <v>45</v>
      </c>
      <c r="C13" s="27" t="s">
        <v>116</v>
      </c>
      <c r="D13" s="38">
        <v>22</v>
      </c>
      <c r="E13" s="92"/>
      <c r="F13" s="27">
        <v>3</v>
      </c>
      <c r="G13" s="92"/>
      <c r="H13" s="27"/>
      <c r="I13" s="27"/>
      <c r="J13" s="27">
        <v>4</v>
      </c>
      <c r="K13" s="27">
        <v>5</v>
      </c>
      <c r="L13" s="92"/>
      <c r="M13" s="92"/>
      <c r="N13" s="27">
        <f>SUM(L13:M13)</f>
        <v>0</v>
      </c>
      <c r="O13" s="92"/>
      <c r="P13" s="93"/>
      <c r="Q13" s="92"/>
      <c r="R13" s="92"/>
      <c r="S13" s="92"/>
      <c r="T13" s="27">
        <f>+(F13*2)+J13</f>
        <v>10</v>
      </c>
      <c r="U13" s="40" t="str">
        <f>IFERROR(((T13+Q13+N13-R13)+(O13*2))/E13,"")</f>
        <v/>
      </c>
      <c r="V13" s="22">
        <v>308</v>
      </c>
      <c r="W13" s="22" t="s">
        <v>95</v>
      </c>
      <c r="X13" s="22" t="s">
        <v>96</v>
      </c>
      <c r="Y13" s="73">
        <v>842</v>
      </c>
      <c r="Z13" s="42"/>
      <c r="AA13" s="1" t="s">
        <v>97</v>
      </c>
      <c r="AB13" s="28" t="s">
        <v>296</v>
      </c>
    </row>
    <row r="14" spans="1:28" x14ac:dyDescent="0.3">
      <c r="A14" s="1" t="s">
        <v>68</v>
      </c>
      <c r="B14" s="1" t="s">
        <v>45</v>
      </c>
      <c r="C14" s="27" t="s">
        <v>50</v>
      </c>
      <c r="D14" s="38">
        <v>15</v>
      </c>
      <c r="E14" s="92"/>
      <c r="F14" s="27">
        <v>6</v>
      </c>
      <c r="G14" s="92"/>
      <c r="H14" s="27"/>
      <c r="I14" s="27"/>
      <c r="J14" s="27">
        <v>3</v>
      </c>
      <c r="K14" s="27">
        <v>11</v>
      </c>
      <c r="L14" s="92"/>
      <c r="M14" s="92"/>
      <c r="N14" s="27">
        <f>SUM(L14:M14)</f>
        <v>0</v>
      </c>
      <c r="O14" s="92"/>
      <c r="P14" s="93"/>
      <c r="Q14" s="92"/>
      <c r="R14" s="92"/>
      <c r="S14" s="92"/>
      <c r="T14" s="27">
        <f>+(F14*2)+J14</f>
        <v>15</v>
      </c>
      <c r="U14" s="40" t="str">
        <f>IFERROR(((T14+Q14+N14-R14)+(O14*2))/E14,"")</f>
        <v/>
      </c>
      <c r="V14" s="22">
        <v>308</v>
      </c>
      <c r="W14" s="22" t="s">
        <v>95</v>
      </c>
      <c r="X14" s="22" t="s">
        <v>96</v>
      </c>
      <c r="Y14" s="73">
        <v>842</v>
      </c>
      <c r="Z14" s="42"/>
      <c r="AA14" s="1" t="s">
        <v>97</v>
      </c>
      <c r="AB14" s="28" t="s">
        <v>296</v>
      </c>
    </row>
    <row r="15" spans="1:28" x14ac:dyDescent="0.3">
      <c r="A15" s="1" t="s">
        <v>68</v>
      </c>
      <c r="B15" s="1" t="s">
        <v>45</v>
      </c>
      <c r="C15" s="27" t="s">
        <v>49</v>
      </c>
      <c r="D15" s="38">
        <v>10</v>
      </c>
      <c r="E15" s="92"/>
      <c r="F15" s="27">
        <v>2</v>
      </c>
      <c r="G15" s="92"/>
      <c r="H15" s="27"/>
      <c r="I15" s="27"/>
      <c r="J15" s="27">
        <v>3</v>
      </c>
      <c r="K15" s="27">
        <v>5</v>
      </c>
      <c r="L15" s="92"/>
      <c r="M15" s="92"/>
      <c r="N15" s="27">
        <f t="shared" ref="N15:N18" si="0">SUM(L15:M15)</f>
        <v>0</v>
      </c>
      <c r="O15" s="93"/>
      <c r="P15" s="93"/>
      <c r="Q15" s="93"/>
      <c r="R15" s="93"/>
      <c r="S15" s="93"/>
      <c r="T15" s="27">
        <f t="shared" ref="T15:T22" si="1">+(F15*2)+J15</f>
        <v>7</v>
      </c>
      <c r="U15" s="40" t="str">
        <f t="shared" ref="U15:U22" si="2">IFERROR(((T15+Q15+N15-R15)+(O15*2))/E15,"")</f>
        <v/>
      </c>
      <c r="V15" s="22">
        <v>308</v>
      </c>
      <c r="W15" s="22" t="s">
        <v>95</v>
      </c>
      <c r="X15" s="22" t="s">
        <v>96</v>
      </c>
      <c r="Y15" s="73">
        <v>842</v>
      </c>
      <c r="Z15" s="42"/>
      <c r="AA15" s="1" t="s">
        <v>97</v>
      </c>
      <c r="AB15" s="28" t="s">
        <v>296</v>
      </c>
    </row>
    <row r="16" spans="1:28" x14ac:dyDescent="0.3">
      <c r="A16" s="1" t="s">
        <v>68</v>
      </c>
      <c r="B16" s="1" t="s">
        <v>45</v>
      </c>
      <c r="C16" s="27" t="s">
        <v>46</v>
      </c>
      <c r="D16" s="38">
        <v>12</v>
      </c>
      <c r="E16" s="92"/>
      <c r="F16" s="27">
        <v>2</v>
      </c>
      <c r="G16" s="92"/>
      <c r="H16" s="27"/>
      <c r="I16" s="27"/>
      <c r="J16" s="27">
        <v>4</v>
      </c>
      <c r="K16" s="27">
        <v>8</v>
      </c>
      <c r="L16" s="92"/>
      <c r="M16" s="92"/>
      <c r="N16" s="27">
        <f t="shared" si="0"/>
        <v>0</v>
      </c>
      <c r="O16" s="93"/>
      <c r="P16" s="93"/>
      <c r="Q16" s="93"/>
      <c r="R16" s="93"/>
      <c r="S16" s="93"/>
      <c r="T16" s="27">
        <f t="shared" si="1"/>
        <v>8</v>
      </c>
      <c r="U16" s="40" t="str">
        <f t="shared" si="2"/>
        <v/>
      </c>
      <c r="V16" s="22">
        <v>308</v>
      </c>
      <c r="W16" s="22" t="s">
        <v>95</v>
      </c>
      <c r="X16" s="22" t="s">
        <v>96</v>
      </c>
      <c r="Y16" s="73">
        <v>842</v>
      </c>
      <c r="Z16" s="42"/>
      <c r="AA16" s="1" t="s">
        <v>97</v>
      </c>
      <c r="AB16" s="28" t="s">
        <v>296</v>
      </c>
    </row>
    <row r="17" spans="1:28" x14ac:dyDescent="0.3">
      <c r="A17" s="1" t="s">
        <v>68</v>
      </c>
      <c r="B17" s="1" t="s">
        <v>45</v>
      </c>
      <c r="C17" s="27" t="s">
        <v>47</v>
      </c>
      <c r="D17" s="38">
        <v>30</v>
      </c>
      <c r="E17" s="92"/>
      <c r="F17" s="27">
        <v>6</v>
      </c>
      <c r="G17" s="92"/>
      <c r="H17" s="27"/>
      <c r="I17" s="27"/>
      <c r="J17" s="27">
        <v>10</v>
      </c>
      <c r="K17" s="27">
        <v>11</v>
      </c>
      <c r="L17" s="92"/>
      <c r="M17" s="92"/>
      <c r="N17" s="27">
        <f t="shared" si="0"/>
        <v>0</v>
      </c>
      <c r="O17" s="93"/>
      <c r="P17" s="93"/>
      <c r="Q17" s="93"/>
      <c r="R17" s="93"/>
      <c r="S17" s="93"/>
      <c r="T17" s="27">
        <v>22</v>
      </c>
      <c r="U17" s="40" t="str">
        <f t="shared" si="2"/>
        <v/>
      </c>
      <c r="V17" s="22">
        <v>308</v>
      </c>
      <c r="W17" s="22" t="s">
        <v>95</v>
      </c>
      <c r="X17" s="22" t="s">
        <v>96</v>
      </c>
      <c r="Y17" s="73">
        <v>842</v>
      </c>
      <c r="Z17" s="42"/>
      <c r="AA17" s="1" t="s">
        <v>97</v>
      </c>
      <c r="AB17" s="28" t="s">
        <v>296</v>
      </c>
    </row>
    <row r="18" spans="1:28" x14ac:dyDescent="0.3">
      <c r="A18" s="1" t="s">
        <v>68</v>
      </c>
      <c r="B18" s="1" t="s">
        <v>45</v>
      </c>
      <c r="C18" s="27" t="s">
        <v>48</v>
      </c>
      <c r="D18" s="38">
        <v>31</v>
      </c>
      <c r="E18" s="92"/>
      <c r="F18" s="27">
        <v>13</v>
      </c>
      <c r="G18" s="92"/>
      <c r="H18" s="27"/>
      <c r="I18" s="27"/>
      <c r="J18" s="27">
        <v>3</v>
      </c>
      <c r="K18" s="27">
        <v>4</v>
      </c>
      <c r="L18" s="92"/>
      <c r="M18" s="92"/>
      <c r="N18" s="27">
        <f t="shared" si="0"/>
        <v>0</v>
      </c>
      <c r="O18" s="93"/>
      <c r="P18" s="93"/>
      <c r="Q18" s="93"/>
      <c r="R18" s="93"/>
      <c r="S18" s="93"/>
      <c r="T18" s="27">
        <v>29</v>
      </c>
      <c r="U18" s="40" t="str">
        <f t="shared" si="2"/>
        <v/>
      </c>
      <c r="V18" s="22">
        <v>308</v>
      </c>
      <c r="W18" s="22" t="s">
        <v>95</v>
      </c>
      <c r="X18" s="22" t="s">
        <v>96</v>
      </c>
      <c r="Y18" s="73">
        <v>842</v>
      </c>
      <c r="Z18" s="42"/>
      <c r="AA18" s="1" t="s">
        <v>97</v>
      </c>
      <c r="AB18" s="28" t="s">
        <v>296</v>
      </c>
    </row>
    <row r="19" spans="1:28" x14ac:dyDescent="0.3">
      <c r="A19" s="1" t="s">
        <v>68</v>
      </c>
      <c r="B19" s="1" t="s">
        <v>45</v>
      </c>
      <c r="C19" s="27" t="s">
        <v>118</v>
      </c>
      <c r="D19" s="38">
        <v>33</v>
      </c>
      <c r="E19" s="92"/>
      <c r="F19" s="27">
        <v>5</v>
      </c>
      <c r="G19" s="92"/>
      <c r="H19" s="27"/>
      <c r="I19" s="27"/>
      <c r="J19" s="27">
        <v>6</v>
      </c>
      <c r="K19" s="27">
        <v>8</v>
      </c>
      <c r="L19" s="92"/>
      <c r="M19" s="92"/>
      <c r="N19" s="27">
        <f t="shared" ref="N19" si="3">SUM(L19:M19)</f>
        <v>0</v>
      </c>
      <c r="O19" s="93"/>
      <c r="P19" s="93"/>
      <c r="Q19" s="93"/>
      <c r="R19" s="93"/>
      <c r="S19" s="93"/>
      <c r="T19" s="27">
        <f t="shared" ref="T19" si="4">+(F19*2)+J19</f>
        <v>16</v>
      </c>
      <c r="U19" s="40" t="str">
        <f t="shared" si="2"/>
        <v/>
      </c>
      <c r="V19" s="22">
        <v>308</v>
      </c>
      <c r="W19" s="22" t="s">
        <v>95</v>
      </c>
      <c r="X19" s="22" t="s">
        <v>96</v>
      </c>
      <c r="Y19" s="73">
        <v>842</v>
      </c>
      <c r="Z19" s="42"/>
      <c r="AA19" s="1" t="s">
        <v>97</v>
      </c>
      <c r="AB19" s="28" t="s">
        <v>296</v>
      </c>
    </row>
    <row r="20" spans="1:28" x14ac:dyDescent="0.3">
      <c r="A20" s="1" t="s">
        <v>68</v>
      </c>
      <c r="B20" s="1" t="s">
        <v>45</v>
      </c>
      <c r="C20" s="27" t="s">
        <v>51</v>
      </c>
      <c r="D20" s="38">
        <v>34</v>
      </c>
      <c r="E20" s="92"/>
      <c r="F20" s="27">
        <v>2</v>
      </c>
      <c r="G20" s="92"/>
      <c r="H20" s="27"/>
      <c r="I20" s="27"/>
      <c r="J20" s="27">
        <v>4</v>
      </c>
      <c r="K20" s="27">
        <v>6</v>
      </c>
      <c r="L20" s="92"/>
      <c r="M20" s="92"/>
      <c r="N20" s="27">
        <f>SUM(L20:M20)</f>
        <v>0</v>
      </c>
      <c r="O20" s="93"/>
      <c r="P20" s="93"/>
      <c r="Q20" s="93"/>
      <c r="R20" s="93"/>
      <c r="S20" s="93"/>
      <c r="T20" s="27">
        <f t="shared" si="1"/>
        <v>8</v>
      </c>
      <c r="U20" s="40" t="str">
        <f t="shared" si="2"/>
        <v/>
      </c>
      <c r="V20" s="22">
        <v>308</v>
      </c>
      <c r="W20" s="22" t="s">
        <v>95</v>
      </c>
      <c r="X20" s="22" t="s">
        <v>96</v>
      </c>
      <c r="Y20" s="73">
        <v>842</v>
      </c>
      <c r="Z20" s="42"/>
      <c r="AA20" s="1" t="s">
        <v>97</v>
      </c>
      <c r="AB20" s="28" t="s">
        <v>296</v>
      </c>
    </row>
    <row r="21" spans="1:28" x14ac:dyDescent="0.3">
      <c r="A21" s="1" t="s">
        <v>68</v>
      </c>
      <c r="B21" s="1" t="s">
        <v>45</v>
      </c>
      <c r="C21" s="27" t="s">
        <v>54</v>
      </c>
      <c r="D21" s="38">
        <v>5</v>
      </c>
      <c r="E21" s="92" t="s">
        <v>573</v>
      </c>
      <c r="F21" s="27"/>
      <c r="G21" s="92"/>
      <c r="H21" s="27"/>
      <c r="I21" s="27"/>
      <c r="J21" s="27"/>
      <c r="K21" s="27"/>
      <c r="L21" s="92"/>
      <c r="M21" s="92"/>
      <c r="N21" s="27">
        <f>SUM(L21:M21)</f>
        <v>0</v>
      </c>
      <c r="O21" s="93"/>
      <c r="P21" s="93"/>
      <c r="Q21" s="93"/>
      <c r="R21" s="93"/>
      <c r="S21" s="93"/>
      <c r="T21" s="27">
        <f t="shared" si="1"/>
        <v>0</v>
      </c>
      <c r="U21" s="40" t="str">
        <f t="shared" si="2"/>
        <v/>
      </c>
      <c r="V21" s="22">
        <v>308</v>
      </c>
      <c r="W21" s="22" t="s">
        <v>95</v>
      </c>
      <c r="X21" s="22" t="s">
        <v>96</v>
      </c>
      <c r="Y21" s="73">
        <v>842</v>
      </c>
      <c r="Z21" s="42"/>
      <c r="AA21" s="1" t="s">
        <v>97</v>
      </c>
      <c r="AB21" s="28" t="s">
        <v>296</v>
      </c>
    </row>
    <row r="22" spans="1:28" x14ac:dyDescent="0.3">
      <c r="A22" s="1" t="s">
        <v>68</v>
      </c>
      <c r="B22" s="1" t="s">
        <v>45</v>
      </c>
      <c r="C22" s="27" t="s">
        <v>55</v>
      </c>
      <c r="D22" s="38">
        <v>11</v>
      </c>
      <c r="E22" s="92"/>
      <c r="F22" s="27">
        <v>2</v>
      </c>
      <c r="G22" s="92"/>
      <c r="H22" s="27"/>
      <c r="I22" s="27"/>
      <c r="J22" s="27">
        <v>0</v>
      </c>
      <c r="K22" s="27">
        <v>0</v>
      </c>
      <c r="L22" s="92"/>
      <c r="M22" s="92"/>
      <c r="N22" s="27">
        <f>SUM(L22:M22)</f>
        <v>0</v>
      </c>
      <c r="O22" s="93"/>
      <c r="P22" s="93"/>
      <c r="Q22" s="93"/>
      <c r="R22" s="93"/>
      <c r="S22" s="93"/>
      <c r="T22" s="27">
        <f t="shared" si="1"/>
        <v>4</v>
      </c>
      <c r="U22" s="40" t="str">
        <f t="shared" si="2"/>
        <v/>
      </c>
      <c r="V22" s="22">
        <v>308</v>
      </c>
      <c r="W22" s="22" t="s">
        <v>95</v>
      </c>
      <c r="X22" s="22" t="s">
        <v>96</v>
      </c>
      <c r="Y22" s="73">
        <v>842</v>
      </c>
      <c r="Z22" s="42"/>
      <c r="AA22" s="1" t="s">
        <v>97</v>
      </c>
      <c r="AB22" s="28" t="s">
        <v>296</v>
      </c>
    </row>
    <row r="23" spans="1:28" x14ac:dyDescent="0.3">
      <c r="A23" s="1" t="s">
        <v>68</v>
      </c>
      <c r="B23" s="1" t="s">
        <v>45</v>
      </c>
      <c r="C23" s="57" t="s">
        <v>38</v>
      </c>
      <c r="D23" s="1"/>
      <c r="E23" s="57">
        <v>240</v>
      </c>
      <c r="F23" s="43"/>
      <c r="G23" s="57">
        <v>82</v>
      </c>
      <c r="H23" s="43"/>
      <c r="I23" s="43"/>
      <c r="J23" s="43"/>
      <c r="K23" s="43"/>
      <c r="L23" s="43"/>
      <c r="M23" s="43"/>
      <c r="N23" s="27"/>
      <c r="O23" s="43"/>
      <c r="P23" s="43"/>
      <c r="Q23" s="43"/>
      <c r="R23" s="43"/>
      <c r="S23" s="43"/>
      <c r="T23" s="57"/>
      <c r="U23" s="40" t="str">
        <f t="shared" ref="U23" si="5">_xlfn.IFNA("",((T23+Q23+N23-R23)+(O23*2))/E23)</f>
        <v/>
      </c>
      <c r="V23" s="22">
        <v>308</v>
      </c>
      <c r="W23" s="22" t="s">
        <v>95</v>
      </c>
      <c r="X23" s="22" t="s">
        <v>96</v>
      </c>
      <c r="Y23" s="73">
        <v>842</v>
      </c>
      <c r="Z23" s="42"/>
      <c r="AA23" s="1" t="s">
        <v>97</v>
      </c>
      <c r="AB23" s="28" t="s">
        <v>296</v>
      </c>
    </row>
    <row r="24" spans="1:28" x14ac:dyDescent="0.3">
      <c r="A24" s="44" t="s">
        <v>68</v>
      </c>
      <c r="B24" s="44" t="s">
        <v>45</v>
      </c>
      <c r="C24" s="45" t="s">
        <v>39</v>
      </c>
      <c r="D24" s="44"/>
      <c r="E24" s="45">
        <f t="shared" ref="E24:T24" si="6">SUM(E13:E23)</f>
        <v>240</v>
      </c>
      <c r="F24" s="45">
        <f t="shared" si="6"/>
        <v>41</v>
      </c>
      <c r="G24" s="45">
        <f t="shared" si="6"/>
        <v>82</v>
      </c>
      <c r="H24" s="45">
        <f t="shared" si="6"/>
        <v>0</v>
      </c>
      <c r="I24" s="45">
        <f t="shared" si="6"/>
        <v>0</v>
      </c>
      <c r="J24" s="45">
        <f t="shared" si="6"/>
        <v>37</v>
      </c>
      <c r="K24" s="45">
        <f t="shared" si="6"/>
        <v>58</v>
      </c>
      <c r="L24" s="45">
        <f t="shared" si="6"/>
        <v>0</v>
      </c>
      <c r="M24" s="45">
        <f t="shared" si="6"/>
        <v>0</v>
      </c>
      <c r="N24" s="45">
        <f t="shared" si="6"/>
        <v>0</v>
      </c>
      <c r="O24" s="45">
        <f t="shared" si="6"/>
        <v>0</v>
      </c>
      <c r="P24" s="45">
        <f t="shared" si="6"/>
        <v>0</v>
      </c>
      <c r="Q24" s="45">
        <f t="shared" si="6"/>
        <v>0</v>
      </c>
      <c r="R24" s="45">
        <f t="shared" si="6"/>
        <v>0</v>
      </c>
      <c r="S24" s="45">
        <f t="shared" si="6"/>
        <v>0</v>
      </c>
      <c r="T24" s="45">
        <f t="shared" si="6"/>
        <v>119</v>
      </c>
      <c r="U24" s="46">
        <f>((T24+Q24+N24-R24)+(O24*2))/E24</f>
        <v>0.49583333333333335</v>
      </c>
      <c r="V24" s="47">
        <v>308</v>
      </c>
      <c r="W24" s="47" t="s">
        <v>95</v>
      </c>
      <c r="X24" s="47" t="s">
        <v>96</v>
      </c>
      <c r="Y24" s="74">
        <v>842</v>
      </c>
      <c r="Z24" s="49"/>
      <c r="AA24" s="44" t="s">
        <v>97</v>
      </c>
      <c r="AB24" s="80" t="s">
        <v>296</v>
      </c>
    </row>
    <row r="25" spans="1:28" x14ac:dyDescent="0.3">
      <c r="A25" s="1"/>
      <c r="B25" s="1"/>
      <c r="C25" s="1"/>
      <c r="D25" s="1"/>
      <c r="F25" s="50" t="s">
        <v>40</v>
      </c>
      <c r="G25" s="52">
        <f>F24/G24</f>
        <v>0.5</v>
      </c>
      <c r="H25" s="27"/>
      <c r="I25" s="1"/>
      <c r="J25" s="50" t="s">
        <v>41</v>
      </c>
      <c r="K25" s="52">
        <f>J24/K24</f>
        <v>0.63793103448275867</v>
      </c>
      <c r="L25" s="1"/>
      <c r="M25" s="39" t="s">
        <v>42</v>
      </c>
      <c r="N25" s="53"/>
      <c r="P25" s="1"/>
      <c r="Q25" s="1"/>
      <c r="R25" s="1"/>
      <c r="S25" s="1"/>
      <c r="T25" s="1"/>
      <c r="U25" s="1"/>
      <c r="V25" s="22"/>
      <c r="W25" s="22"/>
      <c r="X25" s="22"/>
      <c r="Y25" s="54"/>
      <c r="Z25" s="42"/>
      <c r="AA25" s="1"/>
      <c r="AB25" s="28"/>
    </row>
    <row r="26" spans="1:28" x14ac:dyDescent="0.3">
      <c r="A26" s="1"/>
      <c r="B26" s="1"/>
      <c r="C26" s="5" t="s">
        <v>43</v>
      </c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5"/>
      <c r="V27" s="22"/>
      <c r="W27" s="22"/>
      <c r="X27" s="22"/>
      <c r="Y27" s="54"/>
      <c r="Z27" s="42"/>
      <c r="AA27" s="1"/>
      <c r="AB27" s="28"/>
    </row>
    <row r="28" spans="1:28" x14ac:dyDescent="0.3">
      <c r="A28" s="1"/>
      <c r="B28" s="1"/>
      <c r="C28" s="1"/>
      <c r="D28" s="1"/>
      <c r="F28" s="50"/>
      <c r="G28" s="82"/>
      <c r="H28" s="27"/>
      <c r="I28" s="1"/>
      <c r="J28" s="50"/>
      <c r="K28" s="83"/>
      <c r="L28" s="1"/>
      <c r="M28" s="39"/>
      <c r="N28" s="84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5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B32" s="1"/>
      <c r="C32" s="32" t="s">
        <v>69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35">
        <v>25</v>
      </c>
      <c r="AB32" s="87"/>
    </row>
    <row r="33" spans="1:28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</row>
    <row r="34" spans="1:28" x14ac:dyDescent="0.3">
      <c r="A34" s="1" t="s">
        <v>45</v>
      </c>
      <c r="B34" s="1" t="s">
        <v>68</v>
      </c>
      <c r="C34" s="27" t="s">
        <v>331</v>
      </c>
      <c r="D34" s="38">
        <v>11</v>
      </c>
      <c r="E34" s="92"/>
      <c r="F34" s="27">
        <v>8</v>
      </c>
      <c r="G34" s="92"/>
      <c r="H34" s="27"/>
      <c r="I34" s="27"/>
      <c r="J34" s="27">
        <v>7</v>
      </c>
      <c r="K34" s="27">
        <v>11</v>
      </c>
      <c r="L34" s="92"/>
      <c r="M34" s="92"/>
      <c r="N34" s="27">
        <f>SUM(L34:M34)</f>
        <v>0</v>
      </c>
      <c r="O34" s="92"/>
      <c r="P34" s="93"/>
      <c r="Q34" s="92"/>
      <c r="R34" s="92"/>
      <c r="S34" s="92"/>
      <c r="T34" s="27">
        <v>23</v>
      </c>
      <c r="U34" s="40" t="str">
        <f>IFERROR(((T34+Q34+N34-R34)+(O34*2))/E34,"")</f>
        <v/>
      </c>
      <c r="V34" s="22">
        <v>308</v>
      </c>
      <c r="W34" s="22" t="s">
        <v>82</v>
      </c>
      <c r="X34" s="22" t="s">
        <v>83</v>
      </c>
      <c r="Y34" s="73">
        <v>842</v>
      </c>
      <c r="Z34" s="42"/>
      <c r="AA34" s="1" t="s">
        <v>231</v>
      </c>
      <c r="AB34" s="28" t="s">
        <v>297</v>
      </c>
    </row>
    <row r="35" spans="1:28" x14ac:dyDescent="0.3">
      <c r="A35" s="1" t="s">
        <v>45</v>
      </c>
      <c r="B35" s="1" t="s">
        <v>68</v>
      </c>
      <c r="C35" s="27" t="s">
        <v>332</v>
      </c>
      <c r="D35" s="38">
        <v>24</v>
      </c>
      <c r="E35" s="92"/>
      <c r="F35" s="27">
        <v>8</v>
      </c>
      <c r="G35" s="92"/>
      <c r="H35" s="27"/>
      <c r="I35" s="27"/>
      <c r="J35" s="27">
        <v>5</v>
      </c>
      <c r="K35" s="27">
        <v>7</v>
      </c>
      <c r="L35" s="92"/>
      <c r="M35" s="92"/>
      <c r="N35" s="27">
        <f t="shared" ref="N35:N40" si="7">SUM(L35:M35)</f>
        <v>0</v>
      </c>
      <c r="O35" s="93"/>
      <c r="P35" s="93"/>
      <c r="Q35" s="93"/>
      <c r="R35" s="93"/>
      <c r="S35" s="93"/>
      <c r="T35" s="39">
        <v>21</v>
      </c>
      <c r="U35" s="40" t="str">
        <f t="shared" ref="U35:U42" si="8">IFERROR(((T35+Q35+N35-R35)+(O35*2))/E35,"")</f>
        <v/>
      </c>
      <c r="V35" s="22">
        <v>308</v>
      </c>
      <c r="W35" s="22" t="s">
        <v>82</v>
      </c>
      <c r="X35" s="22" t="s">
        <v>83</v>
      </c>
      <c r="Y35" s="73">
        <v>842</v>
      </c>
      <c r="Z35" s="42"/>
      <c r="AA35" s="1" t="s">
        <v>231</v>
      </c>
      <c r="AB35" s="28" t="s">
        <v>297</v>
      </c>
    </row>
    <row r="36" spans="1:28" x14ac:dyDescent="0.3">
      <c r="A36" s="1" t="s">
        <v>45</v>
      </c>
      <c r="B36" s="1" t="s">
        <v>68</v>
      </c>
      <c r="C36" s="27" t="s">
        <v>333</v>
      </c>
      <c r="D36" s="38">
        <v>22</v>
      </c>
      <c r="E36" s="92"/>
      <c r="F36" s="27">
        <v>2</v>
      </c>
      <c r="G36" s="92"/>
      <c r="H36" s="27"/>
      <c r="I36" s="27"/>
      <c r="J36" s="27">
        <v>2</v>
      </c>
      <c r="K36" s="27">
        <v>4</v>
      </c>
      <c r="L36" s="92"/>
      <c r="M36" s="92"/>
      <c r="N36" s="27">
        <f t="shared" si="7"/>
        <v>0</v>
      </c>
      <c r="O36" s="93"/>
      <c r="P36" s="93"/>
      <c r="Q36" s="93"/>
      <c r="R36" s="93"/>
      <c r="S36" s="93"/>
      <c r="T36" s="39">
        <f t="shared" ref="T36:T40" si="9">(H36*3)+((F36-H36)*2)+J36</f>
        <v>6</v>
      </c>
      <c r="U36" s="40" t="str">
        <f t="shared" si="8"/>
        <v/>
      </c>
      <c r="V36" s="22">
        <v>308</v>
      </c>
      <c r="W36" s="22" t="s">
        <v>82</v>
      </c>
      <c r="X36" s="22" t="s">
        <v>83</v>
      </c>
      <c r="Y36" s="73">
        <v>842</v>
      </c>
      <c r="Z36" s="42" t="s">
        <v>478</v>
      </c>
      <c r="AA36" s="1" t="s">
        <v>231</v>
      </c>
      <c r="AB36" s="28" t="s">
        <v>297</v>
      </c>
    </row>
    <row r="37" spans="1:28" x14ac:dyDescent="0.3">
      <c r="A37" s="1" t="s">
        <v>45</v>
      </c>
      <c r="B37" s="1" t="s">
        <v>68</v>
      </c>
      <c r="C37" s="27" t="s">
        <v>334</v>
      </c>
      <c r="D37" s="38">
        <v>3</v>
      </c>
      <c r="E37" s="92"/>
      <c r="F37" s="27">
        <v>1</v>
      </c>
      <c r="G37" s="92"/>
      <c r="H37" s="27"/>
      <c r="I37" s="27"/>
      <c r="J37" s="27">
        <v>2</v>
      </c>
      <c r="K37" s="27">
        <v>2</v>
      </c>
      <c r="L37" s="92"/>
      <c r="M37" s="92"/>
      <c r="N37" s="27">
        <f t="shared" si="7"/>
        <v>0</v>
      </c>
      <c r="O37" s="93"/>
      <c r="P37" s="93"/>
      <c r="Q37" s="93"/>
      <c r="R37" s="93"/>
      <c r="S37" s="93"/>
      <c r="T37" s="39">
        <f t="shared" si="9"/>
        <v>4</v>
      </c>
      <c r="U37" s="40" t="str">
        <f t="shared" si="8"/>
        <v/>
      </c>
      <c r="V37" s="22">
        <v>308</v>
      </c>
      <c r="W37" s="22" t="s">
        <v>82</v>
      </c>
      <c r="X37" s="22" t="s">
        <v>83</v>
      </c>
      <c r="Y37" s="73">
        <v>842</v>
      </c>
      <c r="Z37" s="42"/>
      <c r="AA37" s="1" t="s">
        <v>231</v>
      </c>
      <c r="AB37" s="28" t="s">
        <v>297</v>
      </c>
    </row>
    <row r="38" spans="1:28" x14ac:dyDescent="0.3">
      <c r="A38" s="1" t="s">
        <v>45</v>
      </c>
      <c r="B38" s="1" t="s">
        <v>68</v>
      </c>
      <c r="C38" s="27" t="s">
        <v>335</v>
      </c>
      <c r="D38" s="38">
        <v>45</v>
      </c>
      <c r="E38" s="92"/>
      <c r="F38" s="27">
        <v>3</v>
      </c>
      <c r="G38" s="92"/>
      <c r="H38" s="27"/>
      <c r="I38" s="27"/>
      <c r="J38" s="27">
        <v>2</v>
      </c>
      <c r="K38" s="27">
        <v>2</v>
      </c>
      <c r="L38" s="92"/>
      <c r="M38" s="92"/>
      <c r="N38" s="27">
        <f t="shared" si="7"/>
        <v>0</v>
      </c>
      <c r="O38" s="93"/>
      <c r="P38" s="93"/>
      <c r="Q38" s="93"/>
      <c r="R38" s="93"/>
      <c r="S38" s="93"/>
      <c r="T38" s="39">
        <f t="shared" si="9"/>
        <v>8</v>
      </c>
      <c r="U38" s="40" t="str">
        <f t="shared" si="8"/>
        <v/>
      </c>
      <c r="V38" s="22">
        <v>308</v>
      </c>
      <c r="W38" s="22" t="s">
        <v>82</v>
      </c>
      <c r="X38" s="22" t="s">
        <v>83</v>
      </c>
      <c r="Y38" s="73">
        <v>842</v>
      </c>
      <c r="Z38" s="42"/>
      <c r="AA38" s="1" t="s">
        <v>231</v>
      </c>
      <c r="AB38" s="28" t="s">
        <v>297</v>
      </c>
    </row>
    <row r="39" spans="1:28" x14ac:dyDescent="0.3">
      <c r="A39" s="1" t="s">
        <v>45</v>
      </c>
      <c r="B39" s="1" t="s">
        <v>68</v>
      </c>
      <c r="C39" s="27" t="s">
        <v>336</v>
      </c>
      <c r="D39" s="38">
        <v>23</v>
      </c>
      <c r="E39" s="92"/>
      <c r="F39" s="27">
        <v>4</v>
      </c>
      <c r="G39" s="92"/>
      <c r="H39" s="27"/>
      <c r="I39" s="27"/>
      <c r="J39" s="27">
        <v>4</v>
      </c>
      <c r="K39" s="27">
        <v>5</v>
      </c>
      <c r="L39" s="92"/>
      <c r="M39" s="92"/>
      <c r="N39" s="27">
        <f t="shared" si="7"/>
        <v>0</v>
      </c>
      <c r="O39" s="93"/>
      <c r="P39" s="93"/>
      <c r="Q39" s="93"/>
      <c r="R39" s="93"/>
      <c r="S39" s="93"/>
      <c r="T39" s="39">
        <f t="shared" si="9"/>
        <v>12</v>
      </c>
      <c r="U39" s="40" t="str">
        <f t="shared" si="8"/>
        <v/>
      </c>
      <c r="V39" s="22">
        <v>308</v>
      </c>
      <c r="W39" s="22" t="s">
        <v>82</v>
      </c>
      <c r="X39" s="22" t="s">
        <v>83</v>
      </c>
      <c r="Y39" s="73">
        <v>842</v>
      </c>
      <c r="Z39" s="42"/>
      <c r="AA39" s="1" t="s">
        <v>231</v>
      </c>
      <c r="AB39" s="28" t="s">
        <v>297</v>
      </c>
    </row>
    <row r="40" spans="1:28" x14ac:dyDescent="0.3">
      <c r="A40" s="1" t="s">
        <v>45</v>
      </c>
      <c r="B40" s="1" t="s">
        <v>68</v>
      </c>
      <c r="C40" s="27" t="s">
        <v>337</v>
      </c>
      <c r="D40" s="38">
        <v>40</v>
      </c>
      <c r="E40" s="92"/>
      <c r="F40" s="27">
        <v>1</v>
      </c>
      <c r="G40" s="92"/>
      <c r="H40" s="27"/>
      <c r="I40" s="27"/>
      <c r="J40" s="27">
        <v>2</v>
      </c>
      <c r="K40" s="27">
        <v>3</v>
      </c>
      <c r="L40" s="92"/>
      <c r="M40" s="92"/>
      <c r="N40" s="27">
        <f t="shared" si="7"/>
        <v>0</v>
      </c>
      <c r="O40" s="93"/>
      <c r="P40" s="93"/>
      <c r="Q40" s="93"/>
      <c r="R40" s="93"/>
      <c r="S40" s="93"/>
      <c r="T40" s="39">
        <f t="shared" si="9"/>
        <v>4</v>
      </c>
      <c r="U40" s="40" t="str">
        <f t="shared" si="8"/>
        <v/>
      </c>
      <c r="V40" s="22">
        <v>308</v>
      </c>
      <c r="W40" s="22" t="s">
        <v>82</v>
      </c>
      <c r="X40" s="22" t="s">
        <v>83</v>
      </c>
      <c r="Y40" s="73">
        <v>842</v>
      </c>
      <c r="Z40" s="42"/>
      <c r="AA40" s="1" t="s">
        <v>231</v>
      </c>
      <c r="AB40" s="28" t="s">
        <v>297</v>
      </c>
    </row>
    <row r="41" spans="1:28" x14ac:dyDescent="0.3">
      <c r="A41" s="1" t="s">
        <v>45</v>
      </c>
      <c r="B41" s="1" t="s">
        <v>68</v>
      </c>
      <c r="C41" s="27" t="s">
        <v>339</v>
      </c>
      <c r="D41" s="38">
        <v>10</v>
      </c>
      <c r="E41" s="92"/>
      <c r="F41" s="27">
        <v>4</v>
      </c>
      <c r="G41" s="92"/>
      <c r="H41" s="27"/>
      <c r="I41" s="27"/>
      <c r="J41" s="27">
        <v>5</v>
      </c>
      <c r="K41" s="27">
        <v>9</v>
      </c>
      <c r="L41" s="92"/>
      <c r="M41" s="27">
        <v>15</v>
      </c>
      <c r="N41" s="27">
        <f>SUM(L41:M41)</f>
        <v>15</v>
      </c>
      <c r="O41" s="93"/>
      <c r="P41" s="93"/>
      <c r="Q41" s="93"/>
      <c r="R41" s="93"/>
      <c r="S41" s="93"/>
      <c r="T41" s="39">
        <f>(H41*3)+((F41-H41)*2)+J41</f>
        <v>13</v>
      </c>
      <c r="U41" s="40" t="str">
        <f t="shared" si="8"/>
        <v/>
      </c>
      <c r="V41" s="22">
        <v>308</v>
      </c>
      <c r="W41" s="22" t="s">
        <v>82</v>
      </c>
      <c r="X41" s="22" t="s">
        <v>83</v>
      </c>
      <c r="Y41" s="73">
        <v>842</v>
      </c>
      <c r="Z41" s="42"/>
      <c r="AA41" s="1" t="s">
        <v>231</v>
      </c>
      <c r="AB41" s="28" t="s">
        <v>297</v>
      </c>
    </row>
    <row r="42" spans="1:28" x14ac:dyDescent="0.3">
      <c r="A42" s="1" t="s">
        <v>45</v>
      </c>
      <c r="B42" s="1" t="s">
        <v>68</v>
      </c>
      <c r="C42" s="27" t="s">
        <v>341</v>
      </c>
      <c r="D42" s="38">
        <v>15</v>
      </c>
      <c r="E42" s="92"/>
      <c r="F42" s="27">
        <v>3</v>
      </c>
      <c r="G42" s="92"/>
      <c r="H42" s="27"/>
      <c r="I42" s="27"/>
      <c r="J42" s="27">
        <v>0</v>
      </c>
      <c r="K42" s="27">
        <v>0</v>
      </c>
      <c r="L42" s="92"/>
      <c r="M42" s="92"/>
      <c r="N42" s="27">
        <f>SUM(L42:M42)</f>
        <v>0</v>
      </c>
      <c r="O42" s="93"/>
      <c r="P42" s="93"/>
      <c r="Q42" s="93"/>
      <c r="R42" s="93"/>
      <c r="S42" s="93"/>
      <c r="T42" s="39">
        <f>(H42*3)+((F42-H42)*2)+J42</f>
        <v>6</v>
      </c>
      <c r="U42" s="40" t="str">
        <f t="shared" si="8"/>
        <v/>
      </c>
      <c r="V42" s="22">
        <v>308</v>
      </c>
      <c r="W42" s="22" t="s">
        <v>82</v>
      </c>
      <c r="X42" s="22" t="s">
        <v>83</v>
      </c>
      <c r="Y42" s="73">
        <v>842</v>
      </c>
      <c r="Z42" s="42"/>
      <c r="AA42" s="1" t="s">
        <v>231</v>
      </c>
      <c r="AB42" s="28" t="s">
        <v>297</v>
      </c>
    </row>
    <row r="43" spans="1:28" x14ac:dyDescent="0.3">
      <c r="A43" s="1" t="s">
        <v>45</v>
      </c>
      <c r="B43" s="1" t="s">
        <v>68</v>
      </c>
      <c r="C43" s="57" t="s">
        <v>38</v>
      </c>
      <c r="D43" s="1"/>
      <c r="E43" s="57">
        <v>240</v>
      </c>
      <c r="F43" s="43"/>
      <c r="G43" s="57">
        <v>87</v>
      </c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57"/>
      <c r="U43" s="40" t="str">
        <f t="shared" ref="U43" si="10">_xlfn.IFNA("",((T43+Q43+N43-R43)+(O43*2))/E43)</f>
        <v/>
      </c>
      <c r="V43" s="22">
        <v>308</v>
      </c>
      <c r="W43" s="22" t="s">
        <v>82</v>
      </c>
      <c r="X43" s="22" t="s">
        <v>83</v>
      </c>
      <c r="Y43" s="73">
        <v>842</v>
      </c>
      <c r="Z43" s="42"/>
      <c r="AA43" s="1" t="s">
        <v>231</v>
      </c>
      <c r="AB43" s="28" t="s">
        <v>297</v>
      </c>
    </row>
    <row r="44" spans="1:28" x14ac:dyDescent="0.3">
      <c r="A44" s="44" t="s">
        <v>45</v>
      </c>
      <c r="B44" s="44" t="s">
        <v>68</v>
      </c>
      <c r="C44" s="45" t="s">
        <v>39</v>
      </c>
      <c r="D44" s="44"/>
      <c r="E44" s="45">
        <f t="shared" ref="E44:T44" si="11">SUM(E34:E43)</f>
        <v>240</v>
      </c>
      <c r="F44" s="45">
        <f t="shared" si="11"/>
        <v>34</v>
      </c>
      <c r="G44" s="45">
        <f t="shared" si="11"/>
        <v>87</v>
      </c>
      <c r="H44" s="45">
        <f t="shared" si="11"/>
        <v>0</v>
      </c>
      <c r="I44" s="45">
        <f t="shared" si="11"/>
        <v>0</v>
      </c>
      <c r="J44" s="45">
        <f t="shared" si="11"/>
        <v>29</v>
      </c>
      <c r="K44" s="45">
        <f t="shared" si="11"/>
        <v>43</v>
      </c>
      <c r="L44" s="45">
        <f t="shared" si="11"/>
        <v>0</v>
      </c>
      <c r="M44" s="45">
        <f t="shared" si="11"/>
        <v>15</v>
      </c>
      <c r="N44" s="45">
        <f t="shared" si="11"/>
        <v>15</v>
      </c>
      <c r="O44" s="45">
        <f t="shared" si="11"/>
        <v>0</v>
      </c>
      <c r="P44" s="45">
        <f t="shared" si="11"/>
        <v>0</v>
      </c>
      <c r="Q44" s="45">
        <f t="shared" si="11"/>
        <v>0</v>
      </c>
      <c r="R44" s="45">
        <f t="shared" si="11"/>
        <v>0</v>
      </c>
      <c r="S44" s="45">
        <f t="shared" si="11"/>
        <v>0</v>
      </c>
      <c r="T44" s="45">
        <f t="shared" si="11"/>
        <v>97</v>
      </c>
      <c r="U44" s="46">
        <f>((T44+Q44+N44-R44)+(O44*2))/E44</f>
        <v>0.46666666666666667</v>
      </c>
      <c r="V44" s="47">
        <v>308</v>
      </c>
      <c r="W44" s="47" t="s">
        <v>82</v>
      </c>
      <c r="X44" s="47" t="s">
        <v>83</v>
      </c>
      <c r="Y44" s="74">
        <v>842</v>
      </c>
      <c r="Z44" s="78" t="s">
        <v>555</v>
      </c>
      <c r="AA44" s="44" t="s">
        <v>231</v>
      </c>
      <c r="AB44" s="80" t="s">
        <v>297</v>
      </c>
    </row>
    <row r="45" spans="1:28" x14ac:dyDescent="0.3">
      <c r="A45" s="1"/>
      <c r="B45" s="1"/>
      <c r="C45" s="1"/>
      <c r="D45" s="1"/>
      <c r="F45" s="50" t="s">
        <v>40</v>
      </c>
      <c r="G45" s="52">
        <f>F44/G44</f>
        <v>0.39080459770114945</v>
      </c>
      <c r="H45" s="27"/>
      <c r="I45" s="1"/>
      <c r="J45" s="50" t="s">
        <v>41</v>
      </c>
      <c r="K45" s="52">
        <f>J44/K44</f>
        <v>0.67441860465116277</v>
      </c>
      <c r="L45" s="1"/>
      <c r="M45" s="39" t="s">
        <v>42</v>
      </c>
      <c r="N45" s="53"/>
      <c r="P45" s="1"/>
      <c r="Q45" s="1"/>
      <c r="R45" s="1"/>
      <c r="S45" s="1"/>
      <c r="T45" s="1"/>
      <c r="U45" s="1"/>
      <c r="V45" s="22"/>
      <c r="W45" s="22"/>
      <c r="X45" s="22"/>
      <c r="Y45" s="54"/>
      <c r="Z45" s="42"/>
      <c r="AA45" s="1"/>
      <c r="AB45" s="28"/>
    </row>
    <row r="46" spans="1:28" x14ac:dyDescent="0.3">
      <c r="A46" s="1"/>
      <c r="B46" s="1"/>
      <c r="C46" s="5" t="s">
        <v>43</v>
      </c>
      <c r="V46" s="22"/>
      <c r="W46" s="22"/>
      <c r="X46" s="22"/>
      <c r="Y46" s="54"/>
      <c r="Z46" s="42"/>
      <c r="AA46" s="1"/>
      <c r="AB46" s="28"/>
    </row>
    <row r="47" spans="1:28" x14ac:dyDescent="0.3">
      <c r="A47" s="1"/>
      <c r="B47" s="1"/>
      <c r="C47" s="1" t="s">
        <v>556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22"/>
      <c r="W47" s="22"/>
      <c r="X47" s="22"/>
      <c r="Y47" s="54"/>
      <c r="Z47" s="42"/>
      <c r="AA47" s="1"/>
      <c r="AB47" s="28"/>
    </row>
    <row r="48" spans="1:28" x14ac:dyDescent="0.3">
      <c r="A48" s="1"/>
      <c r="B48" s="1"/>
      <c r="C48" s="1"/>
      <c r="D48" s="1"/>
      <c r="F48" s="50"/>
      <c r="G48" s="82"/>
      <c r="H48" s="27"/>
      <c r="I48" s="1"/>
      <c r="J48" s="50"/>
      <c r="K48" s="83"/>
      <c r="L48" s="1"/>
      <c r="M48" s="39"/>
      <c r="N48" s="84"/>
      <c r="P48" s="1"/>
      <c r="Q48" s="1"/>
      <c r="R48" s="1"/>
      <c r="S48" s="1"/>
      <c r="T48" s="1"/>
      <c r="U48" s="1"/>
      <c r="V48" s="22"/>
      <c r="W48" s="22"/>
      <c r="X48" s="22"/>
      <c r="Y48" s="54"/>
      <c r="Z48" s="42"/>
      <c r="AA48" s="1"/>
      <c r="AB48" s="1"/>
    </row>
    <row r="49" spans="1:28" x14ac:dyDescent="0.3">
      <c r="A49" s="1"/>
      <c r="B49" s="1"/>
      <c r="C49" s="5"/>
      <c r="V49" s="22"/>
      <c r="W49" s="22"/>
      <c r="X49" s="22"/>
      <c r="Y49" s="54"/>
      <c r="Z49" s="42"/>
      <c r="AA49" s="1"/>
      <c r="AB49" s="1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2"/>
      <c r="AA50" s="1"/>
      <c r="AB50" s="1"/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3B17E-3036-4CEC-81E4-DBE55BC890D2}">
  <sheetPr>
    <tabColor rgb="FFFF0000"/>
    <pageSetUpPr fitToPage="1"/>
  </sheetPr>
  <dimension ref="A1:AB49"/>
  <sheetViews>
    <sheetView workbookViewId="0">
      <selection activeCell="C13" sqref="C13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3" t="s">
        <v>437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3" t="s">
        <v>498</v>
      </c>
    </row>
    <row r="3" spans="1:28" x14ac:dyDescent="0.3">
      <c r="B3" s="1"/>
      <c r="C3" s="6">
        <v>29184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119</v>
      </c>
      <c r="D4" s="7" t="s">
        <v>4</v>
      </c>
      <c r="E4" s="8"/>
      <c r="F4" s="5"/>
      <c r="G4" s="1"/>
      <c r="J4" s="15" t="s">
        <v>197</v>
      </c>
      <c r="K4" s="16" t="str">
        <f>+C11</f>
        <v>New Orleans Pride</v>
      </c>
      <c r="L4" s="17"/>
      <c r="M4" s="18"/>
      <c r="N4" s="19">
        <v>18</v>
      </c>
      <c r="O4" s="19">
        <v>21</v>
      </c>
      <c r="P4" s="19">
        <v>23</v>
      </c>
      <c r="Q4" s="19">
        <v>25</v>
      </c>
      <c r="R4" s="20"/>
      <c r="S4" s="21">
        <f>SUM(N4:R4)</f>
        <v>87</v>
      </c>
      <c r="T4" s="22">
        <v>154</v>
      </c>
    </row>
    <row r="5" spans="1:28" x14ac:dyDescent="0.3">
      <c r="B5" s="1"/>
      <c r="C5" s="6" t="s">
        <v>221</v>
      </c>
      <c r="D5" s="7" t="s">
        <v>5</v>
      </c>
      <c r="E5" s="1"/>
      <c r="F5" s="1"/>
      <c r="G5" s="1"/>
      <c r="J5" s="15" t="s">
        <v>222</v>
      </c>
      <c r="K5" s="16" t="str">
        <f>+C33</f>
        <v>St. Louis Streak</v>
      </c>
      <c r="L5" s="17"/>
      <c r="M5" s="18"/>
      <c r="N5" s="19">
        <v>12</v>
      </c>
      <c r="O5" s="19">
        <v>16</v>
      </c>
      <c r="P5" s="19">
        <v>25</v>
      </c>
      <c r="Q5" s="19">
        <v>15</v>
      </c>
      <c r="R5" s="20"/>
      <c r="S5" s="21">
        <f>SUM(N5:R5)</f>
        <v>68</v>
      </c>
      <c r="T5" s="22">
        <v>154</v>
      </c>
      <c r="U5" s="1"/>
      <c r="V5" s="1"/>
      <c r="W5" s="1"/>
    </row>
    <row r="6" spans="1:28" x14ac:dyDescent="0.3">
      <c r="C6" s="23">
        <v>527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72"/>
      <c r="D7" s="7" t="s">
        <v>7</v>
      </c>
      <c r="G7" s="1"/>
      <c r="S7" s="1"/>
      <c r="T7" s="25" t="s">
        <v>8</v>
      </c>
      <c r="U7" s="1"/>
      <c r="V7" s="26">
        <v>154</v>
      </c>
      <c r="W7" s="1"/>
    </row>
    <row r="8" spans="1:28" x14ac:dyDescent="0.3">
      <c r="B8" s="1"/>
      <c r="C8" s="72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>
        <v>3</v>
      </c>
      <c r="W11" s="1"/>
      <c r="X11" s="1"/>
      <c r="Y11" s="31"/>
      <c r="Z11" s="42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60</v>
      </c>
      <c r="B13" s="1" t="s">
        <v>45</v>
      </c>
      <c r="C13" s="27" t="s">
        <v>50</v>
      </c>
      <c r="D13" s="38">
        <v>15</v>
      </c>
      <c r="E13" s="92"/>
      <c r="F13" s="92"/>
      <c r="G13" s="92"/>
      <c r="H13" s="27"/>
      <c r="I13" s="27"/>
      <c r="J13" s="92"/>
      <c r="K13" s="92"/>
      <c r="L13" s="92"/>
      <c r="M13" s="92"/>
      <c r="N13" s="27">
        <f>SUM(L13:M13)</f>
        <v>0</v>
      </c>
      <c r="O13" s="92"/>
      <c r="P13" s="93"/>
      <c r="Q13" s="92"/>
      <c r="R13" s="92"/>
      <c r="S13" s="92"/>
      <c r="T13" s="27">
        <v>8</v>
      </c>
      <c r="U13" s="40" t="str">
        <f>IFERROR(((T13+Q13+N13-R13)+(O13*2))/E13,"")</f>
        <v/>
      </c>
      <c r="V13" s="22">
        <v>154</v>
      </c>
      <c r="W13" s="22" t="s">
        <v>95</v>
      </c>
      <c r="X13" s="22" t="s">
        <v>96</v>
      </c>
      <c r="Y13" s="73">
        <v>527</v>
      </c>
      <c r="Z13" s="42"/>
      <c r="AA13" s="1" t="s">
        <v>97</v>
      </c>
      <c r="AB13" s="28" t="s">
        <v>185</v>
      </c>
    </row>
    <row r="14" spans="1:28" x14ac:dyDescent="0.3">
      <c r="A14" s="1" t="s">
        <v>60</v>
      </c>
      <c r="B14" s="1" t="s">
        <v>45</v>
      </c>
      <c r="C14" s="27" t="s">
        <v>49</v>
      </c>
      <c r="D14" s="38">
        <v>10</v>
      </c>
      <c r="E14" s="92"/>
      <c r="F14" s="92"/>
      <c r="G14" s="92"/>
      <c r="H14" s="27"/>
      <c r="I14" s="27"/>
      <c r="J14" s="92"/>
      <c r="K14" s="92"/>
      <c r="L14" s="92"/>
      <c r="M14" s="92"/>
      <c r="N14" s="27">
        <f t="shared" ref="N14:N19" si="0">SUM(L14:M14)</f>
        <v>0</v>
      </c>
      <c r="O14" s="93"/>
      <c r="P14" s="93"/>
      <c r="Q14" s="93"/>
      <c r="R14" s="93"/>
      <c r="S14" s="93"/>
      <c r="T14" s="27">
        <v>6</v>
      </c>
      <c r="U14" s="40" t="str">
        <f t="shared" ref="U14:U22" si="1">IFERROR(((T14+Q14+N14-R14)+(O14*2))/E14,"")</f>
        <v/>
      </c>
      <c r="V14" s="22">
        <v>154</v>
      </c>
      <c r="W14" s="22" t="s">
        <v>95</v>
      </c>
      <c r="X14" s="22" t="s">
        <v>96</v>
      </c>
      <c r="Y14" s="73">
        <v>527</v>
      </c>
      <c r="Z14" s="42"/>
      <c r="AA14" s="1" t="s">
        <v>97</v>
      </c>
      <c r="AB14" s="28" t="s">
        <v>185</v>
      </c>
    </row>
    <row r="15" spans="1:28" x14ac:dyDescent="0.3">
      <c r="A15" s="1" t="s">
        <v>60</v>
      </c>
      <c r="B15" s="1" t="s">
        <v>45</v>
      </c>
      <c r="C15" s="27" t="s">
        <v>46</v>
      </c>
      <c r="D15" s="38">
        <v>12</v>
      </c>
      <c r="E15" s="92"/>
      <c r="F15" s="92"/>
      <c r="G15" s="92"/>
      <c r="H15" s="27"/>
      <c r="I15" s="27"/>
      <c r="J15" s="92"/>
      <c r="K15" s="92"/>
      <c r="L15" s="92"/>
      <c r="M15" s="92"/>
      <c r="N15" s="27">
        <f t="shared" si="0"/>
        <v>0</v>
      </c>
      <c r="O15" s="93"/>
      <c r="P15" s="93"/>
      <c r="Q15" s="93"/>
      <c r="R15" s="93"/>
      <c r="S15" s="93"/>
      <c r="T15" s="27">
        <v>2</v>
      </c>
      <c r="U15" s="40" t="str">
        <f t="shared" si="1"/>
        <v/>
      </c>
      <c r="V15" s="22">
        <v>154</v>
      </c>
      <c r="W15" s="22" t="s">
        <v>95</v>
      </c>
      <c r="X15" s="22" t="s">
        <v>96</v>
      </c>
      <c r="Y15" s="73">
        <v>527</v>
      </c>
      <c r="Z15" s="42"/>
      <c r="AA15" s="1" t="s">
        <v>97</v>
      </c>
      <c r="AB15" s="28" t="s">
        <v>185</v>
      </c>
    </row>
    <row r="16" spans="1:28" x14ac:dyDescent="0.3">
      <c r="A16" s="1" t="s">
        <v>60</v>
      </c>
      <c r="B16" s="1" t="s">
        <v>45</v>
      </c>
      <c r="C16" s="27" t="s">
        <v>52</v>
      </c>
      <c r="D16" s="38">
        <v>32</v>
      </c>
      <c r="E16" s="92"/>
      <c r="F16" s="92"/>
      <c r="G16" s="92"/>
      <c r="H16" s="27"/>
      <c r="I16" s="27"/>
      <c r="J16" s="92"/>
      <c r="K16" s="92"/>
      <c r="L16" s="92"/>
      <c r="M16" s="27">
        <v>15</v>
      </c>
      <c r="N16" s="27">
        <f t="shared" si="0"/>
        <v>15</v>
      </c>
      <c r="O16" s="93"/>
      <c r="P16" s="93"/>
      <c r="Q16" s="93"/>
      <c r="R16" s="93"/>
      <c r="S16" s="93"/>
      <c r="T16" s="27">
        <v>15</v>
      </c>
      <c r="U16" s="40" t="str">
        <f t="shared" si="1"/>
        <v/>
      </c>
      <c r="V16" s="22">
        <v>154</v>
      </c>
      <c r="W16" s="22" t="s">
        <v>95</v>
      </c>
      <c r="X16" s="22" t="s">
        <v>96</v>
      </c>
      <c r="Y16" s="73">
        <v>527</v>
      </c>
      <c r="Z16" s="42"/>
      <c r="AA16" s="1" t="s">
        <v>97</v>
      </c>
      <c r="AB16" s="28" t="s">
        <v>185</v>
      </c>
    </row>
    <row r="17" spans="1:28" x14ac:dyDescent="0.3">
      <c r="A17" s="1" t="s">
        <v>60</v>
      </c>
      <c r="B17" s="1" t="s">
        <v>45</v>
      </c>
      <c r="C17" s="27" t="s">
        <v>47</v>
      </c>
      <c r="D17" s="38">
        <v>30</v>
      </c>
      <c r="E17" s="92"/>
      <c r="F17" s="92"/>
      <c r="G17" s="92"/>
      <c r="H17" s="27"/>
      <c r="I17" s="27"/>
      <c r="J17" s="92"/>
      <c r="K17" s="92"/>
      <c r="L17" s="92"/>
      <c r="M17" s="92"/>
      <c r="N17" s="27">
        <f t="shared" si="0"/>
        <v>0</v>
      </c>
      <c r="O17" s="93"/>
      <c r="P17" s="93"/>
      <c r="Q17" s="93"/>
      <c r="R17" s="93"/>
      <c r="S17" s="93"/>
      <c r="T17" s="27">
        <v>10</v>
      </c>
      <c r="U17" s="40" t="str">
        <f t="shared" si="1"/>
        <v/>
      </c>
      <c r="V17" s="22">
        <v>154</v>
      </c>
      <c r="W17" s="22" t="s">
        <v>95</v>
      </c>
      <c r="X17" s="22" t="s">
        <v>96</v>
      </c>
      <c r="Y17" s="73">
        <v>527</v>
      </c>
      <c r="Z17" s="42"/>
      <c r="AA17" s="1" t="s">
        <v>97</v>
      </c>
      <c r="AB17" s="28" t="s">
        <v>185</v>
      </c>
    </row>
    <row r="18" spans="1:28" x14ac:dyDescent="0.3">
      <c r="A18" s="1" t="s">
        <v>60</v>
      </c>
      <c r="B18" s="1" t="s">
        <v>45</v>
      </c>
      <c r="C18" s="27" t="s">
        <v>53</v>
      </c>
      <c r="D18" s="38">
        <v>24</v>
      </c>
      <c r="E18" s="92"/>
      <c r="F18" s="92"/>
      <c r="G18" s="92"/>
      <c r="H18" s="27"/>
      <c r="I18" s="27"/>
      <c r="J18" s="92"/>
      <c r="K18" s="92"/>
      <c r="L18" s="92"/>
      <c r="M18" s="92"/>
      <c r="N18" s="27">
        <f t="shared" si="0"/>
        <v>0</v>
      </c>
      <c r="O18" s="93"/>
      <c r="P18" s="93"/>
      <c r="Q18" s="93"/>
      <c r="R18" s="93"/>
      <c r="S18" s="93"/>
      <c r="T18" s="27">
        <v>6</v>
      </c>
      <c r="U18" s="40" t="str">
        <f t="shared" si="1"/>
        <v/>
      </c>
      <c r="V18" s="22">
        <v>154</v>
      </c>
      <c r="W18" s="22" t="s">
        <v>95</v>
      </c>
      <c r="X18" s="22" t="s">
        <v>96</v>
      </c>
      <c r="Y18" s="73">
        <v>527</v>
      </c>
      <c r="Z18" s="42"/>
      <c r="AA18" s="1" t="s">
        <v>97</v>
      </c>
      <c r="AB18" s="28" t="s">
        <v>185</v>
      </c>
    </row>
    <row r="19" spans="1:28" x14ac:dyDescent="0.3">
      <c r="A19" s="1" t="s">
        <v>60</v>
      </c>
      <c r="B19" s="1" t="s">
        <v>45</v>
      </c>
      <c r="C19" s="27" t="s">
        <v>48</v>
      </c>
      <c r="D19" s="38">
        <v>31</v>
      </c>
      <c r="E19" s="92"/>
      <c r="F19" s="92"/>
      <c r="G19" s="92"/>
      <c r="H19" s="27"/>
      <c r="I19" s="27"/>
      <c r="J19" s="92"/>
      <c r="K19" s="92"/>
      <c r="L19" s="92"/>
      <c r="M19" s="27">
        <v>13</v>
      </c>
      <c r="N19" s="27">
        <f t="shared" si="0"/>
        <v>13</v>
      </c>
      <c r="O19" s="93"/>
      <c r="P19" s="93"/>
      <c r="Q19" s="93"/>
      <c r="R19" s="93"/>
      <c r="S19" s="93"/>
      <c r="T19" s="27">
        <v>22</v>
      </c>
      <c r="U19" s="40" t="str">
        <f t="shared" si="1"/>
        <v/>
      </c>
      <c r="V19" s="22">
        <v>154</v>
      </c>
      <c r="W19" s="22" t="s">
        <v>95</v>
      </c>
      <c r="X19" s="22" t="s">
        <v>96</v>
      </c>
      <c r="Y19" s="73">
        <v>527</v>
      </c>
      <c r="Z19" s="42"/>
      <c r="AA19" s="1" t="s">
        <v>97</v>
      </c>
      <c r="AB19" s="28" t="s">
        <v>185</v>
      </c>
    </row>
    <row r="20" spans="1:28" x14ac:dyDescent="0.3">
      <c r="A20" s="1" t="s">
        <v>60</v>
      </c>
      <c r="B20" s="1" t="s">
        <v>45</v>
      </c>
      <c r="C20" s="27" t="s">
        <v>51</v>
      </c>
      <c r="D20" s="38">
        <v>34</v>
      </c>
      <c r="E20" s="92"/>
      <c r="F20" s="92"/>
      <c r="G20" s="92"/>
      <c r="H20" s="27"/>
      <c r="I20" s="27"/>
      <c r="J20" s="92"/>
      <c r="K20" s="92"/>
      <c r="L20" s="92"/>
      <c r="M20" s="92"/>
      <c r="N20" s="27">
        <f>SUM(L20:M20)</f>
        <v>0</v>
      </c>
      <c r="O20" s="93"/>
      <c r="P20" s="93"/>
      <c r="Q20" s="93"/>
      <c r="R20" s="93"/>
      <c r="S20" s="93"/>
      <c r="T20" s="27">
        <v>9</v>
      </c>
      <c r="U20" s="40" t="str">
        <f t="shared" si="1"/>
        <v/>
      </c>
      <c r="V20" s="22">
        <v>154</v>
      </c>
      <c r="W20" s="22" t="s">
        <v>95</v>
      </c>
      <c r="X20" s="22" t="s">
        <v>96</v>
      </c>
      <c r="Y20" s="73">
        <v>527</v>
      </c>
      <c r="Z20" s="42"/>
      <c r="AA20" s="1" t="s">
        <v>97</v>
      </c>
      <c r="AB20" s="28" t="s">
        <v>185</v>
      </c>
    </row>
    <row r="21" spans="1:28" x14ac:dyDescent="0.3">
      <c r="A21" s="1" t="s">
        <v>60</v>
      </c>
      <c r="B21" s="1" t="s">
        <v>45</v>
      </c>
      <c r="C21" s="27" t="s">
        <v>54</v>
      </c>
      <c r="D21" s="38">
        <v>5</v>
      </c>
      <c r="E21" s="92"/>
      <c r="F21" s="92"/>
      <c r="G21" s="92"/>
      <c r="H21" s="27"/>
      <c r="I21" s="27"/>
      <c r="J21" s="92"/>
      <c r="K21" s="92"/>
      <c r="L21" s="92"/>
      <c r="M21" s="92"/>
      <c r="N21" s="27">
        <f>SUM(L21:M21)</f>
        <v>0</v>
      </c>
      <c r="O21" s="93"/>
      <c r="P21" s="93"/>
      <c r="Q21" s="93"/>
      <c r="R21" s="93"/>
      <c r="S21" s="93"/>
      <c r="T21" s="27">
        <v>0</v>
      </c>
      <c r="U21" s="40" t="str">
        <f t="shared" si="1"/>
        <v/>
      </c>
      <c r="V21" s="22">
        <v>154</v>
      </c>
      <c r="W21" s="22" t="s">
        <v>95</v>
      </c>
      <c r="X21" s="22" t="s">
        <v>96</v>
      </c>
      <c r="Y21" s="73">
        <v>527</v>
      </c>
      <c r="Z21" s="42"/>
      <c r="AA21" s="1" t="s">
        <v>97</v>
      </c>
      <c r="AB21" s="28" t="s">
        <v>185</v>
      </c>
    </row>
    <row r="22" spans="1:28" x14ac:dyDescent="0.3">
      <c r="A22" s="1" t="s">
        <v>60</v>
      </c>
      <c r="B22" s="1" t="s">
        <v>45</v>
      </c>
      <c r="C22" s="27" t="s">
        <v>55</v>
      </c>
      <c r="D22" s="38">
        <v>11</v>
      </c>
      <c r="E22" s="92"/>
      <c r="F22" s="92"/>
      <c r="G22" s="92"/>
      <c r="H22" s="27"/>
      <c r="I22" s="27"/>
      <c r="J22" s="92"/>
      <c r="K22" s="92"/>
      <c r="L22" s="92"/>
      <c r="M22" s="92"/>
      <c r="N22" s="27">
        <f>SUM(L22:M22)</f>
        <v>0</v>
      </c>
      <c r="O22" s="93"/>
      <c r="P22" s="93"/>
      <c r="Q22" s="93"/>
      <c r="R22" s="93"/>
      <c r="S22" s="93"/>
      <c r="T22" s="27">
        <v>9</v>
      </c>
      <c r="U22" s="40" t="str">
        <f t="shared" si="1"/>
        <v/>
      </c>
      <c r="V22" s="22">
        <v>154</v>
      </c>
      <c r="W22" s="22" t="s">
        <v>95</v>
      </c>
      <c r="X22" s="22" t="s">
        <v>96</v>
      </c>
      <c r="Y22" s="73">
        <v>527</v>
      </c>
      <c r="Z22" s="42"/>
      <c r="AA22" s="1" t="s">
        <v>97</v>
      </c>
      <c r="AB22" s="28" t="s">
        <v>185</v>
      </c>
    </row>
    <row r="23" spans="1:28" x14ac:dyDescent="0.3">
      <c r="A23" s="1" t="s">
        <v>60</v>
      </c>
      <c r="B23" s="1" t="s">
        <v>45</v>
      </c>
      <c r="C23" s="57" t="s">
        <v>38</v>
      </c>
      <c r="D23" s="1"/>
      <c r="E23" s="57">
        <v>240</v>
      </c>
      <c r="F23" s="57">
        <v>25</v>
      </c>
      <c r="G23" s="57"/>
      <c r="H23" s="57"/>
      <c r="I23" s="57"/>
      <c r="J23" s="57">
        <v>37</v>
      </c>
      <c r="K23" s="57"/>
      <c r="L23" s="57"/>
      <c r="M23" s="57"/>
      <c r="N23" s="5"/>
      <c r="O23" s="57"/>
      <c r="P23" s="57">
        <v>25</v>
      </c>
      <c r="Q23" s="57"/>
      <c r="R23" s="57"/>
      <c r="S23" s="57"/>
      <c r="T23" s="57"/>
      <c r="U23" s="40" t="str">
        <f t="shared" ref="U23" si="2">_xlfn.IFNA("",((T23+Q23+N23-R23)+(O23*2))/E23)</f>
        <v/>
      </c>
      <c r="V23" s="22">
        <v>154</v>
      </c>
      <c r="W23" s="22" t="s">
        <v>95</v>
      </c>
      <c r="X23" s="22" t="s">
        <v>96</v>
      </c>
      <c r="Y23" s="73">
        <v>527</v>
      </c>
      <c r="Z23" s="42"/>
      <c r="AA23" s="1" t="s">
        <v>97</v>
      </c>
      <c r="AB23" s="28" t="s">
        <v>185</v>
      </c>
    </row>
    <row r="24" spans="1:28" x14ac:dyDescent="0.3">
      <c r="A24" s="44" t="s">
        <v>60</v>
      </c>
      <c r="B24" s="44" t="s">
        <v>45</v>
      </c>
      <c r="C24" s="45" t="s">
        <v>39</v>
      </c>
      <c r="D24" s="44"/>
      <c r="E24" s="45">
        <f t="shared" ref="E24:T24" si="3">SUM(E13:E23)</f>
        <v>240</v>
      </c>
      <c r="F24" s="45">
        <f t="shared" si="3"/>
        <v>25</v>
      </c>
      <c r="G24" s="45">
        <f t="shared" si="3"/>
        <v>0</v>
      </c>
      <c r="H24" s="45">
        <f t="shared" si="3"/>
        <v>0</v>
      </c>
      <c r="I24" s="45">
        <f t="shared" si="3"/>
        <v>0</v>
      </c>
      <c r="J24" s="45">
        <f t="shared" si="3"/>
        <v>37</v>
      </c>
      <c r="K24" s="45">
        <f t="shared" si="3"/>
        <v>0</v>
      </c>
      <c r="L24" s="45">
        <f t="shared" si="3"/>
        <v>0</v>
      </c>
      <c r="M24" s="45">
        <f t="shared" si="3"/>
        <v>28</v>
      </c>
      <c r="N24" s="45">
        <f t="shared" si="3"/>
        <v>28</v>
      </c>
      <c r="O24" s="45">
        <f t="shared" si="3"/>
        <v>0</v>
      </c>
      <c r="P24" s="45">
        <f t="shared" si="3"/>
        <v>25</v>
      </c>
      <c r="Q24" s="45">
        <f t="shared" si="3"/>
        <v>0</v>
      </c>
      <c r="R24" s="45">
        <f t="shared" si="3"/>
        <v>0</v>
      </c>
      <c r="S24" s="45">
        <f t="shared" si="3"/>
        <v>0</v>
      </c>
      <c r="T24" s="45">
        <f t="shared" si="3"/>
        <v>87</v>
      </c>
      <c r="U24" s="46">
        <f>((T24+Q24+N24-R24)+(O24*2))/E24</f>
        <v>0.47916666666666669</v>
      </c>
      <c r="V24" s="47">
        <v>154</v>
      </c>
      <c r="W24" s="47" t="s">
        <v>95</v>
      </c>
      <c r="X24" s="47" t="s">
        <v>96</v>
      </c>
      <c r="Y24" s="74">
        <v>527</v>
      </c>
      <c r="Z24" s="49"/>
      <c r="AA24" s="44" t="s">
        <v>97</v>
      </c>
      <c r="AB24" s="80" t="s">
        <v>185</v>
      </c>
    </row>
    <row r="25" spans="1:28" x14ac:dyDescent="0.3">
      <c r="A25" s="1"/>
      <c r="B25" s="1"/>
      <c r="C25" s="1"/>
      <c r="D25" s="1"/>
      <c r="F25" s="50" t="s">
        <v>40</v>
      </c>
      <c r="G25" s="51" t="e">
        <f>F24/G24</f>
        <v>#DIV/0!</v>
      </c>
      <c r="H25" s="27"/>
      <c r="I25" s="1"/>
      <c r="J25" s="50" t="s">
        <v>41</v>
      </c>
      <c r="K25" s="52" t="e">
        <f>J24/K24</f>
        <v>#DIV/0!</v>
      </c>
      <c r="L25" s="1"/>
      <c r="M25" s="39" t="s">
        <v>42</v>
      </c>
      <c r="N25" s="53"/>
      <c r="P25" s="1"/>
      <c r="Q25" s="1"/>
      <c r="R25" s="1"/>
      <c r="S25" s="1"/>
      <c r="T25" s="1"/>
      <c r="U25" s="1"/>
      <c r="V25" s="22"/>
      <c r="W25" s="22"/>
      <c r="X25" s="22"/>
      <c r="Y25" s="54"/>
      <c r="Z25" s="42"/>
      <c r="AA25" s="1"/>
      <c r="AB25" s="1"/>
    </row>
    <row r="26" spans="1:28" x14ac:dyDescent="0.3">
      <c r="A26" s="1"/>
      <c r="B26" s="1"/>
      <c r="C26" s="5" t="s">
        <v>43</v>
      </c>
      <c r="V26" s="22"/>
      <c r="W26" s="22"/>
      <c r="X26" s="22"/>
      <c r="Y26" s="54"/>
      <c r="Z26" s="42"/>
      <c r="AA26" s="1"/>
      <c r="AB26" s="1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32" t="s">
        <v>61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3</v>
      </c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60</v>
      </c>
      <c r="C35" s="27" t="s">
        <v>353</v>
      </c>
      <c r="D35" s="38">
        <v>6</v>
      </c>
      <c r="E35" s="92"/>
      <c r="F35" s="92"/>
      <c r="G35" s="92"/>
      <c r="H35" s="27"/>
      <c r="I35" s="27"/>
      <c r="J35" s="92"/>
      <c r="K35" s="92"/>
      <c r="L35" s="92"/>
      <c r="M35" s="92"/>
      <c r="N35" s="27">
        <f>SUM(L35:M35)</f>
        <v>0</v>
      </c>
      <c r="O35" s="92"/>
      <c r="P35" s="93"/>
      <c r="Q35" s="92"/>
      <c r="R35" s="92"/>
      <c r="S35" s="92"/>
      <c r="T35" s="27">
        <v>5</v>
      </c>
      <c r="U35" s="40" t="str">
        <f>IFERROR(((T35+Q35+N35-R35)+(O35*2))/E35,"")</f>
        <v/>
      </c>
      <c r="V35" s="22">
        <v>154</v>
      </c>
      <c r="W35" s="22" t="s">
        <v>82</v>
      </c>
      <c r="X35" s="22" t="s">
        <v>83</v>
      </c>
      <c r="Y35" s="73">
        <v>527</v>
      </c>
      <c r="Z35" s="42"/>
      <c r="AA35" s="1" t="s">
        <v>223</v>
      </c>
      <c r="AB35" s="28" t="s">
        <v>224</v>
      </c>
    </row>
    <row r="36" spans="1:28" x14ac:dyDescent="0.3">
      <c r="A36" s="1" t="s">
        <v>45</v>
      </c>
      <c r="B36" s="1" t="s">
        <v>60</v>
      </c>
      <c r="C36" s="27" t="s">
        <v>354</v>
      </c>
      <c r="D36" s="38">
        <v>1</v>
      </c>
      <c r="E36" s="92"/>
      <c r="F36" s="92"/>
      <c r="G36" s="92"/>
      <c r="H36" s="27"/>
      <c r="I36" s="27"/>
      <c r="J36" s="92"/>
      <c r="K36" s="92"/>
      <c r="L36" s="92"/>
      <c r="M36" s="92"/>
      <c r="N36" s="27">
        <f t="shared" ref="N36:N41" si="4">SUM(L36:M36)</f>
        <v>0</v>
      </c>
      <c r="O36" s="93"/>
      <c r="P36" s="93"/>
      <c r="Q36" s="93"/>
      <c r="R36" s="93"/>
      <c r="S36" s="93"/>
      <c r="T36" s="39">
        <v>10</v>
      </c>
      <c r="U36" s="40" t="str">
        <f t="shared" ref="U36:U44" si="5">IFERROR(((T36+Q36+N36-R36)+(O36*2))/E36,"")</f>
        <v/>
      </c>
      <c r="V36" s="22">
        <v>154</v>
      </c>
      <c r="W36" s="22" t="s">
        <v>82</v>
      </c>
      <c r="X36" s="22" t="s">
        <v>83</v>
      </c>
      <c r="Y36" s="73">
        <v>527</v>
      </c>
      <c r="Z36" s="42"/>
      <c r="AA36" s="1" t="s">
        <v>223</v>
      </c>
      <c r="AB36" s="28" t="s">
        <v>224</v>
      </c>
    </row>
    <row r="37" spans="1:28" x14ac:dyDescent="0.3">
      <c r="A37" s="1" t="s">
        <v>45</v>
      </c>
      <c r="B37" s="1" t="s">
        <v>60</v>
      </c>
      <c r="C37" s="27" t="s">
        <v>355</v>
      </c>
      <c r="D37" s="38">
        <v>11</v>
      </c>
      <c r="E37" s="92"/>
      <c r="F37" s="92"/>
      <c r="G37" s="92"/>
      <c r="H37" s="27"/>
      <c r="I37" s="27"/>
      <c r="J37" s="92"/>
      <c r="K37" s="92"/>
      <c r="L37" s="92"/>
      <c r="M37" s="92"/>
      <c r="N37" s="27">
        <f t="shared" si="4"/>
        <v>0</v>
      </c>
      <c r="O37" s="93"/>
      <c r="P37" s="93"/>
      <c r="Q37" s="93"/>
      <c r="R37" s="93"/>
      <c r="S37" s="93"/>
      <c r="T37" s="39">
        <v>8</v>
      </c>
      <c r="U37" s="40" t="str">
        <f t="shared" si="5"/>
        <v/>
      </c>
      <c r="V37" s="22">
        <v>154</v>
      </c>
      <c r="W37" s="22" t="s">
        <v>82</v>
      </c>
      <c r="X37" s="22" t="s">
        <v>83</v>
      </c>
      <c r="Y37" s="73">
        <v>527</v>
      </c>
      <c r="Z37" s="42"/>
      <c r="AA37" s="1" t="s">
        <v>223</v>
      </c>
      <c r="AB37" s="28" t="s">
        <v>224</v>
      </c>
    </row>
    <row r="38" spans="1:28" x14ac:dyDescent="0.3">
      <c r="A38" s="1" t="s">
        <v>45</v>
      </c>
      <c r="B38" s="1" t="s">
        <v>60</v>
      </c>
      <c r="C38" s="27" t="s">
        <v>356</v>
      </c>
      <c r="D38" s="38">
        <v>10</v>
      </c>
      <c r="E38" s="92"/>
      <c r="F38" s="92"/>
      <c r="G38" s="92"/>
      <c r="H38" s="27"/>
      <c r="I38" s="27"/>
      <c r="J38" s="92"/>
      <c r="K38" s="92"/>
      <c r="L38" s="92"/>
      <c r="M38" s="92"/>
      <c r="N38" s="27">
        <f t="shared" si="4"/>
        <v>0</v>
      </c>
      <c r="O38" s="93"/>
      <c r="P38" s="93"/>
      <c r="Q38" s="93"/>
      <c r="R38" s="93"/>
      <c r="S38" s="93"/>
      <c r="T38" s="39">
        <v>4</v>
      </c>
      <c r="U38" s="40" t="str">
        <f t="shared" si="5"/>
        <v/>
      </c>
      <c r="V38" s="22">
        <v>154</v>
      </c>
      <c r="W38" s="22" t="s">
        <v>82</v>
      </c>
      <c r="X38" s="22" t="s">
        <v>83</v>
      </c>
      <c r="Y38" s="73">
        <v>527</v>
      </c>
      <c r="Z38" s="42"/>
      <c r="AA38" s="1" t="s">
        <v>223</v>
      </c>
      <c r="AB38" s="28" t="s">
        <v>224</v>
      </c>
    </row>
    <row r="39" spans="1:28" x14ac:dyDescent="0.3">
      <c r="A39" s="1" t="s">
        <v>45</v>
      </c>
      <c r="B39" s="1" t="s">
        <v>60</v>
      </c>
      <c r="C39" s="27" t="s">
        <v>453</v>
      </c>
      <c r="D39" s="38">
        <v>25</v>
      </c>
      <c r="E39" s="92"/>
      <c r="F39" s="92"/>
      <c r="G39" s="92"/>
      <c r="H39" s="27"/>
      <c r="I39" s="27"/>
      <c r="J39" s="92"/>
      <c r="K39" s="92"/>
      <c r="L39" s="92"/>
      <c r="M39" s="92"/>
      <c r="N39" s="27">
        <f t="shared" si="4"/>
        <v>0</v>
      </c>
      <c r="O39" s="93"/>
      <c r="P39" s="93"/>
      <c r="Q39" s="93"/>
      <c r="R39" s="93"/>
      <c r="S39" s="93"/>
      <c r="T39" s="39">
        <v>0</v>
      </c>
      <c r="U39" s="40" t="str">
        <f t="shared" si="5"/>
        <v/>
      </c>
      <c r="V39" s="22">
        <v>154</v>
      </c>
      <c r="W39" s="22" t="s">
        <v>82</v>
      </c>
      <c r="X39" s="22" t="s">
        <v>83</v>
      </c>
      <c r="Y39" s="73">
        <v>527</v>
      </c>
      <c r="Z39" s="42"/>
      <c r="AA39" s="1" t="s">
        <v>223</v>
      </c>
      <c r="AB39" s="28" t="s">
        <v>224</v>
      </c>
    </row>
    <row r="40" spans="1:28" x14ac:dyDescent="0.3">
      <c r="A40" s="1" t="s">
        <v>45</v>
      </c>
      <c r="B40" s="1" t="s">
        <v>60</v>
      </c>
      <c r="C40" s="27" t="s">
        <v>357</v>
      </c>
      <c r="D40" s="38">
        <v>33</v>
      </c>
      <c r="E40" s="92"/>
      <c r="F40" s="92"/>
      <c r="G40" s="92"/>
      <c r="H40" s="27"/>
      <c r="I40" s="27"/>
      <c r="J40" s="92"/>
      <c r="K40" s="92"/>
      <c r="L40" s="92"/>
      <c r="M40" s="92"/>
      <c r="N40" s="27">
        <f t="shared" si="4"/>
        <v>0</v>
      </c>
      <c r="O40" s="93"/>
      <c r="P40" s="93"/>
      <c r="Q40" s="93"/>
      <c r="R40" s="93"/>
      <c r="S40" s="93"/>
      <c r="T40" s="39">
        <v>5</v>
      </c>
      <c r="U40" s="40" t="str">
        <f t="shared" si="5"/>
        <v/>
      </c>
      <c r="V40" s="22">
        <v>154</v>
      </c>
      <c r="W40" s="22" t="s">
        <v>82</v>
      </c>
      <c r="X40" s="22" t="s">
        <v>83</v>
      </c>
      <c r="Y40" s="73">
        <v>527</v>
      </c>
      <c r="Z40" s="42"/>
      <c r="AA40" s="1" t="s">
        <v>223</v>
      </c>
      <c r="AB40" s="28" t="s">
        <v>224</v>
      </c>
    </row>
    <row r="41" spans="1:28" x14ac:dyDescent="0.3">
      <c r="A41" s="1" t="s">
        <v>45</v>
      </c>
      <c r="B41" s="1" t="s">
        <v>60</v>
      </c>
      <c r="C41" s="27" t="s">
        <v>358</v>
      </c>
      <c r="D41" s="38">
        <v>23</v>
      </c>
      <c r="E41" s="92"/>
      <c r="F41" s="92"/>
      <c r="G41" s="92"/>
      <c r="H41" s="27"/>
      <c r="I41" s="27"/>
      <c r="J41" s="92"/>
      <c r="K41" s="92"/>
      <c r="L41" s="92"/>
      <c r="M41" s="92"/>
      <c r="N41" s="27">
        <f t="shared" si="4"/>
        <v>0</v>
      </c>
      <c r="O41" s="93"/>
      <c r="P41" s="93"/>
      <c r="Q41" s="93"/>
      <c r="R41" s="93"/>
      <c r="S41" s="93"/>
      <c r="T41" s="39">
        <v>2</v>
      </c>
      <c r="U41" s="40" t="str">
        <f t="shared" si="5"/>
        <v/>
      </c>
      <c r="V41" s="22">
        <v>154</v>
      </c>
      <c r="W41" s="22" t="s">
        <v>82</v>
      </c>
      <c r="X41" s="22" t="s">
        <v>83</v>
      </c>
      <c r="Y41" s="73">
        <v>527</v>
      </c>
      <c r="Z41" s="42"/>
      <c r="AA41" s="1" t="s">
        <v>223</v>
      </c>
      <c r="AB41" s="28" t="s">
        <v>224</v>
      </c>
    </row>
    <row r="42" spans="1:28" x14ac:dyDescent="0.3">
      <c r="A42" s="1" t="s">
        <v>45</v>
      </c>
      <c r="B42" s="1" t="s">
        <v>60</v>
      </c>
      <c r="C42" s="27" t="s">
        <v>359</v>
      </c>
      <c r="D42" s="38">
        <v>20</v>
      </c>
      <c r="E42" s="92"/>
      <c r="F42" s="92"/>
      <c r="G42" s="92"/>
      <c r="H42" s="27"/>
      <c r="I42" s="27"/>
      <c r="J42" s="92"/>
      <c r="K42" s="92"/>
      <c r="L42" s="92"/>
      <c r="M42" s="92"/>
      <c r="N42" s="27">
        <f>SUM(L42:M42)</f>
        <v>0</v>
      </c>
      <c r="O42" s="93"/>
      <c r="P42" s="93"/>
      <c r="Q42" s="93"/>
      <c r="R42" s="93"/>
      <c r="S42" s="93"/>
      <c r="T42" s="39">
        <v>8</v>
      </c>
      <c r="U42" s="40" t="str">
        <f t="shared" si="5"/>
        <v/>
      </c>
      <c r="V42" s="22">
        <v>154</v>
      </c>
      <c r="W42" s="22" t="s">
        <v>82</v>
      </c>
      <c r="X42" s="22" t="s">
        <v>83</v>
      </c>
      <c r="Y42" s="73">
        <v>527</v>
      </c>
      <c r="Z42" s="42"/>
      <c r="AA42" s="1" t="s">
        <v>223</v>
      </c>
      <c r="AB42" s="28" t="s">
        <v>224</v>
      </c>
    </row>
    <row r="43" spans="1:28" x14ac:dyDescent="0.3">
      <c r="A43" s="1" t="s">
        <v>45</v>
      </c>
      <c r="B43" s="1" t="s">
        <v>60</v>
      </c>
      <c r="C43" s="27" t="s">
        <v>113</v>
      </c>
      <c r="D43" s="38">
        <v>5</v>
      </c>
      <c r="E43" s="92"/>
      <c r="F43" s="92"/>
      <c r="G43" s="92"/>
      <c r="H43" s="27"/>
      <c r="I43" s="27"/>
      <c r="J43" s="92"/>
      <c r="K43" s="92"/>
      <c r="L43" s="92"/>
      <c r="M43" s="92"/>
      <c r="N43" s="27">
        <f>SUM(L43:M43)</f>
        <v>0</v>
      </c>
      <c r="O43" s="93"/>
      <c r="P43" s="93"/>
      <c r="Q43" s="93"/>
      <c r="R43" s="93"/>
      <c r="S43" s="93"/>
      <c r="T43" s="39">
        <v>18</v>
      </c>
      <c r="U43" s="40" t="str">
        <f t="shared" si="5"/>
        <v/>
      </c>
      <c r="V43" s="22">
        <v>154</v>
      </c>
      <c r="W43" s="22" t="s">
        <v>82</v>
      </c>
      <c r="X43" s="22" t="s">
        <v>83</v>
      </c>
      <c r="Y43" s="73">
        <v>527</v>
      </c>
      <c r="Z43" s="42"/>
      <c r="AA43" s="1" t="s">
        <v>223</v>
      </c>
      <c r="AB43" s="28" t="s">
        <v>224</v>
      </c>
    </row>
    <row r="44" spans="1:28" x14ac:dyDescent="0.3">
      <c r="A44" s="1" t="s">
        <v>45</v>
      </c>
      <c r="B44" s="1" t="s">
        <v>60</v>
      </c>
      <c r="C44" s="27" t="s">
        <v>361</v>
      </c>
      <c r="D44" s="38">
        <v>31</v>
      </c>
      <c r="E44" s="92"/>
      <c r="F44" s="92"/>
      <c r="G44" s="92"/>
      <c r="H44" s="27"/>
      <c r="I44" s="27"/>
      <c r="J44" s="92"/>
      <c r="K44" s="92"/>
      <c r="L44" s="92"/>
      <c r="M44" s="92"/>
      <c r="N44" s="27">
        <f>SUM(L44:M44)</f>
        <v>0</v>
      </c>
      <c r="O44" s="93"/>
      <c r="P44" s="93"/>
      <c r="Q44" s="93"/>
      <c r="R44" s="93"/>
      <c r="S44" s="93"/>
      <c r="T44" s="39">
        <v>8</v>
      </c>
      <c r="U44" s="40" t="str">
        <f t="shared" si="5"/>
        <v/>
      </c>
      <c r="V44" s="22">
        <v>154</v>
      </c>
      <c r="W44" s="22" t="s">
        <v>82</v>
      </c>
      <c r="X44" s="22" t="s">
        <v>83</v>
      </c>
      <c r="Y44" s="73">
        <v>527</v>
      </c>
      <c r="Z44" s="42"/>
      <c r="AA44" s="1" t="s">
        <v>223</v>
      </c>
      <c r="AB44" s="28" t="s">
        <v>224</v>
      </c>
    </row>
    <row r="45" spans="1:28" x14ac:dyDescent="0.3">
      <c r="A45" s="1" t="s">
        <v>45</v>
      </c>
      <c r="B45" s="1" t="s">
        <v>60</v>
      </c>
      <c r="C45" s="57" t="s">
        <v>38</v>
      </c>
      <c r="D45" s="1"/>
      <c r="E45" s="57">
        <v>240</v>
      </c>
      <c r="F45" s="57">
        <v>25</v>
      </c>
      <c r="G45" s="57"/>
      <c r="H45" s="57"/>
      <c r="I45" s="57"/>
      <c r="J45" s="57">
        <v>18</v>
      </c>
      <c r="K45" s="57"/>
      <c r="L45" s="57"/>
      <c r="M45" s="57"/>
      <c r="N45" s="57"/>
      <c r="O45" s="57"/>
      <c r="P45" s="57">
        <v>36</v>
      </c>
      <c r="Q45" s="43"/>
      <c r="R45" s="43"/>
      <c r="S45" s="43"/>
      <c r="T45" s="43"/>
      <c r="U45" s="40" t="str">
        <f t="shared" ref="U45" si="6">_xlfn.IFNA("",((T45+Q45+N45-R45)+(O45*2))/E45)</f>
        <v/>
      </c>
      <c r="V45" s="22">
        <v>154</v>
      </c>
      <c r="W45" s="22" t="s">
        <v>82</v>
      </c>
      <c r="X45" s="22" t="s">
        <v>83</v>
      </c>
      <c r="Y45" s="73">
        <v>527</v>
      </c>
      <c r="Z45" s="42"/>
      <c r="AA45" s="1" t="s">
        <v>223</v>
      </c>
      <c r="AB45" s="28" t="s">
        <v>224</v>
      </c>
    </row>
    <row r="46" spans="1:28" x14ac:dyDescent="0.3">
      <c r="A46" s="44" t="s">
        <v>45</v>
      </c>
      <c r="B46" s="44" t="s">
        <v>60</v>
      </c>
      <c r="C46" s="45" t="s">
        <v>39</v>
      </c>
      <c r="D46" s="44"/>
      <c r="E46" s="45">
        <f t="shared" ref="E46:T46" si="7">SUM(E35:E45)</f>
        <v>240</v>
      </c>
      <c r="F46" s="45">
        <f t="shared" si="7"/>
        <v>25</v>
      </c>
      <c r="G46" s="45">
        <f t="shared" si="7"/>
        <v>0</v>
      </c>
      <c r="H46" s="45">
        <f t="shared" si="7"/>
        <v>0</v>
      </c>
      <c r="I46" s="45">
        <f t="shared" si="7"/>
        <v>0</v>
      </c>
      <c r="J46" s="45">
        <f t="shared" si="7"/>
        <v>18</v>
      </c>
      <c r="K46" s="45">
        <f t="shared" si="7"/>
        <v>0</v>
      </c>
      <c r="L46" s="45">
        <f t="shared" si="7"/>
        <v>0</v>
      </c>
      <c r="M46" s="45">
        <f t="shared" si="7"/>
        <v>0</v>
      </c>
      <c r="N46" s="45">
        <f t="shared" si="7"/>
        <v>0</v>
      </c>
      <c r="O46" s="45">
        <f t="shared" si="7"/>
        <v>0</v>
      </c>
      <c r="P46" s="45">
        <f t="shared" si="7"/>
        <v>36</v>
      </c>
      <c r="Q46" s="45">
        <f t="shared" si="7"/>
        <v>0</v>
      </c>
      <c r="R46" s="45">
        <f t="shared" si="7"/>
        <v>0</v>
      </c>
      <c r="S46" s="45">
        <f t="shared" si="7"/>
        <v>0</v>
      </c>
      <c r="T46" s="45">
        <f t="shared" si="7"/>
        <v>68</v>
      </c>
      <c r="U46" s="46">
        <f>((T46+Q46+N46-R46)+(O46*2))/E46</f>
        <v>0.28333333333333333</v>
      </c>
      <c r="V46" s="47">
        <v>154</v>
      </c>
      <c r="W46" s="47" t="s">
        <v>82</v>
      </c>
      <c r="X46" s="47" t="s">
        <v>83</v>
      </c>
      <c r="Y46" s="74">
        <v>527</v>
      </c>
      <c r="Z46" s="49"/>
      <c r="AA46" s="44" t="s">
        <v>223</v>
      </c>
      <c r="AB46" s="80" t="s">
        <v>224</v>
      </c>
    </row>
    <row r="47" spans="1:28" x14ac:dyDescent="0.3">
      <c r="A47" s="1"/>
      <c r="B47" s="1"/>
      <c r="C47" s="1"/>
      <c r="D47" s="1"/>
      <c r="F47" s="50" t="s">
        <v>40</v>
      </c>
      <c r="G47" s="51" t="e">
        <f>F46/G46</f>
        <v>#DIV/0!</v>
      </c>
      <c r="H47" s="27"/>
      <c r="I47" s="1"/>
      <c r="J47" s="50" t="s">
        <v>41</v>
      </c>
      <c r="K47" s="52" t="e">
        <f>J46/K46</f>
        <v>#DIV/0!</v>
      </c>
      <c r="L47" s="1"/>
      <c r="M47" s="39" t="s">
        <v>42</v>
      </c>
      <c r="N47" s="53"/>
      <c r="P47" s="1"/>
      <c r="Q47" s="1"/>
      <c r="R47" s="1"/>
      <c r="S47" s="1"/>
      <c r="T47" s="1"/>
      <c r="U47" s="1"/>
      <c r="V47" s="22"/>
      <c r="W47" s="22"/>
      <c r="X47" s="22"/>
      <c r="Y47" s="54"/>
      <c r="Z47" s="42"/>
      <c r="AA47" s="1"/>
      <c r="AB47" s="1"/>
    </row>
    <row r="48" spans="1:28" x14ac:dyDescent="0.3">
      <c r="A48" s="1"/>
      <c r="B48" s="1"/>
      <c r="C48" s="5" t="s">
        <v>43</v>
      </c>
      <c r="V48" s="22"/>
      <c r="W48" s="22"/>
      <c r="X48" s="22"/>
      <c r="Y48" s="54"/>
      <c r="Z48" s="42"/>
      <c r="AA48" s="1"/>
      <c r="AB48" s="1"/>
    </row>
    <row r="49" spans="1:28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22"/>
      <c r="W49" s="22"/>
      <c r="X49" s="22"/>
      <c r="Y49" s="54"/>
      <c r="Z49" s="42"/>
      <c r="AA49" s="1"/>
      <c r="AB49" s="1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2E176-DD68-4FD7-B05E-DAAB0FBB83F7}">
  <sheetPr>
    <tabColor rgb="FF92D050"/>
  </sheetPr>
  <dimension ref="A1:AB46"/>
  <sheetViews>
    <sheetView workbookViewId="0">
      <selection activeCell="C26" sqref="C26:C27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476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29273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100</v>
      </c>
      <c r="D4" s="7" t="s">
        <v>4</v>
      </c>
      <c r="E4" s="8"/>
      <c r="F4" s="5"/>
      <c r="G4" s="1"/>
      <c r="J4" s="15" t="s">
        <v>138</v>
      </c>
      <c r="K4" s="16" t="str">
        <f>+C11</f>
        <v>New Orleans Pride</v>
      </c>
      <c r="L4" s="17"/>
      <c r="M4" s="18"/>
      <c r="N4" s="19">
        <v>16</v>
      </c>
      <c r="O4" s="19">
        <v>23</v>
      </c>
      <c r="P4" s="19">
        <v>28</v>
      </c>
      <c r="Q4" s="19">
        <v>37</v>
      </c>
      <c r="R4" s="20"/>
      <c r="S4" s="21">
        <f>SUM(N4:R4)</f>
        <v>104</v>
      </c>
      <c r="T4" s="22">
        <v>312</v>
      </c>
    </row>
    <row r="5" spans="1:28" x14ac:dyDescent="0.3">
      <c r="B5" s="1"/>
      <c r="C5" s="6" t="s">
        <v>115</v>
      </c>
      <c r="D5" s="7" t="s">
        <v>5</v>
      </c>
      <c r="E5" s="1"/>
      <c r="F5" s="1"/>
      <c r="G5" s="1"/>
      <c r="J5" s="15" t="s">
        <v>139</v>
      </c>
      <c r="K5" s="16" t="str">
        <f>+C31</f>
        <v>Dallas Diamonds</v>
      </c>
      <c r="L5" s="17"/>
      <c r="M5" s="18"/>
      <c r="N5" s="19">
        <v>19</v>
      </c>
      <c r="O5" s="19">
        <v>21</v>
      </c>
      <c r="P5" s="19">
        <v>31</v>
      </c>
      <c r="Q5" s="19">
        <v>19</v>
      </c>
      <c r="R5" s="20"/>
      <c r="S5" s="21">
        <f>SUM(N5:R5)</f>
        <v>90</v>
      </c>
      <c r="T5" s="22">
        <v>312</v>
      </c>
      <c r="U5" s="1"/>
      <c r="V5" s="1"/>
      <c r="W5" s="1"/>
    </row>
    <row r="6" spans="1:28" x14ac:dyDescent="0.3">
      <c r="C6" s="23">
        <v>2386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179</v>
      </c>
      <c r="D7" s="7" t="s">
        <v>7</v>
      </c>
      <c r="G7" s="1"/>
      <c r="S7" s="1"/>
      <c r="T7" s="25" t="s">
        <v>8</v>
      </c>
      <c r="U7" s="1"/>
      <c r="V7" s="26">
        <v>312</v>
      </c>
      <c r="W7" s="1"/>
    </row>
    <row r="8" spans="1:28" x14ac:dyDescent="0.3">
      <c r="B8" s="1"/>
      <c r="C8" s="24" t="s">
        <v>181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>
        <v>30</v>
      </c>
      <c r="W11" s="1"/>
      <c r="X11" s="1"/>
      <c r="Y11" s="31"/>
      <c r="Z11" s="42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58</v>
      </c>
      <c r="B13" s="1" t="s">
        <v>45</v>
      </c>
      <c r="C13" s="27" t="s">
        <v>116</v>
      </c>
      <c r="D13" s="38">
        <v>22</v>
      </c>
      <c r="E13" s="27">
        <v>12</v>
      </c>
      <c r="F13" s="27">
        <v>2</v>
      </c>
      <c r="G13" s="27">
        <v>6</v>
      </c>
      <c r="H13" s="27"/>
      <c r="I13" s="27"/>
      <c r="J13" s="27">
        <v>1</v>
      </c>
      <c r="K13" s="27">
        <v>1</v>
      </c>
      <c r="L13" s="27">
        <v>1</v>
      </c>
      <c r="M13" s="27">
        <v>3</v>
      </c>
      <c r="N13" s="27">
        <f t="shared" ref="N13:N22" si="0">SUM(L13:M13)</f>
        <v>4</v>
      </c>
      <c r="O13" s="39">
        <v>0</v>
      </c>
      <c r="P13" s="89">
        <v>2</v>
      </c>
      <c r="Q13" s="39">
        <v>1</v>
      </c>
      <c r="R13" s="39">
        <v>2</v>
      </c>
      <c r="S13" s="39">
        <v>0</v>
      </c>
      <c r="T13" s="27">
        <f t="shared" ref="T13:T22" si="1">+(F13*2)+J13</f>
        <v>5</v>
      </c>
      <c r="U13" s="40">
        <f t="shared" ref="U13:U22" si="2">IFERROR(((T13+Q13+N13-R13)+(O13*2))/E13,"")</f>
        <v>0.66666666666666663</v>
      </c>
      <c r="V13" s="22">
        <v>312</v>
      </c>
      <c r="W13" s="22" t="s">
        <v>82</v>
      </c>
      <c r="X13" s="22" t="s">
        <v>96</v>
      </c>
      <c r="Y13" s="73">
        <v>2386</v>
      </c>
      <c r="Z13" s="42"/>
      <c r="AA13" s="1" t="s">
        <v>97</v>
      </c>
      <c r="AB13" s="28" t="s">
        <v>143</v>
      </c>
    </row>
    <row r="14" spans="1:28" x14ac:dyDescent="0.3">
      <c r="A14" s="1" t="s">
        <v>58</v>
      </c>
      <c r="B14" s="1" t="s">
        <v>45</v>
      </c>
      <c r="C14" s="27" t="s">
        <v>50</v>
      </c>
      <c r="D14" s="38">
        <v>15</v>
      </c>
      <c r="E14" s="27">
        <v>9</v>
      </c>
      <c r="F14" s="27">
        <v>1</v>
      </c>
      <c r="G14" s="27">
        <v>2</v>
      </c>
      <c r="H14" s="27"/>
      <c r="I14" s="27"/>
      <c r="J14" s="27">
        <v>0</v>
      </c>
      <c r="K14" s="27">
        <v>2</v>
      </c>
      <c r="L14" s="27">
        <v>0</v>
      </c>
      <c r="M14" s="27">
        <v>0</v>
      </c>
      <c r="N14" s="27">
        <f t="shared" si="0"/>
        <v>0</v>
      </c>
      <c r="O14" s="27">
        <v>1</v>
      </c>
      <c r="P14" s="39">
        <v>0</v>
      </c>
      <c r="Q14" s="27">
        <v>1</v>
      </c>
      <c r="R14" s="27">
        <v>1</v>
      </c>
      <c r="S14" s="27">
        <v>0</v>
      </c>
      <c r="T14" s="27">
        <f t="shared" si="1"/>
        <v>2</v>
      </c>
      <c r="U14" s="40">
        <f t="shared" si="2"/>
        <v>0.44444444444444442</v>
      </c>
      <c r="V14" s="22">
        <v>312</v>
      </c>
      <c r="W14" s="22" t="s">
        <v>82</v>
      </c>
      <c r="X14" s="22" t="s">
        <v>96</v>
      </c>
      <c r="Y14" s="73">
        <v>2386</v>
      </c>
      <c r="Z14" s="42"/>
      <c r="AA14" s="1" t="s">
        <v>97</v>
      </c>
      <c r="AB14" s="28" t="s">
        <v>143</v>
      </c>
    </row>
    <row r="15" spans="1:28" x14ac:dyDescent="0.3">
      <c r="A15" s="1" t="s">
        <v>58</v>
      </c>
      <c r="B15" s="1" t="s">
        <v>45</v>
      </c>
      <c r="C15" s="27" t="s">
        <v>49</v>
      </c>
      <c r="D15" s="38">
        <v>10</v>
      </c>
      <c r="E15" s="27">
        <v>39</v>
      </c>
      <c r="F15" s="27">
        <v>3</v>
      </c>
      <c r="G15" s="27">
        <v>10</v>
      </c>
      <c r="H15" s="27"/>
      <c r="I15" s="27"/>
      <c r="J15" s="27">
        <v>5</v>
      </c>
      <c r="K15" s="27">
        <v>9</v>
      </c>
      <c r="L15" s="27">
        <v>0</v>
      </c>
      <c r="M15" s="27">
        <v>7</v>
      </c>
      <c r="N15" s="27">
        <f t="shared" si="0"/>
        <v>7</v>
      </c>
      <c r="O15" s="39">
        <v>6</v>
      </c>
      <c r="P15" s="39">
        <v>3</v>
      </c>
      <c r="Q15" s="39">
        <v>0</v>
      </c>
      <c r="R15" s="39">
        <v>4</v>
      </c>
      <c r="S15" s="39">
        <v>0</v>
      </c>
      <c r="T15" s="27">
        <f t="shared" si="1"/>
        <v>11</v>
      </c>
      <c r="U15" s="40">
        <f t="shared" si="2"/>
        <v>0.66666666666666663</v>
      </c>
      <c r="V15" s="22">
        <v>312</v>
      </c>
      <c r="W15" s="22" t="s">
        <v>82</v>
      </c>
      <c r="X15" s="22" t="s">
        <v>96</v>
      </c>
      <c r="Y15" s="73">
        <v>2386</v>
      </c>
      <c r="Z15" s="42"/>
      <c r="AA15" s="1" t="s">
        <v>97</v>
      </c>
      <c r="AB15" s="28" t="s">
        <v>143</v>
      </c>
    </row>
    <row r="16" spans="1:28" x14ac:dyDescent="0.3">
      <c r="A16" s="1" t="s">
        <v>58</v>
      </c>
      <c r="B16" s="1" t="s">
        <v>45</v>
      </c>
      <c r="C16" s="27" t="s">
        <v>46</v>
      </c>
      <c r="D16" s="38">
        <v>12</v>
      </c>
      <c r="E16" s="27">
        <v>28</v>
      </c>
      <c r="F16" s="27">
        <v>5</v>
      </c>
      <c r="G16" s="27">
        <v>7</v>
      </c>
      <c r="H16" s="27"/>
      <c r="I16" s="27"/>
      <c r="J16" s="27">
        <v>5</v>
      </c>
      <c r="K16" s="27">
        <v>6</v>
      </c>
      <c r="L16" s="27">
        <v>1</v>
      </c>
      <c r="M16" s="27">
        <v>6</v>
      </c>
      <c r="N16" s="27">
        <f t="shared" si="0"/>
        <v>7</v>
      </c>
      <c r="O16" s="39">
        <v>0</v>
      </c>
      <c r="P16" s="39">
        <v>3</v>
      </c>
      <c r="Q16" s="39">
        <v>2</v>
      </c>
      <c r="R16" s="39">
        <v>2</v>
      </c>
      <c r="S16" s="39">
        <v>0</v>
      </c>
      <c r="T16" s="27">
        <f t="shared" si="1"/>
        <v>15</v>
      </c>
      <c r="U16" s="40">
        <f t="shared" si="2"/>
        <v>0.7857142857142857</v>
      </c>
      <c r="V16" s="22">
        <v>312</v>
      </c>
      <c r="W16" s="22" t="s">
        <v>82</v>
      </c>
      <c r="X16" s="22" t="s">
        <v>96</v>
      </c>
      <c r="Y16" s="73">
        <v>2386</v>
      </c>
      <c r="Z16" s="42"/>
      <c r="AA16" s="1" t="s">
        <v>97</v>
      </c>
      <c r="AB16" s="28" t="s">
        <v>143</v>
      </c>
    </row>
    <row r="17" spans="1:28" x14ac:dyDescent="0.3">
      <c r="A17" s="1" t="s">
        <v>58</v>
      </c>
      <c r="B17" s="1" t="s">
        <v>45</v>
      </c>
      <c r="C17" s="27" t="s">
        <v>47</v>
      </c>
      <c r="D17" s="38">
        <v>30</v>
      </c>
      <c r="E17" s="27">
        <v>32</v>
      </c>
      <c r="F17" s="27">
        <v>5</v>
      </c>
      <c r="G17" s="27">
        <v>9</v>
      </c>
      <c r="H17" s="27"/>
      <c r="I17" s="27"/>
      <c r="J17" s="27">
        <v>7</v>
      </c>
      <c r="K17" s="27">
        <v>8</v>
      </c>
      <c r="L17" s="27">
        <v>2</v>
      </c>
      <c r="M17" s="27">
        <v>7</v>
      </c>
      <c r="N17" s="27">
        <f t="shared" si="0"/>
        <v>9</v>
      </c>
      <c r="O17" s="39">
        <v>2</v>
      </c>
      <c r="P17" s="39">
        <v>3</v>
      </c>
      <c r="Q17" s="39">
        <v>2</v>
      </c>
      <c r="R17" s="39">
        <v>2</v>
      </c>
      <c r="S17" s="39">
        <v>0</v>
      </c>
      <c r="T17" s="27">
        <f t="shared" si="1"/>
        <v>17</v>
      </c>
      <c r="U17" s="40">
        <f t="shared" si="2"/>
        <v>0.9375</v>
      </c>
      <c r="V17" s="22">
        <v>312</v>
      </c>
      <c r="W17" s="22" t="s">
        <v>82</v>
      </c>
      <c r="X17" s="22" t="s">
        <v>96</v>
      </c>
      <c r="Y17" s="73">
        <v>2386</v>
      </c>
      <c r="Z17" s="42"/>
      <c r="AA17" s="1" t="s">
        <v>97</v>
      </c>
      <c r="AB17" s="28" t="s">
        <v>143</v>
      </c>
    </row>
    <row r="18" spans="1:28" x14ac:dyDescent="0.3">
      <c r="A18" s="1" t="s">
        <v>58</v>
      </c>
      <c r="B18" s="1" t="s">
        <v>45</v>
      </c>
      <c r="C18" s="27" t="s">
        <v>48</v>
      </c>
      <c r="D18" s="38">
        <v>31</v>
      </c>
      <c r="E18" s="27">
        <v>34</v>
      </c>
      <c r="F18" s="27">
        <v>6</v>
      </c>
      <c r="G18" s="27">
        <v>10</v>
      </c>
      <c r="H18" s="27"/>
      <c r="I18" s="27"/>
      <c r="J18" s="27">
        <v>5</v>
      </c>
      <c r="K18" s="27">
        <v>10</v>
      </c>
      <c r="L18" s="27">
        <v>1</v>
      </c>
      <c r="M18" s="27">
        <v>6</v>
      </c>
      <c r="N18" s="27">
        <f t="shared" si="0"/>
        <v>7</v>
      </c>
      <c r="O18" s="39">
        <v>7</v>
      </c>
      <c r="P18" s="39">
        <v>5</v>
      </c>
      <c r="Q18" s="39">
        <v>3</v>
      </c>
      <c r="R18" s="39">
        <v>3</v>
      </c>
      <c r="S18" s="39">
        <v>1</v>
      </c>
      <c r="T18" s="27">
        <f t="shared" si="1"/>
        <v>17</v>
      </c>
      <c r="U18" s="40">
        <f t="shared" si="2"/>
        <v>1.1176470588235294</v>
      </c>
      <c r="V18" s="22">
        <v>312</v>
      </c>
      <c r="W18" s="22" t="s">
        <v>82</v>
      </c>
      <c r="X18" s="22" t="s">
        <v>96</v>
      </c>
      <c r="Y18" s="73">
        <v>2386</v>
      </c>
      <c r="Z18" s="42"/>
      <c r="AA18" s="1" t="s">
        <v>97</v>
      </c>
      <c r="AB18" s="28" t="s">
        <v>143</v>
      </c>
    </row>
    <row r="19" spans="1:28" x14ac:dyDescent="0.3">
      <c r="A19" s="1" t="s">
        <v>58</v>
      </c>
      <c r="B19" s="1" t="s">
        <v>45</v>
      </c>
      <c r="C19" s="27" t="s">
        <v>118</v>
      </c>
      <c r="D19" s="38">
        <v>33</v>
      </c>
      <c r="E19" s="27">
        <v>38</v>
      </c>
      <c r="F19" s="27">
        <v>4</v>
      </c>
      <c r="G19" s="27">
        <v>8</v>
      </c>
      <c r="H19" s="27"/>
      <c r="I19" s="27"/>
      <c r="J19" s="27">
        <v>5</v>
      </c>
      <c r="K19" s="27">
        <v>9</v>
      </c>
      <c r="L19" s="27">
        <v>1</v>
      </c>
      <c r="M19" s="27">
        <v>6</v>
      </c>
      <c r="N19" s="27">
        <f t="shared" si="0"/>
        <v>7</v>
      </c>
      <c r="O19" s="39">
        <v>3</v>
      </c>
      <c r="P19" s="39">
        <v>3</v>
      </c>
      <c r="Q19" s="39">
        <v>1</v>
      </c>
      <c r="R19" s="39">
        <v>3</v>
      </c>
      <c r="S19" s="39">
        <v>1</v>
      </c>
      <c r="T19" s="27">
        <f t="shared" si="1"/>
        <v>13</v>
      </c>
      <c r="U19" s="40">
        <f t="shared" si="2"/>
        <v>0.63157894736842102</v>
      </c>
      <c r="V19" s="22">
        <v>312</v>
      </c>
      <c r="W19" s="22" t="s">
        <v>82</v>
      </c>
      <c r="X19" s="22" t="s">
        <v>96</v>
      </c>
      <c r="Y19" s="73">
        <v>2386</v>
      </c>
      <c r="Z19" s="42"/>
      <c r="AA19" s="1" t="s">
        <v>97</v>
      </c>
      <c r="AB19" s="28" t="s">
        <v>143</v>
      </c>
    </row>
    <row r="20" spans="1:28" x14ac:dyDescent="0.3">
      <c r="A20" s="1" t="s">
        <v>58</v>
      </c>
      <c r="B20" s="1" t="s">
        <v>45</v>
      </c>
      <c r="C20" s="27" t="s">
        <v>51</v>
      </c>
      <c r="D20" s="38">
        <v>34</v>
      </c>
      <c r="E20" s="27">
        <v>35</v>
      </c>
      <c r="F20" s="27">
        <v>6</v>
      </c>
      <c r="G20" s="27">
        <v>13</v>
      </c>
      <c r="H20" s="27"/>
      <c r="I20" s="27"/>
      <c r="J20" s="27">
        <v>0</v>
      </c>
      <c r="K20" s="27">
        <v>0</v>
      </c>
      <c r="L20" s="27">
        <v>1</v>
      </c>
      <c r="M20" s="27">
        <v>0</v>
      </c>
      <c r="N20" s="27">
        <f t="shared" si="0"/>
        <v>1</v>
      </c>
      <c r="O20" s="39">
        <v>3</v>
      </c>
      <c r="P20" s="39">
        <v>4</v>
      </c>
      <c r="Q20" s="39">
        <v>0</v>
      </c>
      <c r="R20" s="39">
        <v>3</v>
      </c>
      <c r="S20" s="39">
        <v>0</v>
      </c>
      <c r="T20" s="27">
        <f t="shared" si="1"/>
        <v>12</v>
      </c>
      <c r="U20" s="40">
        <f t="shared" si="2"/>
        <v>0.45714285714285713</v>
      </c>
      <c r="V20" s="22">
        <v>312</v>
      </c>
      <c r="W20" s="22" t="s">
        <v>82</v>
      </c>
      <c r="X20" s="22" t="s">
        <v>96</v>
      </c>
      <c r="Y20" s="73">
        <v>2386</v>
      </c>
      <c r="Z20" s="42"/>
      <c r="AA20" s="1" t="s">
        <v>97</v>
      </c>
      <c r="AB20" s="28" t="s">
        <v>143</v>
      </c>
    </row>
    <row r="21" spans="1:28" x14ac:dyDescent="0.3">
      <c r="A21" s="1" t="s">
        <v>58</v>
      </c>
      <c r="B21" s="1" t="s">
        <v>45</v>
      </c>
      <c r="C21" s="27" t="s">
        <v>54</v>
      </c>
      <c r="D21" s="38">
        <v>5</v>
      </c>
      <c r="E21" s="27" t="s">
        <v>573</v>
      </c>
      <c r="F21" s="27"/>
      <c r="G21" s="27"/>
      <c r="H21" s="27"/>
      <c r="I21" s="27"/>
      <c r="J21" s="27"/>
      <c r="K21" s="27"/>
      <c r="L21" s="27"/>
      <c r="M21" s="27"/>
      <c r="N21" s="27"/>
      <c r="O21" s="39"/>
      <c r="P21" s="39"/>
      <c r="Q21" s="39"/>
      <c r="R21" s="39"/>
      <c r="S21" s="39"/>
      <c r="T21" s="27"/>
      <c r="U21" s="40"/>
      <c r="V21" s="22">
        <v>312</v>
      </c>
      <c r="W21" s="22" t="s">
        <v>82</v>
      </c>
      <c r="X21" s="22" t="s">
        <v>96</v>
      </c>
      <c r="Y21" s="73">
        <v>2386</v>
      </c>
      <c r="Z21" s="42"/>
      <c r="AA21" s="1" t="s">
        <v>97</v>
      </c>
      <c r="AB21" s="28" t="s">
        <v>143</v>
      </c>
    </row>
    <row r="22" spans="1:28" x14ac:dyDescent="0.3">
      <c r="A22" s="1" t="s">
        <v>58</v>
      </c>
      <c r="B22" s="1" t="s">
        <v>45</v>
      </c>
      <c r="C22" s="27" t="s">
        <v>55</v>
      </c>
      <c r="D22" s="38">
        <v>11</v>
      </c>
      <c r="E22" s="27"/>
      <c r="F22" s="27">
        <v>5</v>
      </c>
      <c r="G22" s="27">
        <v>7</v>
      </c>
      <c r="H22" s="27"/>
      <c r="I22" s="27"/>
      <c r="J22" s="27">
        <v>2</v>
      </c>
      <c r="K22" s="27">
        <v>2</v>
      </c>
      <c r="L22" s="27">
        <v>0</v>
      </c>
      <c r="M22" s="27">
        <v>2</v>
      </c>
      <c r="N22" s="27">
        <f t="shared" si="0"/>
        <v>2</v>
      </c>
      <c r="O22" s="39">
        <v>4</v>
      </c>
      <c r="P22" s="39">
        <v>1</v>
      </c>
      <c r="Q22" s="39">
        <v>3</v>
      </c>
      <c r="R22" s="39">
        <v>1</v>
      </c>
      <c r="S22" s="39">
        <v>0</v>
      </c>
      <c r="T22" s="27">
        <f t="shared" si="1"/>
        <v>12</v>
      </c>
      <c r="U22" s="40" t="str">
        <f t="shared" si="2"/>
        <v/>
      </c>
      <c r="V22" s="22">
        <v>312</v>
      </c>
      <c r="W22" s="22" t="s">
        <v>82</v>
      </c>
      <c r="X22" s="22" t="s">
        <v>96</v>
      </c>
      <c r="Y22" s="73">
        <v>2386</v>
      </c>
      <c r="Z22" s="42"/>
      <c r="AA22" s="1" t="s">
        <v>97</v>
      </c>
      <c r="AB22" s="28" t="s">
        <v>143</v>
      </c>
    </row>
    <row r="23" spans="1:28" x14ac:dyDescent="0.3">
      <c r="A23" s="44" t="s">
        <v>58</v>
      </c>
      <c r="B23" s="44" t="s">
        <v>45</v>
      </c>
      <c r="C23" s="45" t="s">
        <v>39</v>
      </c>
      <c r="D23" s="44"/>
      <c r="E23" s="45">
        <f t="shared" ref="E23:T23" si="3">SUM(E13:E22)</f>
        <v>227</v>
      </c>
      <c r="F23" s="45">
        <f t="shared" si="3"/>
        <v>37</v>
      </c>
      <c r="G23" s="45">
        <f t="shared" si="3"/>
        <v>72</v>
      </c>
      <c r="H23" s="45">
        <f t="shared" si="3"/>
        <v>0</v>
      </c>
      <c r="I23" s="45">
        <f t="shared" si="3"/>
        <v>0</v>
      </c>
      <c r="J23" s="45">
        <f t="shared" si="3"/>
        <v>30</v>
      </c>
      <c r="K23" s="45">
        <f t="shared" si="3"/>
        <v>47</v>
      </c>
      <c r="L23" s="45">
        <f t="shared" si="3"/>
        <v>7</v>
      </c>
      <c r="M23" s="45">
        <f t="shared" si="3"/>
        <v>37</v>
      </c>
      <c r="N23" s="45">
        <f t="shared" si="3"/>
        <v>44</v>
      </c>
      <c r="O23" s="45">
        <f t="shared" si="3"/>
        <v>26</v>
      </c>
      <c r="P23" s="45">
        <f t="shared" si="3"/>
        <v>24</v>
      </c>
      <c r="Q23" s="45">
        <f t="shared" si="3"/>
        <v>13</v>
      </c>
      <c r="R23" s="45">
        <f t="shared" si="3"/>
        <v>21</v>
      </c>
      <c r="S23" s="45">
        <f t="shared" si="3"/>
        <v>2</v>
      </c>
      <c r="T23" s="45">
        <f t="shared" si="3"/>
        <v>104</v>
      </c>
      <c r="U23" s="46">
        <f>((T23+Q23+N23-R23)+(O23*2))/E23</f>
        <v>0.8458149779735683</v>
      </c>
      <c r="V23" s="47">
        <v>312</v>
      </c>
      <c r="W23" s="62" t="s">
        <v>82</v>
      </c>
      <c r="X23" s="47" t="s">
        <v>96</v>
      </c>
      <c r="Y23" s="74">
        <v>2386</v>
      </c>
      <c r="Z23" s="49"/>
      <c r="AA23" s="44" t="s">
        <v>97</v>
      </c>
      <c r="AB23" s="80" t="s">
        <v>143</v>
      </c>
    </row>
    <row r="24" spans="1:28" x14ac:dyDescent="0.3">
      <c r="A24" s="1"/>
      <c r="B24" s="1"/>
      <c r="C24" s="1"/>
      <c r="D24" s="1"/>
      <c r="F24" s="50" t="s">
        <v>40</v>
      </c>
      <c r="G24" s="51">
        <f>F23/G23</f>
        <v>0.51388888888888884</v>
      </c>
      <c r="H24" s="27"/>
      <c r="I24" s="1"/>
      <c r="J24" s="50" t="s">
        <v>41</v>
      </c>
      <c r="K24" s="52">
        <f>J23/K23</f>
        <v>0.63829787234042556</v>
      </c>
      <c r="L24" s="1"/>
      <c r="M24" s="39" t="s">
        <v>42</v>
      </c>
      <c r="N24" s="53">
        <v>15</v>
      </c>
      <c r="P24" s="1"/>
      <c r="Q24" s="1"/>
      <c r="R24" s="1"/>
      <c r="S24" s="1"/>
      <c r="T24" s="1"/>
      <c r="U24" s="1"/>
      <c r="V24" s="22"/>
      <c r="W24" s="22"/>
      <c r="X24" s="22"/>
      <c r="Y24" s="54"/>
      <c r="Z24" s="42"/>
      <c r="AA24" s="1"/>
      <c r="AB24" s="28"/>
    </row>
    <row r="25" spans="1:28" x14ac:dyDescent="0.3">
      <c r="A25" s="1"/>
      <c r="B25" s="1"/>
      <c r="C25" s="5" t="s">
        <v>43</v>
      </c>
      <c r="V25" s="22"/>
      <c r="W25" s="22"/>
      <c r="X25" s="22"/>
      <c r="Y25" s="54"/>
      <c r="Z25" s="42"/>
      <c r="AA25" s="1"/>
      <c r="AB25" s="28"/>
    </row>
    <row r="26" spans="1:28" x14ac:dyDescent="0.3">
      <c r="B26" s="1"/>
      <c r="C26" s="1" t="s">
        <v>487</v>
      </c>
      <c r="D26" s="5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31"/>
      <c r="Z26" s="42"/>
      <c r="AA26" s="1"/>
      <c r="AB26" s="1"/>
    </row>
    <row r="27" spans="1:28" x14ac:dyDescent="0.3">
      <c r="C27" s="1" t="s">
        <v>488</v>
      </c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B31" s="1"/>
      <c r="C31" s="32" t="s">
        <v>59</v>
      </c>
      <c r="D31" s="33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7" t="s">
        <v>10</v>
      </c>
      <c r="U31" s="1"/>
      <c r="V31" s="35">
        <v>31</v>
      </c>
      <c r="AB31" s="87"/>
    </row>
    <row r="32" spans="1:28" x14ac:dyDescent="0.3">
      <c r="A32" s="36" t="s">
        <v>11</v>
      </c>
      <c r="B32" s="37" t="s">
        <v>12</v>
      </c>
      <c r="C32" s="38" t="s">
        <v>13</v>
      </c>
      <c r="D32" s="38" t="s">
        <v>14</v>
      </c>
      <c r="E32" s="14" t="s">
        <v>15</v>
      </c>
      <c r="F32" s="14" t="s">
        <v>16</v>
      </c>
      <c r="G32" s="14" t="s">
        <v>17</v>
      </c>
      <c r="H32" s="14" t="s">
        <v>18</v>
      </c>
      <c r="I32" s="14" t="s">
        <v>19</v>
      </c>
      <c r="J32" s="14" t="s">
        <v>20</v>
      </c>
      <c r="K32" s="14" t="s">
        <v>21</v>
      </c>
      <c r="L32" s="14" t="s">
        <v>22</v>
      </c>
      <c r="M32" s="14" t="s">
        <v>23</v>
      </c>
      <c r="N32" s="14" t="s">
        <v>24</v>
      </c>
      <c r="O32" s="14" t="s">
        <v>25</v>
      </c>
      <c r="P32" s="14" t="s">
        <v>26</v>
      </c>
      <c r="Q32" s="14" t="s">
        <v>27</v>
      </c>
      <c r="R32" s="14" t="s">
        <v>28</v>
      </c>
      <c r="S32" s="14" t="s">
        <v>29</v>
      </c>
      <c r="T32" s="14" t="s">
        <v>30</v>
      </c>
      <c r="U32" s="14" t="s">
        <v>31</v>
      </c>
      <c r="V32" s="14" t="s">
        <v>3</v>
      </c>
      <c r="W32" s="14" t="s">
        <v>32</v>
      </c>
      <c r="X32" s="14" t="s">
        <v>33</v>
      </c>
      <c r="Y32" s="14" t="s">
        <v>34</v>
      </c>
      <c r="Z32" s="14" t="s">
        <v>35</v>
      </c>
      <c r="AA32" s="14" t="s">
        <v>36</v>
      </c>
      <c r="AB32" s="14" t="s">
        <v>37</v>
      </c>
    </row>
    <row r="33" spans="1:28" x14ac:dyDescent="0.3">
      <c r="A33" s="1" t="s">
        <v>45</v>
      </c>
      <c r="B33" s="1" t="s">
        <v>58</v>
      </c>
      <c r="C33" s="27" t="s">
        <v>81</v>
      </c>
      <c r="D33" s="38">
        <v>34</v>
      </c>
      <c r="E33" s="27">
        <v>40</v>
      </c>
      <c r="F33" s="27">
        <v>16</v>
      </c>
      <c r="G33" s="27">
        <v>35</v>
      </c>
      <c r="H33" s="27"/>
      <c r="I33" s="27"/>
      <c r="J33" s="27">
        <v>6</v>
      </c>
      <c r="K33" s="27">
        <v>13</v>
      </c>
      <c r="L33" s="27">
        <v>6</v>
      </c>
      <c r="M33" s="27">
        <v>9</v>
      </c>
      <c r="N33" s="27">
        <f>SUM(L33:M33)</f>
        <v>15</v>
      </c>
      <c r="O33" s="27">
        <v>0</v>
      </c>
      <c r="P33" s="39">
        <v>4</v>
      </c>
      <c r="Q33" s="27">
        <v>1</v>
      </c>
      <c r="R33" s="27">
        <v>1</v>
      </c>
      <c r="S33" s="27">
        <v>0</v>
      </c>
      <c r="T33" s="27">
        <f>(H33*3)+((F33-H33)*2)+J33</f>
        <v>38</v>
      </c>
      <c r="U33" s="40">
        <f>IFERROR(((T33+Q33+N33-R33)+(O33*2))/E33,"")</f>
        <v>1.325</v>
      </c>
      <c r="V33" s="22">
        <v>312</v>
      </c>
      <c r="W33" s="22" t="s">
        <v>95</v>
      </c>
      <c r="X33" s="22" t="s">
        <v>140</v>
      </c>
      <c r="Y33" s="73">
        <v>2386</v>
      </c>
      <c r="Z33" s="42"/>
      <c r="AA33" s="1" t="s">
        <v>141</v>
      </c>
      <c r="AB33" s="28" t="s">
        <v>142</v>
      </c>
    </row>
    <row r="34" spans="1:28" x14ac:dyDescent="0.3">
      <c r="A34" s="1" t="s">
        <v>45</v>
      </c>
      <c r="B34" s="1" t="s">
        <v>58</v>
      </c>
      <c r="C34" s="27" t="s">
        <v>86</v>
      </c>
      <c r="D34" s="38">
        <v>12</v>
      </c>
      <c r="E34" s="27">
        <v>10</v>
      </c>
      <c r="F34" s="27">
        <v>0</v>
      </c>
      <c r="G34" s="27">
        <v>2</v>
      </c>
      <c r="H34" s="27"/>
      <c r="I34" s="27"/>
      <c r="J34" s="27">
        <v>0</v>
      </c>
      <c r="K34" s="27">
        <v>0</v>
      </c>
      <c r="L34" s="27">
        <v>1</v>
      </c>
      <c r="M34" s="27">
        <v>1</v>
      </c>
      <c r="N34" s="27">
        <f t="shared" ref="N34:N39" si="4">SUM(L34:M34)</f>
        <v>2</v>
      </c>
      <c r="O34" s="39">
        <v>0</v>
      </c>
      <c r="P34" s="39">
        <v>0</v>
      </c>
      <c r="Q34" s="39">
        <v>1</v>
      </c>
      <c r="R34" s="39">
        <v>0</v>
      </c>
      <c r="S34" s="39">
        <v>0</v>
      </c>
      <c r="T34" s="39">
        <f t="shared" ref="T34:T39" si="5">(H34*3)+((F34-H34)*2)+J34</f>
        <v>0</v>
      </c>
      <c r="U34" s="40">
        <f t="shared" ref="U34:U42" si="6">IFERROR(((T34+Q34+N34-R34)+(O34*2))/E34,"")</f>
        <v>0.3</v>
      </c>
      <c r="V34" s="22">
        <v>312</v>
      </c>
      <c r="W34" s="22" t="s">
        <v>95</v>
      </c>
      <c r="X34" s="22" t="s">
        <v>140</v>
      </c>
      <c r="Y34" s="73">
        <v>2386</v>
      </c>
      <c r="Z34" s="42"/>
      <c r="AA34" s="1" t="s">
        <v>141</v>
      </c>
      <c r="AB34" s="28" t="s">
        <v>142</v>
      </c>
    </row>
    <row r="35" spans="1:28" x14ac:dyDescent="0.3">
      <c r="A35" s="1" t="s">
        <v>45</v>
      </c>
      <c r="B35" s="1" t="s">
        <v>58</v>
      </c>
      <c r="C35" s="27" t="s">
        <v>87</v>
      </c>
      <c r="D35" s="38">
        <v>20</v>
      </c>
      <c r="E35" s="27">
        <v>6</v>
      </c>
      <c r="F35" s="27">
        <v>0</v>
      </c>
      <c r="G35" s="27">
        <v>1</v>
      </c>
      <c r="H35" s="27"/>
      <c r="I35" s="27"/>
      <c r="J35" s="27">
        <v>0</v>
      </c>
      <c r="K35" s="27">
        <v>0</v>
      </c>
      <c r="L35" s="27">
        <v>0</v>
      </c>
      <c r="M35" s="27">
        <v>0</v>
      </c>
      <c r="N35" s="27">
        <f t="shared" si="4"/>
        <v>0</v>
      </c>
      <c r="O35" s="39">
        <v>0</v>
      </c>
      <c r="P35" s="39">
        <v>1</v>
      </c>
      <c r="Q35" s="39">
        <v>0</v>
      </c>
      <c r="R35" s="39">
        <v>0</v>
      </c>
      <c r="S35" s="39">
        <v>0</v>
      </c>
      <c r="T35" s="39">
        <f t="shared" si="5"/>
        <v>0</v>
      </c>
      <c r="U35" s="40">
        <f t="shared" si="6"/>
        <v>0</v>
      </c>
      <c r="V35" s="22">
        <v>312</v>
      </c>
      <c r="W35" s="22" t="s">
        <v>95</v>
      </c>
      <c r="X35" s="22" t="s">
        <v>140</v>
      </c>
      <c r="Y35" s="73">
        <v>2386</v>
      </c>
      <c r="Z35" s="42"/>
      <c r="AA35" s="1" t="s">
        <v>141</v>
      </c>
      <c r="AB35" s="28" t="s">
        <v>142</v>
      </c>
    </row>
    <row r="36" spans="1:28" x14ac:dyDescent="0.3">
      <c r="A36" s="1" t="s">
        <v>45</v>
      </c>
      <c r="B36" s="1" t="s">
        <v>58</v>
      </c>
      <c r="C36" s="27" t="s">
        <v>88</v>
      </c>
      <c r="D36" s="38">
        <v>40</v>
      </c>
      <c r="E36" s="27">
        <v>36</v>
      </c>
      <c r="F36" s="27">
        <v>3</v>
      </c>
      <c r="G36" s="27">
        <v>15</v>
      </c>
      <c r="H36" s="27"/>
      <c r="I36" s="27"/>
      <c r="J36" s="27">
        <v>4</v>
      </c>
      <c r="K36" s="27">
        <v>6</v>
      </c>
      <c r="L36" s="27">
        <v>5</v>
      </c>
      <c r="M36" s="27">
        <v>7</v>
      </c>
      <c r="N36" s="27">
        <f t="shared" si="4"/>
        <v>12</v>
      </c>
      <c r="O36" s="39">
        <v>2</v>
      </c>
      <c r="P36" s="39">
        <v>3</v>
      </c>
      <c r="Q36" s="39">
        <v>0</v>
      </c>
      <c r="R36" s="39">
        <v>2</v>
      </c>
      <c r="S36" s="39">
        <v>0</v>
      </c>
      <c r="T36" s="39">
        <f t="shared" si="5"/>
        <v>10</v>
      </c>
      <c r="U36" s="40">
        <f t="shared" si="6"/>
        <v>0.66666666666666663</v>
      </c>
      <c r="V36" s="22">
        <v>312</v>
      </c>
      <c r="W36" s="22" t="s">
        <v>95</v>
      </c>
      <c r="X36" s="22" t="s">
        <v>140</v>
      </c>
      <c r="Y36" s="73">
        <v>2386</v>
      </c>
      <c r="Z36" s="42"/>
      <c r="AA36" s="1" t="s">
        <v>141</v>
      </c>
      <c r="AB36" s="28" t="s">
        <v>142</v>
      </c>
    </row>
    <row r="37" spans="1:28" x14ac:dyDescent="0.3">
      <c r="A37" s="1" t="s">
        <v>45</v>
      </c>
      <c r="B37" s="1" t="s">
        <v>58</v>
      </c>
      <c r="C37" s="27" t="s">
        <v>180</v>
      </c>
      <c r="D37" s="38">
        <v>11</v>
      </c>
      <c r="E37" s="27" t="s">
        <v>175</v>
      </c>
      <c r="F37" s="27"/>
      <c r="G37" s="27"/>
      <c r="H37" s="27"/>
      <c r="I37" s="27"/>
      <c r="J37" s="27"/>
      <c r="K37" s="27"/>
      <c r="L37" s="27"/>
      <c r="M37" s="27"/>
      <c r="N37" s="27"/>
      <c r="O37" s="39"/>
      <c r="P37" s="39"/>
      <c r="Q37" s="39"/>
      <c r="R37" s="39"/>
      <c r="S37" s="39"/>
      <c r="T37" s="39"/>
      <c r="U37" s="40"/>
      <c r="V37" s="22">
        <v>312</v>
      </c>
      <c r="W37" s="22" t="s">
        <v>95</v>
      </c>
      <c r="X37" s="22" t="s">
        <v>140</v>
      </c>
      <c r="Y37" s="73">
        <v>2386</v>
      </c>
      <c r="Z37" s="42"/>
      <c r="AA37" s="1" t="s">
        <v>141</v>
      </c>
      <c r="AB37" s="88" t="s">
        <v>142</v>
      </c>
    </row>
    <row r="38" spans="1:28" x14ac:dyDescent="0.3">
      <c r="A38" s="1" t="s">
        <v>45</v>
      </c>
      <c r="B38" s="1" t="s">
        <v>58</v>
      </c>
      <c r="C38" s="27" t="s">
        <v>90</v>
      </c>
      <c r="D38" s="38">
        <v>42</v>
      </c>
      <c r="E38" s="27">
        <v>29</v>
      </c>
      <c r="F38" s="27">
        <v>5</v>
      </c>
      <c r="G38" s="27">
        <v>9</v>
      </c>
      <c r="H38" s="27"/>
      <c r="I38" s="27"/>
      <c r="J38" s="27">
        <v>0</v>
      </c>
      <c r="K38" s="27">
        <v>0</v>
      </c>
      <c r="L38" s="27">
        <v>2</v>
      </c>
      <c r="M38" s="27">
        <v>3</v>
      </c>
      <c r="N38" s="27">
        <f t="shared" si="4"/>
        <v>5</v>
      </c>
      <c r="O38" s="39">
        <v>0</v>
      </c>
      <c r="P38" s="39">
        <v>5</v>
      </c>
      <c r="Q38" s="39">
        <v>0</v>
      </c>
      <c r="R38" s="39">
        <v>2</v>
      </c>
      <c r="S38" s="39">
        <v>0</v>
      </c>
      <c r="T38" s="39">
        <f t="shared" si="5"/>
        <v>10</v>
      </c>
      <c r="U38" s="40">
        <f t="shared" si="6"/>
        <v>0.44827586206896552</v>
      </c>
      <c r="V38" s="22">
        <v>312</v>
      </c>
      <c r="W38" s="22" t="s">
        <v>95</v>
      </c>
      <c r="X38" s="22" t="s">
        <v>140</v>
      </c>
      <c r="Y38" s="73">
        <v>2386</v>
      </c>
      <c r="Z38" s="42"/>
      <c r="AA38" s="1" t="s">
        <v>141</v>
      </c>
      <c r="AB38" s="28" t="s">
        <v>142</v>
      </c>
    </row>
    <row r="39" spans="1:28" x14ac:dyDescent="0.3">
      <c r="A39" s="1" t="s">
        <v>45</v>
      </c>
      <c r="B39" s="1" t="s">
        <v>58</v>
      </c>
      <c r="C39" s="27" t="s">
        <v>91</v>
      </c>
      <c r="D39" s="38">
        <v>22</v>
      </c>
      <c r="E39" s="27">
        <v>32</v>
      </c>
      <c r="F39" s="27">
        <v>3</v>
      </c>
      <c r="G39" s="27">
        <v>7</v>
      </c>
      <c r="H39" s="27"/>
      <c r="I39" s="27"/>
      <c r="J39" s="27">
        <v>2</v>
      </c>
      <c r="K39" s="27">
        <v>2</v>
      </c>
      <c r="L39" s="27">
        <v>0</v>
      </c>
      <c r="M39" s="27">
        <v>2</v>
      </c>
      <c r="N39" s="27">
        <f t="shared" si="4"/>
        <v>2</v>
      </c>
      <c r="O39" s="39">
        <v>0</v>
      </c>
      <c r="P39" s="39">
        <v>4</v>
      </c>
      <c r="Q39" s="39">
        <v>0</v>
      </c>
      <c r="R39" s="39">
        <v>0</v>
      </c>
      <c r="S39" s="39">
        <v>0</v>
      </c>
      <c r="T39" s="39">
        <f t="shared" si="5"/>
        <v>8</v>
      </c>
      <c r="U39" s="40">
        <f t="shared" si="6"/>
        <v>0.3125</v>
      </c>
      <c r="V39" s="22">
        <v>312</v>
      </c>
      <c r="W39" s="22" t="s">
        <v>95</v>
      </c>
      <c r="X39" s="22" t="s">
        <v>140</v>
      </c>
      <c r="Y39" s="73">
        <v>2386</v>
      </c>
      <c r="Z39" s="42"/>
      <c r="AA39" s="1" t="s">
        <v>141</v>
      </c>
      <c r="AB39" s="28" t="s">
        <v>142</v>
      </c>
    </row>
    <row r="40" spans="1:28" x14ac:dyDescent="0.3">
      <c r="A40" s="1" t="s">
        <v>45</v>
      </c>
      <c r="B40" s="1" t="s">
        <v>58</v>
      </c>
      <c r="C40" s="27" t="s">
        <v>92</v>
      </c>
      <c r="D40" s="38">
        <v>44</v>
      </c>
      <c r="E40" s="27">
        <v>37</v>
      </c>
      <c r="F40" s="27">
        <v>5</v>
      </c>
      <c r="G40" s="27">
        <v>12</v>
      </c>
      <c r="H40" s="27"/>
      <c r="I40" s="27"/>
      <c r="J40" s="27">
        <v>5</v>
      </c>
      <c r="K40" s="27">
        <v>8</v>
      </c>
      <c r="L40" s="27">
        <v>5</v>
      </c>
      <c r="M40" s="27">
        <v>3</v>
      </c>
      <c r="N40" s="27">
        <f>SUM(L40:M40)</f>
        <v>8</v>
      </c>
      <c r="O40" s="39">
        <v>0</v>
      </c>
      <c r="P40" s="39">
        <v>5</v>
      </c>
      <c r="Q40" s="39">
        <v>1</v>
      </c>
      <c r="R40" s="39">
        <v>3</v>
      </c>
      <c r="S40" s="39">
        <v>0</v>
      </c>
      <c r="T40" s="39">
        <f>(H40*3)+((F40-H40)*2)+J40</f>
        <v>15</v>
      </c>
      <c r="U40" s="40">
        <f t="shared" si="6"/>
        <v>0.56756756756756754</v>
      </c>
      <c r="V40" s="22">
        <v>312</v>
      </c>
      <c r="W40" s="22" t="s">
        <v>95</v>
      </c>
      <c r="X40" s="22" t="s">
        <v>140</v>
      </c>
      <c r="Y40" s="73">
        <v>2386</v>
      </c>
      <c r="Z40" s="42"/>
      <c r="AA40" s="1" t="s">
        <v>141</v>
      </c>
      <c r="AB40" s="28" t="s">
        <v>142</v>
      </c>
    </row>
    <row r="41" spans="1:28" x14ac:dyDescent="0.3">
      <c r="A41" s="1" t="s">
        <v>45</v>
      </c>
      <c r="B41" s="1" t="s">
        <v>58</v>
      </c>
      <c r="C41" s="27" t="s">
        <v>125</v>
      </c>
      <c r="D41" s="38">
        <v>24</v>
      </c>
      <c r="E41" s="27">
        <v>34</v>
      </c>
      <c r="F41" s="27">
        <v>1</v>
      </c>
      <c r="G41" s="27">
        <v>7</v>
      </c>
      <c r="H41" s="27"/>
      <c r="I41" s="27"/>
      <c r="J41" s="27">
        <v>1</v>
      </c>
      <c r="K41" s="27">
        <v>2</v>
      </c>
      <c r="L41" s="27">
        <v>0</v>
      </c>
      <c r="M41" s="27">
        <v>1</v>
      </c>
      <c r="N41" s="27">
        <f>SUM(L41:M41)</f>
        <v>1</v>
      </c>
      <c r="O41" s="39">
        <v>3</v>
      </c>
      <c r="P41" s="39">
        <v>5</v>
      </c>
      <c r="Q41" s="39">
        <v>2</v>
      </c>
      <c r="R41" s="39">
        <v>2</v>
      </c>
      <c r="S41" s="39">
        <v>0</v>
      </c>
      <c r="T41" s="39">
        <f>(H41*3)+((F41-H41)*2)+J41</f>
        <v>3</v>
      </c>
      <c r="U41" s="40">
        <f t="shared" si="6"/>
        <v>0.29411764705882354</v>
      </c>
      <c r="V41" s="22">
        <v>312</v>
      </c>
      <c r="W41" s="22" t="s">
        <v>95</v>
      </c>
      <c r="X41" s="22" t="s">
        <v>140</v>
      </c>
      <c r="Y41" s="73">
        <v>2386</v>
      </c>
      <c r="Z41" s="42"/>
      <c r="AA41" s="1" t="s">
        <v>141</v>
      </c>
      <c r="AB41" s="28" t="s">
        <v>142</v>
      </c>
    </row>
    <row r="42" spans="1:28" x14ac:dyDescent="0.3">
      <c r="A42" s="1" t="s">
        <v>45</v>
      </c>
      <c r="B42" s="1" t="s">
        <v>58</v>
      </c>
      <c r="C42" s="27" t="s">
        <v>126</v>
      </c>
      <c r="D42" s="38">
        <v>33</v>
      </c>
      <c r="E42" s="27">
        <v>16</v>
      </c>
      <c r="F42" s="27">
        <v>3</v>
      </c>
      <c r="G42" s="27">
        <v>9</v>
      </c>
      <c r="H42" s="27"/>
      <c r="I42" s="27"/>
      <c r="J42" s="27">
        <v>0</v>
      </c>
      <c r="K42" s="27">
        <v>0</v>
      </c>
      <c r="L42" s="27">
        <v>1</v>
      </c>
      <c r="M42" s="27">
        <v>3</v>
      </c>
      <c r="N42" s="27">
        <f>SUM(L42:M42)</f>
        <v>4</v>
      </c>
      <c r="O42" s="39">
        <v>1</v>
      </c>
      <c r="P42" s="39">
        <v>5</v>
      </c>
      <c r="Q42" s="39">
        <v>0</v>
      </c>
      <c r="R42" s="39">
        <v>0</v>
      </c>
      <c r="S42" s="39">
        <v>0</v>
      </c>
      <c r="T42" s="39">
        <f>(H42*3)+((F42-H42)*2)+J42</f>
        <v>6</v>
      </c>
      <c r="U42" s="40">
        <f t="shared" si="6"/>
        <v>0.75</v>
      </c>
      <c r="V42" s="22">
        <v>312</v>
      </c>
      <c r="W42" s="22" t="s">
        <v>95</v>
      </c>
      <c r="X42" s="22" t="s">
        <v>140</v>
      </c>
      <c r="Y42" s="73">
        <v>2386</v>
      </c>
      <c r="Z42" s="42"/>
      <c r="AA42" s="1" t="s">
        <v>141</v>
      </c>
      <c r="AB42" s="28" t="s">
        <v>142</v>
      </c>
    </row>
    <row r="43" spans="1:28" x14ac:dyDescent="0.3">
      <c r="A43" s="1" t="s">
        <v>45</v>
      </c>
      <c r="B43" s="1" t="s">
        <v>58</v>
      </c>
      <c r="C43" s="57" t="s">
        <v>38</v>
      </c>
      <c r="D43" s="38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39"/>
      <c r="P43" s="39"/>
      <c r="Q43" s="39"/>
      <c r="R43" s="39"/>
      <c r="S43" s="39"/>
      <c r="T43" s="39"/>
      <c r="U43" s="40"/>
      <c r="V43" s="22">
        <v>312</v>
      </c>
      <c r="W43" s="22" t="s">
        <v>95</v>
      </c>
      <c r="X43" s="22" t="s">
        <v>140</v>
      </c>
      <c r="Y43" s="73">
        <v>2386</v>
      </c>
      <c r="Z43" s="42"/>
      <c r="AA43" s="1" t="s">
        <v>141</v>
      </c>
      <c r="AB43" s="28" t="s">
        <v>142</v>
      </c>
    </row>
    <row r="44" spans="1:28" x14ac:dyDescent="0.3">
      <c r="A44" s="44" t="s">
        <v>45</v>
      </c>
      <c r="B44" s="44" t="s">
        <v>58</v>
      </c>
      <c r="C44" s="45" t="s">
        <v>39</v>
      </c>
      <c r="D44" s="44"/>
      <c r="E44" s="45">
        <f t="shared" ref="E44:T44" si="7">SUM(E33:E42)</f>
        <v>240</v>
      </c>
      <c r="F44" s="45">
        <f t="shared" si="7"/>
        <v>36</v>
      </c>
      <c r="G44" s="45">
        <f t="shared" si="7"/>
        <v>97</v>
      </c>
      <c r="H44" s="45">
        <f t="shared" si="7"/>
        <v>0</v>
      </c>
      <c r="I44" s="45">
        <f t="shared" si="7"/>
        <v>0</v>
      </c>
      <c r="J44" s="45">
        <f t="shared" si="7"/>
        <v>18</v>
      </c>
      <c r="K44" s="45">
        <f t="shared" si="7"/>
        <v>31</v>
      </c>
      <c r="L44" s="45">
        <f t="shared" si="7"/>
        <v>20</v>
      </c>
      <c r="M44" s="45">
        <f t="shared" si="7"/>
        <v>29</v>
      </c>
      <c r="N44" s="45">
        <f t="shared" si="7"/>
        <v>49</v>
      </c>
      <c r="O44" s="45">
        <f t="shared" si="7"/>
        <v>6</v>
      </c>
      <c r="P44" s="45">
        <f t="shared" si="7"/>
        <v>32</v>
      </c>
      <c r="Q44" s="45">
        <f t="shared" si="7"/>
        <v>5</v>
      </c>
      <c r="R44" s="45">
        <f t="shared" si="7"/>
        <v>10</v>
      </c>
      <c r="S44" s="45">
        <f t="shared" si="7"/>
        <v>0</v>
      </c>
      <c r="T44" s="45">
        <f t="shared" si="7"/>
        <v>90</v>
      </c>
      <c r="U44" s="46">
        <f>((T44+Q44+N44-R44)+(O44*2))/E44</f>
        <v>0.60833333333333328</v>
      </c>
      <c r="V44" s="47">
        <v>312</v>
      </c>
      <c r="W44" s="47" t="s">
        <v>95</v>
      </c>
      <c r="X44" s="47" t="s">
        <v>140</v>
      </c>
      <c r="Y44" s="74">
        <v>2386</v>
      </c>
      <c r="Z44" s="49"/>
      <c r="AA44" s="44" t="s">
        <v>141</v>
      </c>
      <c r="AB44" s="80" t="s">
        <v>142</v>
      </c>
    </row>
    <row r="45" spans="1:28" x14ac:dyDescent="0.3">
      <c r="A45" s="1"/>
      <c r="B45" s="1"/>
      <c r="C45" s="1"/>
      <c r="D45" s="1"/>
      <c r="F45" s="50" t="s">
        <v>40</v>
      </c>
      <c r="G45" s="51">
        <f>F44/G44</f>
        <v>0.37113402061855671</v>
      </c>
      <c r="H45" s="27"/>
      <c r="I45" s="1"/>
      <c r="J45" s="50" t="s">
        <v>41</v>
      </c>
      <c r="K45" s="52">
        <f>J44/K44</f>
        <v>0.58064516129032262</v>
      </c>
      <c r="L45" s="1"/>
      <c r="M45" s="39" t="s">
        <v>42</v>
      </c>
      <c r="N45" s="53">
        <v>14</v>
      </c>
      <c r="P45" s="1"/>
      <c r="Q45" s="1"/>
      <c r="R45" s="1"/>
      <c r="S45" s="1"/>
      <c r="T45" s="1"/>
      <c r="U45" s="1"/>
      <c r="V45" s="22"/>
      <c r="W45" s="22"/>
      <c r="X45" s="22"/>
      <c r="Y45" s="54"/>
      <c r="Z45" s="42"/>
      <c r="AA45" s="1"/>
      <c r="AB45" s="28"/>
    </row>
    <row r="46" spans="1:28" x14ac:dyDescent="0.3">
      <c r="A46" s="1"/>
      <c r="B46" s="1"/>
      <c r="C46" s="5" t="s">
        <v>43</v>
      </c>
      <c r="V46" s="22"/>
      <c r="W46" s="22"/>
      <c r="X46" s="22"/>
      <c r="Y46" s="54"/>
      <c r="Z46" s="42"/>
      <c r="AA46" s="1"/>
      <c r="AB46" s="28"/>
    </row>
  </sheetData>
  <sheetProtection sheet="1" objects="1" scenarios="1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6A0B3-1F46-45B1-A0D1-6AA1FF7D9756}">
  <sheetPr>
    <tabColor rgb="FFFF0000"/>
  </sheetPr>
  <dimension ref="A1:AB50"/>
  <sheetViews>
    <sheetView workbookViewId="0">
      <selection activeCell="E22" sqref="E22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3" t="s">
        <v>446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7" t="s">
        <v>558</v>
      </c>
    </row>
    <row r="3" spans="1:28" x14ac:dyDescent="0.3">
      <c r="B3" s="1"/>
      <c r="C3" s="6">
        <v>29280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  <c r="Z3" s="91"/>
    </row>
    <row r="4" spans="1:28" x14ac:dyDescent="0.3">
      <c r="B4" s="1"/>
      <c r="C4" s="6" t="s">
        <v>100</v>
      </c>
      <c r="D4" s="7" t="s">
        <v>4</v>
      </c>
      <c r="E4" s="8"/>
      <c r="F4" s="5"/>
      <c r="G4" s="1"/>
      <c r="J4" s="15" t="s">
        <v>299</v>
      </c>
      <c r="K4" s="16" t="s">
        <v>44</v>
      </c>
      <c r="L4" s="17"/>
      <c r="M4" s="18"/>
      <c r="N4" s="19">
        <v>16</v>
      </c>
      <c r="O4" s="19">
        <v>27</v>
      </c>
      <c r="P4" s="19">
        <v>24</v>
      </c>
      <c r="Q4" s="19">
        <v>23</v>
      </c>
      <c r="R4" s="20"/>
      <c r="S4" s="21">
        <f>SUM(N4:R4)</f>
        <v>90</v>
      </c>
      <c r="T4" s="22">
        <v>325</v>
      </c>
      <c r="Z4" s="91"/>
    </row>
    <row r="5" spans="1:28" x14ac:dyDescent="0.3">
      <c r="B5" s="1"/>
      <c r="C5" s="6" t="s">
        <v>298</v>
      </c>
      <c r="D5" s="7" t="s">
        <v>5</v>
      </c>
      <c r="E5" s="1"/>
      <c r="F5" s="1"/>
      <c r="G5" s="1"/>
      <c r="J5" s="15" t="s">
        <v>300</v>
      </c>
      <c r="K5" s="16" t="s">
        <v>69</v>
      </c>
      <c r="L5" s="17"/>
      <c r="M5" s="18"/>
      <c r="N5" s="19">
        <v>20</v>
      </c>
      <c r="O5" s="19">
        <v>18</v>
      </c>
      <c r="P5" s="19">
        <v>25</v>
      </c>
      <c r="Q5" s="19">
        <v>23</v>
      </c>
      <c r="R5" s="20"/>
      <c r="S5" s="21">
        <f>SUM(N5:R5)</f>
        <v>86</v>
      </c>
      <c r="T5" s="22">
        <v>325</v>
      </c>
      <c r="U5" s="1"/>
      <c r="V5" s="1"/>
      <c r="W5" s="1"/>
    </row>
    <row r="6" spans="1:28" x14ac:dyDescent="0.3">
      <c r="C6" s="23">
        <v>389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551</v>
      </c>
      <c r="D7" s="7" t="s">
        <v>7</v>
      </c>
      <c r="G7" s="1"/>
      <c r="S7" s="1"/>
      <c r="T7" s="25" t="s">
        <v>8</v>
      </c>
      <c r="U7" s="1"/>
      <c r="V7" s="26">
        <v>325</v>
      </c>
      <c r="W7" s="1"/>
    </row>
    <row r="8" spans="1:28" x14ac:dyDescent="0.3">
      <c r="B8" s="1"/>
      <c r="C8" s="24" t="s">
        <v>560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>
        <v>31</v>
      </c>
      <c r="W11" s="1"/>
      <c r="X11" s="1"/>
      <c r="Y11" s="31"/>
      <c r="Z11" s="42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68</v>
      </c>
      <c r="B13" s="1" t="s">
        <v>45</v>
      </c>
      <c r="C13" s="27" t="s">
        <v>116</v>
      </c>
      <c r="D13" s="38">
        <v>22</v>
      </c>
      <c r="E13" s="92"/>
      <c r="F13" s="27">
        <v>1</v>
      </c>
      <c r="G13" s="92"/>
      <c r="H13" s="27"/>
      <c r="I13" s="27"/>
      <c r="J13" s="27">
        <v>0</v>
      </c>
      <c r="K13" s="27">
        <v>2</v>
      </c>
      <c r="L13" s="92"/>
      <c r="M13" s="92"/>
      <c r="N13" s="27">
        <f>SUM(L13:M13)</f>
        <v>0</v>
      </c>
      <c r="O13" s="92"/>
      <c r="P13" s="93"/>
      <c r="Q13" s="92"/>
      <c r="R13" s="92"/>
      <c r="S13" s="92"/>
      <c r="T13" s="27">
        <f>+(F13*2)+J13</f>
        <v>2</v>
      </c>
      <c r="U13" s="40" t="str">
        <f>IFERROR(((T13+Q13+N13-R13)+(O13*2))/E13,"")</f>
        <v/>
      </c>
      <c r="V13" s="22">
        <v>325</v>
      </c>
      <c r="W13" s="22" t="s">
        <v>82</v>
      </c>
      <c r="X13" s="22" t="s">
        <v>96</v>
      </c>
      <c r="Y13" s="73">
        <v>389</v>
      </c>
      <c r="Z13" s="42"/>
      <c r="AA13" s="1" t="s">
        <v>97</v>
      </c>
      <c r="AB13" s="28" t="s">
        <v>301</v>
      </c>
    </row>
    <row r="14" spans="1:28" x14ac:dyDescent="0.3">
      <c r="A14" s="1" t="s">
        <v>68</v>
      </c>
      <c r="B14" s="1" t="s">
        <v>45</v>
      </c>
      <c r="C14" s="27" t="s">
        <v>50</v>
      </c>
      <c r="D14" s="38">
        <v>15</v>
      </c>
      <c r="E14" s="92"/>
      <c r="F14" s="27">
        <v>3</v>
      </c>
      <c r="G14" s="92"/>
      <c r="H14" s="27"/>
      <c r="I14" s="27"/>
      <c r="J14" s="27">
        <v>4</v>
      </c>
      <c r="K14" s="27">
        <v>4</v>
      </c>
      <c r="L14" s="92"/>
      <c r="M14" s="92"/>
      <c r="N14" s="27">
        <f>SUM(L14:M14)</f>
        <v>0</v>
      </c>
      <c r="O14" s="92"/>
      <c r="P14" s="93"/>
      <c r="Q14" s="92"/>
      <c r="R14" s="92"/>
      <c r="S14" s="92"/>
      <c r="T14" s="27">
        <f>+(F14*2)+J14</f>
        <v>10</v>
      </c>
      <c r="U14" s="40" t="str">
        <f>IFERROR(((T14+Q14+N14-R14)+(O14*2))/E14,"")</f>
        <v/>
      </c>
      <c r="V14" s="22">
        <v>325</v>
      </c>
      <c r="W14" s="22" t="s">
        <v>82</v>
      </c>
      <c r="X14" s="22" t="s">
        <v>96</v>
      </c>
      <c r="Y14" s="73">
        <v>389</v>
      </c>
      <c r="Z14" s="42"/>
      <c r="AA14" s="1" t="s">
        <v>97</v>
      </c>
      <c r="AB14" s="28" t="s">
        <v>301</v>
      </c>
    </row>
    <row r="15" spans="1:28" x14ac:dyDescent="0.3">
      <c r="A15" s="1" t="s">
        <v>68</v>
      </c>
      <c r="B15" s="1" t="s">
        <v>45</v>
      </c>
      <c r="C15" s="27" t="s">
        <v>49</v>
      </c>
      <c r="D15" s="38">
        <v>10</v>
      </c>
      <c r="E15" s="92"/>
      <c r="F15" s="27">
        <v>3</v>
      </c>
      <c r="G15" s="92"/>
      <c r="H15" s="27"/>
      <c r="I15" s="27"/>
      <c r="J15" s="27">
        <v>3</v>
      </c>
      <c r="K15" s="27">
        <v>4</v>
      </c>
      <c r="L15" s="92"/>
      <c r="M15" s="92"/>
      <c r="N15" s="27">
        <f t="shared" ref="N15:N18" si="0">SUM(L15:M15)</f>
        <v>0</v>
      </c>
      <c r="O15" s="93"/>
      <c r="P15" s="93"/>
      <c r="Q15" s="93"/>
      <c r="R15" s="93"/>
      <c r="S15" s="93"/>
      <c r="T15" s="27">
        <f t="shared" ref="T15:T22" si="1">+(F15*2)+J15</f>
        <v>9</v>
      </c>
      <c r="U15" s="40" t="str">
        <f t="shared" ref="U15:U22" si="2">IFERROR(((T15+Q15+N15-R15)+(O15*2))/E15,"")</f>
        <v/>
      </c>
      <c r="V15" s="22">
        <v>325</v>
      </c>
      <c r="W15" s="22" t="s">
        <v>82</v>
      </c>
      <c r="X15" s="22" t="s">
        <v>96</v>
      </c>
      <c r="Y15" s="73">
        <v>389</v>
      </c>
      <c r="Z15" s="42"/>
      <c r="AA15" s="1" t="s">
        <v>97</v>
      </c>
      <c r="AB15" s="28" t="s">
        <v>301</v>
      </c>
    </row>
    <row r="16" spans="1:28" x14ac:dyDescent="0.3">
      <c r="A16" s="1" t="s">
        <v>68</v>
      </c>
      <c r="B16" s="1" t="s">
        <v>45</v>
      </c>
      <c r="C16" s="27" t="s">
        <v>46</v>
      </c>
      <c r="D16" s="38">
        <v>12</v>
      </c>
      <c r="E16" s="92"/>
      <c r="F16" s="27">
        <v>2</v>
      </c>
      <c r="G16" s="92"/>
      <c r="H16" s="27"/>
      <c r="I16" s="27"/>
      <c r="J16" s="27">
        <v>1</v>
      </c>
      <c r="K16" s="27">
        <v>2</v>
      </c>
      <c r="L16" s="92"/>
      <c r="M16" s="92"/>
      <c r="N16" s="27">
        <f t="shared" si="0"/>
        <v>0</v>
      </c>
      <c r="O16" s="93"/>
      <c r="P16" s="93"/>
      <c r="Q16" s="93"/>
      <c r="R16" s="93"/>
      <c r="S16" s="93"/>
      <c r="T16" s="27">
        <f t="shared" si="1"/>
        <v>5</v>
      </c>
      <c r="U16" s="40" t="str">
        <f t="shared" si="2"/>
        <v/>
      </c>
      <c r="V16" s="22">
        <v>325</v>
      </c>
      <c r="W16" s="22" t="s">
        <v>82</v>
      </c>
      <c r="X16" s="22" t="s">
        <v>96</v>
      </c>
      <c r="Y16" s="73">
        <v>389</v>
      </c>
      <c r="Z16" s="42"/>
      <c r="AA16" s="1" t="s">
        <v>97</v>
      </c>
      <c r="AB16" s="28" t="s">
        <v>301</v>
      </c>
    </row>
    <row r="17" spans="1:28" x14ac:dyDescent="0.3">
      <c r="A17" s="1" t="s">
        <v>68</v>
      </c>
      <c r="B17" s="1" t="s">
        <v>45</v>
      </c>
      <c r="C17" s="27" t="s">
        <v>47</v>
      </c>
      <c r="D17" s="38">
        <v>30</v>
      </c>
      <c r="E17" s="92"/>
      <c r="F17" s="27">
        <v>3</v>
      </c>
      <c r="G17" s="92"/>
      <c r="H17" s="27"/>
      <c r="I17" s="27"/>
      <c r="J17" s="27">
        <v>2</v>
      </c>
      <c r="K17" s="27">
        <v>2</v>
      </c>
      <c r="L17" s="92"/>
      <c r="M17" s="92"/>
      <c r="N17" s="27">
        <f t="shared" si="0"/>
        <v>0</v>
      </c>
      <c r="O17" s="93"/>
      <c r="P17" s="93"/>
      <c r="Q17" s="93"/>
      <c r="R17" s="93"/>
      <c r="S17" s="93"/>
      <c r="T17" s="27">
        <f t="shared" si="1"/>
        <v>8</v>
      </c>
      <c r="U17" s="40" t="str">
        <f t="shared" si="2"/>
        <v/>
      </c>
      <c r="V17" s="22">
        <v>325</v>
      </c>
      <c r="W17" s="22" t="s">
        <v>82</v>
      </c>
      <c r="X17" s="22" t="s">
        <v>96</v>
      </c>
      <c r="Y17" s="73">
        <v>389</v>
      </c>
      <c r="Z17" s="42"/>
      <c r="AA17" s="1" t="s">
        <v>97</v>
      </c>
      <c r="AB17" s="28" t="s">
        <v>301</v>
      </c>
    </row>
    <row r="18" spans="1:28" x14ac:dyDescent="0.3">
      <c r="A18" s="1" t="s">
        <v>68</v>
      </c>
      <c r="B18" s="1" t="s">
        <v>45</v>
      </c>
      <c r="C18" s="27" t="s">
        <v>48</v>
      </c>
      <c r="D18" s="38">
        <v>31</v>
      </c>
      <c r="E18" s="92"/>
      <c r="F18" s="27">
        <v>7</v>
      </c>
      <c r="G18" s="92"/>
      <c r="H18" s="27"/>
      <c r="I18" s="27"/>
      <c r="J18" s="27">
        <v>2</v>
      </c>
      <c r="K18" s="27">
        <v>3</v>
      </c>
      <c r="L18" s="92"/>
      <c r="M18" s="92"/>
      <c r="N18" s="27">
        <f t="shared" si="0"/>
        <v>0</v>
      </c>
      <c r="O18" s="93"/>
      <c r="P18" s="93"/>
      <c r="Q18" s="93"/>
      <c r="R18" s="93"/>
      <c r="S18" s="93"/>
      <c r="T18" s="27">
        <f t="shared" si="1"/>
        <v>16</v>
      </c>
      <c r="U18" s="40" t="str">
        <f t="shared" si="2"/>
        <v/>
      </c>
      <c r="V18" s="22">
        <v>325</v>
      </c>
      <c r="W18" s="22" t="s">
        <v>82</v>
      </c>
      <c r="X18" s="22" t="s">
        <v>96</v>
      </c>
      <c r="Y18" s="73">
        <v>389</v>
      </c>
      <c r="Z18" s="42"/>
      <c r="AA18" s="1" t="s">
        <v>97</v>
      </c>
      <c r="AB18" s="28" t="s">
        <v>301</v>
      </c>
    </row>
    <row r="19" spans="1:28" x14ac:dyDescent="0.3">
      <c r="A19" s="1" t="s">
        <v>68</v>
      </c>
      <c r="B19" s="1" t="s">
        <v>45</v>
      </c>
      <c r="C19" s="27" t="s">
        <v>118</v>
      </c>
      <c r="D19" s="38">
        <v>33</v>
      </c>
      <c r="E19" s="92"/>
      <c r="F19" s="27">
        <v>5</v>
      </c>
      <c r="G19" s="92"/>
      <c r="H19" s="27"/>
      <c r="I19" s="27"/>
      <c r="J19" s="27">
        <v>4</v>
      </c>
      <c r="K19" s="27">
        <v>6</v>
      </c>
      <c r="L19" s="92"/>
      <c r="M19" s="92"/>
      <c r="N19" s="27">
        <f t="shared" ref="N19" si="3">SUM(L19:M19)</f>
        <v>0</v>
      </c>
      <c r="O19" s="93"/>
      <c r="P19" s="93"/>
      <c r="Q19" s="93"/>
      <c r="R19" s="93"/>
      <c r="S19" s="93"/>
      <c r="T19" s="27">
        <f t="shared" si="1"/>
        <v>14</v>
      </c>
      <c r="U19" s="40" t="str">
        <f t="shared" si="2"/>
        <v/>
      </c>
      <c r="V19" s="22">
        <v>325</v>
      </c>
      <c r="W19" s="22" t="s">
        <v>82</v>
      </c>
      <c r="X19" s="22" t="s">
        <v>96</v>
      </c>
      <c r="Y19" s="73">
        <v>389</v>
      </c>
      <c r="Z19" s="42"/>
      <c r="AA19" s="1" t="s">
        <v>97</v>
      </c>
      <c r="AB19" s="28" t="s">
        <v>301</v>
      </c>
    </row>
    <row r="20" spans="1:28" x14ac:dyDescent="0.3">
      <c r="A20" s="1" t="s">
        <v>68</v>
      </c>
      <c r="B20" s="1" t="s">
        <v>45</v>
      </c>
      <c r="C20" s="27" t="s">
        <v>51</v>
      </c>
      <c r="D20" s="38">
        <v>34</v>
      </c>
      <c r="E20" s="92"/>
      <c r="F20" s="27">
        <v>9</v>
      </c>
      <c r="G20" s="92"/>
      <c r="H20" s="27"/>
      <c r="I20" s="27"/>
      <c r="J20" s="27">
        <v>0</v>
      </c>
      <c r="K20" s="27">
        <v>0</v>
      </c>
      <c r="L20" s="92"/>
      <c r="M20" s="92"/>
      <c r="N20" s="27">
        <f>SUM(L20:M20)</f>
        <v>0</v>
      </c>
      <c r="O20" s="93"/>
      <c r="P20" s="93"/>
      <c r="Q20" s="93"/>
      <c r="R20" s="93"/>
      <c r="S20" s="93"/>
      <c r="T20" s="27">
        <f t="shared" si="1"/>
        <v>18</v>
      </c>
      <c r="U20" s="40" t="str">
        <f t="shared" si="2"/>
        <v/>
      </c>
      <c r="V20" s="22">
        <v>325</v>
      </c>
      <c r="W20" s="22" t="s">
        <v>82</v>
      </c>
      <c r="X20" s="22" t="s">
        <v>96</v>
      </c>
      <c r="Y20" s="73">
        <v>389</v>
      </c>
      <c r="Z20" s="42"/>
      <c r="AA20" s="1" t="s">
        <v>97</v>
      </c>
      <c r="AB20" s="28" t="s">
        <v>301</v>
      </c>
    </row>
    <row r="21" spans="1:28" x14ac:dyDescent="0.3">
      <c r="A21" s="1" t="s">
        <v>68</v>
      </c>
      <c r="B21" s="1" t="s">
        <v>45</v>
      </c>
      <c r="C21" s="27" t="s">
        <v>54</v>
      </c>
      <c r="D21" s="38">
        <v>5</v>
      </c>
      <c r="E21" s="92" t="s">
        <v>573</v>
      </c>
      <c r="F21" s="27"/>
      <c r="G21" s="92"/>
      <c r="H21" s="27"/>
      <c r="I21" s="27"/>
      <c r="J21" s="27"/>
      <c r="K21" s="27"/>
      <c r="L21" s="92"/>
      <c r="M21" s="92"/>
      <c r="N21" s="27">
        <f>SUM(L21:M21)</f>
        <v>0</v>
      </c>
      <c r="O21" s="93"/>
      <c r="P21" s="93"/>
      <c r="Q21" s="93"/>
      <c r="R21" s="93"/>
      <c r="S21" s="93"/>
      <c r="T21" s="27">
        <f t="shared" si="1"/>
        <v>0</v>
      </c>
      <c r="U21" s="40" t="str">
        <f t="shared" si="2"/>
        <v/>
      </c>
      <c r="V21" s="22">
        <v>325</v>
      </c>
      <c r="W21" s="22" t="s">
        <v>82</v>
      </c>
      <c r="X21" s="22" t="s">
        <v>96</v>
      </c>
      <c r="Y21" s="73">
        <v>389</v>
      </c>
      <c r="Z21" s="42"/>
      <c r="AA21" s="1" t="s">
        <v>97</v>
      </c>
      <c r="AB21" s="28" t="s">
        <v>301</v>
      </c>
    </row>
    <row r="22" spans="1:28" x14ac:dyDescent="0.3">
      <c r="A22" s="1" t="s">
        <v>68</v>
      </c>
      <c r="B22" s="1" t="s">
        <v>45</v>
      </c>
      <c r="C22" s="27" t="s">
        <v>55</v>
      </c>
      <c r="D22" s="38">
        <v>11</v>
      </c>
      <c r="E22" s="92"/>
      <c r="F22" s="27">
        <v>4</v>
      </c>
      <c r="G22" s="92"/>
      <c r="H22" s="27"/>
      <c r="I22" s="27"/>
      <c r="J22" s="27">
        <v>0</v>
      </c>
      <c r="K22" s="27">
        <v>0</v>
      </c>
      <c r="L22" s="92"/>
      <c r="M22" s="92"/>
      <c r="N22" s="27">
        <f>SUM(L22:M22)</f>
        <v>0</v>
      </c>
      <c r="O22" s="93"/>
      <c r="P22" s="93"/>
      <c r="Q22" s="93"/>
      <c r="R22" s="93"/>
      <c r="S22" s="93"/>
      <c r="T22" s="27">
        <f t="shared" si="1"/>
        <v>8</v>
      </c>
      <c r="U22" s="40" t="str">
        <f t="shared" si="2"/>
        <v/>
      </c>
      <c r="V22" s="22">
        <v>325</v>
      </c>
      <c r="W22" s="22" t="s">
        <v>82</v>
      </c>
      <c r="X22" s="22" t="s">
        <v>96</v>
      </c>
      <c r="Y22" s="73">
        <v>389</v>
      </c>
      <c r="Z22" s="42"/>
      <c r="AA22" s="1" t="s">
        <v>97</v>
      </c>
      <c r="AB22" s="28" t="s">
        <v>301</v>
      </c>
    </row>
    <row r="23" spans="1:28" x14ac:dyDescent="0.3">
      <c r="A23" s="1" t="s">
        <v>68</v>
      </c>
      <c r="B23" s="1" t="s">
        <v>45</v>
      </c>
      <c r="C23" s="57" t="s">
        <v>38</v>
      </c>
      <c r="D23" s="1"/>
      <c r="E23" s="57">
        <v>240</v>
      </c>
      <c r="F23" s="43"/>
      <c r="G23" s="43"/>
      <c r="H23" s="43"/>
      <c r="I23" s="43"/>
      <c r="J23" s="43"/>
      <c r="K23" s="43"/>
      <c r="L23" s="43"/>
      <c r="M23" s="43"/>
      <c r="N23" s="27"/>
      <c r="O23" s="43"/>
      <c r="P23" s="43"/>
      <c r="Q23" s="43"/>
      <c r="R23" s="43"/>
      <c r="S23" s="43"/>
      <c r="T23" s="57"/>
      <c r="U23" s="40" t="str">
        <f t="shared" ref="U23" si="4">_xlfn.IFNA("",((T23+Q23+N23-R23)+(O23*2))/E23)</f>
        <v/>
      </c>
      <c r="V23" s="22">
        <v>325</v>
      </c>
      <c r="W23" s="22" t="s">
        <v>82</v>
      </c>
      <c r="X23" s="22" t="s">
        <v>96</v>
      </c>
      <c r="Y23" s="73">
        <v>389</v>
      </c>
      <c r="Z23" s="42"/>
      <c r="AA23" s="1" t="s">
        <v>97</v>
      </c>
      <c r="AB23" s="28" t="s">
        <v>301</v>
      </c>
    </row>
    <row r="24" spans="1:28" x14ac:dyDescent="0.3">
      <c r="A24" s="44" t="s">
        <v>68</v>
      </c>
      <c r="B24" s="44" t="s">
        <v>45</v>
      </c>
      <c r="C24" s="45" t="s">
        <v>39</v>
      </c>
      <c r="D24" s="44"/>
      <c r="E24" s="45">
        <f t="shared" ref="E24:T24" si="5">SUM(E13:E23)</f>
        <v>240</v>
      </c>
      <c r="F24" s="45">
        <f t="shared" si="5"/>
        <v>37</v>
      </c>
      <c r="G24" s="45">
        <f t="shared" si="5"/>
        <v>0</v>
      </c>
      <c r="H24" s="45">
        <f t="shared" si="5"/>
        <v>0</v>
      </c>
      <c r="I24" s="45">
        <f t="shared" si="5"/>
        <v>0</v>
      </c>
      <c r="J24" s="45">
        <f t="shared" si="5"/>
        <v>16</v>
      </c>
      <c r="K24" s="45">
        <f t="shared" si="5"/>
        <v>23</v>
      </c>
      <c r="L24" s="45">
        <f t="shared" si="5"/>
        <v>0</v>
      </c>
      <c r="M24" s="45">
        <f t="shared" si="5"/>
        <v>0</v>
      </c>
      <c r="N24" s="45">
        <f t="shared" si="5"/>
        <v>0</v>
      </c>
      <c r="O24" s="45">
        <f t="shared" si="5"/>
        <v>0</v>
      </c>
      <c r="P24" s="45">
        <f t="shared" si="5"/>
        <v>0</v>
      </c>
      <c r="Q24" s="45">
        <f t="shared" si="5"/>
        <v>0</v>
      </c>
      <c r="R24" s="45">
        <f t="shared" si="5"/>
        <v>0</v>
      </c>
      <c r="S24" s="45">
        <f t="shared" si="5"/>
        <v>0</v>
      </c>
      <c r="T24" s="45">
        <f t="shared" si="5"/>
        <v>90</v>
      </c>
      <c r="U24" s="46">
        <f>((T24+Q24+N24-R24)+(O24*2))/E24</f>
        <v>0.375</v>
      </c>
      <c r="V24" s="47">
        <v>325</v>
      </c>
      <c r="W24" s="47" t="s">
        <v>82</v>
      </c>
      <c r="X24" s="47" t="s">
        <v>96</v>
      </c>
      <c r="Y24" s="74">
        <v>389</v>
      </c>
      <c r="Z24" s="49"/>
      <c r="AA24" s="44" t="s">
        <v>97</v>
      </c>
      <c r="AB24" s="80" t="s">
        <v>301</v>
      </c>
    </row>
    <row r="25" spans="1:28" x14ac:dyDescent="0.3">
      <c r="A25" s="1"/>
      <c r="B25" s="1"/>
      <c r="C25" s="1"/>
      <c r="D25" s="1"/>
      <c r="F25" s="50" t="s">
        <v>40</v>
      </c>
      <c r="G25" s="51" t="e">
        <f>F24/G24</f>
        <v>#DIV/0!</v>
      </c>
      <c r="H25" s="27"/>
      <c r="I25" s="1"/>
      <c r="J25" s="50" t="s">
        <v>41</v>
      </c>
      <c r="K25" s="52">
        <f>J24/K24</f>
        <v>0.69565217391304346</v>
      </c>
      <c r="L25" s="1"/>
      <c r="M25" s="39" t="s">
        <v>42</v>
      </c>
      <c r="N25" s="53"/>
      <c r="P25" s="1"/>
      <c r="Q25" s="1"/>
      <c r="R25" s="1"/>
      <c r="S25" s="1"/>
      <c r="T25" s="1"/>
      <c r="U25" s="1"/>
      <c r="V25" s="22"/>
      <c r="W25" s="22"/>
      <c r="X25" s="22"/>
      <c r="Y25" s="54"/>
      <c r="Z25" s="42"/>
      <c r="AA25" s="1"/>
      <c r="AB25" s="28"/>
    </row>
    <row r="26" spans="1:28" x14ac:dyDescent="0.3">
      <c r="A26" s="1"/>
      <c r="B26" s="1"/>
      <c r="C26" s="5" t="s">
        <v>43</v>
      </c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1"/>
      <c r="D27" s="1"/>
      <c r="F27" s="50"/>
      <c r="G27" s="82"/>
      <c r="H27" s="27"/>
      <c r="I27" s="1"/>
      <c r="J27" s="50"/>
      <c r="K27" s="83"/>
      <c r="L27" s="1"/>
      <c r="M27" s="39"/>
      <c r="N27" s="84"/>
      <c r="P27" s="1"/>
      <c r="Q27" s="1"/>
      <c r="R27" s="1"/>
      <c r="S27" s="1"/>
      <c r="T27" s="1"/>
      <c r="U27" s="1"/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5"/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B32" s="1"/>
      <c r="C32" s="32" t="s">
        <v>69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35">
        <v>30</v>
      </c>
      <c r="AB32" s="87"/>
    </row>
    <row r="33" spans="1:28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</row>
    <row r="34" spans="1:28" x14ac:dyDescent="0.3">
      <c r="A34" s="1" t="s">
        <v>45</v>
      </c>
      <c r="B34" s="1" t="s">
        <v>68</v>
      </c>
      <c r="C34" s="27" t="s">
        <v>331</v>
      </c>
      <c r="D34" s="38">
        <v>11</v>
      </c>
      <c r="E34" s="92"/>
      <c r="F34" s="27">
        <v>1</v>
      </c>
      <c r="G34" s="92"/>
      <c r="H34" s="27"/>
      <c r="I34" s="27"/>
      <c r="J34" s="27">
        <v>2</v>
      </c>
      <c r="K34" s="27">
        <v>2</v>
      </c>
      <c r="L34" s="92"/>
      <c r="M34" s="92"/>
      <c r="N34" s="27">
        <f>SUM(L34:M34)</f>
        <v>0</v>
      </c>
      <c r="O34" s="92"/>
      <c r="P34" s="93"/>
      <c r="Q34" s="92"/>
      <c r="R34" s="92"/>
      <c r="S34" s="92"/>
      <c r="T34" s="27">
        <f>(H34*3)+((F34-H34)*2)+J34</f>
        <v>4</v>
      </c>
      <c r="U34" s="40" t="str">
        <f>IFERROR(((T34+Q34+N34-R34)+(O34*2))/E34,"")</f>
        <v/>
      </c>
      <c r="V34" s="22">
        <v>325</v>
      </c>
      <c r="W34" s="22" t="s">
        <v>95</v>
      </c>
      <c r="X34" s="22" t="s">
        <v>83</v>
      </c>
      <c r="Y34" s="73">
        <v>389</v>
      </c>
      <c r="Z34" s="42"/>
      <c r="AA34" s="1" t="s">
        <v>231</v>
      </c>
      <c r="AB34" s="28" t="s">
        <v>302</v>
      </c>
    </row>
    <row r="35" spans="1:28" x14ac:dyDescent="0.3">
      <c r="A35" s="1" t="s">
        <v>45</v>
      </c>
      <c r="B35" s="1" t="s">
        <v>68</v>
      </c>
      <c r="C35" s="27" t="s">
        <v>332</v>
      </c>
      <c r="D35" s="38">
        <v>24</v>
      </c>
      <c r="E35" s="92"/>
      <c r="F35" s="27">
        <v>8</v>
      </c>
      <c r="G35" s="92"/>
      <c r="H35" s="27"/>
      <c r="I35" s="27"/>
      <c r="J35" s="27">
        <v>4</v>
      </c>
      <c r="K35" s="27">
        <v>5</v>
      </c>
      <c r="L35" s="92"/>
      <c r="M35" s="92"/>
      <c r="N35" s="27">
        <f t="shared" ref="N35:N41" si="6">SUM(L35:M35)</f>
        <v>0</v>
      </c>
      <c r="O35" s="93"/>
      <c r="P35" s="93"/>
      <c r="Q35" s="93"/>
      <c r="R35" s="93"/>
      <c r="S35" s="93"/>
      <c r="T35" s="39">
        <f t="shared" ref="T35:T41" si="7">(H35*3)+((F35-H35)*2)+J35</f>
        <v>20</v>
      </c>
      <c r="U35" s="40" t="str">
        <f t="shared" ref="U35:U43" si="8">IFERROR(((T35+Q35+N35-R35)+(O35*2))/E35,"")</f>
        <v/>
      </c>
      <c r="V35" s="22">
        <v>325</v>
      </c>
      <c r="W35" s="22" t="s">
        <v>95</v>
      </c>
      <c r="X35" s="22" t="s">
        <v>83</v>
      </c>
      <c r="Y35" s="73">
        <v>389</v>
      </c>
      <c r="Z35" s="42"/>
      <c r="AA35" s="1" t="s">
        <v>231</v>
      </c>
      <c r="AB35" s="28" t="s">
        <v>302</v>
      </c>
    </row>
    <row r="36" spans="1:28" x14ac:dyDescent="0.3">
      <c r="A36" s="1" t="s">
        <v>45</v>
      </c>
      <c r="B36" s="1" t="s">
        <v>68</v>
      </c>
      <c r="C36" s="27" t="s">
        <v>333</v>
      </c>
      <c r="D36" s="38">
        <v>22</v>
      </c>
      <c r="E36" s="92"/>
      <c r="F36" s="27">
        <v>5</v>
      </c>
      <c r="G36" s="92"/>
      <c r="H36" s="27"/>
      <c r="I36" s="27"/>
      <c r="J36" s="27">
        <v>3</v>
      </c>
      <c r="K36" s="27">
        <v>3</v>
      </c>
      <c r="L36" s="92"/>
      <c r="M36" s="92"/>
      <c r="N36" s="27">
        <f t="shared" si="6"/>
        <v>0</v>
      </c>
      <c r="O36" s="93"/>
      <c r="P36" s="93"/>
      <c r="Q36" s="93"/>
      <c r="R36" s="93"/>
      <c r="S36" s="93"/>
      <c r="T36" s="39">
        <f t="shared" si="7"/>
        <v>13</v>
      </c>
      <c r="U36" s="40" t="str">
        <f t="shared" si="8"/>
        <v/>
      </c>
      <c r="V36" s="22">
        <v>325</v>
      </c>
      <c r="W36" s="22" t="s">
        <v>95</v>
      </c>
      <c r="X36" s="22" t="s">
        <v>83</v>
      </c>
      <c r="Y36" s="73">
        <v>389</v>
      </c>
      <c r="Z36" s="42"/>
      <c r="AA36" s="1" t="s">
        <v>231</v>
      </c>
      <c r="AB36" s="28" t="s">
        <v>302</v>
      </c>
    </row>
    <row r="37" spans="1:28" x14ac:dyDescent="0.3">
      <c r="A37" s="1" t="s">
        <v>45</v>
      </c>
      <c r="B37" s="1" t="s">
        <v>68</v>
      </c>
      <c r="C37" s="27" t="s">
        <v>334</v>
      </c>
      <c r="D37" s="38">
        <v>3</v>
      </c>
      <c r="E37" s="92" t="s">
        <v>415</v>
      </c>
      <c r="F37" s="27"/>
      <c r="G37" s="92"/>
      <c r="H37" s="27"/>
      <c r="I37" s="27"/>
      <c r="J37" s="27"/>
      <c r="K37" s="27"/>
      <c r="L37" s="92"/>
      <c r="M37" s="92"/>
      <c r="N37" s="27">
        <f t="shared" si="6"/>
        <v>0</v>
      </c>
      <c r="O37" s="93"/>
      <c r="P37" s="93"/>
      <c r="Q37" s="93"/>
      <c r="R37" s="93"/>
      <c r="S37" s="93"/>
      <c r="T37" s="39">
        <f t="shared" si="7"/>
        <v>0</v>
      </c>
      <c r="U37" s="40" t="str">
        <f t="shared" si="8"/>
        <v/>
      </c>
      <c r="V37" s="22">
        <v>325</v>
      </c>
      <c r="W37" s="22" t="s">
        <v>95</v>
      </c>
      <c r="X37" s="22" t="s">
        <v>83</v>
      </c>
      <c r="Y37" s="73">
        <v>389</v>
      </c>
      <c r="Z37" s="42"/>
      <c r="AA37" s="1" t="s">
        <v>231</v>
      </c>
      <c r="AB37" s="28" t="s">
        <v>302</v>
      </c>
    </row>
    <row r="38" spans="1:28" x14ac:dyDescent="0.3">
      <c r="A38" s="1" t="s">
        <v>45</v>
      </c>
      <c r="B38" s="1" t="s">
        <v>68</v>
      </c>
      <c r="C38" s="27" t="s">
        <v>335</v>
      </c>
      <c r="D38" s="38">
        <v>45</v>
      </c>
      <c r="E38" s="92"/>
      <c r="F38" s="27">
        <v>3</v>
      </c>
      <c r="G38" s="92"/>
      <c r="H38" s="27"/>
      <c r="I38" s="27"/>
      <c r="J38" s="27">
        <v>0</v>
      </c>
      <c r="K38" s="27">
        <v>0</v>
      </c>
      <c r="L38" s="92"/>
      <c r="M38" s="92"/>
      <c r="N38" s="27">
        <f t="shared" si="6"/>
        <v>0</v>
      </c>
      <c r="O38" s="93"/>
      <c r="P38" s="93"/>
      <c r="Q38" s="93"/>
      <c r="R38" s="93"/>
      <c r="S38" s="93"/>
      <c r="T38" s="39">
        <f t="shared" si="7"/>
        <v>6</v>
      </c>
      <c r="U38" s="40" t="str">
        <f t="shared" si="8"/>
        <v/>
      </c>
      <c r="V38" s="22">
        <v>325</v>
      </c>
      <c r="W38" s="22" t="s">
        <v>95</v>
      </c>
      <c r="X38" s="22" t="s">
        <v>83</v>
      </c>
      <c r="Y38" s="73">
        <v>389</v>
      </c>
      <c r="Z38" s="42"/>
      <c r="AA38" s="1" t="s">
        <v>231</v>
      </c>
      <c r="AB38" s="28" t="s">
        <v>302</v>
      </c>
    </row>
    <row r="39" spans="1:28" x14ac:dyDescent="0.3">
      <c r="A39" s="1" t="s">
        <v>45</v>
      </c>
      <c r="B39" s="1" t="s">
        <v>68</v>
      </c>
      <c r="C39" s="27" t="s">
        <v>336</v>
      </c>
      <c r="D39" s="38">
        <v>23</v>
      </c>
      <c r="E39" s="92"/>
      <c r="F39" s="27">
        <v>8</v>
      </c>
      <c r="G39" s="92"/>
      <c r="H39" s="27"/>
      <c r="I39" s="27"/>
      <c r="J39" s="27">
        <v>0</v>
      </c>
      <c r="K39" s="27">
        <v>1</v>
      </c>
      <c r="L39" s="92"/>
      <c r="M39" s="92"/>
      <c r="N39" s="27">
        <f t="shared" si="6"/>
        <v>0</v>
      </c>
      <c r="O39" s="93"/>
      <c r="P39" s="93"/>
      <c r="Q39" s="93"/>
      <c r="R39" s="93"/>
      <c r="S39" s="93"/>
      <c r="T39" s="39">
        <f t="shared" si="7"/>
        <v>16</v>
      </c>
      <c r="U39" s="40" t="str">
        <f t="shared" si="8"/>
        <v/>
      </c>
      <c r="V39" s="22">
        <v>325</v>
      </c>
      <c r="W39" s="22" t="s">
        <v>95</v>
      </c>
      <c r="X39" s="22" t="s">
        <v>83</v>
      </c>
      <c r="Y39" s="73">
        <v>389</v>
      </c>
      <c r="Z39" s="42"/>
      <c r="AA39" s="1" t="s">
        <v>231</v>
      </c>
      <c r="AB39" s="28" t="s">
        <v>302</v>
      </c>
    </row>
    <row r="40" spans="1:28" x14ac:dyDescent="0.3">
      <c r="A40" s="1" t="s">
        <v>45</v>
      </c>
      <c r="B40" s="1" t="s">
        <v>68</v>
      </c>
      <c r="C40" s="27" t="s">
        <v>559</v>
      </c>
      <c r="D40" s="94"/>
      <c r="E40" s="92"/>
      <c r="F40" s="27"/>
      <c r="G40" s="92"/>
      <c r="H40" s="27"/>
      <c r="I40" s="27"/>
      <c r="J40" s="27">
        <v>3</v>
      </c>
      <c r="K40" s="27">
        <v>4</v>
      </c>
      <c r="L40" s="92"/>
      <c r="M40" s="92"/>
      <c r="N40" s="27">
        <f t="shared" ref="N40" si="9">SUM(L40:M40)</f>
        <v>0</v>
      </c>
      <c r="O40" s="93"/>
      <c r="P40" s="93"/>
      <c r="Q40" s="93"/>
      <c r="R40" s="93"/>
      <c r="S40" s="93"/>
      <c r="T40" s="39">
        <f t="shared" si="7"/>
        <v>3</v>
      </c>
      <c r="U40" s="40" t="str">
        <f t="shared" si="8"/>
        <v/>
      </c>
      <c r="V40" s="22">
        <v>325</v>
      </c>
      <c r="W40" s="22" t="s">
        <v>95</v>
      </c>
      <c r="X40" s="22" t="s">
        <v>83</v>
      </c>
      <c r="Y40" s="73">
        <v>389</v>
      </c>
      <c r="Z40" s="42"/>
      <c r="AA40" s="1" t="s">
        <v>231</v>
      </c>
      <c r="AB40" s="28" t="s">
        <v>302</v>
      </c>
    </row>
    <row r="41" spans="1:28" x14ac:dyDescent="0.3">
      <c r="A41" s="1" t="s">
        <v>45</v>
      </c>
      <c r="B41" s="1" t="s">
        <v>68</v>
      </c>
      <c r="C41" s="27" t="s">
        <v>337</v>
      </c>
      <c r="D41" s="38">
        <v>40</v>
      </c>
      <c r="E41" s="92"/>
      <c r="F41" s="27">
        <v>0</v>
      </c>
      <c r="G41" s="92"/>
      <c r="H41" s="27"/>
      <c r="I41" s="27"/>
      <c r="J41" s="27">
        <v>2</v>
      </c>
      <c r="K41" s="27">
        <v>4</v>
      </c>
      <c r="L41" s="92"/>
      <c r="M41" s="92"/>
      <c r="N41" s="27">
        <f t="shared" si="6"/>
        <v>0</v>
      </c>
      <c r="O41" s="93"/>
      <c r="P41" s="93"/>
      <c r="Q41" s="93"/>
      <c r="R41" s="93"/>
      <c r="S41" s="93"/>
      <c r="T41" s="39">
        <f t="shared" si="7"/>
        <v>2</v>
      </c>
      <c r="U41" s="40" t="str">
        <f t="shared" si="8"/>
        <v/>
      </c>
      <c r="V41" s="22">
        <v>325</v>
      </c>
      <c r="W41" s="22" t="s">
        <v>95</v>
      </c>
      <c r="X41" s="22" t="s">
        <v>83</v>
      </c>
      <c r="Y41" s="73">
        <v>389</v>
      </c>
      <c r="Z41" s="42"/>
      <c r="AA41" s="1" t="s">
        <v>231</v>
      </c>
      <c r="AB41" s="28" t="s">
        <v>302</v>
      </c>
    </row>
    <row r="42" spans="1:28" x14ac:dyDescent="0.3">
      <c r="A42" s="1" t="s">
        <v>45</v>
      </c>
      <c r="B42" s="1" t="s">
        <v>68</v>
      </c>
      <c r="C42" s="27" t="s">
        <v>339</v>
      </c>
      <c r="D42" s="38">
        <v>10</v>
      </c>
      <c r="E42" s="92"/>
      <c r="F42" s="27">
        <v>6</v>
      </c>
      <c r="G42" s="92"/>
      <c r="H42" s="27"/>
      <c r="I42" s="27"/>
      <c r="J42" s="27">
        <v>2</v>
      </c>
      <c r="K42" s="27">
        <v>2</v>
      </c>
      <c r="L42" s="92"/>
      <c r="M42" s="92"/>
      <c r="N42" s="27">
        <f>SUM(L42:M42)</f>
        <v>0</v>
      </c>
      <c r="O42" s="93"/>
      <c r="P42" s="93"/>
      <c r="Q42" s="93"/>
      <c r="R42" s="93"/>
      <c r="S42" s="93"/>
      <c r="T42" s="39">
        <f>(H42*3)+((F42-H42)*2)+J42</f>
        <v>14</v>
      </c>
      <c r="U42" s="40" t="str">
        <f t="shared" si="8"/>
        <v/>
      </c>
      <c r="V42" s="22">
        <v>325</v>
      </c>
      <c r="W42" s="22" t="s">
        <v>95</v>
      </c>
      <c r="X42" s="22" t="s">
        <v>83</v>
      </c>
      <c r="Y42" s="73">
        <v>389</v>
      </c>
      <c r="Z42" s="42"/>
      <c r="AA42" s="1" t="s">
        <v>231</v>
      </c>
      <c r="AB42" s="28" t="s">
        <v>302</v>
      </c>
    </row>
    <row r="43" spans="1:28" x14ac:dyDescent="0.3">
      <c r="A43" s="1" t="s">
        <v>45</v>
      </c>
      <c r="B43" s="1" t="s">
        <v>68</v>
      </c>
      <c r="C43" s="27" t="s">
        <v>341</v>
      </c>
      <c r="D43" s="38">
        <v>15</v>
      </c>
      <c r="E43" s="92"/>
      <c r="F43" s="27">
        <v>3</v>
      </c>
      <c r="G43" s="92"/>
      <c r="H43" s="27"/>
      <c r="I43" s="27"/>
      <c r="J43" s="27">
        <v>2</v>
      </c>
      <c r="K43" s="27">
        <v>2</v>
      </c>
      <c r="L43" s="92"/>
      <c r="M43" s="92"/>
      <c r="N43" s="27">
        <f>SUM(L43:M43)</f>
        <v>0</v>
      </c>
      <c r="O43" s="93"/>
      <c r="P43" s="93"/>
      <c r="Q43" s="93"/>
      <c r="R43" s="93"/>
      <c r="S43" s="93"/>
      <c r="T43" s="39">
        <f>(H43*3)+((F43-H43)*2)+J43</f>
        <v>8</v>
      </c>
      <c r="U43" s="40" t="str">
        <f t="shared" si="8"/>
        <v/>
      </c>
      <c r="V43" s="22">
        <v>325</v>
      </c>
      <c r="W43" s="22" t="s">
        <v>95</v>
      </c>
      <c r="X43" s="22" t="s">
        <v>83</v>
      </c>
      <c r="Y43" s="73">
        <v>389</v>
      </c>
      <c r="Z43" s="42"/>
      <c r="AA43" s="1" t="s">
        <v>231</v>
      </c>
      <c r="AB43" s="28" t="s">
        <v>302</v>
      </c>
    </row>
    <row r="44" spans="1:28" x14ac:dyDescent="0.3">
      <c r="A44" s="1" t="s">
        <v>45</v>
      </c>
      <c r="B44" s="1" t="s">
        <v>68</v>
      </c>
      <c r="C44" s="57" t="s">
        <v>38</v>
      </c>
      <c r="D44" s="1"/>
      <c r="E44" s="57">
        <v>240</v>
      </c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57"/>
      <c r="U44" s="40" t="str">
        <f t="shared" ref="U44" si="10">_xlfn.IFNA("",((T44+Q44+N44-R44)+(O44*2))/E44)</f>
        <v/>
      </c>
      <c r="V44" s="22">
        <v>325</v>
      </c>
      <c r="W44" s="22" t="s">
        <v>95</v>
      </c>
      <c r="X44" s="22" t="s">
        <v>83</v>
      </c>
      <c r="Y44" s="73">
        <v>389</v>
      </c>
      <c r="Z44" s="42"/>
      <c r="AA44" s="1" t="s">
        <v>231</v>
      </c>
      <c r="AB44" s="28" t="s">
        <v>302</v>
      </c>
    </row>
    <row r="45" spans="1:28" x14ac:dyDescent="0.3">
      <c r="A45" s="44" t="s">
        <v>45</v>
      </c>
      <c r="B45" s="44" t="s">
        <v>68</v>
      </c>
      <c r="C45" s="45" t="s">
        <v>39</v>
      </c>
      <c r="D45" s="44"/>
      <c r="E45" s="45">
        <f t="shared" ref="E45:T45" si="11">SUM(E34:E44)</f>
        <v>240</v>
      </c>
      <c r="F45" s="45">
        <f t="shared" si="11"/>
        <v>34</v>
      </c>
      <c r="G45" s="45">
        <f t="shared" si="11"/>
        <v>0</v>
      </c>
      <c r="H45" s="45">
        <f t="shared" si="11"/>
        <v>0</v>
      </c>
      <c r="I45" s="45">
        <f t="shared" si="11"/>
        <v>0</v>
      </c>
      <c r="J45" s="45">
        <f t="shared" si="11"/>
        <v>18</v>
      </c>
      <c r="K45" s="45">
        <f t="shared" si="11"/>
        <v>23</v>
      </c>
      <c r="L45" s="45">
        <f t="shared" si="11"/>
        <v>0</v>
      </c>
      <c r="M45" s="45">
        <f t="shared" si="11"/>
        <v>0</v>
      </c>
      <c r="N45" s="45">
        <f t="shared" si="11"/>
        <v>0</v>
      </c>
      <c r="O45" s="45">
        <f t="shared" si="11"/>
        <v>0</v>
      </c>
      <c r="P45" s="45">
        <f t="shared" si="11"/>
        <v>0</v>
      </c>
      <c r="Q45" s="45">
        <f t="shared" si="11"/>
        <v>0</v>
      </c>
      <c r="R45" s="45">
        <f t="shared" si="11"/>
        <v>0</v>
      </c>
      <c r="S45" s="45">
        <f t="shared" si="11"/>
        <v>0</v>
      </c>
      <c r="T45" s="45">
        <f t="shared" si="11"/>
        <v>86</v>
      </c>
      <c r="U45" s="46">
        <f>((T45+Q45+N45-R45)+(O45*2))/E45</f>
        <v>0.35833333333333334</v>
      </c>
      <c r="V45" s="47">
        <v>325</v>
      </c>
      <c r="W45" s="47" t="s">
        <v>95</v>
      </c>
      <c r="X45" s="47" t="s">
        <v>83</v>
      </c>
      <c r="Y45" s="74">
        <v>389</v>
      </c>
      <c r="Z45" s="49"/>
      <c r="AA45" s="44" t="s">
        <v>231</v>
      </c>
      <c r="AB45" s="80" t="s">
        <v>302</v>
      </c>
    </row>
    <row r="46" spans="1:28" x14ac:dyDescent="0.3">
      <c r="A46" s="1"/>
      <c r="B46" s="1"/>
      <c r="C46" s="1"/>
      <c r="D46" s="1"/>
      <c r="F46" s="50" t="s">
        <v>40</v>
      </c>
      <c r="G46" s="51" t="e">
        <f>F45/G45</f>
        <v>#DIV/0!</v>
      </c>
      <c r="H46" s="27"/>
      <c r="I46" s="1"/>
      <c r="J46" s="50" t="s">
        <v>41</v>
      </c>
      <c r="K46" s="52">
        <f>J45/K45</f>
        <v>0.78260869565217395</v>
      </c>
      <c r="L46" s="1"/>
      <c r="M46" s="39" t="s">
        <v>42</v>
      </c>
      <c r="N46" s="53"/>
      <c r="P46" s="1"/>
      <c r="Q46" s="1"/>
      <c r="R46" s="1"/>
      <c r="S46" s="1"/>
      <c r="T46" s="1"/>
      <c r="U46" s="1"/>
      <c r="V46" s="22"/>
      <c r="W46" s="22"/>
      <c r="X46" s="22"/>
      <c r="Y46" s="54"/>
      <c r="Z46" s="42"/>
      <c r="AA46" s="1"/>
      <c r="AB46" s="28"/>
    </row>
    <row r="47" spans="1:28" x14ac:dyDescent="0.3">
      <c r="A47" s="1"/>
      <c r="B47" s="1"/>
      <c r="C47" s="5" t="s">
        <v>43</v>
      </c>
      <c r="V47" s="22"/>
      <c r="W47" s="22"/>
      <c r="X47" s="22"/>
      <c r="Y47" s="54"/>
      <c r="Z47" s="42"/>
      <c r="AA47" s="1"/>
      <c r="AB47" s="28"/>
    </row>
    <row r="48" spans="1:28" x14ac:dyDescent="0.3">
      <c r="A48" s="1"/>
      <c r="B48" s="1"/>
      <c r="C48" s="1"/>
      <c r="D48" s="1"/>
      <c r="F48" s="50"/>
      <c r="G48" s="82"/>
      <c r="H48" s="27"/>
      <c r="I48" s="1"/>
      <c r="J48" s="50"/>
      <c r="K48" s="83"/>
      <c r="L48" s="1"/>
      <c r="M48" s="39"/>
      <c r="N48" s="84"/>
      <c r="P48" s="1"/>
      <c r="Q48" s="1"/>
      <c r="R48" s="1"/>
      <c r="S48" s="1"/>
      <c r="T48" s="1"/>
      <c r="U48" s="1"/>
      <c r="V48" s="22"/>
      <c r="W48" s="22"/>
      <c r="X48" s="22"/>
      <c r="Y48" s="54"/>
      <c r="Z48" s="42"/>
      <c r="AA48" s="1"/>
      <c r="AB48" s="1"/>
    </row>
    <row r="49" spans="1:28" x14ac:dyDescent="0.3">
      <c r="A49" s="1"/>
      <c r="B49" s="1"/>
      <c r="C49" s="5"/>
      <c r="V49" s="22"/>
      <c r="W49" s="22"/>
      <c r="X49" s="22"/>
      <c r="Y49" s="54"/>
      <c r="Z49" s="42"/>
      <c r="AA49" s="1"/>
      <c r="AB49" s="1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2"/>
      <c r="AA50" s="1"/>
      <c r="AB50" s="1"/>
    </row>
  </sheetData>
  <sheetProtection sheet="1" objects="1" scenarios="1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3824D-3C8A-490B-8C09-4419D2E7CFED}">
  <sheetPr>
    <tabColor rgb="FFFF0000"/>
  </sheetPr>
  <dimension ref="A1:AB50"/>
  <sheetViews>
    <sheetView workbookViewId="0">
      <selection activeCell="C18" sqref="C18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55468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3" t="s">
        <v>484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29283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236</v>
      </c>
      <c r="D4" s="7" t="s">
        <v>4</v>
      </c>
      <c r="E4" s="8"/>
      <c r="F4" s="5"/>
      <c r="G4" s="1"/>
      <c r="J4" s="15" t="s">
        <v>303</v>
      </c>
      <c r="K4" s="16" t="s">
        <v>44</v>
      </c>
      <c r="L4" s="17"/>
      <c r="M4" s="18"/>
      <c r="N4" s="19">
        <v>23</v>
      </c>
      <c r="O4" s="19">
        <v>18</v>
      </c>
      <c r="P4" s="19">
        <v>23</v>
      </c>
      <c r="Q4" s="19">
        <v>17</v>
      </c>
      <c r="R4" s="20"/>
      <c r="S4" s="21">
        <f>SUM(N4:R4)</f>
        <v>81</v>
      </c>
      <c r="T4" s="22">
        <v>334</v>
      </c>
    </row>
    <row r="5" spans="1:28" x14ac:dyDescent="0.3">
      <c r="B5" s="1"/>
      <c r="C5" s="6" t="s">
        <v>286</v>
      </c>
      <c r="D5" s="7" t="s">
        <v>5</v>
      </c>
      <c r="E5" s="1"/>
      <c r="F5" s="1"/>
      <c r="G5" s="1"/>
      <c r="J5" s="15" t="s">
        <v>304</v>
      </c>
      <c r="K5" s="16" t="s">
        <v>77</v>
      </c>
      <c r="L5" s="17"/>
      <c r="M5" s="18"/>
      <c r="N5" s="19">
        <v>29</v>
      </c>
      <c r="O5" s="19">
        <v>19</v>
      </c>
      <c r="P5" s="19">
        <v>14</v>
      </c>
      <c r="Q5" s="19">
        <v>13</v>
      </c>
      <c r="R5" s="20"/>
      <c r="S5" s="21">
        <f>SUM(N5:R5)</f>
        <v>75</v>
      </c>
      <c r="T5" s="22">
        <v>334</v>
      </c>
      <c r="U5" s="1"/>
      <c r="V5" s="1"/>
      <c r="W5" s="1"/>
    </row>
    <row r="6" spans="1:28" x14ac:dyDescent="0.3">
      <c r="C6" s="23">
        <v>1229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72"/>
      <c r="D7" s="7" t="s">
        <v>7</v>
      </c>
      <c r="G7" s="1"/>
      <c r="S7" s="1"/>
      <c r="T7" s="25" t="s">
        <v>8</v>
      </c>
      <c r="U7" s="1"/>
      <c r="V7" s="26">
        <v>334</v>
      </c>
      <c r="W7" s="1"/>
    </row>
    <row r="8" spans="1:28" x14ac:dyDescent="0.3">
      <c r="B8" s="1"/>
      <c r="C8" s="72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>
        <v>32</v>
      </c>
      <c r="W11" s="1"/>
      <c r="X11" s="1"/>
      <c r="Y11" s="31"/>
      <c r="Z11" s="42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76</v>
      </c>
      <c r="B13" s="1" t="s">
        <v>45</v>
      </c>
      <c r="C13" s="27" t="s">
        <v>116</v>
      </c>
      <c r="D13" s="38">
        <v>22</v>
      </c>
      <c r="E13" s="92"/>
      <c r="F13" s="27">
        <v>2</v>
      </c>
      <c r="G13" s="92"/>
      <c r="H13" s="92"/>
      <c r="I13" s="92"/>
      <c r="J13" s="27">
        <v>1</v>
      </c>
      <c r="K13" s="27">
        <v>1</v>
      </c>
      <c r="L13" s="92"/>
      <c r="M13" s="92"/>
      <c r="N13" s="27">
        <f>SUM(L13:M13)</f>
        <v>0</v>
      </c>
      <c r="O13" s="92"/>
      <c r="P13" s="93"/>
      <c r="Q13" s="92"/>
      <c r="R13" s="92"/>
      <c r="S13" s="92"/>
      <c r="T13" s="27">
        <f>+(F13*2)+J13</f>
        <v>5</v>
      </c>
      <c r="U13" s="40" t="str">
        <f>IFERROR(((T13+Q13+N13-R13)+(O13*2))/E13,"")</f>
        <v/>
      </c>
      <c r="V13" s="22">
        <v>334</v>
      </c>
      <c r="W13" s="22" t="s">
        <v>82</v>
      </c>
      <c r="X13" s="22" t="s">
        <v>96</v>
      </c>
      <c r="Y13" s="73">
        <v>1229</v>
      </c>
      <c r="Z13" s="42"/>
      <c r="AA13" s="1" t="s">
        <v>97</v>
      </c>
      <c r="AB13" s="28" t="s">
        <v>305</v>
      </c>
    </row>
    <row r="14" spans="1:28" x14ac:dyDescent="0.3">
      <c r="A14" s="1" t="s">
        <v>76</v>
      </c>
      <c r="B14" s="1" t="s">
        <v>45</v>
      </c>
      <c r="C14" s="27" t="s">
        <v>50</v>
      </c>
      <c r="D14" s="38">
        <v>15</v>
      </c>
      <c r="E14" s="92"/>
      <c r="F14" s="27">
        <v>2</v>
      </c>
      <c r="G14" s="92"/>
      <c r="H14" s="92"/>
      <c r="I14" s="92"/>
      <c r="J14" s="27">
        <v>0</v>
      </c>
      <c r="K14" s="27">
        <v>0</v>
      </c>
      <c r="L14" s="92"/>
      <c r="M14" s="92"/>
      <c r="N14" s="27">
        <f t="shared" ref="N14:N17" si="0">SUM(L14:M14)</f>
        <v>0</v>
      </c>
      <c r="O14" s="93"/>
      <c r="P14" s="93"/>
      <c r="Q14" s="93"/>
      <c r="R14" s="93"/>
      <c r="S14" s="93"/>
      <c r="T14" s="27">
        <f t="shared" ref="T14:T22" si="1">+(F14*2)+J14</f>
        <v>4</v>
      </c>
      <c r="U14" s="40" t="str">
        <f t="shared" ref="U14:U22" si="2">IFERROR(((T14+Q14+N14-R14)+(O14*2))/E14,"")</f>
        <v/>
      </c>
      <c r="V14" s="22">
        <v>334</v>
      </c>
      <c r="W14" s="22" t="s">
        <v>82</v>
      </c>
      <c r="X14" s="22" t="s">
        <v>96</v>
      </c>
      <c r="Y14" s="73">
        <v>1229</v>
      </c>
      <c r="Z14" s="42"/>
      <c r="AA14" s="1" t="s">
        <v>97</v>
      </c>
      <c r="AB14" s="28" t="s">
        <v>305</v>
      </c>
    </row>
    <row r="15" spans="1:28" x14ac:dyDescent="0.3">
      <c r="A15" s="1" t="s">
        <v>76</v>
      </c>
      <c r="B15" s="1" t="s">
        <v>45</v>
      </c>
      <c r="C15" s="27" t="s">
        <v>49</v>
      </c>
      <c r="D15" s="38">
        <v>10</v>
      </c>
      <c r="E15" s="92"/>
      <c r="F15" s="27">
        <v>8</v>
      </c>
      <c r="G15" s="92"/>
      <c r="H15" s="92"/>
      <c r="I15" s="92"/>
      <c r="J15" s="27">
        <v>4</v>
      </c>
      <c r="K15" s="27">
        <v>5</v>
      </c>
      <c r="L15" s="92"/>
      <c r="M15" s="92"/>
      <c r="N15" s="27">
        <f t="shared" si="0"/>
        <v>0</v>
      </c>
      <c r="O15" s="93"/>
      <c r="P15" s="93"/>
      <c r="Q15" s="93"/>
      <c r="R15" s="93"/>
      <c r="S15" s="93"/>
      <c r="T15" s="27">
        <f t="shared" si="1"/>
        <v>20</v>
      </c>
      <c r="U15" s="40" t="str">
        <f t="shared" si="2"/>
        <v/>
      </c>
      <c r="V15" s="22">
        <v>334</v>
      </c>
      <c r="W15" s="22" t="s">
        <v>82</v>
      </c>
      <c r="X15" s="22" t="s">
        <v>96</v>
      </c>
      <c r="Y15" s="73">
        <v>1229</v>
      </c>
      <c r="Z15" s="42"/>
      <c r="AA15" s="1" t="s">
        <v>97</v>
      </c>
      <c r="AB15" s="28" t="s">
        <v>305</v>
      </c>
    </row>
    <row r="16" spans="1:28" x14ac:dyDescent="0.3">
      <c r="A16" s="1" t="s">
        <v>76</v>
      </c>
      <c r="B16" s="1" t="s">
        <v>45</v>
      </c>
      <c r="C16" s="27" t="s">
        <v>46</v>
      </c>
      <c r="D16" s="38">
        <v>12</v>
      </c>
      <c r="E16" s="92"/>
      <c r="F16" s="27">
        <v>1</v>
      </c>
      <c r="G16" s="92"/>
      <c r="H16" s="92"/>
      <c r="I16" s="92"/>
      <c r="J16" s="27">
        <v>0</v>
      </c>
      <c r="K16" s="27">
        <v>0</v>
      </c>
      <c r="L16" s="92"/>
      <c r="M16" s="92"/>
      <c r="N16" s="27">
        <f t="shared" si="0"/>
        <v>0</v>
      </c>
      <c r="O16" s="93"/>
      <c r="P16" s="93"/>
      <c r="Q16" s="93"/>
      <c r="R16" s="93"/>
      <c r="S16" s="93"/>
      <c r="T16" s="27">
        <f t="shared" si="1"/>
        <v>2</v>
      </c>
      <c r="U16" s="40" t="str">
        <f t="shared" si="2"/>
        <v/>
      </c>
      <c r="V16" s="22">
        <v>334</v>
      </c>
      <c r="W16" s="22" t="s">
        <v>82</v>
      </c>
      <c r="X16" s="22" t="s">
        <v>96</v>
      </c>
      <c r="Y16" s="73">
        <v>1229</v>
      </c>
      <c r="Z16" s="42"/>
      <c r="AA16" s="1" t="s">
        <v>97</v>
      </c>
      <c r="AB16" s="28" t="s">
        <v>305</v>
      </c>
    </row>
    <row r="17" spans="1:28" x14ac:dyDescent="0.3">
      <c r="A17" s="1" t="s">
        <v>76</v>
      </c>
      <c r="B17" s="1" t="s">
        <v>45</v>
      </c>
      <c r="C17" s="27" t="s">
        <v>47</v>
      </c>
      <c r="D17" s="38">
        <v>30</v>
      </c>
      <c r="E17" s="92"/>
      <c r="F17" s="27">
        <v>2</v>
      </c>
      <c r="G17" s="92"/>
      <c r="H17" s="92"/>
      <c r="I17" s="92"/>
      <c r="J17" s="27">
        <v>5</v>
      </c>
      <c r="K17" s="27">
        <v>6</v>
      </c>
      <c r="L17" s="92"/>
      <c r="M17" s="27">
        <v>10</v>
      </c>
      <c r="N17" s="27">
        <f t="shared" si="0"/>
        <v>10</v>
      </c>
      <c r="O17" s="93"/>
      <c r="P17" s="93"/>
      <c r="Q17" s="93"/>
      <c r="R17" s="93"/>
      <c r="S17" s="93"/>
      <c r="T17" s="27">
        <f t="shared" si="1"/>
        <v>9</v>
      </c>
      <c r="U17" s="40" t="str">
        <f t="shared" si="2"/>
        <v/>
      </c>
      <c r="V17" s="22">
        <v>334</v>
      </c>
      <c r="W17" s="22" t="s">
        <v>82</v>
      </c>
      <c r="X17" s="22" t="s">
        <v>96</v>
      </c>
      <c r="Y17" s="73">
        <v>1229</v>
      </c>
      <c r="Z17" s="42"/>
      <c r="AA17" s="1" t="s">
        <v>97</v>
      </c>
      <c r="AB17" s="28" t="s">
        <v>305</v>
      </c>
    </row>
    <row r="18" spans="1:28" x14ac:dyDescent="0.3">
      <c r="A18" s="1" t="s">
        <v>76</v>
      </c>
      <c r="B18" s="1" t="s">
        <v>45</v>
      </c>
      <c r="C18" s="27" t="s">
        <v>48</v>
      </c>
      <c r="D18" s="38">
        <v>31</v>
      </c>
      <c r="E18" s="92"/>
      <c r="F18" s="27">
        <v>5</v>
      </c>
      <c r="G18" s="92"/>
      <c r="H18" s="92"/>
      <c r="I18" s="92"/>
      <c r="J18" s="27">
        <v>2</v>
      </c>
      <c r="K18" s="27">
        <v>2</v>
      </c>
      <c r="L18" s="92"/>
      <c r="M18" s="92"/>
      <c r="N18" s="27">
        <f>SUM(L18:M18)</f>
        <v>0</v>
      </c>
      <c r="O18" s="93"/>
      <c r="P18" s="93"/>
      <c r="Q18" s="93"/>
      <c r="R18" s="93"/>
      <c r="S18" s="93"/>
      <c r="T18" s="27">
        <f t="shared" si="1"/>
        <v>12</v>
      </c>
      <c r="U18" s="40" t="str">
        <f t="shared" si="2"/>
        <v/>
      </c>
      <c r="V18" s="22">
        <v>334</v>
      </c>
      <c r="W18" s="22" t="s">
        <v>82</v>
      </c>
      <c r="X18" s="22" t="s">
        <v>96</v>
      </c>
      <c r="Y18" s="73">
        <v>1229</v>
      </c>
      <c r="Z18" s="42"/>
      <c r="AA18" s="1" t="s">
        <v>97</v>
      </c>
      <c r="AB18" s="28" t="s">
        <v>305</v>
      </c>
    </row>
    <row r="19" spans="1:28" x14ac:dyDescent="0.3">
      <c r="A19" s="1" t="s">
        <v>76</v>
      </c>
      <c r="B19" s="1" t="s">
        <v>45</v>
      </c>
      <c r="C19" s="27" t="s">
        <v>118</v>
      </c>
      <c r="D19" s="38">
        <v>33</v>
      </c>
      <c r="E19" s="92"/>
      <c r="F19" s="27">
        <v>5</v>
      </c>
      <c r="G19" s="92"/>
      <c r="H19" s="92"/>
      <c r="I19" s="92"/>
      <c r="J19" s="27">
        <v>2</v>
      </c>
      <c r="K19" s="27">
        <v>3</v>
      </c>
      <c r="L19" s="92"/>
      <c r="M19" s="92"/>
      <c r="N19" s="27">
        <f>SUM(L19:M19)</f>
        <v>0</v>
      </c>
      <c r="O19" s="93"/>
      <c r="P19" s="93"/>
      <c r="Q19" s="93"/>
      <c r="R19" s="93"/>
      <c r="S19" s="93"/>
      <c r="T19" s="27">
        <f t="shared" si="1"/>
        <v>12</v>
      </c>
      <c r="U19" s="40" t="str">
        <f t="shared" si="2"/>
        <v/>
      </c>
      <c r="V19" s="22">
        <v>334</v>
      </c>
      <c r="W19" s="22" t="s">
        <v>82</v>
      </c>
      <c r="X19" s="22" t="s">
        <v>96</v>
      </c>
      <c r="Y19" s="73">
        <v>1229</v>
      </c>
      <c r="Z19" s="42"/>
      <c r="AA19" s="1" t="s">
        <v>97</v>
      </c>
      <c r="AB19" s="28" t="s">
        <v>305</v>
      </c>
    </row>
    <row r="20" spans="1:28" x14ac:dyDescent="0.3">
      <c r="A20" s="1" t="s">
        <v>76</v>
      </c>
      <c r="B20" s="1" t="s">
        <v>45</v>
      </c>
      <c r="C20" s="27" t="s">
        <v>51</v>
      </c>
      <c r="D20" s="38">
        <v>34</v>
      </c>
      <c r="E20" s="92"/>
      <c r="F20" s="27">
        <v>6</v>
      </c>
      <c r="G20" s="92"/>
      <c r="H20" s="92"/>
      <c r="I20" s="92"/>
      <c r="J20" s="27">
        <v>2</v>
      </c>
      <c r="K20" s="27">
        <v>4</v>
      </c>
      <c r="L20" s="92"/>
      <c r="M20" s="92"/>
      <c r="N20" s="27">
        <f>SUM(L20:M20)</f>
        <v>0</v>
      </c>
      <c r="O20" s="93"/>
      <c r="P20" s="93"/>
      <c r="Q20" s="93"/>
      <c r="R20" s="93"/>
      <c r="S20" s="93"/>
      <c r="T20" s="27">
        <f t="shared" si="1"/>
        <v>14</v>
      </c>
      <c r="U20" s="40" t="str">
        <f t="shared" si="2"/>
        <v/>
      </c>
      <c r="V20" s="22">
        <v>334</v>
      </c>
      <c r="W20" s="22" t="s">
        <v>82</v>
      </c>
      <c r="X20" s="22" t="s">
        <v>96</v>
      </c>
      <c r="Y20" s="73">
        <v>1229</v>
      </c>
      <c r="Z20" s="42"/>
      <c r="AA20" s="1" t="s">
        <v>97</v>
      </c>
      <c r="AB20" s="28" t="s">
        <v>305</v>
      </c>
    </row>
    <row r="21" spans="1:28" x14ac:dyDescent="0.3">
      <c r="A21" s="1" t="s">
        <v>76</v>
      </c>
      <c r="B21" s="1" t="s">
        <v>45</v>
      </c>
      <c r="C21" s="27" t="s">
        <v>54</v>
      </c>
      <c r="D21" s="38">
        <v>5</v>
      </c>
      <c r="E21" s="92" t="s">
        <v>415</v>
      </c>
      <c r="F21" s="27"/>
      <c r="G21" s="92"/>
      <c r="H21" s="92"/>
      <c r="I21" s="92"/>
      <c r="J21" s="27"/>
      <c r="K21" s="27"/>
      <c r="L21" s="92"/>
      <c r="M21" s="92"/>
      <c r="N21" s="27"/>
      <c r="O21" s="93"/>
      <c r="P21" s="93"/>
      <c r="Q21" s="93"/>
      <c r="R21" s="93"/>
      <c r="S21" s="93"/>
      <c r="T21" s="27"/>
      <c r="U21" s="40" t="str">
        <f t="shared" si="2"/>
        <v/>
      </c>
      <c r="V21" s="22">
        <v>334</v>
      </c>
      <c r="W21" s="22" t="s">
        <v>82</v>
      </c>
      <c r="X21" s="22" t="s">
        <v>96</v>
      </c>
      <c r="Y21" s="73">
        <v>1229</v>
      </c>
      <c r="Z21" s="42"/>
      <c r="AA21" s="1" t="s">
        <v>97</v>
      </c>
      <c r="AB21" s="28" t="s">
        <v>305</v>
      </c>
    </row>
    <row r="22" spans="1:28" x14ac:dyDescent="0.3">
      <c r="A22" s="1" t="s">
        <v>76</v>
      </c>
      <c r="B22" s="1" t="s">
        <v>45</v>
      </c>
      <c r="C22" s="27" t="s">
        <v>55</v>
      </c>
      <c r="D22" s="38">
        <v>11</v>
      </c>
      <c r="E22" s="92"/>
      <c r="F22" s="27">
        <v>1</v>
      </c>
      <c r="G22" s="92"/>
      <c r="H22" s="92"/>
      <c r="I22" s="92"/>
      <c r="J22" s="27">
        <v>1</v>
      </c>
      <c r="K22" s="27">
        <v>2</v>
      </c>
      <c r="L22" s="92"/>
      <c r="M22" s="92"/>
      <c r="N22" s="27">
        <f>SUM(L22:M22)</f>
        <v>0</v>
      </c>
      <c r="O22" s="93"/>
      <c r="P22" s="93"/>
      <c r="Q22" s="93"/>
      <c r="R22" s="93"/>
      <c r="S22" s="93"/>
      <c r="T22" s="27">
        <f t="shared" si="1"/>
        <v>3</v>
      </c>
      <c r="U22" s="40" t="str">
        <f t="shared" si="2"/>
        <v/>
      </c>
      <c r="V22" s="22">
        <v>334</v>
      </c>
      <c r="W22" s="22" t="s">
        <v>82</v>
      </c>
      <c r="X22" s="22" t="s">
        <v>96</v>
      </c>
      <c r="Y22" s="73">
        <v>1229</v>
      </c>
      <c r="Z22" s="42"/>
      <c r="AA22" s="1" t="s">
        <v>97</v>
      </c>
      <c r="AB22" s="28" t="s">
        <v>305</v>
      </c>
    </row>
    <row r="23" spans="1:28" x14ac:dyDescent="0.3">
      <c r="A23" s="1" t="s">
        <v>76</v>
      </c>
      <c r="B23" s="1" t="s">
        <v>45</v>
      </c>
      <c r="C23" s="57" t="s">
        <v>38</v>
      </c>
      <c r="D23" s="1"/>
      <c r="E23" s="57">
        <v>240</v>
      </c>
      <c r="F23" s="57"/>
      <c r="G23" s="57">
        <v>75</v>
      </c>
      <c r="H23" s="57"/>
      <c r="I23" s="57"/>
      <c r="J23" s="57"/>
      <c r="K23" s="57"/>
      <c r="L23" s="57"/>
      <c r="M23" s="57">
        <v>34</v>
      </c>
      <c r="N23" s="57">
        <v>34</v>
      </c>
      <c r="O23" s="57"/>
      <c r="P23" s="57">
        <v>27</v>
      </c>
      <c r="Q23" s="57"/>
      <c r="R23" s="43"/>
      <c r="S23" s="43"/>
      <c r="T23" s="27"/>
      <c r="U23" s="40" t="str">
        <f t="shared" ref="U23" si="3">_xlfn.IFNA("",((T23+Q23+N23-R23)+(O23*2))/E23)</f>
        <v/>
      </c>
      <c r="V23" s="22">
        <v>334</v>
      </c>
      <c r="W23" s="22" t="s">
        <v>82</v>
      </c>
      <c r="X23" s="22" t="s">
        <v>96</v>
      </c>
      <c r="Y23" s="73">
        <v>1229</v>
      </c>
      <c r="Z23" s="42"/>
      <c r="AA23" s="1" t="s">
        <v>97</v>
      </c>
      <c r="AB23" s="28" t="s">
        <v>305</v>
      </c>
    </row>
    <row r="24" spans="1:28" x14ac:dyDescent="0.3">
      <c r="A24" s="44" t="s">
        <v>76</v>
      </c>
      <c r="B24" s="44" t="s">
        <v>45</v>
      </c>
      <c r="C24" s="45" t="s">
        <v>39</v>
      </c>
      <c r="D24" s="44"/>
      <c r="E24" s="45">
        <f t="shared" ref="E24:T24" si="4">SUM(E13:E23)</f>
        <v>240</v>
      </c>
      <c r="F24" s="45">
        <f t="shared" si="4"/>
        <v>32</v>
      </c>
      <c r="G24" s="45">
        <f t="shared" si="4"/>
        <v>75</v>
      </c>
      <c r="H24" s="45">
        <f t="shared" si="4"/>
        <v>0</v>
      </c>
      <c r="I24" s="45">
        <f t="shared" si="4"/>
        <v>0</v>
      </c>
      <c r="J24" s="45">
        <f t="shared" si="4"/>
        <v>17</v>
      </c>
      <c r="K24" s="45">
        <f t="shared" si="4"/>
        <v>23</v>
      </c>
      <c r="L24" s="45">
        <f t="shared" si="4"/>
        <v>0</v>
      </c>
      <c r="M24" s="45">
        <f t="shared" si="4"/>
        <v>44</v>
      </c>
      <c r="N24" s="45">
        <f t="shared" si="4"/>
        <v>44</v>
      </c>
      <c r="O24" s="45">
        <f t="shared" si="4"/>
        <v>0</v>
      </c>
      <c r="P24" s="45">
        <f t="shared" si="4"/>
        <v>27</v>
      </c>
      <c r="Q24" s="45">
        <f t="shared" si="4"/>
        <v>0</v>
      </c>
      <c r="R24" s="45">
        <f t="shared" si="4"/>
        <v>0</v>
      </c>
      <c r="S24" s="45">
        <f t="shared" si="4"/>
        <v>0</v>
      </c>
      <c r="T24" s="45">
        <f t="shared" si="4"/>
        <v>81</v>
      </c>
      <c r="U24" s="46">
        <f>((T24+Q24+N24-R24)+(O24*2))/E24</f>
        <v>0.52083333333333337</v>
      </c>
      <c r="V24" s="47">
        <v>334</v>
      </c>
      <c r="W24" s="47" t="s">
        <v>82</v>
      </c>
      <c r="X24" s="47" t="s">
        <v>96</v>
      </c>
      <c r="Y24" s="76">
        <v>1229</v>
      </c>
      <c r="Z24" s="49"/>
      <c r="AA24" s="44" t="s">
        <v>97</v>
      </c>
      <c r="AB24" s="80" t="s">
        <v>305</v>
      </c>
    </row>
    <row r="25" spans="1:28" x14ac:dyDescent="0.3">
      <c r="A25" s="1"/>
      <c r="B25" s="1"/>
      <c r="C25" s="1"/>
      <c r="D25" s="1"/>
      <c r="F25" s="50" t="s">
        <v>40</v>
      </c>
      <c r="G25" s="51">
        <f>F24/G24</f>
        <v>0.42666666666666669</v>
      </c>
      <c r="H25" s="27"/>
      <c r="I25" s="1"/>
      <c r="J25" s="50" t="s">
        <v>41</v>
      </c>
      <c r="K25" s="52">
        <f>J24/K24</f>
        <v>0.73913043478260865</v>
      </c>
      <c r="L25" s="1"/>
      <c r="M25" s="39" t="s">
        <v>42</v>
      </c>
      <c r="N25" s="53"/>
      <c r="P25" s="1"/>
      <c r="Q25" s="1"/>
      <c r="R25" s="1"/>
      <c r="S25" s="1"/>
      <c r="T25" s="1"/>
      <c r="U25" s="1"/>
      <c r="V25" s="22"/>
      <c r="W25" s="22"/>
      <c r="X25" s="22"/>
      <c r="Y25" s="54"/>
      <c r="Z25" s="42"/>
      <c r="AA25" s="1"/>
      <c r="AB25" s="28"/>
    </row>
    <row r="26" spans="1:28" x14ac:dyDescent="0.3">
      <c r="A26" s="1"/>
      <c r="B26" s="1"/>
      <c r="C26" s="5" t="s">
        <v>43</v>
      </c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B32" s="1"/>
      <c r="C32" s="32" t="s">
        <v>77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35">
        <v>32</v>
      </c>
      <c r="AB32" s="87"/>
    </row>
    <row r="33" spans="1:28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</row>
    <row r="34" spans="1:28" x14ac:dyDescent="0.3">
      <c r="A34" s="1" t="s">
        <v>45</v>
      </c>
      <c r="B34" s="1" t="s">
        <v>76</v>
      </c>
      <c r="C34" s="27" t="s">
        <v>412</v>
      </c>
      <c r="D34" s="38">
        <v>35</v>
      </c>
      <c r="E34" s="92" t="s">
        <v>415</v>
      </c>
      <c r="F34" s="27"/>
      <c r="G34" s="92"/>
      <c r="H34" s="92"/>
      <c r="I34" s="92"/>
      <c r="J34" s="27"/>
      <c r="K34" s="27"/>
      <c r="L34" s="92"/>
      <c r="M34" s="92"/>
      <c r="N34" s="27"/>
      <c r="O34" s="92"/>
      <c r="P34" s="93"/>
      <c r="Q34" s="92"/>
      <c r="R34" s="92"/>
      <c r="S34" s="92"/>
      <c r="T34" s="27"/>
      <c r="U34" s="40" t="str">
        <f>IFERROR(((T34+Q34+N34-R34)+(O34*2))/E34,"")</f>
        <v/>
      </c>
      <c r="V34" s="22">
        <v>334</v>
      </c>
      <c r="W34" s="22" t="s">
        <v>95</v>
      </c>
      <c r="X34" s="22" t="s">
        <v>83</v>
      </c>
      <c r="Y34" s="73">
        <v>1229</v>
      </c>
      <c r="Z34" s="42"/>
      <c r="AA34" s="1" t="s">
        <v>290</v>
      </c>
      <c r="AB34" s="28" t="s">
        <v>306</v>
      </c>
    </row>
    <row r="35" spans="1:28" x14ac:dyDescent="0.3">
      <c r="A35" s="1" t="s">
        <v>45</v>
      </c>
      <c r="B35" s="1" t="s">
        <v>76</v>
      </c>
      <c r="C35" s="27" t="s">
        <v>414</v>
      </c>
      <c r="D35" s="38">
        <v>42</v>
      </c>
      <c r="E35" s="92" t="s">
        <v>415</v>
      </c>
      <c r="F35" s="27"/>
      <c r="G35" s="92"/>
      <c r="H35" s="92"/>
      <c r="I35" s="92"/>
      <c r="J35" s="27"/>
      <c r="K35" s="27"/>
      <c r="L35" s="92"/>
      <c r="M35" s="92"/>
      <c r="N35" s="27"/>
      <c r="O35" s="93"/>
      <c r="P35" s="93"/>
      <c r="Q35" s="93"/>
      <c r="R35" s="93"/>
      <c r="S35" s="93"/>
      <c r="T35" s="39"/>
      <c r="U35" s="40" t="str">
        <f t="shared" ref="U35:U43" si="5">IFERROR(((T35+Q35+N35-R35)+(O35*2))/E35,"")</f>
        <v/>
      </c>
      <c r="V35" s="22">
        <v>334</v>
      </c>
      <c r="W35" s="22" t="s">
        <v>95</v>
      </c>
      <c r="X35" s="22" t="s">
        <v>83</v>
      </c>
      <c r="Y35" s="73">
        <v>1229</v>
      </c>
      <c r="Z35" s="42"/>
      <c r="AA35" s="1" t="s">
        <v>290</v>
      </c>
      <c r="AB35" s="28" t="s">
        <v>306</v>
      </c>
    </row>
    <row r="36" spans="1:28" x14ac:dyDescent="0.3">
      <c r="A36" s="1" t="s">
        <v>45</v>
      </c>
      <c r="B36" s="1" t="s">
        <v>76</v>
      </c>
      <c r="C36" s="27" t="s">
        <v>391</v>
      </c>
      <c r="D36" s="38">
        <v>32</v>
      </c>
      <c r="E36" s="92"/>
      <c r="F36" s="27">
        <v>4</v>
      </c>
      <c r="G36" s="92"/>
      <c r="H36" s="92"/>
      <c r="I36" s="92"/>
      <c r="J36" s="27">
        <v>3</v>
      </c>
      <c r="K36" s="27">
        <v>6</v>
      </c>
      <c r="L36" s="92"/>
      <c r="M36" s="92"/>
      <c r="N36" s="27">
        <f t="shared" ref="N36:N40" si="6">SUM(L36:M36)</f>
        <v>0</v>
      </c>
      <c r="O36" s="93"/>
      <c r="P36" s="93"/>
      <c r="Q36" s="93"/>
      <c r="R36" s="93"/>
      <c r="S36" s="93"/>
      <c r="T36" s="39">
        <f t="shared" ref="T36:T40" si="7">(H36*3)+((F36-H36)*2)+J36</f>
        <v>11</v>
      </c>
      <c r="U36" s="40" t="str">
        <f t="shared" si="5"/>
        <v/>
      </c>
      <c r="V36" s="22">
        <v>334</v>
      </c>
      <c r="W36" s="22" t="s">
        <v>95</v>
      </c>
      <c r="X36" s="22" t="s">
        <v>83</v>
      </c>
      <c r="Y36" s="73">
        <v>1229</v>
      </c>
      <c r="Z36" s="42"/>
      <c r="AA36" s="1" t="s">
        <v>290</v>
      </c>
      <c r="AB36" s="28" t="s">
        <v>306</v>
      </c>
    </row>
    <row r="37" spans="1:28" x14ac:dyDescent="0.3">
      <c r="A37" s="1" t="s">
        <v>45</v>
      </c>
      <c r="B37" s="1" t="s">
        <v>76</v>
      </c>
      <c r="C37" s="27" t="s">
        <v>393</v>
      </c>
      <c r="D37" s="38">
        <v>45</v>
      </c>
      <c r="E37" s="92" t="s">
        <v>415</v>
      </c>
      <c r="F37" s="27"/>
      <c r="G37" s="92"/>
      <c r="H37" s="92"/>
      <c r="I37" s="92"/>
      <c r="J37" s="27"/>
      <c r="K37" s="27"/>
      <c r="L37" s="92"/>
      <c r="M37" s="92"/>
      <c r="N37" s="27"/>
      <c r="O37" s="93"/>
      <c r="P37" s="93"/>
      <c r="Q37" s="93"/>
      <c r="R37" s="93"/>
      <c r="S37" s="93"/>
      <c r="T37" s="39"/>
      <c r="U37" s="40" t="str">
        <f t="shared" si="5"/>
        <v/>
      </c>
      <c r="V37" s="22">
        <v>334</v>
      </c>
      <c r="W37" s="22" t="s">
        <v>95</v>
      </c>
      <c r="X37" s="22" t="s">
        <v>83</v>
      </c>
      <c r="Y37" s="73">
        <v>1229</v>
      </c>
      <c r="Z37" s="42"/>
      <c r="AA37" s="1" t="s">
        <v>290</v>
      </c>
      <c r="AB37" s="28" t="s">
        <v>306</v>
      </c>
    </row>
    <row r="38" spans="1:28" x14ac:dyDescent="0.3">
      <c r="A38" s="1" t="s">
        <v>45</v>
      </c>
      <c r="B38" s="1" t="s">
        <v>76</v>
      </c>
      <c r="C38" s="27" t="s">
        <v>395</v>
      </c>
      <c r="D38" s="38">
        <v>13</v>
      </c>
      <c r="E38" s="92"/>
      <c r="F38" s="27">
        <v>2</v>
      </c>
      <c r="G38" s="27">
        <v>4</v>
      </c>
      <c r="H38" s="92"/>
      <c r="I38" s="92"/>
      <c r="J38" s="27">
        <v>8</v>
      </c>
      <c r="K38" s="27">
        <v>11</v>
      </c>
      <c r="L38" s="92"/>
      <c r="M38" s="27">
        <v>16</v>
      </c>
      <c r="N38" s="27">
        <f t="shared" si="6"/>
        <v>16</v>
      </c>
      <c r="O38" s="93"/>
      <c r="P38" s="93"/>
      <c r="Q38" s="93"/>
      <c r="R38" s="93"/>
      <c r="S38" s="93"/>
      <c r="T38" s="39">
        <f t="shared" si="7"/>
        <v>12</v>
      </c>
      <c r="U38" s="40" t="str">
        <f t="shared" si="5"/>
        <v/>
      </c>
      <c r="V38" s="22">
        <v>334</v>
      </c>
      <c r="W38" s="22" t="s">
        <v>95</v>
      </c>
      <c r="X38" s="22" t="s">
        <v>83</v>
      </c>
      <c r="Y38" s="73">
        <v>1229</v>
      </c>
      <c r="Z38" s="42"/>
      <c r="AA38" s="1" t="s">
        <v>290</v>
      </c>
      <c r="AB38" s="28" t="s">
        <v>306</v>
      </c>
    </row>
    <row r="39" spans="1:28" x14ac:dyDescent="0.3">
      <c r="A39" s="1" t="s">
        <v>45</v>
      </c>
      <c r="B39" s="1" t="s">
        <v>76</v>
      </c>
      <c r="C39" s="27" t="s">
        <v>396</v>
      </c>
      <c r="D39" s="38">
        <v>33</v>
      </c>
      <c r="E39" s="92"/>
      <c r="F39" s="27"/>
      <c r="G39" s="92"/>
      <c r="H39" s="27">
        <v>1</v>
      </c>
      <c r="I39" s="27">
        <v>1</v>
      </c>
      <c r="J39" s="27">
        <v>2</v>
      </c>
      <c r="K39" s="27">
        <v>4</v>
      </c>
      <c r="L39" s="92"/>
      <c r="M39" s="92"/>
      <c r="N39" s="27">
        <f t="shared" si="6"/>
        <v>0</v>
      </c>
      <c r="O39" s="93"/>
      <c r="P39" s="93"/>
      <c r="Q39" s="93"/>
      <c r="R39" s="93"/>
      <c r="S39" s="93"/>
      <c r="T39" s="39">
        <f>(H39*3)+((F39)*2)+J39</f>
        <v>5</v>
      </c>
      <c r="U39" s="40" t="str">
        <f t="shared" si="5"/>
        <v/>
      </c>
      <c r="V39" s="22">
        <v>334</v>
      </c>
      <c r="W39" s="22" t="s">
        <v>95</v>
      </c>
      <c r="X39" s="22" t="s">
        <v>83</v>
      </c>
      <c r="Y39" s="73">
        <v>1229</v>
      </c>
      <c r="Z39" s="42"/>
      <c r="AA39" s="1" t="s">
        <v>290</v>
      </c>
      <c r="AB39" s="28" t="s">
        <v>306</v>
      </c>
    </row>
    <row r="40" spans="1:28" x14ac:dyDescent="0.3">
      <c r="A40" s="1" t="s">
        <v>45</v>
      </c>
      <c r="B40" s="1" t="s">
        <v>76</v>
      </c>
      <c r="C40" s="27" t="s">
        <v>397</v>
      </c>
      <c r="D40" s="38">
        <v>11</v>
      </c>
      <c r="E40" s="92"/>
      <c r="F40" s="27">
        <v>7</v>
      </c>
      <c r="G40" s="92"/>
      <c r="H40" s="92"/>
      <c r="I40" s="92"/>
      <c r="J40" s="27">
        <v>3</v>
      </c>
      <c r="K40" s="27">
        <v>4</v>
      </c>
      <c r="L40" s="92"/>
      <c r="M40" s="92"/>
      <c r="N40" s="27">
        <f t="shared" si="6"/>
        <v>0</v>
      </c>
      <c r="O40" s="93"/>
      <c r="P40" s="93"/>
      <c r="Q40" s="93"/>
      <c r="R40" s="93"/>
      <c r="S40" s="93"/>
      <c r="T40" s="39">
        <f t="shared" si="7"/>
        <v>17</v>
      </c>
      <c r="U40" s="40" t="str">
        <f t="shared" si="5"/>
        <v/>
      </c>
      <c r="V40" s="22">
        <v>334</v>
      </c>
      <c r="W40" s="22" t="s">
        <v>95</v>
      </c>
      <c r="X40" s="22" t="s">
        <v>83</v>
      </c>
      <c r="Y40" s="73">
        <v>1229</v>
      </c>
      <c r="Z40" s="42"/>
      <c r="AA40" s="1" t="s">
        <v>290</v>
      </c>
      <c r="AB40" s="28" t="s">
        <v>306</v>
      </c>
    </row>
    <row r="41" spans="1:28" x14ac:dyDescent="0.3">
      <c r="A41" s="1" t="s">
        <v>45</v>
      </c>
      <c r="B41" s="1" t="s">
        <v>76</v>
      </c>
      <c r="C41" s="27" t="s">
        <v>398</v>
      </c>
      <c r="D41" s="38">
        <v>8</v>
      </c>
      <c r="E41" s="92"/>
      <c r="F41" s="27">
        <v>2</v>
      </c>
      <c r="G41" s="92"/>
      <c r="H41" s="92"/>
      <c r="I41" s="92"/>
      <c r="J41" s="27">
        <v>0</v>
      </c>
      <c r="K41" s="27">
        <v>0</v>
      </c>
      <c r="L41" s="92"/>
      <c r="M41" s="92"/>
      <c r="N41" s="27">
        <f t="shared" ref="N41:N44" si="8">SUM(L41:M41)</f>
        <v>0</v>
      </c>
      <c r="O41" s="93"/>
      <c r="P41" s="93"/>
      <c r="Q41" s="93"/>
      <c r="R41" s="93"/>
      <c r="S41" s="93"/>
      <c r="T41" s="39">
        <f>(H41*3)+((F41-H41)*2)+J41</f>
        <v>4</v>
      </c>
      <c r="U41" s="40" t="str">
        <f t="shared" si="5"/>
        <v/>
      </c>
      <c r="V41" s="22">
        <v>334</v>
      </c>
      <c r="W41" s="22" t="s">
        <v>95</v>
      </c>
      <c r="X41" s="22" t="s">
        <v>83</v>
      </c>
      <c r="Y41" s="73">
        <v>1229</v>
      </c>
      <c r="Z41" s="42"/>
      <c r="AA41" s="1" t="s">
        <v>290</v>
      </c>
      <c r="AB41" s="28" t="s">
        <v>306</v>
      </c>
    </row>
    <row r="42" spans="1:28" x14ac:dyDescent="0.3">
      <c r="A42" s="1" t="s">
        <v>45</v>
      </c>
      <c r="B42" s="1" t="s">
        <v>76</v>
      </c>
      <c r="C42" s="27" t="s">
        <v>360</v>
      </c>
      <c r="D42" s="38">
        <v>21</v>
      </c>
      <c r="E42" s="92"/>
      <c r="F42" s="27">
        <v>9</v>
      </c>
      <c r="G42" s="92"/>
      <c r="H42" s="92"/>
      <c r="I42" s="92"/>
      <c r="J42" s="27">
        <v>6</v>
      </c>
      <c r="K42" s="27">
        <v>8</v>
      </c>
      <c r="L42" s="92"/>
      <c r="M42" s="92"/>
      <c r="N42" s="27">
        <f t="shared" si="8"/>
        <v>0</v>
      </c>
      <c r="O42" s="93"/>
      <c r="P42" s="93"/>
      <c r="Q42" s="93"/>
      <c r="R42" s="93"/>
      <c r="S42" s="93"/>
      <c r="T42" s="39">
        <f>(H42*3)+((F42-H42)*2)+J42</f>
        <v>24</v>
      </c>
      <c r="U42" s="40" t="str">
        <f t="shared" si="5"/>
        <v/>
      </c>
      <c r="V42" s="22">
        <v>334</v>
      </c>
      <c r="W42" s="22" t="s">
        <v>95</v>
      </c>
      <c r="X42" s="22" t="s">
        <v>83</v>
      </c>
      <c r="Y42" s="73">
        <v>1229</v>
      </c>
      <c r="Z42" s="42"/>
      <c r="AA42" s="1" t="s">
        <v>290</v>
      </c>
      <c r="AB42" s="28" t="s">
        <v>306</v>
      </c>
    </row>
    <row r="43" spans="1:28" x14ac:dyDescent="0.3">
      <c r="A43" s="1" t="s">
        <v>45</v>
      </c>
      <c r="B43" s="1" t="s">
        <v>76</v>
      </c>
      <c r="C43" s="27" t="s">
        <v>399</v>
      </c>
      <c r="D43" s="38">
        <v>22</v>
      </c>
      <c r="E43" s="92"/>
      <c r="F43" s="27">
        <v>1</v>
      </c>
      <c r="G43" s="92"/>
      <c r="H43" s="92"/>
      <c r="I43" s="92"/>
      <c r="J43" s="27">
        <v>0</v>
      </c>
      <c r="K43" s="27">
        <v>0</v>
      </c>
      <c r="L43" s="92"/>
      <c r="M43" s="92"/>
      <c r="N43" s="27">
        <f t="shared" si="8"/>
        <v>0</v>
      </c>
      <c r="O43" s="93"/>
      <c r="P43" s="93"/>
      <c r="Q43" s="93"/>
      <c r="R43" s="93"/>
      <c r="S43" s="93"/>
      <c r="T43" s="39">
        <f>(H43*3)+((F43-H43)*2)+J43</f>
        <v>2</v>
      </c>
      <c r="U43" s="40" t="str">
        <f t="shared" si="5"/>
        <v/>
      </c>
      <c r="V43" s="22">
        <v>334</v>
      </c>
      <c r="W43" s="22" t="s">
        <v>95</v>
      </c>
      <c r="X43" s="22" t="s">
        <v>83</v>
      </c>
      <c r="Y43" s="73">
        <v>1229</v>
      </c>
      <c r="Z43" s="42"/>
      <c r="AA43" s="1" t="s">
        <v>290</v>
      </c>
      <c r="AB43" s="28" t="s">
        <v>306</v>
      </c>
    </row>
    <row r="44" spans="1:28" x14ac:dyDescent="0.3">
      <c r="A44" s="1" t="s">
        <v>45</v>
      </c>
      <c r="B44" s="1" t="s">
        <v>76</v>
      </c>
      <c r="C44" s="57" t="s">
        <v>38</v>
      </c>
      <c r="D44" s="1"/>
      <c r="E44" s="57">
        <v>240</v>
      </c>
      <c r="F44" s="57"/>
      <c r="G44" s="57">
        <v>66</v>
      </c>
      <c r="H44" s="57"/>
      <c r="I44" s="57"/>
      <c r="J44" s="57"/>
      <c r="K44" s="57"/>
      <c r="L44" s="57"/>
      <c r="M44" s="57">
        <v>36</v>
      </c>
      <c r="N44" s="57">
        <f t="shared" si="8"/>
        <v>36</v>
      </c>
      <c r="O44" s="57"/>
      <c r="P44" s="57">
        <v>26</v>
      </c>
      <c r="Q44" s="57"/>
      <c r="R44" s="43"/>
      <c r="S44" s="43"/>
      <c r="T44" s="43"/>
      <c r="U44" s="40" t="str">
        <f t="shared" ref="U44" si="9">_xlfn.IFNA("",((T44+Q44+N44-R44)+(O44*2))/E44)</f>
        <v/>
      </c>
      <c r="V44" s="22">
        <v>334</v>
      </c>
      <c r="W44" s="22" t="s">
        <v>95</v>
      </c>
      <c r="X44" s="22" t="s">
        <v>83</v>
      </c>
      <c r="Y44" s="73">
        <v>1229</v>
      </c>
      <c r="Z44" s="42"/>
      <c r="AA44" s="1" t="s">
        <v>290</v>
      </c>
      <c r="AB44" s="28" t="s">
        <v>306</v>
      </c>
    </row>
    <row r="45" spans="1:28" x14ac:dyDescent="0.3">
      <c r="A45" s="44" t="s">
        <v>45</v>
      </c>
      <c r="B45" s="44" t="s">
        <v>76</v>
      </c>
      <c r="C45" s="45" t="s">
        <v>39</v>
      </c>
      <c r="D45" s="44"/>
      <c r="E45" s="45">
        <f t="shared" ref="E45:T45" si="10">SUM(E34:E44)</f>
        <v>240</v>
      </c>
      <c r="F45" s="45">
        <f t="shared" si="10"/>
        <v>25</v>
      </c>
      <c r="G45" s="45">
        <f t="shared" si="10"/>
        <v>70</v>
      </c>
      <c r="H45" s="45">
        <f t="shared" si="10"/>
        <v>1</v>
      </c>
      <c r="I45" s="45">
        <f t="shared" si="10"/>
        <v>1</v>
      </c>
      <c r="J45" s="45">
        <f t="shared" si="10"/>
        <v>22</v>
      </c>
      <c r="K45" s="45">
        <f t="shared" si="10"/>
        <v>33</v>
      </c>
      <c r="L45" s="45">
        <f t="shared" si="10"/>
        <v>0</v>
      </c>
      <c r="M45" s="45">
        <f t="shared" si="10"/>
        <v>52</v>
      </c>
      <c r="N45" s="45">
        <f t="shared" si="10"/>
        <v>52</v>
      </c>
      <c r="O45" s="45">
        <f t="shared" si="10"/>
        <v>0</v>
      </c>
      <c r="P45" s="45">
        <f t="shared" si="10"/>
        <v>26</v>
      </c>
      <c r="Q45" s="45">
        <f t="shared" si="10"/>
        <v>0</v>
      </c>
      <c r="R45" s="45">
        <f t="shared" si="10"/>
        <v>0</v>
      </c>
      <c r="S45" s="45">
        <f t="shared" si="10"/>
        <v>0</v>
      </c>
      <c r="T45" s="45">
        <f t="shared" si="10"/>
        <v>75</v>
      </c>
      <c r="U45" s="46">
        <f>((T45+Q45+N45-R45)+(O45*2))/E45</f>
        <v>0.52916666666666667</v>
      </c>
      <c r="V45" s="47">
        <v>334</v>
      </c>
      <c r="W45" s="47" t="s">
        <v>95</v>
      </c>
      <c r="X45" s="47" t="s">
        <v>83</v>
      </c>
      <c r="Y45" s="74">
        <v>1229</v>
      </c>
      <c r="Z45" s="49"/>
      <c r="AA45" s="44" t="s">
        <v>290</v>
      </c>
      <c r="AB45" s="80" t="s">
        <v>306</v>
      </c>
    </row>
    <row r="46" spans="1:28" x14ac:dyDescent="0.3">
      <c r="A46" s="1"/>
      <c r="B46" s="1"/>
      <c r="C46" s="1"/>
      <c r="D46" s="1"/>
      <c r="F46" s="50" t="s">
        <v>40</v>
      </c>
      <c r="G46" s="51">
        <f>F45/G45</f>
        <v>0.35714285714285715</v>
      </c>
      <c r="H46" s="27"/>
      <c r="I46" s="1"/>
      <c r="J46" s="50" t="s">
        <v>41</v>
      </c>
      <c r="K46" s="52">
        <f>J45/K45</f>
        <v>0.66666666666666663</v>
      </c>
      <c r="L46" s="1"/>
      <c r="M46" s="39" t="s">
        <v>42</v>
      </c>
      <c r="N46" s="53"/>
      <c r="P46" s="1"/>
      <c r="Q46" s="1"/>
      <c r="R46" s="1"/>
      <c r="S46" s="1"/>
      <c r="T46" s="1"/>
      <c r="U46" s="1"/>
      <c r="V46" s="22"/>
      <c r="W46" s="22"/>
      <c r="X46" s="22"/>
      <c r="Y46" s="54"/>
      <c r="Z46" s="42"/>
      <c r="AA46" s="1"/>
      <c r="AB46" s="28"/>
    </row>
    <row r="47" spans="1:28" x14ac:dyDescent="0.3">
      <c r="A47" s="1"/>
      <c r="B47" s="1"/>
      <c r="C47" s="5" t="s">
        <v>43</v>
      </c>
      <c r="V47" s="22"/>
      <c r="W47" s="22"/>
      <c r="X47" s="22"/>
      <c r="Y47" s="54"/>
      <c r="Z47" s="42"/>
      <c r="AA47" s="1"/>
      <c r="AB47" s="28"/>
    </row>
    <row r="48" spans="1:28" x14ac:dyDescent="0.3">
      <c r="A48" s="1"/>
      <c r="B48" s="1"/>
      <c r="C48" s="1"/>
      <c r="D48" s="1"/>
      <c r="F48" s="50"/>
      <c r="G48" s="82"/>
      <c r="H48" s="27"/>
      <c r="I48" s="1"/>
      <c r="J48" s="50"/>
      <c r="K48" s="83"/>
      <c r="L48" s="1"/>
      <c r="M48" s="39"/>
      <c r="N48" s="84"/>
      <c r="P48" s="1"/>
      <c r="Q48" s="1"/>
      <c r="R48" s="1"/>
      <c r="S48" s="1"/>
      <c r="T48" s="1"/>
      <c r="U48" s="1"/>
      <c r="V48" s="22"/>
      <c r="W48" s="22"/>
      <c r="X48" s="22"/>
      <c r="Y48" s="54"/>
      <c r="Z48" s="42"/>
      <c r="AA48" s="1"/>
      <c r="AB48" s="1"/>
    </row>
    <row r="49" spans="1:28" x14ac:dyDescent="0.3">
      <c r="A49" s="1"/>
      <c r="B49" s="1"/>
      <c r="C49" s="5"/>
      <c r="V49" s="22"/>
      <c r="W49" s="22"/>
      <c r="X49" s="22"/>
      <c r="Y49" s="54"/>
      <c r="Z49" s="42"/>
      <c r="AA49" s="1"/>
      <c r="AB49" s="1"/>
    </row>
    <row r="50" spans="1:28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2"/>
      <c r="W50" s="22"/>
      <c r="X50" s="22"/>
      <c r="Y50" s="54"/>
      <c r="Z50" s="42"/>
      <c r="AA50" s="1"/>
      <c r="AB50" s="1"/>
    </row>
  </sheetData>
  <sheetProtection sheet="1" objects="1" scenarios="1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DB391-2AF6-489D-AAD5-53BB0AD817AC}">
  <sheetPr>
    <tabColor rgb="FF92D050"/>
  </sheetPr>
  <dimension ref="A1:AB53"/>
  <sheetViews>
    <sheetView topLeftCell="A4" workbookViewId="0">
      <selection activeCell="T17" sqref="T17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3" t="s">
        <v>446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7" t="s">
        <v>546</v>
      </c>
    </row>
    <row r="3" spans="1:28" x14ac:dyDescent="0.3">
      <c r="B3" s="1"/>
      <c r="C3" s="6">
        <v>29285</v>
      </c>
      <c r="D3" s="7" t="s">
        <v>0</v>
      </c>
      <c r="E3" s="8"/>
      <c r="F3" s="5" t="s">
        <v>570</v>
      </c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252</v>
      </c>
      <c r="D4" s="7" t="s">
        <v>4</v>
      </c>
      <c r="E4" s="8"/>
      <c r="F4" s="5"/>
      <c r="G4" s="1"/>
      <c r="J4" s="15" t="s">
        <v>307</v>
      </c>
      <c r="K4" s="16" t="s">
        <v>44</v>
      </c>
      <c r="L4" s="17"/>
      <c r="M4" s="18"/>
      <c r="N4" s="19">
        <v>27</v>
      </c>
      <c r="O4" s="19">
        <v>28</v>
      </c>
      <c r="P4" s="19">
        <v>25</v>
      </c>
      <c r="Q4" s="19">
        <v>37</v>
      </c>
      <c r="R4" s="20"/>
      <c r="S4" s="21">
        <f>SUM(N4:R4)</f>
        <v>117</v>
      </c>
      <c r="T4" s="22">
        <v>336</v>
      </c>
    </row>
    <row r="5" spans="1:28" x14ac:dyDescent="0.3">
      <c r="B5" s="1"/>
      <c r="C5" s="6" t="s">
        <v>146</v>
      </c>
      <c r="D5" s="7" t="s">
        <v>5</v>
      </c>
      <c r="E5" s="1"/>
      <c r="F5" s="1"/>
      <c r="G5" s="1"/>
      <c r="J5" s="15" t="s">
        <v>308</v>
      </c>
      <c r="K5" s="16" t="s">
        <v>79</v>
      </c>
      <c r="L5" s="17"/>
      <c r="M5" s="18"/>
      <c r="N5" s="19">
        <v>22</v>
      </c>
      <c r="O5" s="19">
        <v>17</v>
      </c>
      <c r="P5" s="19">
        <v>21</v>
      </c>
      <c r="Q5" s="19">
        <v>25</v>
      </c>
      <c r="R5" s="20"/>
      <c r="S5" s="21">
        <f>SUM(N5:R5)</f>
        <v>85</v>
      </c>
      <c r="T5" s="22">
        <v>336</v>
      </c>
      <c r="U5" s="1"/>
      <c r="V5" s="1"/>
      <c r="W5" s="1"/>
    </row>
    <row r="6" spans="1:28" x14ac:dyDescent="0.3">
      <c r="C6" s="23">
        <v>1027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102</v>
      </c>
      <c r="D7" s="7" t="s">
        <v>7</v>
      </c>
      <c r="G7" s="1"/>
      <c r="S7" s="1"/>
      <c r="T7" s="25" t="s">
        <v>8</v>
      </c>
      <c r="U7" s="1"/>
      <c r="V7" s="26">
        <v>336</v>
      </c>
      <c r="W7" s="1"/>
    </row>
    <row r="8" spans="1:28" x14ac:dyDescent="0.3">
      <c r="B8" s="1"/>
      <c r="C8" s="24" t="s">
        <v>103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>
        <v>33</v>
      </c>
      <c r="W11" s="1"/>
      <c r="X11" s="1"/>
      <c r="Y11" s="31"/>
      <c r="Z11" s="42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78</v>
      </c>
      <c r="B13" s="1" t="s">
        <v>45</v>
      </c>
      <c r="C13" s="27" t="s">
        <v>116</v>
      </c>
      <c r="D13" s="38">
        <v>22</v>
      </c>
      <c r="E13" s="27">
        <v>16</v>
      </c>
      <c r="F13" s="27">
        <v>2</v>
      </c>
      <c r="G13" s="27">
        <v>2</v>
      </c>
      <c r="H13" s="27"/>
      <c r="I13" s="27"/>
      <c r="J13" s="27">
        <v>4</v>
      </c>
      <c r="K13" s="27">
        <v>4</v>
      </c>
      <c r="L13" s="92"/>
      <c r="M13" s="27">
        <v>3</v>
      </c>
      <c r="N13" s="27">
        <f>SUM(L13:M13)</f>
        <v>3</v>
      </c>
      <c r="O13" s="27">
        <v>3</v>
      </c>
      <c r="P13" s="39">
        <v>1</v>
      </c>
      <c r="Q13" s="27">
        <v>0</v>
      </c>
      <c r="R13" s="27">
        <v>0</v>
      </c>
      <c r="S13" s="27">
        <v>2</v>
      </c>
      <c r="T13" s="27">
        <f>+(F13*2)+J13</f>
        <v>8</v>
      </c>
      <c r="U13" s="40">
        <f>IFERROR(((T13+Q13+N13-R13)+(O13*2))/E13,"")</f>
        <v>1.0625</v>
      </c>
      <c r="V13" s="22">
        <v>336</v>
      </c>
      <c r="W13" s="22" t="s">
        <v>95</v>
      </c>
      <c r="X13" s="22" t="s">
        <v>96</v>
      </c>
      <c r="Y13" s="73">
        <v>1027</v>
      </c>
      <c r="Z13" s="42"/>
      <c r="AA13" s="1" t="s">
        <v>97</v>
      </c>
      <c r="AB13" s="28" t="s">
        <v>309</v>
      </c>
    </row>
    <row r="14" spans="1:28" x14ac:dyDescent="0.3">
      <c r="A14" s="1" t="s">
        <v>78</v>
      </c>
      <c r="B14" s="1" t="s">
        <v>45</v>
      </c>
      <c r="C14" s="27" t="s">
        <v>50</v>
      </c>
      <c r="D14" s="38">
        <v>15</v>
      </c>
      <c r="E14" s="27">
        <v>14</v>
      </c>
      <c r="F14" s="27">
        <v>3</v>
      </c>
      <c r="G14" s="27">
        <v>7</v>
      </c>
      <c r="H14" s="27"/>
      <c r="I14" s="27"/>
      <c r="J14" s="27">
        <v>0</v>
      </c>
      <c r="K14" s="27">
        <v>0</v>
      </c>
      <c r="L14" s="92"/>
      <c r="M14" s="27">
        <v>2</v>
      </c>
      <c r="N14" s="27">
        <f t="shared" ref="N14:N19" si="0">SUM(L14:M14)</f>
        <v>2</v>
      </c>
      <c r="O14" s="39">
        <v>3</v>
      </c>
      <c r="P14" s="39">
        <v>3</v>
      </c>
      <c r="Q14" s="39">
        <v>0</v>
      </c>
      <c r="R14" s="39">
        <v>1</v>
      </c>
      <c r="S14" s="39">
        <v>1</v>
      </c>
      <c r="T14" s="27">
        <f t="shared" ref="T14:T23" si="1">+(F14*2)+J14</f>
        <v>6</v>
      </c>
      <c r="U14" s="40">
        <f t="shared" ref="U14:U23" si="2">IFERROR(((T14+Q14+N14-R14)+(O14*2))/E14,"")</f>
        <v>0.9285714285714286</v>
      </c>
      <c r="V14" s="22">
        <v>336</v>
      </c>
      <c r="W14" s="22" t="s">
        <v>95</v>
      </c>
      <c r="X14" s="22" t="s">
        <v>96</v>
      </c>
      <c r="Y14" s="73">
        <v>1027</v>
      </c>
      <c r="Z14" s="42"/>
      <c r="AA14" s="1" t="s">
        <v>97</v>
      </c>
      <c r="AB14" s="28" t="s">
        <v>309</v>
      </c>
    </row>
    <row r="15" spans="1:28" x14ac:dyDescent="0.3">
      <c r="A15" s="1" t="s">
        <v>78</v>
      </c>
      <c r="B15" s="1" t="s">
        <v>45</v>
      </c>
      <c r="C15" s="27" t="s">
        <v>49</v>
      </c>
      <c r="D15" s="38">
        <v>10</v>
      </c>
      <c r="E15" s="27">
        <v>31</v>
      </c>
      <c r="F15" s="27">
        <v>9</v>
      </c>
      <c r="G15" s="27">
        <v>14</v>
      </c>
      <c r="H15" s="27"/>
      <c r="I15" s="27"/>
      <c r="J15" s="27">
        <v>1</v>
      </c>
      <c r="K15" s="27">
        <v>3</v>
      </c>
      <c r="L15" s="92"/>
      <c r="M15" s="27">
        <v>3</v>
      </c>
      <c r="N15" s="27">
        <f t="shared" si="0"/>
        <v>3</v>
      </c>
      <c r="O15" s="39">
        <v>3</v>
      </c>
      <c r="P15" s="39">
        <v>1</v>
      </c>
      <c r="Q15" s="39">
        <v>4</v>
      </c>
      <c r="R15" s="39">
        <v>2</v>
      </c>
      <c r="S15" s="39">
        <v>1</v>
      </c>
      <c r="T15" s="27">
        <f t="shared" si="1"/>
        <v>19</v>
      </c>
      <c r="U15" s="40">
        <f t="shared" si="2"/>
        <v>0.967741935483871</v>
      </c>
      <c r="V15" s="22">
        <v>336</v>
      </c>
      <c r="W15" s="22" t="s">
        <v>95</v>
      </c>
      <c r="X15" s="22" t="s">
        <v>96</v>
      </c>
      <c r="Y15" s="73">
        <v>1027</v>
      </c>
      <c r="Z15" s="42"/>
      <c r="AA15" s="1" t="s">
        <v>97</v>
      </c>
      <c r="AB15" s="28" t="s">
        <v>309</v>
      </c>
    </row>
    <row r="16" spans="1:28" x14ac:dyDescent="0.3">
      <c r="A16" s="1" t="s">
        <v>78</v>
      </c>
      <c r="B16" s="1" t="s">
        <v>45</v>
      </c>
      <c r="C16" s="27" t="s">
        <v>46</v>
      </c>
      <c r="D16" s="38">
        <v>12</v>
      </c>
      <c r="E16" s="27">
        <v>16</v>
      </c>
      <c r="F16" s="27">
        <v>3</v>
      </c>
      <c r="G16" s="27">
        <v>5</v>
      </c>
      <c r="H16" s="27"/>
      <c r="I16" s="27"/>
      <c r="J16" s="27">
        <v>3</v>
      </c>
      <c r="K16" s="27">
        <v>5</v>
      </c>
      <c r="L16" s="92"/>
      <c r="M16" s="27">
        <v>5</v>
      </c>
      <c r="N16" s="27">
        <f t="shared" si="0"/>
        <v>5</v>
      </c>
      <c r="O16" s="39">
        <v>2</v>
      </c>
      <c r="P16" s="39">
        <v>0</v>
      </c>
      <c r="Q16" s="39">
        <v>3</v>
      </c>
      <c r="R16" s="39">
        <v>1</v>
      </c>
      <c r="S16" s="39">
        <v>1</v>
      </c>
      <c r="T16" s="27">
        <f t="shared" si="1"/>
        <v>9</v>
      </c>
      <c r="U16" s="40">
        <f t="shared" si="2"/>
        <v>1.25</v>
      </c>
      <c r="V16" s="22">
        <v>336</v>
      </c>
      <c r="W16" s="22" t="s">
        <v>95</v>
      </c>
      <c r="X16" s="22" t="s">
        <v>96</v>
      </c>
      <c r="Y16" s="73">
        <v>1027</v>
      </c>
      <c r="Z16" s="42"/>
      <c r="AA16" s="1" t="s">
        <v>97</v>
      </c>
      <c r="AB16" s="28" t="s">
        <v>309</v>
      </c>
    </row>
    <row r="17" spans="1:28" x14ac:dyDescent="0.3">
      <c r="A17" s="1" t="s">
        <v>78</v>
      </c>
      <c r="B17" s="1" t="s">
        <v>45</v>
      </c>
      <c r="C17" s="27" t="s">
        <v>47</v>
      </c>
      <c r="D17" s="38">
        <v>30</v>
      </c>
      <c r="E17" s="27">
        <v>40</v>
      </c>
      <c r="F17" s="27">
        <v>12</v>
      </c>
      <c r="G17" s="27">
        <v>21</v>
      </c>
      <c r="H17" s="27"/>
      <c r="I17" s="27"/>
      <c r="J17" s="27">
        <v>2</v>
      </c>
      <c r="K17" s="27">
        <v>3</v>
      </c>
      <c r="L17" s="92"/>
      <c r="M17" s="27">
        <v>4</v>
      </c>
      <c r="N17" s="27">
        <f t="shared" si="0"/>
        <v>4</v>
      </c>
      <c r="O17" s="39">
        <v>3</v>
      </c>
      <c r="P17" s="39">
        <v>1</v>
      </c>
      <c r="Q17" s="39">
        <v>1</v>
      </c>
      <c r="R17" s="39">
        <v>4</v>
      </c>
      <c r="S17" s="39">
        <v>1</v>
      </c>
      <c r="T17" s="27">
        <f t="shared" si="1"/>
        <v>26</v>
      </c>
      <c r="U17" s="40">
        <f t="shared" si="2"/>
        <v>0.82499999999999996</v>
      </c>
      <c r="V17" s="22">
        <v>336</v>
      </c>
      <c r="W17" s="22" t="s">
        <v>95</v>
      </c>
      <c r="X17" s="22" t="s">
        <v>96</v>
      </c>
      <c r="Y17" s="73">
        <v>1027</v>
      </c>
      <c r="Z17" s="42"/>
      <c r="AA17" s="1" t="s">
        <v>97</v>
      </c>
      <c r="AB17" s="28" t="s">
        <v>309</v>
      </c>
    </row>
    <row r="18" spans="1:28" x14ac:dyDescent="0.3">
      <c r="A18" s="1" t="s">
        <v>78</v>
      </c>
      <c r="B18" s="1" t="s">
        <v>45</v>
      </c>
      <c r="C18" s="27" t="s">
        <v>53</v>
      </c>
      <c r="D18" s="38">
        <v>24</v>
      </c>
      <c r="E18" s="27">
        <v>12</v>
      </c>
      <c r="F18" s="27">
        <v>5</v>
      </c>
      <c r="G18" s="27">
        <v>6</v>
      </c>
      <c r="H18" s="27"/>
      <c r="I18" s="27"/>
      <c r="J18" s="27">
        <v>1</v>
      </c>
      <c r="K18" s="27">
        <v>2</v>
      </c>
      <c r="L18" s="92"/>
      <c r="M18" s="27">
        <v>1</v>
      </c>
      <c r="N18" s="27">
        <f t="shared" si="0"/>
        <v>1</v>
      </c>
      <c r="O18" s="39">
        <v>0</v>
      </c>
      <c r="P18" s="39">
        <v>4</v>
      </c>
      <c r="Q18" s="39">
        <v>2</v>
      </c>
      <c r="R18" s="39">
        <v>1</v>
      </c>
      <c r="S18" s="39"/>
      <c r="T18" s="27">
        <f t="shared" si="1"/>
        <v>11</v>
      </c>
      <c r="U18" s="40">
        <f t="shared" si="2"/>
        <v>1.0833333333333333</v>
      </c>
      <c r="V18" s="22">
        <v>336</v>
      </c>
      <c r="W18" s="22" t="s">
        <v>95</v>
      </c>
      <c r="X18" s="22" t="s">
        <v>96</v>
      </c>
      <c r="Y18" s="73">
        <v>1027</v>
      </c>
      <c r="Z18" s="42"/>
      <c r="AA18" s="1" t="s">
        <v>97</v>
      </c>
      <c r="AB18" s="28" t="s">
        <v>309</v>
      </c>
    </row>
    <row r="19" spans="1:28" x14ac:dyDescent="0.3">
      <c r="A19" s="1" t="s">
        <v>78</v>
      </c>
      <c r="B19" s="1" t="s">
        <v>45</v>
      </c>
      <c r="C19" s="27" t="s">
        <v>48</v>
      </c>
      <c r="D19" s="38">
        <v>31</v>
      </c>
      <c r="E19" s="27">
        <v>28</v>
      </c>
      <c r="F19" s="27">
        <v>4</v>
      </c>
      <c r="G19" s="27">
        <v>4</v>
      </c>
      <c r="H19" s="27"/>
      <c r="I19" s="27"/>
      <c r="J19" s="27">
        <v>1</v>
      </c>
      <c r="K19" s="27">
        <v>2</v>
      </c>
      <c r="L19" s="92"/>
      <c r="M19" s="27">
        <v>6</v>
      </c>
      <c r="N19" s="27">
        <f t="shared" si="0"/>
        <v>6</v>
      </c>
      <c r="O19" s="39">
        <v>3</v>
      </c>
      <c r="P19" s="39">
        <v>4</v>
      </c>
      <c r="Q19" s="39">
        <v>1</v>
      </c>
      <c r="R19" s="39">
        <v>0</v>
      </c>
      <c r="S19" s="39"/>
      <c r="T19" s="27">
        <f t="shared" si="1"/>
        <v>9</v>
      </c>
      <c r="U19" s="40">
        <f t="shared" si="2"/>
        <v>0.7857142857142857</v>
      </c>
      <c r="V19" s="22">
        <v>336</v>
      </c>
      <c r="W19" s="22" t="s">
        <v>95</v>
      </c>
      <c r="X19" s="22" t="s">
        <v>96</v>
      </c>
      <c r="Y19" s="73">
        <v>1027</v>
      </c>
      <c r="Z19" s="42"/>
      <c r="AA19" s="1" t="s">
        <v>97</v>
      </c>
      <c r="AB19" s="28" t="s">
        <v>309</v>
      </c>
    </row>
    <row r="20" spans="1:28" x14ac:dyDescent="0.3">
      <c r="A20" s="1" t="s">
        <v>78</v>
      </c>
      <c r="B20" s="1" t="s">
        <v>45</v>
      </c>
      <c r="C20" s="27" t="s">
        <v>118</v>
      </c>
      <c r="D20" s="38">
        <v>33</v>
      </c>
      <c r="E20" s="27">
        <v>32</v>
      </c>
      <c r="F20" s="27">
        <v>4</v>
      </c>
      <c r="G20" s="27">
        <v>6</v>
      </c>
      <c r="H20" s="27"/>
      <c r="I20" s="27"/>
      <c r="J20" s="27">
        <v>2</v>
      </c>
      <c r="K20" s="27">
        <v>2</v>
      </c>
      <c r="L20" s="92"/>
      <c r="M20" s="27">
        <v>13</v>
      </c>
      <c r="N20" s="27">
        <f>SUM(L20:M20)</f>
        <v>13</v>
      </c>
      <c r="O20" s="39">
        <v>5</v>
      </c>
      <c r="P20" s="39">
        <v>2</v>
      </c>
      <c r="Q20" s="39">
        <v>1</v>
      </c>
      <c r="R20" s="39">
        <v>1</v>
      </c>
      <c r="S20" s="39"/>
      <c r="T20" s="27">
        <f t="shared" si="1"/>
        <v>10</v>
      </c>
      <c r="U20" s="40">
        <f t="shared" si="2"/>
        <v>1.03125</v>
      </c>
      <c r="V20" s="22">
        <v>336</v>
      </c>
      <c r="W20" s="22" t="s">
        <v>95</v>
      </c>
      <c r="X20" s="22" t="s">
        <v>96</v>
      </c>
      <c r="Y20" s="73">
        <v>1027</v>
      </c>
      <c r="Z20" s="42"/>
      <c r="AA20" s="1" t="s">
        <v>97</v>
      </c>
      <c r="AB20" s="28" t="s">
        <v>309</v>
      </c>
    </row>
    <row r="21" spans="1:28" x14ac:dyDescent="0.3">
      <c r="A21" s="1" t="s">
        <v>78</v>
      </c>
      <c r="B21" s="1" t="s">
        <v>45</v>
      </c>
      <c r="C21" s="27" t="s">
        <v>51</v>
      </c>
      <c r="D21" s="38">
        <v>34</v>
      </c>
      <c r="E21" s="27">
        <v>32</v>
      </c>
      <c r="F21" s="27">
        <v>5</v>
      </c>
      <c r="G21" s="27">
        <v>15</v>
      </c>
      <c r="H21" s="27"/>
      <c r="I21" s="27"/>
      <c r="J21" s="27">
        <v>5</v>
      </c>
      <c r="K21" s="27">
        <v>6</v>
      </c>
      <c r="L21" s="92"/>
      <c r="M21" s="27">
        <v>3</v>
      </c>
      <c r="N21" s="27">
        <f>SUM(L21:M21)</f>
        <v>3</v>
      </c>
      <c r="O21" s="39">
        <v>7</v>
      </c>
      <c r="P21" s="39">
        <v>2</v>
      </c>
      <c r="Q21" s="39">
        <v>0</v>
      </c>
      <c r="R21" s="39">
        <v>3</v>
      </c>
      <c r="S21" s="39"/>
      <c r="T21" s="27">
        <f t="shared" si="1"/>
        <v>15</v>
      </c>
      <c r="U21" s="40">
        <f t="shared" si="2"/>
        <v>0.90625</v>
      </c>
      <c r="V21" s="22">
        <v>336</v>
      </c>
      <c r="W21" s="22" t="s">
        <v>95</v>
      </c>
      <c r="X21" s="22" t="s">
        <v>96</v>
      </c>
      <c r="Y21" s="73">
        <v>1027</v>
      </c>
      <c r="Z21" s="42"/>
      <c r="AA21" s="1" t="s">
        <v>97</v>
      </c>
      <c r="AB21" s="28" t="s">
        <v>309</v>
      </c>
    </row>
    <row r="22" spans="1:28" x14ac:dyDescent="0.3">
      <c r="A22" s="1" t="s">
        <v>78</v>
      </c>
      <c r="B22" s="1" t="s">
        <v>45</v>
      </c>
      <c r="C22" s="27" t="s">
        <v>54</v>
      </c>
      <c r="D22" s="38">
        <v>5</v>
      </c>
      <c r="E22" s="27">
        <v>4</v>
      </c>
      <c r="F22" s="27">
        <v>0</v>
      </c>
      <c r="G22" s="27">
        <v>3</v>
      </c>
      <c r="H22" s="27"/>
      <c r="I22" s="27"/>
      <c r="J22" s="27">
        <v>0</v>
      </c>
      <c r="K22" s="27">
        <v>0</v>
      </c>
      <c r="L22" s="92"/>
      <c r="M22" s="27">
        <v>1</v>
      </c>
      <c r="N22" s="27">
        <f>SUM(L22:M22)</f>
        <v>1</v>
      </c>
      <c r="O22" s="39">
        <v>3</v>
      </c>
      <c r="P22" s="39">
        <v>0</v>
      </c>
      <c r="Q22" s="39">
        <v>0</v>
      </c>
      <c r="R22" s="39">
        <v>1</v>
      </c>
      <c r="S22" s="39"/>
      <c r="T22" s="27">
        <f t="shared" si="1"/>
        <v>0</v>
      </c>
      <c r="U22" s="40">
        <f t="shared" si="2"/>
        <v>1.5</v>
      </c>
      <c r="V22" s="22">
        <v>336</v>
      </c>
      <c r="W22" s="22" t="s">
        <v>95</v>
      </c>
      <c r="X22" s="22" t="s">
        <v>96</v>
      </c>
      <c r="Y22" s="73">
        <v>1027</v>
      </c>
      <c r="Z22" s="42"/>
      <c r="AA22" s="1" t="s">
        <v>97</v>
      </c>
      <c r="AB22" s="28" t="s">
        <v>309</v>
      </c>
    </row>
    <row r="23" spans="1:28" x14ac:dyDescent="0.3">
      <c r="A23" s="1" t="s">
        <v>78</v>
      </c>
      <c r="B23" s="1" t="s">
        <v>45</v>
      </c>
      <c r="C23" s="27" t="s">
        <v>55</v>
      </c>
      <c r="D23" s="38">
        <v>11</v>
      </c>
      <c r="E23" s="27">
        <v>15</v>
      </c>
      <c r="F23" s="27">
        <v>1</v>
      </c>
      <c r="G23" s="27">
        <v>2</v>
      </c>
      <c r="H23" s="27"/>
      <c r="I23" s="27"/>
      <c r="J23" s="27">
        <v>2</v>
      </c>
      <c r="K23" s="27">
        <v>2</v>
      </c>
      <c r="L23" s="92"/>
      <c r="M23" s="27">
        <v>3</v>
      </c>
      <c r="N23" s="27">
        <f>SUM(L23:M23)</f>
        <v>3</v>
      </c>
      <c r="O23" s="39">
        <v>1</v>
      </c>
      <c r="P23" s="39">
        <v>1</v>
      </c>
      <c r="Q23" s="39">
        <v>0</v>
      </c>
      <c r="R23" s="39">
        <v>0</v>
      </c>
      <c r="S23" s="39"/>
      <c r="T23" s="27">
        <f t="shared" si="1"/>
        <v>4</v>
      </c>
      <c r="U23" s="40">
        <f t="shared" si="2"/>
        <v>0.6</v>
      </c>
      <c r="V23" s="22">
        <v>336</v>
      </c>
      <c r="W23" s="22" t="s">
        <v>95</v>
      </c>
      <c r="X23" s="22" t="s">
        <v>96</v>
      </c>
      <c r="Y23" s="73">
        <v>1027</v>
      </c>
      <c r="Z23" s="42"/>
      <c r="AA23" s="1" t="s">
        <v>97</v>
      </c>
      <c r="AB23" s="28" t="s">
        <v>309</v>
      </c>
    </row>
    <row r="24" spans="1:28" x14ac:dyDescent="0.3">
      <c r="A24" s="1" t="s">
        <v>78</v>
      </c>
      <c r="B24" s="1" t="s">
        <v>45</v>
      </c>
      <c r="C24" s="57" t="s">
        <v>38</v>
      </c>
      <c r="D24" s="1"/>
      <c r="E24" s="57"/>
      <c r="F24" s="43"/>
      <c r="G24" s="43"/>
      <c r="H24" s="43"/>
      <c r="I24" s="43"/>
      <c r="J24" s="43"/>
      <c r="K24" s="43"/>
      <c r="L24" s="57">
        <v>13</v>
      </c>
      <c r="M24" s="57">
        <v>-13</v>
      </c>
      <c r="N24" s="27"/>
      <c r="O24" s="43"/>
      <c r="P24" s="43"/>
      <c r="Q24" s="57">
        <v>1</v>
      </c>
      <c r="R24" s="57">
        <v>3</v>
      </c>
      <c r="S24" s="57">
        <v>1</v>
      </c>
      <c r="T24" s="57"/>
      <c r="U24" s="40" t="str">
        <f t="shared" ref="U24" si="3">_xlfn.IFNA("",((T24+Q24+N24-R24)+(O24*2))/E24)</f>
        <v/>
      </c>
      <c r="V24" s="22">
        <v>336</v>
      </c>
      <c r="W24" s="22" t="s">
        <v>95</v>
      </c>
      <c r="X24" s="22" t="s">
        <v>96</v>
      </c>
      <c r="Y24" s="73">
        <v>1027</v>
      </c>
      <c r="Z24" s="42"/>
      <c r="AA24" s="1" t="s">
        <v>97</v>
      </c>
      <c r="AB24" s="28" t="s">
        <v>309</v>
      </c>
    </row>
    <row r="25" spans="1:28" x14ac:dyDescent="0.3">
      <c r="A25" s="44" t="s">
        <v>78</v>
      </c>
      <c r="B25" s="44" t="s">
        <v>45</v>
      </c>
      <c r="C25" s="45" t="s">
        <v>39</v>
      </c>
      <c r="D25" s="44"/>
      <c r="E25" s="45">
        <f t="shared" ref="E25:T25" si="4">SUM(E13:E24)</f>
        <v>240</v>
      </c>
      <c r="F25" s="45">
        <f t="shared" si="4"/>
        <v>48</v>
      </c>
      <c r="G25" s="45">
        <f t="shared" si="4"/>
        <v>85</v>
      </c>
      <c r="H25" s="45">
        <f t="shared" si="4"/>
        <v>0</v>
      </c>
      <c r="I25" s="45">
        <f t="shared" si="4"/>
        <v>0</v>
      </c>
      <c r="J25" s="45">
        <f t="shared" si="4"/>
        <v>21</v>
      </c>
      <c r="K25" s="45">
        <f t="shared" si="4"/>
        <v>29</v>
      </c>
      <c r="L25" s="45">
        <f t="shared" si="4"/>
        <v>13</v>
      </c>
      <c r="M25" s="45">
        <f t="shared" si="4"/>
        <v>31</v>
      </c>
      <c r="N25" s="45">
        <f t="shared" si="4"/>
        <v>44</v>
      </c>
      <c r="O25" s="45">
        <f t="shared" si="4"/>
        <v>33</v>
      </c>
      <c r="P25" s="45">
        <f t="shared" si="4"/>
        <v>19</v>
      </c>
      <c r="Q25" s="45">
        <f t="shared" si="4"/>
        <v>13</v>
      </c>
      <c r="R25" s="45">
        <f t="shared" si="4"/>
        <v>17</v>
      </c>
      <c r="S25" s="45">
        <f t="shared" si="4"/>
        <v>7</v>
      </c>
      <c r="T25" s="45">
        <f t="shared" si="4"/>
        <v>117</v>
      </c>
      <c r="U25" s="46">
        <f>((T25+Q25+N25-R25)+(O25*2))/E25</f>
        <v>0.9291666666666667</v>
      </c>
      <c r="V25" s="47">
        <v>336</v>
      </c>
      <c r="W25" s="47" t="s">
        <v>95</v>
      </c>
      <c r="X25" s="47" t="s">
        <v>96</v>
      </c>
      <c r="Y25" s="74">
        <v>1027</v>
      </c>
      <c r="Z25" s="49"/>
      <c r="AA25" s="44" t="s">
        <v>97</v>
      </c>
      <c r="AB25" s="79" t="s">
        <v>309</v>
      </c>
    </row>
    <row r="26" spans="1:28" x14ac:dyDescent="0.3">
      <c r="A26" s="1"/>
      <c r="B26" s="1"/>
      <c r="C26" s="1"/>
      <c r="D26" s="1"/>
      <c r="F26" s="50" t="s">
        <v>40</v>
      </c>
      <c r="G26" s="52">
        <f>F25/G25</f>
        <v>0.56470588235294117</v>
      </c>
      <c r="H26" s="27"/>
      <c r="I26" s="1"/>
      <c r="J26" s="50" t="s">
        <v>41</v>
      </c>
      <c r="K26" s="52">
        <f>J25/K25</f>
        <v>0.72413793103448276</v>
      </c>
      <c r="L26" s="1"/>
      <c r="M26" s="39" t="s">
        <v>42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28"/>
    </row>
    <row r="28" spans="1:28" x14ac:dyDescent="0.3">
      <c r="B28" s="1"/>
      <c r="C28" s="1" t="s">
        <v>545</v>
      </c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2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32" t="s">
        <v>79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30</v>
      </c>
      <c r="AB33" s="87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78</v>
      </c>
      <c r="C35" s="27" t="s">
        <v>380</v>
      </c>
      <c r="D35" s="38">
        <v>15</v>
      </c>
      <c r="E35" s="27">
        <v>39</v>
      </c>
      <c r="F35" s="27">
        <v>7</v>
      </c>
      <c r="G35" s="27">
        <v>19</v>
      </c>
      <c r="H35" s="27"/>
      <c r="I35" s="27"/>
      <c r="J35" s="27">
        <v>4</v>
      </c>
      <c r="K35" s="27">
        <v>5</v>
      </c>
      <c r="L35" s="92"/>
      <c r="M35" s="27">
        <v>2</v>
      </c>
      <c r="N35" s="27">
        <f>SUM(L35:M35)</f>
        <v>2</v>
      </c>
      <c r="O35" s="27">
        <v>4</v>
      </c>
      <c r="P35" s="39">
        <v>2</v>
      </c>
      <c r="Q35" s="27">
        <v>0</v>
      </c>
      <c r="R35" s="27">
        <v>0</v>
      </c>
      <c r="S35" s="27"/>
      <c r="T35" s="27">
        <f>(H35*3)+((F35-H35)*2)+J35</f>
        <v>18</v>
      </c>
      <c r="U35" s="40">
        <f>IFERROR(((T35+Q35+N35-R35)+(O35*2))/E35,"")</f>
        <v>0.71794871794871795</v>
      </c>
      <c r="V35" s="22">
        <v>336</v>
      </c>
      <c r="W35" s="22" t="s">
        <v>82</v>
      </c>
      <c r="X35" s="22" t="s">
        <v>83</v>
      </c>
      <c r="Y35" s="73">
        <v>1027</v>
      </c>
      <c r="Z35" s="42"/>
      <c r="AA35" s="1" t="s">
        <v>310</v>
      </c>
      <c r="AB35" s="28" t="s">
        <v>311</v>
      </c>
    </row>
    <row r="36" spans="1:28" x14ac:dyDescent="0.3">
      <c r="A36" s="1" t="s">
        <v>45</v>
      </c>
      <c r="B36" s="1" t="s">
        <v>78</v>
      </c>
      <c r="C36" s="27" t="s">
        <v>381</v>
      </c>
      <c r="D36" s="38">
        <v>25</v>
      </c>
      <c r="E36" s="27">
        <v>19</v>
      </c>
      <c r="F36" s="27">
        <v>3</v>
      </c>
      <c r="G36" s="27">
        <v>9</v>
      </c>
      <c r="H36" s="27"/>
      <c r="I36" s="27"/>
      <c r="J36" s="27">
        <v>0</v>
      </c>
      <c r="K36" s="27">
        <v>0</v>
      </c>
      <c r="L36" s="92"/>
      <c r="M36" s="27">
        <v>2</v>
      </c>
      <c r="N36" s="27">
        <f t="shared" ref="N36:N42" si="5">SUM(L36:M36)</f>
        <v>2</v>
      </c>
      <c r="O36" s="39">
        <v>1</v>
      </c>
      <c r="P36" s="39">
        <v>3</v>
      </c>
      <c r="Q36" s="39">
        <v>2</v>
      </c>
      <c r="R36" s="39">
        <v>2</v>
      </c>
      <c r="S36" s="39"/>
      <c r="T36" s="39">
        <f t="shared" ref="T36:T42" si="6">(H36*3)+((F36-H36)*2)+J36</f>
        <v>6</v>
      </c>
      <c r="U36" s="40">
        <f t="shared" ref="U36:U45" si="7">IFERROR(((T36+Q36+N36-R36)+(O36*2))/E36,"")</f>
        <v>0.52631578947368418</v>
      </c>
      <c r="V36" s="22">
        <v>336</v>
      </c>
      <c r="W36" s="22" t="s">
        <v>82</v>
      </c>
      <c r="X36" s="22" t="s">
        <v>83</v>
      </c>
      <c r="Y36" s="73">
        <v>1027</v>
      </c>
      <c r="Z36" s="42" t="s">
        <v>478</v>
      </c>
      <c r="AA36" s="1" t="s">
        <v>310</v>
      </c>
      <c r="AB36" s="28" t="s">
        <v>311</v>
      </c>
    </row>
    <row r="37" spans="1:28" x14ac:dyDescent="0.3">
      <c r="A37" s="1" t="s">
        <v>45</v>
      </c>
      <c r="B37" s="1" t="s">
        <v>78</v>
      </c>
      <c r="C37" s="27" t="s">
        <v>382</v>
      </c>
      <c r="D37" s="38">
        <v>8</v>
      </c>
      <c r="E37" s="27" t="s">
        <v>542</v>
      </c>
      <c r="F37" s="27"/>
      <c r="G37" s="27"/>
      <c r="H37" s="27"/>
      <c r="I37" s="27"/>
      <c r="J37" s="27"/>
      <c r="K37" s="27"/>
      <c r="L37" s="92"/>
      <c r="M37" s="27"/>
      <c r="N37" s="27">
        <f t="shared" si="5"/>
        <v>0</v>
      </c>
      <c r="O37" s="39"/>
      <c r="P37" s="39"/>
      <c r="Q37" s="39"/>
      <c r="R37" s="39"/>
      <c r="S37" s="39"/>
      <c r="T37" s="39">
        <f t="shared" si="6"/>
        <v>0</v>
      </c>
      <c r="U37" s="40" t="str">
        <f t="shared" si="7"/>
        <v/>
      </c>
      <c r="V37" s="22">
        <v>336</v>
      </c>
      <c r="W37" s="22" t="s">
        <v>82</v>
      </c>
      <c r="X37" s="22" t="s">
        <v>83</v>
      </c>
      <c r="Y37" s="73">
        <v>1027</v>
      </c>
      <c r="Z37" s="42"/>
      <c r="AA37" s="1" t="s">
        <v>310</v>
      </c>
      <c r="AB37" s="28" t="s">
        <v>311</v>
      </c>
    </row>
    <row r="38" spans="1:28" x14ac:dyDescent="0.3">
      <c r="A38" s="1" t="s">
        <v>45</v>
      </c>
      <c r="B38" s="1" t="s">
        <v>78</v>
      </c>
      <c r="C38" s="27" t="s">
        <v>383</v>
      </c>
      <c r="D38" s="38">
        <v>6</v>
      </c>
      <c r="E38" s="27">
        <v>34</v>
      </c>
      <c r="F38" s="27">
        <v>5</v>
      </c>
      <c r="G38" s="27">
        <v>9</v>
      </c>
      <c r="H38" s="27"/>
      <c r="I38" s="27"/>
      <c r="J38" s="27">
        <v>2</v>
      </c>
      <c r="K38" s="27">
        <v>2</v>
      </c>
      <c r="L38" s="92"/>
      <c r="M38" s="27">
        <v>8</v>
      </c>
      <c r="N38" s="27">
        <f t="shared" si="5"/>
        <v>8</v>
      </c>
      <c r="O38" s="39">
        <v>0</v>
      </c>
      <c r="P38" s="39">
        <v>5</v>
      </c>
      <c r="Q38" s="39">
        <v>1</v>
      </c>
      <c r="R38" s="39">
        <v>5</v>
      </c>
      <c r="S38" s="39">
        <v>1</v>
      </c>
      <c r="T38" s="39">
        <f t="shared" si="6"/>
        <v>12</v>
      </c>
      <c r="U38" s="40">
        <f t="shared" si="7"/>
        <v>0.47058823529411764</v>
      </c>
      <c r="V38" s="22">
        <v>336</v>
      </c>
      <c r="W38" s="22" t="s">
        <v>82</v>
      </c>
      <c r="X38" s="22" t="s">
        <v>83</v>
      </c>
      <c r="Y38" s="73">
        <v>1027</v>
      </c>
      <c r="Z38" s="42"/>
      <c r="AA38" s="1" t="s">
        <v>310</v>
      </c>
      <c r="AB38" s="28" t="s">
        <v>311</v>
      </c>
    </row>
    <row r="39" spans="1:28" x14ac:dyDescent="0.3">
      <c r="A39" s="1" t="s">
        <v>45</v>
      </c>
      <c r="B39" s="1" t="s">
        <v>78</v>
      </c>
      <c r="C39" s="27" t="s">
        <v>158</v>
      </c>
      <c r="D39" s="38">
        <v>44</v>
      </c>
      <c r="E39" s="27">
        <v>16</v>
      </c>
      <c r="F39" s="27">
        <v>2</v>
      </c>
      <c r="G39" s="27">
        <v>3</v>
      </c>
      <c r="H39" s="27"/>
      <c r="I39" s="27"/>
      <c r="J39" s="27">
        <v>0</v>
      </c>
      <c r="K39" s="27">
        <v>0</v>
      </c>
      <c r="L39" s="92"/>
      <c r="M39" s="27">
        <v>1</v>
      </c>
      <c r="N39" s="27">
        <f t="shared" si="5"/>
        <v>1</v>
      </c>
      <c r="O39" s="39">
        <v>1</v>
      </c>
      <c r="P39" s="39">
        <v>0</v>
      </c>
      <c r="Q39" s="39">
        <v>1</v>
      </c>
      <c r="R39" s="39">
        <v>1</v>
      </c>
      <c r="S39" s="39"/>
      <c r="T39" s="39">
        <f t="shared" si="6"/>
        <v>4</v>
      </c>
      <c r="U39" s="40">
        <f t="shared" si="7"/>
        <v>0.4375</v>
      </c>
      <c r="V39" s="22">
        <v>336</v>
      </c>
      <c r="W39" s="22" t="s">
        <v>82</v>
      </c>
      <c r="X39" s="22" t="s">
        <v>83</v>
      </c>
      <c r="Y39" s="73">
        <v>1027</v>
      </c>
      <c r="Z39" s="42"/>
      <c r="AA39" s="1" t="s">
        <v>310</v>
      </c>
      <c r="AB39" s="28" t="s">
        <v>311</v>
      </c>
    </row>
    <row r="40" spans="1:28" x14ac:dyDescent="0.3">
      <c r="A40" s="1" t="s">
        <v>45</v>
      </c>
      <c r="B40" s="1" t="s">
        <v>78</v>
      </c>
      <c r="C40" s="27" t="s">
        <v>384</v>
      </c>
      <c r="D40" s="38">
        <v>22</v>
      </c>
      <c r="E40" s="27">
        <v>25</v>
      </c>
      <c r="F40" s="27">
        <v>3</v>
      </c>
      <c r="G40" s="27">
        <v>7</v>
      </c>
      <c r="H40" s="27"/>
      <c r="I40" s="27"/>
      <c r="J40" s="27">
        <v>0</v>
      </c>
      <c r="K40" s="27">
        <v>0</v>
      </c>
      <c r="L40" s="92"/>
      <c r="M40" s="27">
        <v>4</v>
      </c>
      <c r="N40" s="27">
        <f t="shared" si="5"/>
        <v>4</v>
      </c>
      <c r="O40" s="39">
        <v>3</v>
      </c>
      <c r="P40" s="39">
        <v>1</v>
      </c>
      <c r="Q40" s="39">
        <v>0</v>
      </c>
      <c r="R40" s="39">
        <v>4</v>
      </c>
      <c r="S40" s="39"/>
      <c r="T40" s="39">
        <f t="shared" si="6"/>
        <v>6</v>
      </c>
      <c r="U40" s="40">
        <f t="shared" si="7"/>
        <v>0.48</v>
      </c>
      <c r="V40" s="22">
        <v>336</v>
      </c>
      <c r="W40" s="22" t="s">
        <v>82</v>
      </c>
      <c r="X40" s="22" t="s">
        <v>83</v>
      </c>
      <c r="Y40" s="73">
        <v>1027</v>
      </c>
      <c r="Z40" s="42"/>
      <c r="AA40" s="1" t="s">
        <v>310</v>
      </c>
      <c r="AB40" s="28" t="s">
        <v>311</v>
      </c>
    </row>
    <row r="41" spans="1:28" x14ac:dyDescent="0.3">
      <c r="A41" s="1" t="s">
        <v>45</v>
      </c>
      <c r="B41" s="1" t="s">
        <v>78</v>
      </c>
      <c r="C41" s="27" t="s">
        <v>385</v>
      </c>
      <c r="D41" s="38">
        <v>28</v>
      </c>
      <c r="E41" s="27">
        <v>40</v>
      </c>
      <c r="F41" s="27">
        <v>10</v>
      </c>
      <c r="G41" s="27">
        <v>18</v>
      </c>
      <c r="H41" s="27"/>
      <c r="I41" s="27"/>
      <c r="J41" s="27">
        <v>8</v>
      </c>
      <c r="K41" s="27">
        <v>10</v>
      </c>
      <c r="L41" s="92"/>
      <c r="M41" s="27">
        <v>8</v>
      </c>
      <c r="N41" s="27">
        <f t="shared" si="5"/>
        <v>8</v>
      </c>
      <c r="O41" s="39">
        <v>4</v>
      </c>
      <c r="P41" s="39">
        <v>3</v>
      </c>
      <c r="Q41" s="39">
        <v>0</v>
      </c>
      <c r="R41" s="39">
        <v>3</v>
      </c>
      <c r="S41" s="39"/>
      <c r="T41" s="39">
        <f t="shared" si="6"/>
        <v>28</v>
      </c>
      <c r="U41" s="40">
        <f t="shared" si="7"/>
        <v>1.0249999999999999</v>
      </c>
      <c r="V41" s="22">
        <v>336</v>
      </c>
      <c r="W41" s="22" t="s">
        <v>82</v>
      </c>
      <c r="X41" s="22" t="s">
        <v>83</v>
      </c>
      <c r="Y41" s="73">
        <v>1027</v>
      </c>
      <c r="Z41" s="42"/>
      <c r="AA41" s="1" t="s">
        <v>310</v>
      </c>
      <c r="AB41" s="28" t="s">
        <v>311</v>
      </c>
    </row>
    <row r="42" spans="1:28" x14ac:dyDescent="0.3">
      <c r="A42" s="1" t="s">
        <v>45</v>
      </c>
      <c r="B42" s="1" t="s">
        <v>78</v>
      </c>
      <c r="C42" s="27" t="s">
        <v>386</v>
      </c>
      <c r="D42" s="38">
        <v>32</v>
      </c>
      <c r="E42" s="27">
        <v>18</v>
      </c>
      <c r="F42" s="27">
        <v>3</v>
      </c>
      <c r="G42" s="27">
        <v>4</v>
      </c>
      <c r="H42" s="27"/>
      <c r="I42" s="27"/>
      <c r="J42" s="27">
        <v>0</v>
      </c>
      <c r="K42" s="27">
        <v>0</v>
      </c>
      <c r="L42" s="92"/>
      <c r="M42" s="27">
        <v>1</v>
      </c>
      <c r="N42" s="27">
        <f t="shared" si="5"/>
        <v>1</v>
      </c>
      <c r="O42" s="39">
        <v>3</v>
      </c>
      <c r="P42" s="39">
        <v>2</v>
      </c>
      <c r="Q42" s="39">
        <v>1</v>
      </c>
      <c r="R42" s="39">
        <v>1</v>
      </c>
      <c r="S42" s="39"/>
      <c r="T42" s="39">
        <f t="shared" si="6"/>
        <v>6</v>
      </c>
      <c r="U42" s="40">
        <f t="shared" si="7"/>
        <v>0.72222222222222221</v>
      </c>
      <c r="V42" s="22">
        <v>336</v>
      </c>
      <c r="W42" s="22" t="s">
        <v>82</v>
      </c>
      <c r="X42" s="22" t="s">
        <v>83</v>
      </c>
      <c r="Y42" s="73">
        <v>1027</v>
      </c>
      <c r="Z42" s="42"/>
      <c r="AA42" s="1" t="s">
        <v>310</v>
      </c>
      <c r="AB42" s="28" t="s">
        <v>311</v>
      </c>
    </row>
    <row r="43" spans="1:28" x14ac:dyDescent="0.3">
      <c r="A43" s="1" t="s">
        <v>45</v>
      </c>
      <c r="B43" s="1" t="s">
        <v>78</v>
      </c>
      <c r="C43" s="27" t="s">
        <v>387</v>
      </c>
      <c r="D43" s="38">
        <v>1</v>
      </c>
      <c r="E43" s="27">
        <v>18</v>
      </c>
      <c r="F43" s="27">
        <v>1</v>
      </c>
      <c r="G43" s="27">
        <v>6</v>
      </c>
      <c r="H43" s="27"/>
      <c r="I43" s="27"/>
      <c r="J43" s="27">
        <v>0</v>
      </c>
      <c r="K43" s="27">
        <v>0</v>
      </c>
      <c r="L43" s="92"/>
      <c r="M43" s="27">
        <v>1</v>
      </c>
      <c r="N43" s="27">
        <f>SUM(L43:M43)</f>
        <v>1</v>
      </c>
      <c r="O43" s="39">
        <v>5</v>
      </c>
      <c r="P43" s="39">
        <v>3</v>
      </c>
      <c r="Q43" s="39">
        <v>0</v>
      </c>
      <c r="R43" s="39">
        <v>1</v>
      </c>
      <c r="S43" s="39">
        <v>1</v>
      </c>
      <c r="T43" s="39">
        <f>(H43*3)+((F43-H43)*2)+J43</f>
        <v>2</v>
      </c>
      <c r="U43" s="40">
        <f t="shared" si="7"/>
        <v>0.66666666666666663</v>
      </c>
      <c r="V43" s="22">
        <v>336</v>
      </c>
      <c r="W43" s="22" t="s">
        <v>82</v>
      </c>
      <c r="X43" s="22" t="s">
        <v>83</v>
      </c>
      <c r="Y43" s="73">
        <v>1027</v>
      </c>
      <c r="Z43" s="42"/>
      <c r="AA43" s="1" t="s">
        <v>310</v>
      </c>
      <c r="AB43" s="28" t="s">
        <v>311</v>
      </c>
    </row>
    <row r="44" spans="1:28" x14ac:dyDescent="0.3">
      <c r="A44" s="1" t="s">
        <v>45</v>
      </c>
      <c r="B44" s="1" t="s">
        <v>78</v>
      </c>
      <c r="C44" s="27" t="s">
        <v>489</v>
      </c>
      <c r="D44" s="38">
        <v>24</v>
      </c>
      <c r="E44" s="27">
        <v>8</v>
      </c>
      <c r="F44" s="27">
        <v>0</v>
      </c>
      <c r="G44" s="27">
        <v>1</v>
      </c>
      <c r="H44" s="27"/>
      <c r="I44" s="27"/>
      <c r="J44" s="27">
        <v>1</v>
      </c>
      <c r="K44" s="27">
        <v>2</v>
      </c>
      <c r="L44" s="92"/>
      <c r="M44" s="27">
        <v>3</v>
      </c>
      <c r="N44" s="27">
        <f>SUM(L44:M44)</f>
        <v>3</v>
      </c>
      <c r="O44" s="39">
        <v>0</v>
      </c>
      <c r="P44" s="39">
        <v>0</v>
      </c>
      <c r="Q44" s="39">
        <v>0</v>
      </c>
      <c r="R44" s="39">
        <v>0</v>
      </c>
      <c r="S44" s="39"/>
      <c r="T44" s="39">
        <f>(H44*3)+((F44-H44)*2)+J44</f>
        <v>1</v>
      </c>
      <c r="U44" s="40">
        <f t="shared" si="7"/>
        <v>0.5</v>
      </c>
      <c r="V44" s="22">
        <v>336</v>
      </c>
      <c r="W44" s="22" t="s">
        <v>82</v>
      </c>
      <c r="X44" s="22" t="s">
        <v>83</v>
      </c>
      <c r="Y44" s="73">
        <v>1027</v>
      </c>
      <c r="Z44" s="42"/>
      <c r="AA44" s="1" t="s">
        <v>310</v>
      </c>
      <c r="AB44" s="28" t="s">
        <v>311</v>
      </c>
    </row>
    <row r="45" spans="1:28" x14ac:dyDescent="0.3">
      <c r="A45" s="1" t="s">
        <v>45</v>
      </c>
      <c r="B45" s="1" t="s">
        <v>78</v>
      </c>
      <c r="C45" s="27" t="s">
        <v>388</v>
      </c>
      <c r="D45" s="38">
        <v>30</v>
      </c>
      <c r="E45" s="27">
        <v>23</v>
      </c>
      <c r="F45" s="27">
        <v>1</v>
      </c>
      <c r="G45" s="27">
        <v>5</v>
      </c>
      <c r="H45" s="27"/>
      <c r="I45" s="27"/>
      <c r="J45" s="27">
        <v>0</v>
      </c>
      <c r="K45" s="27">
        <v>2</v>
      </c>
      <c r="L45" s="92"/>
      <c r="M45" s="27">
        <v>5</v>
      </c>
      <c r="N45" s="27">
        <f>SUM(L45:M45)</f>
        <v>5</v>
      </c>
      <c r="O45" s="39">
        <v>5</v>
      </c>
      <c r="P45" s="39">
        <v>4</v>
      </c>
      <c r="Q45" s="39">
        <v>4</v>
      </c>
      <c r="R45" s="39">
        <v>1</v>
      </c>
      <c r="S45" s="39"/>
      <c r="T45" s="39">
        <f>(H45*3)+((F45-H45)*2)+J45</f>
        <v>2</v>
      </c>
      <c r="U45" s="40">
        <f t="shared" si="7"/>
        <v>0.86956521739130432</v>
      </c>
      <c r="V45" s="22">
        <v>336</v>
      </c>
      <c r="W45" s="22" t="s">
        <v>82</v>
      </c>
      <c r="X45" s="22" t="s">
        <v>83</v>
      </c>
      <c r="Y45" s="73">
        <v>1027</v>
      </c>
      <c r="Z45" s="42"/>
      <c r="AA45" s="1" t="s">
        <v>310</v>
      </c>
      <c r="AB45" s="28" t="s">
        <v>311</v>
      </c>
    </row>
    <row r="46" spans="1:28" x14ac:dyDescent="0.3">
      <c r="A46" s="1" t="s">
        <v>45</v>
      </c>
      <c r="B46" s="1" t="s">
        <v>78</v>
      </c>
      <c r="C46" s="57" t="s">
        <v>38</v>
      </c>
      <c r="D46" s="1"/>
      <c r="E46" s="57"/>
      <c r="F46" s="27"/>
      <c r="G46" s="27"/>
      <c r="H46" s="27"/>
      <c r="I46" s="27"/>
      <c r="J46" s="27"/>
      <c r="K46" s="27"/>
      <c r="L46" s="57">
        <v>13</v>
      </c>
      <c r="M46" s="57">
        <v>-13</v>
      </c>
      <c r="N46" s="57">
        <v>4</v>
      </c>
      <c r="O46" s="39"/>
      <c r="P46" s="39"/>
      <c r="Q46" s="39"/>
      <c r="R46" s="57">
        <v>4</v>
      </c>
      <c r="S46" s="39"/>
      <c r="T46" s="57"/>
      <c r="U46" s="40"/>
      <c r="V46" s="22">
        <v>336</v>
      </c>
      <c r="W46" s="22" t="s">
        <v>82</v>
      </c>
      <c r="X46" s="22" t="s">
        <v>83</v>
      </c>
      <c r="Y46" s="73">
        <v>1027</v>
      </c>
      <c r="Z46" s="42"/>
      <c r="AA46" s="1" t="s">
        <v>310</v>
      </c>
      <c r="AB46" s="28" t="s">
        <v>311</v>
      </c>
    </row>
    <row r="47" spans="1:28" x14ac:dyDescent="0.3">
      <c r="A47" s="44" t="s">
        <v>45</v>
      </c>
      <c r="B47" s="44" t="s">
        <v>78</v>
      </c>
      <c r="C47" s="45" t="s">
        <v>39</v>
      </c>
      <c r="D47" s="44"/>
      <c r="E47" s="45">
        <f t="shared" ref="E47:T47" si="8">SUM(E35:E46)</f>
        <v>240</v>
      </c>
      <c r="F47" s="45">
        <f t="shared" si="8"/>
        <v>35</v>
      </c>
      <c r="G47" s="45">
        <f t="shared" si="8"/>
        <v>81</v>
      </c>
      <c r="H47" s="45">
        <f t="shared" si="8"/>
        <v>0</v>
      </c>
      <c r="I47" s="45">
        <f t="shared" si="8"/>
        <v>0</v>
      </c>
      <c r="J47" s="45">
        <f t="shared" si="8"/>
        <v>15</v>
      </c>
      <c r="K47" s="45">
        <f t="shared" si="8"/>
        <v>21</v>
      </c>
      <c r="L47" s="45">
        <f t="shared" si="8"/>
        <v>13</v>
      </c>
      <c r="M47" s="45">
        <f t="shared" si="8"/>
        <v>22</v>
      </c>
      <c r="N47" s="45">
        <f t="shared" si="8"/>
        <v>39</v>
      </c>
      <c r="O47" s="45">
        <f t="shared" si="8"/>
        <v>26</v>
      </c>
      <c r="P47" s="45">
        <f t="shared" si="8"/>
        <v>23</v>
      </c>
      <c r="Q47" s="45">
        <f t="shared" si="8"/>
        <v>9</v>
      </c>
      <c r="R47" s="45">
        <f t="shared" si="8"/>
        <v>22</v>
      </c>
      <c r="S47" s="45">
        <f t="shared" si="8"/>
        <v>2</v>
      </c>
      <c r="T47" s="45">
        <f t="shared" si="8"/>
        <v>85</v>
      </c>
      <c r="U47" s="46">
        <f>((T47+Q47+N47-R47)+(O47*2))/E47</f>
        <v>0.6791666666666667</v>
      </c>
      <c r="V47" s="47">
        <v>336</v>
      </c>
      <c r="W47" s="47" t="s">
        <v>82</v>
      </c>
      <c r="X47" s="47" t="s">
        <v>83</v>
      </c>
      <c r="Y47" s="74">
        <v>1027</v>
      </c>
      <c r="Z47" s="49"/>
      <c r="AA47" s="44" t="s">
        <v>310</v>
      </c>
      <c r="AB47" s="80" t="s">
        <v>311</v>
      </c>
    </row>
    <row r="48" spans="1:28" x14ac:dyDescent="0.3">
      <c r="A48" s="1"/>
      <c r="B48" s="1"/>
      <c r="C48" s="1"/>
      <c r="D48" s="1"/>
      <c r="F48" s="50" t="s">
        <v>40</v>
      </c>
      <c r="G48" s="52">
        <f>F47/G47</f>
        <v>0.43209876543209874</v>
      </c>
      <c r="H48" s="27"/>
      <c r="I48" s="1"/>
      <c r="J48" s="50" t="s">
        <v>41</v>
      </c>
      <c r="K48" s="52">
        <f>J47/K47</f>
        <v>0.7142857142857143</v>
      </c>
      <c r="L48" s="1"/>
      <c r="M48" s="39" t="s">
        <v>42</v>
      </c>
      <c r="N48" s="53"/>
      <c r="P48" s="1"/>
      <c r="Q48" s="1"/>
      <c r="R48" s="1"/>
      <c r="S48" s="1"/>
      <c r="T48" s="1"/>
      <c r="U48" s="1"/>
      <c r="V48" s="22"/>
      <c r="W48" s="22"/>
      <c r="X48" s="22"/>
      <c r="Y48" s="54"/>
      <c r="Z48" s="42"/>
      <c r="AA48" s="1"/>
      <c r="AB48" s="28"/>
    </row>
    <row r="49" spans="1:28" x14ac:dyDescent="0.3">
      <c r="A49" s="1"/>
      <c r="B49" s="1"/>
      <c r="C49" s="5" t="s">
        <v>43</v>
      </c>
      <c r="V49" s="22"/>
      <c r="W49" s="22"/>
      <c r="X49" s="22"/>
      <c r="Y49" s="54"/>
      <c r="Z49" s="42"/>
      <c r="AA49" s="1"/>
      <c r="AB49" s="28"/>
    </row>
    <row r="50" spans="1:28" x14ac:dyDescent="0.3">
      <c r="A50" s="1"/>
      <c r="B50" s="1"/>
      <c r="C50" s="1" t="s">
        <v>544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2"/>
      <c r="W50" s="22"/>
      <c r="X50" s="22"/>
      <c r="Y50" s="54"/>
      <c r="Z50" s="42"/>
      <c r="AA50" s="1"/>
      <c r="AB50" s="28"/>
    </row>
    <row r="51" spans="1:28" x14ac:dyDescent="0.3">
      <c r="A51" s="1"/>
      <c r="B51" s="1"/>
      <c r="C51" s="1" t="s">
        <v>545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2"/>
      <c r="W51" s="22"/>
      <c r="X51" s="22"/>
      <c r="Y51" s="54"/>
      <c r="Z51" s="42"/>
      <c r="AA51" s="1"/>
      <c r="AB51" s="28"/>
    </row>
    <row r="52" spans="1:28" x14ac:dyDescent="0.3">
      <c r="A52" s="1"/>
      <c r="B52" s="1"/>
      <c r="C52" s="5"/>
      <c r="V52" s="22"/>
      <c r="W52" s="22"/>
      <c r="X52" s="22"/>
      <c r="Y52" s="54"/>
      <c r="Z52" s="42"/>
      <c r="AA52" s="1"/>
      <c r="AB52" s="1"/>
    </row>
    <row r="53" spans="1:28" x14ac:dyDescent="0.3">
      <c r="B53" s="1"/>
      <c r="C53" s="1"/>
      <c r="D53" s="5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1"/>
      <c r="Z53" s="42"/>
      <c r="AA53" s="1"/>
      <c r="AB53" s="1"/>
    </row>
  </sheetData>
  <sheetProtection sheet="1" objects="1" scenarios="1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F3D25-A143-4EB1-869B-2AF3CA60B7D8}">
  <sheetPr>
    <tabColor rgb="FFFF0000"/>
  </sheetPr>
  <dimension ref="A1:AB51"/>
  <sheetViews>
    <sheetView workbookViewId="0">
      <selection activeCell="L13" sqref="L13:L23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55468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3" t="s">
        <v>484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29293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132</v>
      </c>
      <c r="D4" s="7" t="s">
        <v>4</v>
      </c>
      <c r="E4" s="8"/>
      <c r="F4" s="5"/>
      <c r="G4" s="1"/>
      <c r="J4" s="15" t="s">
        <v>312</v>
      </c>
      <c r="K4" s="16" t="s">
        <v>44</v>
      </c>
      <c r="L4" s="17"/>
      <c r="M4" s="18"/>
      <c r="N4" s="19">
        <v>26</v>
      </c>
      <c r="O4" s="19">
        <v>23</v>
      </c>
      <c r="P4" s="19">
        <v>31</v>
      </c>
      <c r="Q4" s="19">
        <v>24</v>
      </c>
      <c r="R4" s="20"/>
      <c r="S4" s="21">
        <f>SUM(N4:R4)</f>
        <v>104</v>
      </c>
      <c r="T4" s="22">
        <v>346</v>
      </c>
    </row>
    <row r="5" spans="1:28" x14ac:dyDescent="0.3">
      <c r="B5" s="1"/>
      <c r="C5" s="6" t="s">
        <v>146</v>
      </c>
      <c r="D5" s="7" t="s">
        <v>5</v>
      </c>
      <c r="E5" s="1"/>
      <c r="F5" s="1"/>
      <c r="G5" s="1"/>
      <c r="J5" s="15" t="s">
        <v>313</v>
      </c>
      <c r="K5" s="16" t="s">
        <v>77</v>
      </c>
      <c r="L5" s="17"/>
      <c r="M5" s="18"/>
      <c r="N5" s="19">
        <v>24</v>
      </c>
      <c r="O5" s="19">
        <v>18</v>
      </c>
      <c r="P5" s="19">
        <v>15</v>
      </c>
      <c r="Q5" s="19">
        <v>37</v>
      </c>
      <c r="R5" s="20"/>
      <c r="S5" s="21">
        <f>SUM(N5:R5)</f>
        <v>94</v>
      </c>
      <c r="T5" s="22">
        <v>346</v>
      </c>
      <c r="U5" s="1"/>
      <c r="V5" s="1"/>
      <c r="W5" s="1"/>
    </row>
    <row r="6" spans="1:28" x14ac:dyDescent="0.3">
      <c r="C6" s="23">
        <v>2453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102</v>
      </c>
      <c r="D7" s="7" t="s">
        <v>7</v>
      </c>
      <c r="G7" s="1"/>
      <c r="S7" s="1"/>
      <c r="T7" s="25" t="s">
        <v>8</v>
      </c>
      <c r="U7" s="1"/>
      <c r="V7" s="26">
        <v>346</v>
      </c>
      <c r="W7" s="1"/>
    </row>
    <row r="8" spans="1:28" x14ac:dyDescent="0.3">
      <c r="B8" s="1"/>
      <c r="C8" s="24" t="s">
        <v>147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>
        <v>34</v>
      </c>
      <c r="W11" s="1"/>
      <c r="X11" s="1"/>
      <c r="Y11" s="31"/>
      <c r="Z11" s="42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76</v>
      </c>
      <c r="B13" s="1" t="s">
        <v>45</v>
      </c>
      <c r="C13" s="27" t="s">
        <v>116</v>
      </c>
      <c r="D13" s="38">
        <v>22</v>
      </c>
      <c r="E13" s="27" t="s">
        <v>415</v>
      </c>
      <c r="F13" s="27"/>
      <c r="G13" s="27"/>
      <c r="H13" s="27"/>
      <c r="I13" s="27"/>
      <c r="J13" s="27"/>
      <c r="K13" s="27"/>
      <c r="L13" s="92"/>
      <c r="M13" s="27"/>
      <c r="N13" s="27"/>
      <c r="O13" s="27"/>
      <c r="P13" s="39"/>
      <c r="Q13" s="92"/>
      <c r="R13" s="92"/>
      <c r="S13" s="92"/>
      <c r="T13" s="27"/>
      <c r="U13" s="40" t="str">
        <f>IFERROR(((T13+Q13+N13-R13)+(O13*2))/E13,"")</f>
        <v/>
      </c>
      <c r="V13" s="22">
        <v>346</v>
      </c>
      <c r="W13" s="22" t="s">
        <v>95</v>
      </c>
      <c r="X13" s="22" t="s">
        <v>96</v>
      </c>
      <c r="Y13" s="73">
        <v>2453</v>
      </c>
      <c r="Z13" s="42"/>
      <c r="AA13" s="1" t="s">
        <v>97</v>
      </c>
      <c r="AB13" s="28" t="s">
        <v>314</v>
      </c>
    </row>
    <row r="14" spans="1:28" x14ac:dyDescent="0.3">
      <c r="A14" s="1" t="s">
        <v>76</v>
      </c>
      <c r="B14" s="1" t="s">
        <v>45</v>
      </c>
      <c r="C14" s="27" t="s">
        <v>50</v>
      </c>
      <c r="D14" s="38">
        <v>15</v>
      </c>
      <c r="E14" s="27">
        <v>12</v>
      </c>
      <c r="F14" s="27">
        <v>4</v>
      </c>
      <c r="G14" s="27">
        <v>6</v>
      </c>
      <c r="H14" s="27"/>
      <c r="I14" s="27"/>
      <c r="J14" s="27">
        <v>3</v>
      </c>
      <c r="K14" s="27">
        <v>4</v>
      </c>
      <c r="L14" s="92"/>
      <c r="M14" s="27">
        <v>2</v>
      </c>
      <c r="N14" s="27">
        <f t="shared" ref="N14:N18" si="0">SUM(L14:M14)</f>
        <v>2</v>
      </c>
      <c r="O14" s="39">
        <v>0</v>
      </c>
      <c r="P14" s="39">
        <v>0</v>
      </c>
      <c r="Q14" s="39">
        <v>4</v>
      </c>
      <c r="R14" s="93"/>
      <c r="S14" s="93"/>
      <c r="T14" s="27">
        <f t="shared" ref="T14:T23" si="1">+(F14*2)+J14</f>
        <v>11</v>
      </c>
      <c r="U14" s="40">
        <f t="shared" ref="U14:U23" si="2">IFERROR(((T14+Q14+N14-R14)+(O14*2))/E14,"")</f>
        <v>1.4166666666666667</v>
      </c>
      <c r="V14" s="22">
        <v>346</v>
      </c>
      <c r="W14" s="22" t="s">
        <v>95</v>
      </c>
      <c r="X14" s="22" t="s">
        <v>96</v>
      </c>
      <c r="Y14" s="73">
        <v>2453</v>
      </c>
      <c r="Z14" s="42"/>
      <c r="AA14" s="1" t="s">
        <v>97</v>
      </c>
      <c r="AB14" s="28" t="s">
        <v>314</v>
      </c>
    </row>
    <row r="15" spans="1:28" x14ac:dyDescent="0.3">
      <c r="A15" s="1" t="s">
        <v>76</v>
      </c>
      <c r="B15" s="1" t="s">
        <v>45</v>
      </c>
      <c r="C15" s="27" t="s">
        <v>49</v>
      </c>
      <c r="D15" s="38">
        <v>10</v>
      </c>
      <c r="E15" s="27">
        <v>37</v>
      </c>
      <c r="F15" s="27">
        <v>4</v>
      </c>
      <c r="G15" s="27">
        <v>10</v>
      </c>
      <c r="H15" s="27"/>
      <c r="I15" s="27"/>
      <c r="J15" s="27">
        <v>6</v>
      </c>
      <c r="K15" s="27">
        <v>6</v>
      </c>
      <c r="L15" s="92"/>
      <c r="M15" s="27">
        <v>5</v>
      </c>
      <c r="N15" s="27">
        <f t="shared" si="0"/>
        <v>5</v>
      </c>
      <c r="O15" s="39">
        <v>8</v>
      </c>
      <c r="P15" s="39">
        <v>2</v>
      </c>
      <c r="Q15" s="93"/>
      <c r="R15" s="93"/>
      <c r="S15" s="93"/>
      <c r="T15" s="27">
        <f t="shared" si="1"/>
        <v>14</v>
      </c>
      <c r="U15" s="40">
        <f t="shared" si="2"/>
        <v>0.94594594594594594</v>
      </c>
      <c r="V15" s="22">
        <v>346</v>
      </c>
      <c r="W15" s="22" t="s">
        <v>95</v>
      </c>
      <c r="X15" s="22" t="s">
        <v>96</v>
      </c>
      <c r="Y15" s="73">
        <v>2453</v>
      </c>
      <c r="Z15" s="42"/>
      <c r="AA15" s="1" t="s">
        <v>97</v>
      </c>
      <c r="AB15" s="28" t="s">
        <v>314</v>
      </c>
    </row>
    <row r="16" spans="1:28" x14ac:dyDescent="0.3">
      <c r="A16" s="1" t="s">
        <v>76</v>
      </c>
      <c r="B16" s="1" t="s">
        <v>45</v>
      </c>
      <c r="C16" s="27" t="s">
        <v>46</v>
      </c>
      <c r="D16" s="38">
        <v>12</v>
      </c>
      <c r="E16" s="27">
        <v>21</v>
      </c>
      <c r="F16" s="27">
        <v>3</v>
      </c>
      <c r="G16" s="27">
        <v>5</v>
      </c>
      <c r="H16" s="27"/>
      <c r="I16" s="27"/>
      <c r="J16" s="27">
        <v>0</v>
      </c>
      <c r="K16" s="27">
        <v>2</v>
      </c>
      <c r="L16" s="92"/>
      <c r="M16" s="27">
        <v>4</v>
      </c>
      <c r="N16" s="27">
        <f t="shared" si="0"/>
        <v>4</v>
      </c>
      <c r="O16" s="39">
        <v>0</v>
      </c>
      <c r="P16" s="39">
        <v>4</v>
      </c>
      <c r="Q16" s="93"/>
      <c r="R16" s="93"/>
      <c r="S16" s="93"/>
      <c r="T16" s="27">
        <f t="shared" si="1"/>
        <v>6</v>
      </c>
      <c r="U16" s="40">
        <f t="shared" si="2"/>
        <v>0.47619047619047616</v>
      </c>
      <c r="V16" s="22">
        <v>346</v>
      </c>
      <c r="W16" s="22" t="s">
        <v>95</v>
      </c>
      <c r="X16" s="22" t="s">
        <v>96</v>
      </c>
      <c r="Y16" s="73">
        <v>2453</v>
      </c>
      <c r="Z16" s="42"/>
      <c r="AA16" s="1" t="s">
        <v>97</v>
      </c>
      <c r="AB16" s="28" t="s">
        <v>314</v>
      </c>
    </row>
    <row r="17" spans="1:28" x14ac:dyDescent="0.3">
      <c r="A17" s="1" t="s">
        <v>76</v>
      </c>
      <c r="B17" s="1" t="s">
        <v>45</v>
      </c>
      <c r="C17" s="27" t="s">
        <v>47</v>
      </c>
      <c r="D17" s="38">
        <v>30</v>
      </c>
      <c r="E17" s="27">
        <v>30</v>
      </c>
      <c r="F17" s="27">
        <v>2</v>
      </c>
      <c r="G17" s="27">
        <v>5</v>
      </c>
      <c r="H17" s="27"/>
      <c r="I17" s="27"/>
      <c r="J17" s="27">
        <v>4</v>
      </c>
      <c r="K17" s="27">
        <v>8</v>
      </c>
      <c r="L17" s="92"/>
      <c r="M17" s="27">
        <v>6</v>
      </c>
      <c r="N17" s="27">
        <f t="shared" si="0"/>
        <v>6</v>
      </c>
      <c r="O17" s="39">
        <v>3</v>
      </c>
      <c r="P17" s="39">
        <v>2</v>
      </c>
      <c r="Q17" s="93"/>
      <c r="R17" s="93"/>
      <c r="S17" s="93"/>
      <c r="T17" s="27">
        <f t="shared" si="1"/>
        <v>8</v>
      </c>
      <c r="U17" s="40">
        <f t="shared" si="2"/>
        <v>0.66666666666666663</v>
      </c>
      <c r="V17" s="22">
        <v>346</v>
      </c>
      <c r="W17" s="22" t="s">
        <v>95</v>
      </c>
      <c r="X17" s="22" t="s">
        <v>96</v>
      </c>
      <c r="Y17" s="73">
        <v>2453</v>
      </c>
      <c r="Z17" s="42"/>
      <c r="AA17" s="1" t="s">
        <v>97</v>
      </c>
      <c r="AB17" s="28" t="s">
        <v>314</v>
      </c>
    </row>
    <row r="18" spans="1:28" x14ac:dyDescent="0.3">
      <c r="A18" s="1" t="s">
        <v>76</v>
      </c>
      <c r="B18" s="1" t="s">
        <v>45</v>
      </c>
      <c r="C18" s="27" t="s">
        <v>53</v>
      </c>
      <c r="D18" s="38">
        <v>24</v>
      </c>
      <c r="E18" s="27">
        <v>7</v>
      </c>
      <c r="F18" s="27">
        <v>0</v>
      </c>
      <c r="G18" s="27">
        <v>0</v>
      </c>
      <c r="H18" s="27"/>
      <c r="I18" s="27"/>
      <c r="J18" s="27">
        <v>0</v>
      </c>
      <c r="K18" s="27">
        <v>0</v>
      </c>
      <c r="L18" s="92"/>
      <c r="M18" s="27">
        <v>0</v>
      </c>
      <c r="N18" s="27">
        <f t="shared" si="0"/>
        <v>0</v>
      </c>
      <c r="O18" s="39">
        <v>4</v>
      </c>
      <c r="P18" s="39">
        <v>0</v>
      </c>
      <c r="Q18" s="93"/>
      <c r="R18" s="93"/>
      <c r="S18" s="93"/>
      <c r="T18" s="27">
        <f t="shared" si="1"/>
        <v>0</v>
      </c>
      <c r="U18" s="40">
        <f t="shared" si="2"/>
        <v>1.1428571428571428</v>
      </c>
      <c r="V18" s="22">
        <v>346</v>
      </c>
      <c r="W18" s="22" t="s">
        <v>95</v>
      </c>
      <c r="X18" s="22" t="s">
        <v>96</v>
      </c>
      <c r="Y18" s="73">
        <v>2453</v>
      </c>
      <c r="Z18" s="42"/>
      <c r="AA18" s="1" t="s">
        <v>97</v>
      </c>
      <c r="AB18" s="28" t="s">
        <v>314</v>
      </c>
    </row>
    <row r="19" spans="1:28" x14ac:dyDescent="0.3">
      <c r="A19" s="1" t="s">
        <v>76</v>
      </c>
      <c r="B19" s="1" t="s">
        <v>45</v>
      </c>
      <c r="C19" s="27" t="s">
        <v>48</v>
      </c>
      <c r="D19" s="38">
        <v>31</v>
      </c>
      <c r="E19" s="27">
        <v>41</v>
      </c>
      <c r="F19" s="27">
        <v>6</v>
      </c>
      <c r="G19" s="27">
        <v>10</v>
      </c>
      <c r="H19" s="27"/>
      <c r="I19" s="27"/>
      <c r="J19" s="27">
        <v>10</v>
      </c>
      <c r="K19" s="27">
        <v>14</v>
      </c>
      <c r="L19" s="92"/>
      <c r="M19" s="27">
        <v>5</v>
      </c>
      <c r="N19" s="27">
        <f>SUM(L19:M19)</f>
        <v>5</v>
      </c>
      <c r="O19" s="39">
        <v>6</v>
      </c>
      <c r="P19" s="39">
        <v>4</v>
      </c>
      <c r="Q19" s="93"/>
      <c r="R19" s="93"/>
      <c r="S19" s="93"/>
      <c r="T19" s="27">
        <f t="shared" si="1"/>
        <v>22</v>
      </c>
      <c r="U19" s="40">
        <f t="shared" si="2"/>
        <v>0.95121951219512191</v>
      </c>
      <c r="V19" s="22">
        <v>346</v>
      </c>
      <c r="W19" s="22" t="s">
        <v>95</v>
      </c>
      <c r="X19" s="22" t="s">
        <v>96</v>
      </c>
      <c r="Y19" s="73">
        <v>2453</v>
      </c>
      <c r="Z19" s="42"/>
      <c r="AA19" s="1" t="s">
        <v>97</v>
      </c>
      <c r="AB19" s="28" t="s">
        <v>314</v>
      </c>
    </row>
    <row r="20" spans="1:28" x14ac:dyDescent="0.3">
      <c r="A20" s="1" t="s">
        <v>76</v>
      </c>
      <c r="B20" s="1" t="s">
        <v>45</v>
      </c>
      <c r="C20" s="27" t="s">
        <v>118</v>
      </c>
      <c r="D20" s="38">
        <v>33</v>
      </c>
      <c r="E20" s="27">
        <v>45</v>
      </c>
      <c r="F20" s="27">
        <v>7</v>
      </c>
      <c r="G20" s="27">
        <v>9</v>
      </c>
      <c r="H20" s="27"/>
      <c r="I20" s="27"/>
      <c r="J20" s="27">
        <v>6</v>
      </c>
      <c r="K20" s="27">
        <v>9</v>
      </c>
      <c r="L20" s="92"/>
      <c r="M20" s="27">
        <v>10</v>
      </c>
      <c r="N20" s="27">
        <f>SUM(L20:M20)</f>
        <v>10</v>
      </c>
      <c r="O20" s="39">
        <v>4</v>
      </c>
      <c r="P20" s="39">
        <v>5</v>
      </c>
      <c r="Q20" s="93"/>
      <c r="R20" s="93"/>
      <c r="S20" s="93"/>
      <c r="T20" s="27">
        <f t="shared" si="1"/>
        <v>20</v>
      </c>
      <c r="U20" s="40">
        <f t="shared" si="2"/>
        <v>0.84444444444444444</v>
      </c>
      <c r="V20" s="22">
        <v>346</v>
      </c>
      <c r="W20" s="22" t="s">
        <v>95</v>
      </c>
      <c r="X20" s="22" t="s">
        <v>96</v>
      </c>
      <c r="Y20" s="73">
        <v>2453</v>
      </c>
      <c r="Z20" s="42"/>
      <c r="AA20" s="1" t="s">
        <v>97</v>
      </c>
      <c r="AB20" s="28" t="s">
        <v>314</v>
      </c>
    </row>
    <row r="21" spans="1:28" x14ac:dyDescent="0.3">
      <c r="A21" s="1" t="s">
        <v>76</v>
      </c>
      <c r="B21" s="1" t="s">
        <v>45</v>
      </c>
      <c r="C21" s="27" t="s">
        <v>51</v>
      </c>
      <c r="D21" s="38">
        <v>34</v>
      </c>
      <c r="E21" s="27">
        <v>29</v>
      </c>
      <c r="F21" s="27">
        <v>6</v>
      </c>
      <c r="G21" s="27">
        <v>14</v>
      </c>
      <c r="H21" s="27"/>
      <c r="I21" s="27"/>
      <c r="J21" s="27">
        <v>3</v>
      </c>
      <c r="K21" s="27">
        <v>6</v>
      </c>
      <c r="L21" s="92"/>
      <c r="M21" s="27">
        <v>3</v>
      </c>
      <c r="N21" s="27">
        <f>SUM(L21:M21)</f>
        <v>3</v>
      </c>
      <c r="O21" s="39">
        <v>4</v>
      </c>
      <c r="P21" s="57">
        <v>6</v>
      </c>
      <c r="Q21" s="93"/>
      <c r="R21" s="93"/>
      <c r="S21" s="93"/>
      <c r="T21" s="27">
        <f t="shared" si="1"/>
        <v>15</v>
      </c>
      <c r="U21" s="40">
        <f t="shared" si="2"/>
        <v>0.89655172413793105</v>
      </c>
      <c r="V21" s="22">
        <v>346</v>
      </c>
      <c r="W21" s="22" t="s">
        <v>95</v>
      </c>
      <c r="X21" s="22" t="s">
        <v>96</v>
      </c>
      <c r="Y21" s="73">
        <v>2453</v>
      </c>
      <c r="Z21" s="42"/>
      <c r="AA21" s="1" t="s">
        <v>97</v>
      </c>
      <c r="AB21" s="28" t="s">
        <v>314</v>
      </c>
    </row>
    <row r="22" spans="1:28" x14ac:dyDescent="0.3">
      <c r="A22" s="1" t="s">
        <v>76</v>
      </c>
      <c r="B22" s="1" t="s">
        <v>45</v>
      </c>
      <c r="C22" s="27" t="s">
        <v>54</v>
      </c>
      <c r="D22" s="38">
        <v>5</v>
      </c>
      <c r="E22" s="27" t="s">
        <v>415</v>
      </c>
      <c r="F22" s="27"/>
      <c r="G22" s="27"/>
      <c r="H22" s="27"/>
      <c r="I22" s="27"/>
      <c r="J22" s="27"/>
      <c r="K22" s="27"/>
      <c r="L22" s="92"/>
      <c r="M22" s="27"/>
      <c r="N22" s="27"/>
      <c r="O22" s="39"/>
      <c r="P22" s="39"/>
      <c r="Q22" s="93"/>
      <c r="R22" s="93"/>
      <c r="S22" s="93"/>
      <c r="T22" s="27"/>
      <c r="U22" s="40" t="str">
        <f t="shared" si="2"/>
        <v/>
      </c>
      <c r="V22" s="22">
        <v>346</v>
      </c>
      <c r="W22" s="22" t="s">
        <v>95</v>
      </c>
      <c r="X22" s="22" t="s">
        <v>96</v>
      </c>
      <c r="Y22" s="73">
        <v>2453</v>
      </c>
      <c r="Z22" s="42"/>
      <c r="AA22" s="1" t="s">
        <v>97</v>
      </c>
      <c r="AB22" s="28" t="s">
        <v>314</v>
      </c>
    </row>
    <row r="23" spans="1:28" x14ac:dyDescent="0.3">
      <c r="A23" s="1" t="s">
        <v>76</v>
      </c>
      <c r="B23" s="1" t="s">
        <v>45</v>
      </c>
      <c r="C23" s="27" t="s">
        <v>55</v>
      </c>
      <c r="D23" s="38">
        <v>11</v>
      </c>
      <c r="E23" s="27">
        <v>18</v>
      </c>
      <c r="F23" s="27">
        <v>2</v>
      </c>
      <c r="G23" s="27">
        <v>4</v>
      </c>
      <c r="H23" s="27"/>
      <c r="I23" s="27"/>
      <c r="J23" s="27">
        <v>4</v>
      </c>
      <c r="K23" s="27">
        <v>4</v>
      </c>
      <c r="L23" s="92"/>
      <c r="M23" s="27">
        <v>3</v>
      </c>
      <c r="N23" s="27">
        <f>SUM(L23:M23)</f>
        <v>3</v>
      </c>
      <c r="O23" s="39">
        <v>0</v>
      </c>
      <c r="P23" s="39">
        <v>1</v>
      </c>
      <c r="Q23" s="93"/>
      <c r="R23" s="93"/>
      <c r="S23" s="93"/>
      <c r="T23" s="27">
        <f t="shared" si="1"/>
        <v>8</v>
      </c>
      <c r="U23" s="40">
        <f t="shared" si="2"/>
        <v>0.61111111111111116</v>
      </c>
      <c r="V23" s="22">
        <v>346</v>
      </c>
      <c r="W23" s="22" t="s">
        <v>95</v>
      </c>
      <c r="X23" s="22" t="s">
        <v>96</v>
      </c>
      <c r="Y23" s="73">
        <v>2453</v>
      </c>
      <c r="Z23" s="42"/>
      <c r="AA23" s="1" t="s">
        <v>97</v>
      </c>
      <c r="AB23" s="28" t="s">
        <v>314</v>
      </c>
    </row>
    <row r="24" spans="1:28" x14ac:dyDescent="0.3">
      <c r="A24" s="1" t="s">
        <v>76</v>
      </c>
      <c r="B24" s="1" t="s">
        <v>45</v>
      </c>
      <c r="C24" s="57" t="s">
        <v>38</v>
      </c>
      <c r="D24" s="1"/>
      <c r="E24" s="43"/>
      <c r="F24" s="43"/>
      <c r="G24" s="43"/>
      <c r="H24" s="43"/>
      <c r="I24" s="43"/>
      <c r="J24" s="43"/>
      <c r="K24" s="43"/>
      <c r="L24" s="43"/>
      <c r="M24" s="43"/>
      <c r="N24" s="27"/>
      <c r="O24" s="43"/>
      <c r="P24" s="43"/>
      <c r="Q24" s="57">
        <v>12</v>
      </c>
      <c r="R24" s="43"/>
      <c r="S24" s="43"/>
      <c r="T24" s="27"/>
      <c r="U24" s="40" t="str">
        <f t="shared" ref="U24" si="3">_xlfn.IFNA("",((T24+Q24+N24-R24)+(O24*2))/E24)</f>
        <v/>
      </c>
      <c r="V24" s="22">
        <v>346</v>
      </c>
      <c r="W24" s="22" t="s">
        <v>95</v>
      </c>
      <c r="X24" s="22" t="s">
        <v>96</v>
      </c>
      <c r="Y24" s="73">
        <v>2453</v>
      </c>
      <c r="Z24" s="42"/>
      <c r="AA24" s="1" t="s">
        <v>97</v>
      </c>
      <c r="AB24" s="28" t="s">
        <v>314</v>
      </c>
    </row>
    <row r="25" spans="1:28" x14ac:dyDescent="0.3">
      <c r="A25" s="44" t="s">
        <v>76</v>
      </c>
      <c r="B25" s="44" t="s">
        <v>45</v>
      </c>
      <c r="C25" s="45" t="s">
        <v>39</v>
      </c>
      <c r="D25" s="44"/>
      <c r="E25" s="45">
        <f t="shared" ref="E25:T25" si="4">SUM(E13:E24)</f>
        <v>240</v>
      </c>
      <c r="F25" s="45">
        <f t="shared" si="4"/>
        <v>34</v>
      </c>
      <c r="G25" s="45">
        <f t="shared" si="4"/>
        <v>63</v>
      </c>
      <c r="H25" s="45">
        <f t="shared" si="4"/>
        <v>0</v>
      </c>
      <c r="I25" s="45">
        <f t="shared" si="4"/>
        <v>0</v>
      </c>
      <c r="J25" s="45">
        <f t="shared" si="4"/>
        <v>36</v>
      </c>
      <c r="K25" s="45">
        <f t="shared" si="4"/>
        <v>53</v>
      </c>
      <c r="L25" s="45">
        <f t="shared" si="4"/>
        <v>0</v>
      </c>
      <c r="M25" s="45">
        <f t="shared" si="4"/>
        <v>38</v>
      </c>
      <c r="N25" s="45">
        <f t="shared" si="4"/>
        <v>38</v>
      </c>
      <c r="O25" s="45">
        <f t="shared" si="4"/>
        <v>29</v>
      </c>
      <c r="P25" s="45">
        <f t="shared" si="4"/>
        <v>24</v>
      </c>
      <c r="Q25" s="45">
        <f t="shared" si="4"/>
        <v>16</v>
      </c>
      <c r="R25" s="45">
        <f t="shared" si="4"/>
        <v>0</v>
      </c>
      <c r="S25" s="45">
        <f t="shared" si="4"/>
        <v>0</v>
      </c>
      <c r="T25" s="45">
        <f t="shared" si="4"/>
        <v>104</v>
      </c>
      <c r="U25" s="46">
        <f>((T25+Q25+N25-R25)+(O25*2))/E25</f>
        <v>0.9</v>
      </c>
      <c r="V25" s="47">
        <v>346</v>
      </c>
      <c r="W25" s="47" t="s">
        <v>95</v>
      </c>
      <c r="X25" s="47" t="s">
        <v>96</v>
      </c>
      <c r="Y25" s="74">
        <v>2453</v>
      </c>
      <c r="Z25" s="49"/>
      <c r="AA25" s="44" t="s">
        <v>97</v>
      </c>
      <c r="AB25" s="80" t="s">
        <v>314</v>
      </c>
    </row>
    <row r="26" spans="1:28" x14ac:dyDescent="0.3">
      <c r="A26" s="1"/>
      <c r="B26" s="1"/>
      <c r="C26" s="1"/>
      <c r="D26" s="1"/>
      <c r="F26" s="50" t="s">
        <v>40</v>
      </c>
      <c r="G26" s="51">
        <f>F25/G25</f>
        <v>0.53968253968253965</v>
      </c>
      <c r="H26" s="27"/>
      <c r="I26" s="1"/>
      <c r="J26" s="50" t="s">
        <v>41</v>
      </c>
      <c r="K26" s="52">
        <f>J25/K25</f>
        <v>0.67924528301886788</v>
      </c>
      <c r="L26" s="1"/>
      <c r="M26" s="39" t="s">
        <v>42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32" t="s">
        <v>77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35</v>
      </c>
      <c r="AB33" s="87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76</v>
      </c>
      <c r="C35" s="27" t="s">
        <v>208</v>
      </c>
      <c r="D35" s="38">
        <v>35</v>
      </c>
      <c r="E35" s="27">
        <v>24</v>
      </c>
      <c r="F35" s="27">
        <v>4</v>
      </c>
      <c r="G35" s="27">
        <v>10</v>
      </c>
      <c r="H35" s="27"/>
      <c r="I35" s="27"/>
      <c r="J35" s="27">
        <v>2</v>
      </c>
      <c r="K35" s="27">
        <v>3</v>
      </c>
      <c r="L35" s="27"/>
      <c r="M35" s="27">
        <v>11</v>
      </c>
      <c r="N35" s="27">
        <f>SUM(L35:M35)</f>
        <v>11</v>
      </c>
      <c r="O35" s="27">
        <v>2</v>
      </c>
      <c r="P35" s="39">
        <v>5</v>
      </c>
      <c r="Q35" s="92"/>
      <c r="R35" s="92"/>
      <c r="S35" s="92"/>
      <c r="T35" s="27">
        <f>(H35*3)+((F35-H35)*2)+J35</f>
        <v>10</v>
      </c>
      <c r="U35" s="40">
        <f>IFERROR(((T35+Q35+N35-R35)+(O35*2))/E35,"")</f>
        <v>1.0416666666666667</v>
      </c>
      <c r="V35" s="22">
        <v>346</v>
      </c>
      <c r="W35" s="22" t="s">
        <v>82</v>
      </c>
      <c r="X35" s="22" t="s">
        <v>83</v>
      </c>
      <c r="Y35" s="73">
        <v>2453</v>
      </c>
      <c r="Z35" s="42"/>
      <c r="AA35" s="1" t="s">
        <v>290</v>
      </c>
      <c r="AB35" s="28" t="s">
        <v>315</v>
      </c>
    </row>
    <row r="36" spans="1:28" x14ac:dyDescent="0.3">
      <c r="A36" s="1" t="s">
        <v>45</v>
      </c>
      <c r="B36" s="1" t="s">
        <v>76</v>
      </c>
      <c r="C36" s="27" t="s">
        <v>390</v>
      </c>
      <c r="D36" s="38">
        <v>42</v>
      </c>
      <c r="E36" s="27" t="s">
        <v>415</v>
      </c>
      <c r="F36" s="27"/>
      <c r="G36" s="27"/>
      <c r="H36" s="27"/>
      <c r="I36" s="27"/>
      <c r="J36" s="27"/>
      <c r="K36" s="27"/>
      <c r="L36" s="27"/>
      <c r="M36" s="27"/>
      <c r="N36" s="27"/>
      <c r="O36" s="39"/>
      <c r="P36" s="39"/>
      <c r="Q36" s="93"/>
      <c r="R36" s="93"/>
      <c r="S36" s="93"/>
      <c r="T36" s="39"/>
      <c r="U36" s="40" t="str">
        <f t="shared" ref="U36:U45" si="5">IFERROR(((T36+Q36+N36-R36)+(O36*2))/E36,"")</f>
        <v/>
      </c>
      <c r="V36" s="22">
        <v>346</v>
      </c>
      <c r="W36" s="22" t="s">
        <v>82</v>
      </c>
      <c r="X36" s="22" t="s">
        <v>83</v>
      </c>
      <c r="Y36" s="73">
        <v>2453</v>
      </c>
      <c r="Z36" s="42"/>
      <c r="AA36" s="1" t="s">
        <v>290</v>
      </c>
      <c r="AB36" s="28" t="s">
        <v>315</v>
      </c>
    </row>
    <row r="37" spans="1:28" x14ac:dyDescent="0.3">
      <c r="A37" s="1" t="s">
        <v>45</v>
      </c>
      <c r="B37" s="1" t="s">
        <v>76</v>
      </c>
      <c r="C37" s="27" t="s">
        <v>391</v>
      </c>
      <c r="D37" s="38">
        <v>32</v>
      </c>
      <c r="E37" s="27">
        <v>34</v>
      </c>
      <c r="F37" s="27">
        <v>2</v>
      </c>
      <c r="G37" s="27">
        <v>5</v>
      </c>
      <c r="H37" s="27"/>
      <c r="I37" s="27"/>
      <c r="J37" s="27">
        <v>0</v>
      </c>
      <c r="K37" s="27">
        <v>0</v>
      </c>
      <c r="L37" s="27"/>
      <c r="M37" s="27">
        <v>9</v>
      </c>
      <c r="N37" s="27">
        <f t="shared" ref="N37:N41" si="6">SUM(L37:M37)</f>
        <v>9</v>
      </c>
      <c r="O37" s="39">
        <v>5</v>
      </c>
      <c r="P37" s="39">
        <v>5</v>
      </c>
      <c r="Q37" s="93"/>
      <c r="R37" s="93"/>
      <c r="S37" s="93"/>
      <c r="T37" s="39">
        <f t="shared" ref="T37:T41" si="7">(H37*3)+((F37-H37)*2)+J37</f>
        <v>4</v>
      </c>
      <c r="U37" s="40">
        <f t="shared" si="5"/>
        <v>0.67647058823529416</v>
      </c>
      <c r="V37" s="22">
        <v>346</v>
      </c>
      <c r="W37" s="22" t="s">
        <v>82</v>
      </c>
      <c r="X37" s="22" t="s">
        <v>83</v>
      </c>
      <c r="Y37" s="73">
        <v>2453</v>
      </c>
      <c r="Z37" s="42"/>
      <c r="AA37" s="1" t="s">
        <v>290</v>
      </c>
      <c r="AB37" s="28" t="s">
        <v>315</v>
      </c>
    </row>
    <row r="38" spans="1:28" x14ac:dyDescent="0.3">
      <c r="A38" s="1" t="s">
        <v>45</v>
      </c>
      <c r="B38" s="1" t="s">
        <v>76</v>
      </c>
      <c r="C38" s="27" t="s">
        <v>392</v>
      </c>
      <c r="D38" s="38">
        <v>10</v>
      </c>
      <c r="E38" s="27">
        <v>28</v>
      </c>
      <c r="F38" s="27">
        <v>10</v>
      </c>
      <c r="G38" s="27">
        <v>23</v>
      </c>
      <c r="H38" s="27"/>
      <c r="I38" s="27"/>
      <c r="J38" s="27">
        <v>1</v>
      </c>
      <c r="K38" s="27">
        <v>1</v>
      </c>
      <c r="L38" s="27"/>
      <c r="M38" s="27">
        <v>2</v>
      </c>
      <c r="N38" s="27">
        <f t="shared" si="6"/>
        <v>2</v>
      </c>
      <c r="O38" s="39">
        <v>4</v>
      </c>
      <c r="P38" s="39">
        <v>3</v>
      </c>
      <c r="Q38" s="39">
        <v>3</v>
      </c>
      <c r="R38" s="93"/>
      <c r="S38" s="93"/>
      <c r="T38" s="39">
        <f t="shared" si="7"/>
        <v>21</v>
      </c>
      <c r="U38" s="40">
        <f t="shared" si="5"/>
        <v>1.2142857142857142</v>
      </c>
      <c r="V38" s="22">
        <v>346</v>
      </c>
      <c r="W38" s="22" t="s">
        <v>82</v>
      </c>
      <c r="X38" s="22" t="s">
        <v>83</v>
      </c>
      <c r="Y38" s="73">
        <v>2453</v>
      </c>
      <c r="Z38" s="42" t="s">
        <v>490</v>
      </c>
      <c r="AA38" s="1" t="s">
        <v>290</v>
      </c>
      <c r="AB38" s="28" t="s">
        <v>315</v>
      </c>
    </row>
    <row r="39" spans="1:28" x14ac:dyDescent="0.3">
      <c r="A39" s="1" t="s">
        <v>45</v>
      </c>
      <c r="B39" s="1" t="s">
        <v>76</v>
      </c>
      <c r="C39" s="27" t="s">
        <v>394</v>
      </c>
      <c r="D39" s="38">
        <v>12</v>
      </c>
      <c r="E39" s="27">
        <v>1</v>
      </c>
      <c r="F39" s="27">
        <v>0</v>
      </c>
      <c r="G39" s="27">
        <v>0</v>
      </c>
      <c r="H39" s="27"/>
      <c r="I39" s="27"/>
      <c r="J39" s="27">
        <v>0</v>
      </c>
      <c r="K39" s="27">
        <v>0</v>
      </c>
      <c r="L39" s="27"/>
      <c r="M39" s="27">
        <v>0</v>
      </c>
      <c r="N39" s="27">
        <f t="shared" si="6"/>
        <v>0</v>
      </c>
      <c r="O39" s="39">
        <v>0</v>
      </c>
      <c r="P39" s="39">
        <v>0</v>
      </c>
      <c r="Q39" s="93"/>
      <c r="R39" s="93"/>
      <c r="S39" s="93"/>
      <c r="T39" s="39">
        <f t="shared" si="7"/>
        <v>0</v>
      </c>
      <c r="U39" s="40">
        <f t="shared" si="5"/>
        <v>0</v>
      </c>
      <c r="V39" s="22">
        <v>346</v>
      </c>
      <c r="W39" s="22" t="s">
        <v>82</v>
      </c>
      <c r="X39" s="22" t="s">
        <v>83</v>
      </c>
      <c r="Y39" s="73">
        <v>2453</v>
      </c>
      <c r="Z39" s="42"/>
      <c r="AA39" s="1" t="s">
        <v>290</v>
      </c>
      <c r="AB39" s="28" t="s">
        <v>315</v>
      </c>
    </row>
    <row r="40" spans="1:28" x14ac:dyDescent="0.3">
      <c r="A40" s="1" t="s">
        <v>45</v>
      </c>
      <c r="B40" s="1" t="s">
        <v>76</v>
      </c>
      <c r="C40" s="27" t="s">
        <v>395</v>
      </c>
      <c r="D40" s="38">
        <v>13</v>
      </c>
      <c r="E40" s="27">
        <v>44</v>
      </c>
      <c r="F40" s="27">
        <v>4</v>
      </c>
      <c r="G40" s="27">
        <v>6</v>
      </c>
      <c r="H40" s="27"/>
      <c r="I40" s="27"/>
      <c r="J40" s="27">
        <v>4</v>
      </c>
      <c r="K40" s="27">
        <v>7</v>
      </c>
      <c r="L40" s="27"/>
      <c r="M40" s="27">
        <v>8</v>
      </c>
      <c r="N40" s="27">
        <f t="shared" si="6"/>
        <v>8</v>
      </c>
      <c r="O40" s="39">
        <v>2</v>
      </c>
      <c r="P40" s="39">
        <v>5</v>
      </c>
      <c r="Q40" s="93"/>
      <c r="R40" s="93"/>
      <c r="S40" s="93"/>
      <c r="T40" s="39">
        <f t="shared" si="7"/>
        <v>12</v>
      </c>
      <c r="U40" s="40">
        <f t="shared" si="5"/>
        <v>0.54545454545454541</v>
      </c>
      <c r="V40" s="22">
        <v>346</v>
      </c>
      <c r="W40" s="22" t="s">
        <v>82</v>
      </c>
      <c r="X40" s="22" t="s">
        <v>83</v>
      </c>
      <c r="Y40" s="73">
        <v>2453</v>
      </c>
      <c r="Z40" s="42"/>
      <c r="AA40" s="1" t="s">
        <v>290</v>
      </c>
      <c r="AB40" s="28" t="s">
        <v>315</v>
      </c>
    </row>
    <row r="41" spans="1:28" x14ac:dyDescent="0.3">
      <c r="A41" s="1" t="s">
        <v>45</v>
      </c>
      <c r="B41" s="1" t="s">
        <v>76</v>
      </c>
      <c r="C41" s="27" t="s">
        <v>396</v>
      </c>
      <c r="D41" s="38">
        <v>33</v>
      </c>
      <c r="E41" s="27">
        <v>33</v>
      </c>
      <c r="F41" s="27">
        <v>5</v>
      </c>
      <c r="G41" s="27">
        <v>7</v>
      </c>
      <c r="H41" s="27"/>
      <c r="I41" s="27"/>
      <c r="J41" s="27">
        <v>7</v>
      </c>
      <c r="K41" s="27">
        <v>9</v>
      </c>
      <c r="L41" s="27"/>
      <c r="M41" s="27">
        <v>4</v>
      </c>
      <c r="N41" s="27">
        <f t="shared" si="6"/>
        <v>4</v>
      </c>
      <c r="O41" s="39">
        <v>3</v>
      </c>
      <c r="P41" s="39">
        <v>4</v>
      </c>
      <c r="Q41" s="93"/>
      <c r="R41" s="93"/>
      <c r="S41" s="93"/>
      <c r="T41" s="39">
        <f t="shared" si="7"/>
        <v>17</v>
      </c>
      <c r="U41" s="40">
        <f t="shared" si="5"/>
        <v>0.81818181818181823</v>
      </c>
      <c r="V41" s="22">
        <v>346</v>
      </c>
      <c r="W41" s="22" t="s">
        <v>82</v>
      </c>
      <c r="X41" s="22" t="s">
        <v>83</v>
      </c>
      <c r="Y41" s="73">
        <v>2453</v>
      </c>
      <c r="Z41" s="42"/>
      <c r="AA41" s="1" t="s">
        <v>290</v>
      </c>
      <c r="AB41" s="28" t="s">
        <v>315</v>
      </c>
    </row>
    <row r="42" spans="1:28" x14ac:dyDescent="0.3">
      <c r="A42" s="1" t="s">
        <v>45</v>
      </c>
      <c r="B42" s="1" t="s">
        <v>76</v>
      </c>
      <c r="C42" s="27" t="s">
        <v>397</v>
      </c>
      <c r="D42" s="38">
        <v>11</v>
      </c>
      <c r="E42" s="27">
        <v>36</v>
      </c>
      <c r="F42" s="27">
        <v>5</v>
      </c>
      <c r="G42" s="27">
        <v>12</v>
      </c>
      <c r="H42" s="27"/>
      <c r="I42" s="27"/>
      <c r="J42" s="27">
        <v>3</v>
      </c>
      <c r="K42" s="27">
        <v>10</v>
      </c>
      <c r="L42" s="27"/>
      <c r="M42" s="27">
        <v>3</v>
      </c>
      <c r="N42" s="27">
        <f>SUM(L42:M42)</f>
        <v>3</v>
      </c>
      <c r="O42" s="39">
        <v>6</v>
      </c>
      <c r="P42" s="39">
        <v>3</v>
      </c>
      <c r="Q42" s="93"/>
      <c r="R42" s="93"/>
      <c r="S42" s="93"/>
      <c r="T42" s="39">
        <f>(H42*3)+((F42-H42)*2)+J42</f>
        <v>13</v>
      </c>
      <c r="U42" s="40">
        <f t="shared" si="5"/>
        <v>0.77777777777777779</v>
      </c>
      <c r="V42" s="22">
        <v>346</v>
      </c>
      <c r="W42" s="22" t="s">
        <v>82</v>
      </c>
      <c r="X42" s="22" t="s">
        <v>83</v>
      </c>
      <c r="Y42" s="73">
        <v>2453</v>
      </c>
      <c r="Z42" s="42"/>
      <c r="AA42" s="1" t="s">
        <v>290</v>
      </c>
      <c r="AB42" s="28" t="s">
        <v>315</v>
      </c>
    </row>
    <row r="43" spans="1:28" x14ac:dyDescent="0.3">
      <c r="A43" s="1" t="s">
        <v>45</v>
      </c>
      <c r="B43" s="1" t="s">
        <v>76</v>
      </c>
      <c r="C43" s="27" t="s">
        <v>398</v>
      </c>
      <c r="D43" s="38">
        <v>8</v>
      </c>
      <c r="E43" s="27">
        <v>34</v>
      </c>
      <c r="F43" s="27">
        <v>2</v>
      </c>
      <c r="G43" s="27">
        <v>5</v>
      </c>
      <c r="H43" s="27">
        <v>1</v>
      </c>
      <c r="I43" s="64">
        <v>1</v>
      </c>
      <c r="J43" s="27">
        <v>0</v>
      </c>
      <c r="K43" s="27">
        <v>0</v>
      </c>
      <c r="L43" s="27"/>
      <c r="M43" s="27">
        <v>0</v>
      </c>
      <c r="N43" s="27">
        <f>SUM(L43:M43)</f>
        <v>0</v>
      </c>
      <c r="O43" s="39">
        <v>4</v>
      </c>
      <c r="P43" s="39">
        <v>2</v>
      </c>
      <c r="Q43" s="93"/>
      <c r="R43" s="93"/>
      <c r="S43" s="93"/>
      <c r="T43" s="39">
        <f>(H43*3)+((F43)*2)+J43</f>
        <v>7</v>
      </c>
      <c r="U43" s="40">
        <f t="shared" si="5"/>
        <v>0.44117647058823528</v>
      </c>
      <c r="V43" s="22">
        <v>346</v>
      </c>
      <c r="W43" s="22" t="s">
        <v>82</v>
      </c>
      <c r="X43" s="22" t="s">
        <v>83</v>
      </c>
      <c r="Y43" s="73">
        <v>2453</v>
      </c>
      <c r="Z43" s="42"/>
      <c r="AA43" s="1" t="s">
        <v>290</v>
      </c>
      <c r="AB43" s="28" t="s">
        <v>315</v>
      </c>
    </row>
    <row r="44" spans="1:28" x14ac:dyDescent="0.3">
      <c r="A44" s="1" t="s">
        <v>45</v>
      </c>
      <c r="B44" s="1" t="s">
        <v>76</v>
      </c>
      <c r="C44" s="27" t="s">
        <v>360</v>
      </c>
      <c r="D44" s="38">
        <v>21</v>
      </c>
      <c r="E44" s="27" t="s">
        <v>415</v>
      </c>
      <c r="F44" s="27"/>
      <c r="G44" s="27"/>
      <c r="H44" s="27"/>
      <c r="I44" s="27" t="s">
        <v>491</v>
      </c>
      <c r="J44" s="27"/>
      <c r="K44" s="27"/>
      <c r="L44" s="27"/>
      <c r="M44" s="27"/>
      <c r="N44" s="27"/>
      <c r="O44" s="39"/>
      <c r="P44" s="39"/>
      <c r="Q44" s="93"/>
      <c r="R44" s="93"/>
      <c r="S44" s="93"/>
      <c r="T44" s="39"/>
      <c r="U44" s="40" t="str">
        <f t="shared" si="5"/>
        <v/>
      </c>
      <c r="V44" s="22">
        <v>346</v>
      </c>
      <c r="W44" s="22" t="s">
        <v>82</v>
      </c>
      <c r="X44" s="22" t="s">
        <v>83</v>
      </c>
      <c r="Y44" s="73">
        <v>2453</v>
      </c>
      <c r="Z44" s="42"/>
      <c r="AA44" s="1" t="s">
        <v>290</v>
      </c>
      <c r="AB44" s="28" t="s">
        <v>315</v>
      </c>
    </row>
    <row r="45" spans="1:28" x14ac:dyDescent="0.3">
      <c r="A45" s="1" t="s">
        <v>45</v>
      </c>
      <c r="B45" s="1" t="s">
        <v>76</v>
      </c>
      <c r="C45" s="27" t="s">
        <v>399</v>
      </c>
      <c r="D45" s="38">
        <v>22</v>
      </c>
      <c r="E45" s="27">
        <v>16</v>
      </c>
      <c r="F45" s="27">
        <v>5</v>
      </c>
      <c r="G45" s="27">
        <v>6</v>
      </c>
      <c r="H45" s="27"/>
      <c r="I45" s="27"/>
      <c r="J45" s="27">
        <v>0</v>
      </c>
      <c r="K45" s="27">
        <v>0</v>
      </c>
      <c r="L45" s="27"/>
      <c r="M45" s="27">
        <v>1</v>
      </c>
      <c r="N45" s="27">
        <f>SUM(L45:M45)</f>
        <v>1</v>
      </c>
      <c r="O45" s="39">
        <v>0</v>
      </c>
      <c r="P45" s="39">
        <v>4</v>
      </c>
      <c r="Q45" s="93"/>
      <c r="R45" s="93"/>
      <c r="S45" s="93"/>
      <c r="T45" s="39">
        <f>(H45*3)+((F45-H45)*2)+J45</f>
        <v>10</v>
      </c>
      <c r="U45" s="40">
        <f t="shared" si="5"/>
        <v>0.6875</v>
      </c>
      <c r="V45" s="22">
        <v>346</v>
      </c>
      <c r="W45" s="22" t="s">
        <v>82</v>
      </c>
      <c r="X45" s="22" t="s">
        <v>83</v>
      </c>
      <c r="Y45" s="73">
        <v>2453</v>
      </c>
      <c r="Z45" s="42"/>
      <c r="AA45" s="1" t="s">
        <v>290</v>
      </c>
      <c r="AB45" s="28" t="s">
        <v>315</v>
      </c>
    </row>
    <row r="46" spans="1:28" x14ac:dyDescent="0.3">
      <c r="A46" s="1" t="s">
        <v>45</v>
      </c>
      <c r="B46" s="1" t="s">
        <v>76</v>
      </c>
      <c r="C46" s="57" t="s">
        <v>38</v>
      </c>
      <c r="D46" s="1"/>
      <c r="E46" s="57">
        <v>-10</v>
      </c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57">
        <v>8</v>
      </c>
      <c r="R46" s="43"/>
      <c r="S46" s="43"/>
      <c r="T46" s="43"/>
      <c r="U46" s="40" t="str">
        <f t="shared" ref="U46" si="8">_xlfn.IFNA("",((T46+Q46+N46-R46)+(O46*2))/E46)</f>
        <v/>
      </c>
      <c r="V46" s="22">
        <v>346</v>
      </c>
      <c r="W46" s="22" t="s">
        <v>82</v>
      </c>
      <c r="X46" s="22" t="s">
        <v>83</v>
      </c>
      <c r="Y46" s="73">
        <v>2453</v>
      </c>
      <c r="Z46" s="42"/>
      <c r="AA46" s="1" t="s">
        <v>290</v>
      </c>
      <c r="AB46" s="28" t="s">
        <v>315</v>
      </c>
    </row>
    <row r="47" spans="1:28" x14ac:dyDescent="0.3">
      <c r="A47" s="44" t="s">
        <v>45</v>
      </c>
      <c r="B47" s="44" t="s">
        <v>76</v>
      </c>
      <c r="C47" s="45" t="s">
        <v>39</v>
      </c>
      <c r="D47" s="44"/>
      <c r="E47" s="45">
        <f t="shared" ref="E47:T47" si="9">SUM(E35:E46)</f>
        <v>240</v>
      </c>
      <c r="F47" s="45">
        <f t="shared" si="9"/>
        <v>37</v>
      </c>
      <c r="G47" s="45">
        <f t="shared" si="9"/>
        <v>74</v>
      </c>
      <c r="H47" s="45">
        <f t="shared" si="9"/>
        <v>1</v>
      </c>
      <c r="I47" s="45">
        <f t="shared" si="9"/>
        <v>1</v>
      </c>
      <c r="J47" s="45">
        <f t="shared" si="9"/>
        <v>17</v>
      </c>
      <c r="K47" s="45">
        <f t="shared" si="9"/>
        <v>30</v>
      </c>
      <c r="L47" s="45">
        <f t="shared" si="9"/>
        <v>0</v>
      </c>
      <c r="M47" s="45">
        <f t="shared" si="9"/>
        <v>38</v>
      </c>
      <c r="N47" s="45">
        <f t="shared" si="9"/>
        <v>38</v>
      </c>
      <c r="O47" s="45">
        <f t="shared" si="9"/>
        <v>26</v>
      </c>
      <c r="P47" s="45">
        <f t="shared" si="9"/>
        <v>31</v>
      </c>
      <c r="Q47" s="45">
        <f t="shared" si="9"/>
        <v>11</v>
      </c>
      <c r="R47" s="45">
        <f t="shared" si="9"/>
        <v>0</v>
      </c>
      <c r="S47" s="45">
        <f t="shared" si="9"/>
        <v>0</v>
      </c>
      <c r="T47" s="45">
        <f t="shared" si="9"/>
        <v>94</v>
      </c>
      <c r="U47" s="46">
        <f>((T47+Q47+N47-R47)+(O47*2))/E47</f>
        <v>0.8125</v>
      </c>
      <c r="V47" s="47">
        <v>346</v>
      </c>
      <c r="W47" s="47" t="s">
        <v>82</v>
      </c>
      <c r="X47" s="47" t="s">
        <v>83</v>
      </c>
      <c r="Y47" s="74">
        <v>2453</v>
      </c>
      <c r="Z47" s="49"/>
      <c r="AA47" s="44" t="s">
        <v>290</v>
      </c>
      <c r="AB47" s="80" t="s">
        <v>315</v>
      </c>
    </row>
    <row r="48" spans="1:28" x14ac:dyDescent="0.3">
      <c r="A48" s="1"/>
      <c r="B48" s="1"/>
      <c r="C48" s="1"/>
      <c r="D48" s="1"/>
      <c r="F48" s="50" t="s">
        <v>40</v>
      </c>
      <c r="G48" s="51">
        <f>F47/G47</f>
        <v>0.5</v>
      </c>
      <c r="H48" s="27"/>
      <c r="I48" s="1"/>
      <c r="J48" s="50" t="s">
        <v>41</v>
      </c>
      <c r="K48" s="52">
        <f>J47/K47</f>
        <v>0.56666666666666665</v>
      </c>
      <c r="L48" s="1"/>
      <c r="M48" s="39" t="s">
        <v>42</v>
      </c>
      <c r="N48" s="53"/>
      <c r="P48" s="1"/>
      <c r="Q48" s="1"/>
      <c r="R48" s="1"/>
      <c r="S48" s="1"/>
      <c r="T48" s="1"/>
      <c r="U48" s="1"/>
      <c r="V48" s="22"/>
      <c r="W48" s="22"/>
      <c r="X48" s="22"/>
      <c r="Y48" s="54"/>
      <c r="Z48" s="42"/>
      <c r="AA48" s="1"/>
      <c r="AB48" s="28"/>
    </row>
    <row r="49" spans="1:28" x14ac:dyDescent="0.3">
      <c r="A49" s="1"/>
      <c r="B49" s="1"/>
      <c r="C49" s="5" t="s">
        <v>43</v>
      </c>
      <c r="V49" s="22"/>
      <c r="W49" s="22"/>
      <c r="X49" s="22"/>
      <c r="Y49" s="54"/>
      <c r="Z49" s="42"/>
      <c r="AA49" s="1"/>
      <c r="AB49" s="28"/>
    </row>
    <row r="50" spans="1:28" x14ac:dyDescent="0.3">
      <c r="A50" s="1"/>
      <c r="B50" s="1"/>
      <c r="C50" s="1" t="s">
        <v>492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2"/>
      <c r="W50" s="22"/>
      <c r="X50" s="22"/>
      <c r="Y50" s="54"/>
      <c r="Z50" s="42"/>
      <c r="AA50" s="1"/>
      <c r="AB50" s="28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2"/>
      <c r="AA51" s="1"/>
      <c r="AB51" s="1"/>
    </row>
  </sheetData>
  <sheetProtection sheet="1" objects="1" scenarios="1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F4CD3-3E94-43C2-AB4D-C37169087C61}">
  <sheetPr>
    <tabColor rgb="FFFF0000"/>
  </sheetPr>
  <dimension ref="A1:AB51"/>
  <sheetViews>
    <sheetView workbookViewId="0">
      <selection activeCell="Z22" sqref="Z22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3" t="s">
        <v>493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3" t="s">
        <v>497</v>
      </c>
    </row>
    <row r="3" spans="1:28" x14ac:dyDescent="0.3">
      <c r="B3" s="1"/>
      <c r="C3" s="6">
        <v>29296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  <c r="Z3" s="77" t="s">
        <v>514</v>
      </c>
    </row>
    <row r="4" spans="1:28" x14ac:dyDescent="0.3">
      <c r="B4" s="1"/>
      <c r="C4" s="6" t="s">
        <v>119</v>
      </c>
      <c r="D4" s="7" t="s">
        <v>4</v>
      </c>
      <c r="E4" s="8"/>
      <c r="F4" s="5"/>
      <c r="G4" s="1"/>
      <c r="J4" s="15" t="s">
        <v>316</v>
      </c>
      <c r="K4" s="16" t="s">
        <v>44</v>
      </c>
      <c r="L4" s="17"/>
      <c r="M4" s="18"/>
      <c r="N4" s="19">
        <v>18</v>
      </c>
      <c r="O4" s="19">
        <v>19</v>
      </c>
      <c r="P4" s="19">
        <v>23</v>
      </c>
      <c r="Q4" s="19">
        <v>19</v>
      </c>
      <c r="R4" s="20"/>
      <c r="S4" s="21">
        <f>SUM(N4:R4)</f>
        <v>79</v>
      </c>
      <c r="T4" s="22">
        <v>353</v>
      </c>
    </row>
    <row r="5" spans="1:28" x14ac:dyDescent="0.3">
      <c r="B5" s="1"/>
      <c r="C5" s="6" t="s">
        <v>258</v>
      </c>
      <c r="D5" s="7" t="s">
        <v>5</v>
      </c>
      <c r="E5" s="1"/>
      <c r="F5" s="1"/>
      <c r="G5" s="1"/>
      <c r="J5" s="15" t="s">
        <v>312</v>
      </c>
      <c r="K5" s="16" t="s">
        <v>73</v>
      </c>
      <c r="L5" s="17"/>
      <c r="M5" s="18"/>
      <c r="N5" s="19">
        <v>16</v>
      </c>
      <c r="O5" s="19">
        <v>28</v>
      </c>
      <c r="P5" s="19">
        <v>19</v>
      </c>
      <c r="Q5" s="19">
        <v>25</v>
      </c>
      <c r="R5" s="20"/>
      <c r="S5" s="21">
        <f>SUM(N5:R5)</f>
        <v>88</v>
      </c>
      <c r="T5" s="22">
        <v>353</v>
      </c>
      <c r="U5" s="1"/>
      <c r="V5" s="1"/>
      <c r="W5" s="1"/>
    </row>
    <row r="6" spans="1:28" x14ac:dyDescent="0.3">
      <c r="C6" s="23">
        <v>900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72"/>
      <c r="D7" s="7" t="s">
        <v>7</v>
      </c>
      <c r="G7" s="1"/>
      <c r="S7" s="1"/>
      <c r="T7" s="25" t="s">
        <v>8</v>
      </c>
      <c r="U7" s="1"/>
      <c r="V7" s="26">
        <v>353</v>
      </c>
      <c r="W7" s="1"/>
    </row>
    <row r="8" spans="1:28" x14ac:dyDescent="0.3">
      <c r="B8" s="1"/>
      <c r="C8" s="72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>
        <v>35</v>
      </c>
      <c r="W11" s="1"/>
      <c r="X11" s="1"/>
      <c r="Y11" s="31"/>
      <c r="Z11" s="42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72</v>
      </c>
      <c r="B13" s="1" t="s">
        <v>45</v>
      </c>
      <c r="C13" s="27" t="s">
        <v>116</v>
      </c>
      <c r="D13" s="38">
        <v>22</v>
      </c>
      <c r="E13" s="92"/>
      <c r="F13" s="27">
        <v>1</v>
      </c>
      <c r="G13" s="92"/>
      <c r="H13" s="27"/>
      <c r="I13" s="27"/>
      <c r="J13" s="27">
        <v>5</v>
      </c>
      <c r="K13" s="27">
        <v>8</v>
      </c>
      <c r="L13" s="92"/>
      <c r="M13" s="92"/>
      <c r="N13" s="27">
        <f>SUM(L13:M13)</f>
        <v>0</v>
      </c>
      <c r="O13" s="92"/>
      <c r="P13" s="93"/>
      <c r="Q13" s="92"/>
      <c r="R13" s="92"/>
      <c r="S13" s="92"/>
      <c r="T13" s="27">
        <v>7</v>
      </c>
      <c r="U13" s="40" t="str">
        <f>IFERROR(((T13+Q13+N13-R13)+(O13*2))/E13,"")</f>
        <v/>
      </c>
      <c r="V13" s="22">
        <v>353</v>
      </c>
      <c r="W13" s="22" t="s">
        <v>82</v>
      </c>
      <c r="X13" s="22" t="s">
        <v>83</v>
      </c>
      <c r="Y13" s="73">
        <v>900</v>
      </c>
      <c r="Z13" s="42"/>
      <c r="AA13" s="1" t="s">
        <v>97</v>
      </c>
      <c r="AB13" s="28" t="s">
        <v>317</v>
      </c>
    </row>
    <row r="14" spans="1:28" x14ac:dyDescent="0.3">
      <c r="A14" s="1" t="s">
        <v>72</v>
      </c>
      <c r="B14" s="1" t="s">
        <v>45</v>
      </c>
      <c r="C14" s="27" t="s">
        <v>50</v>
      </c>
      <c r="D14" s="38">
        <v>15</v>
      </c>
      <c r="E14" s="92"/>
      <c r="F14" s="27">
        <v>2</v>
      </c>
      <c r="G14" s="92"/>
      <c r="H14" s="27"/>
      <c r="I14" s="27"/>
      <c r="J14" s="27">
        <v>0</v>
      </c>
      <c r="K14" s="27">
        <v>0</v>
      </c>
      <c r="L14" s="92"/>
      <c r="M14" s="92"/>
      <c r="N14" s="27">
        <f t="shared" ref="N14:N18" si="0">SUM(L14:M14)</f>
        <v>0</v>
      </c>
      <c r="O14" s="93"/>
      <c r="P14" s="93"/>
      <c r="Q14" s="93"/>
      <c r="R14" s="93"/>
      <c r="S14" s="93"/>
      <c r="T14" s="27">
        <v>4</v>
      </c>
      <c r="U14" s="40" t="str">
        <f t="shared" ref="U14:U23" si="1">IFERROR(((T14+Q14+N14-R14)+(O14*2))/E14,"")</f>
        <v/>
      </c>
      <c r="V14" s="22">
        <v>353</v>
      </c>
      <c r="W14" s="22" t="s">
        <v>82</v>
      </c>
      <c r="X14" s="22" t="s">
        <v>83</v>
      </c>
      <c r="Y14" s="73">
        <v>900</v>
      </c>
      <c r="Z14" s="42"/>
      <c r="AA14" s="1" t="s">
        <v>97</v>
      </c>
      <c r="AB14" s="28" t="s">
        <v>317</v>
      </c>
    </row>
    <row r="15" spans="1:28" x14ac:dyDescent="0.3">
      <c r="A15" s="1" t="s">
        <v>72</v>
      </c>
      <c r="B15" s="1" t="s">
        <v>45</v>
      </c>
      <c r="C15" s="27" t="s">
        <v>49</v>
      </c>
      <c r="D15" s="38">
        <v>10</v>
      </c>
      <c r="E15" s="92"/>
      <c r="F15" s="27">
        <v>5</v>
      </c>
      <c r="G15" s="92"/>
      <c r="H15" s="27"/>
      <c r="I15" s="27"/>
      <c r="J15" s="27">
        <v>1</v>
      </c>
      <c r="K15" s="27">
        <v>1</v>
      </c>
      <c r="L15" s="92"/>
      <c r="M15" s="92"/>
      <c r="N15" s="27">
        <f t="shared" si="0"/>
        <v>0</v>
      </c>
      <c r="O15" s="93"/>
      <c r="P15" s="93"/>
      <c r="Q15" s="93"/>
      <c r="R15" s="93"/>
      <c r="S15" s="93"/>
      <c r="T15" s="27">
        <v>11</v>
      </c>
      <c r="U15" s="40" t="str">
        <f t="shared" si="1"/>
        <v/>
      </c>
      <c r="V15" s="22">
        <v>353</v>
      </c>
      <c r="W15" s="22" t="s">
        <v>82</v>
      </c>
      <c r="X15" s="22" t="s">
        <v>83</v>
      </c>
      <c r="Y15" s="73">
        <v>900</v>
      </c>
      <c r="Z15" s="42"/>
      <c r="AA15" s="1" t="s">
        <v>97</v>
      </c>
      <c r="AB15" s="28" t="s">
        <v>317</v>
      </c>
    </row>
    <row r="16" spans="1:28" x14ac:dyDescent="0.3">
      <c r="A16" s="1" t="s">
        <v>72</v>
      </c>
      <c r="B16" s="1" t="s">
        <v>45</v>
      </c>
      <c r="C16" s="27" t="s">
        <v>46</v>
      </c>
      <c r="D16" s="38">
        <v>12</v>
      </c>
      <c r="E16" s="92"/>
      <c r="F16" s="27">
        <v>0</v>
      </c>
      <c r="G16" s="92"/>
      <c r="H16" s="27"/>
      <c r="I16" s="27"/>
      <c r="J16" s="27">
        <v>0</v>
      </c>
      <c r="K16" s="27">
        <v>0</v>
      </c>
      <c r="L16" s="92"/>
      <c r="M16" s="92"/>
      <c r="N16" s="27">
        <f t="shared" si="0"/>
        <v>0</v>
      </c>
      <c r="O16" s="93"/>
      <c r="P16" s="93"/>
      <c r="Q16" s="93"/>
      <c r="R16" s="93"/>
      <c r="S16" s="93"/>
      <c r="T16" s="27">
        <v>0</v>
      </c>
      <c r="U16" s="40" t="str">
        <f t="shared" si="1"/>
        <v/>
      </c>
      <c r="V16" s="22">
        <v>353</v>
      </c>
      <c r="W16" s="22" t="s">
        <v>82</v>
      </c>
      <c r="X16" s="22" t="s">
        <v>83</v>
      </c>
      <c r="Y16" s="73">
        <v>900</v>
      </c>
      <c r="Z16" s="42"/>
      <c r="AA16" s="1" t="s">
        <v>97</v>
      </c>
      <c r="AB16" s="28" t="s">
        <v>317</v>
      </c>
    </row>
    <row r="17" spans="1:28" x14ac:dyDescent="0.3">
      <c r="A17" s="1" t="s">
        <v>72</v>
      </c>
      <c r="B17" s="1" t="s">
        <v>45</v>
      </c>
      <c r="C17" s="27" t="s">
        <v>47</v>
      </c>
      <c r="D17" s="38">
        <v>30</v>
      </c>
      <c r="E17" s="92"/>
      <c r="F17" s="27">
        <v>4</v>
      </c>
      <c r="G17" s="92"/>
      <c r="H17" s="27"/>
      <c r="I17" s="27"/>
      <c r="J17" s="27">
        <v>6</v>
      </c>
      <c r="K17" s="27">
        <v>7</v>
      </c>
      <c r="L17" s="92"/>
      <c r="M17" s="92"/>
      <c r="N17" s="27">
        <f t="shared" si="0"/>
        <v>0</v>
      </c>
      <c r="O17" s="93"/>
      <c r="P17" s="93"/>
      <c r="Q17" s="93"/>
      <c r="R17" s="93"/>
      <c r="S17" s="93"/>
      <c r="T17" s="27">
        <v>14</v>
      </c>
      <c r="U17" s="40" t="str">
        <f t="shared" si="1"/>
        <v/>
      </c>
      <c r="V17" s="22">
        <v>353</v>
      </c>
      <c r="W17" s="22" t="s">
        <v>82</v>
      </c>
      <c r="X17" s="22" t="s">
        <v>83</v>
      </c>
      <c r="Y17" s="73">
        <v>900</v>
      </c>
      <c r="Z17" s="42"/>
      <c r="AA17" s="1" t="s">
        <v>97</v>
      </c>
      <c r="AB17" s="28" t="s">
        <v>317</v>
      </c>
    </row>
    <row r="18" spans="1:28" x14ac:dyDescent="0.3">
      <c r="A18" s="1" t="s">
        <v>72</v>
      </c>
      <c r="B18" s="1" t="s">
        <v>45</v>
      </c>
      <c r="C18" s="27" t="s">
        <v>53</v>
      </c>
      <c r="D18" s="38">
        <v>24</v>
      </c>
      <c r="E18" s="92"/>
      <c r="F18" s="27">
        <v>2</v>
      </c>
      <c r="G18" s="92"/>
      <c r="H18" s="27"/>
      <c r="I18" s="27"/>
      <c r="J18" s="27">
        <v>2</v>
      </c>
      <c r="K18" s="27">
        <v>2</v>
      </c>
      <c r="L18" s="92"/>
      <c r="M18" s="92"/>
      <c r="N18" s="27">
        <f t="shared" si="0"/>
        <v>0</v>
      </c>
      <c r="O18" s="93"/>
      <c r="P18" s="93"/>
      <c r="Q18" s="93"/>
      <c r="R18" s="93"/>
      <c r="S18" s="93"/>
      <c r="T18" s="27">
        <v>6</v>
      </c>
      <c r="U18" s="40" t="str">
        <f t="shared" si="1"/>
        <v/>
      </c>
      <c r="V18" s="22">
        <v>353</v>
      </c>
      <c r="W18" s="22" t="s">
        <v>82</v>
      </c>
      <c r="X18" s="22" t="s">
        <v>83</v>
      </c>
      <c r="Y18" s="73">
        <v>900</v>
      </c>
      <c r="Z18" s="42"/>
      <c r="AA18" s="1" t="s">
        <v>97</v>
      </c>
      <c r="AB18" s="28" t="s">
        <v>317</v>
      </c>
    </row>
    <row r="19" spans="1:28" x14ac:dyDescent="0.3">
      <c r="A19" s="1" t="s">
        <v>72</v>
      </c>
      <c r="B19" s="1" t="s">
        <v>45</v>
      </c>
      <c r="C19" s="27" t="s">
        <v>48</v>
      </c>
      <c r="D19" s="38">
        <v>31</v>
      </c>
      <c r="E19" s="92"/>
      <c r="F19" s="27">
        <v>2</v>
      </c>
      <c r="G19" s="92"/>
      <c r="H19" s="27"/>
      <c r="I19" s="27"/>
      <c r="J19" s="27">
        <v>3</v>
      </c>
      <c r="K19" s="27">
        <v>5</v>
      </c>
      <c r="L19" s="92"/>
      <c r="M19" s="92"/>
      <c r="N19" s="27">
        <f>SUM(L19:M19)</f>
        <v>0</v>
      </c>
      <c r="O19" s="93"/>
      <c r="P19" s="93"/>
      <c r="Q19" s="93"/>
      <c r="R19" s="93"/>
      <c r="S19" s="93"/>
      <c r="T19" s="27">
        <v>7</v>
      </c>
      <c r="U19" s="40" t="str">
        <f t="shared" si="1"/>
        <v/>
      </c>
      <c r="V19" s="22">
        <v>353</v>
      </c>
      <c r="W19" s="22" t="s">
        <v>82</v>
      </c>
      <c r="X19" s="22" t="s">
        <v>83</v>
      </c>
      <c r="Y19" s="73">
        <v>900</v>
      </c>
      <c r="Z19" s="42"/>
      <c r="AA19" s="1" t="s">
        <v>97</v>
      </c>
      <c r="AB19" s="28" t="s">
        <v>317</v>
      </c>
    </row>
    <row r="20" spans="1:28" x14ac:dyDescent="0.3">
      <c r="A20" s="1" t="s">
        <v>72</v>
      </c>
      <c r="B20" s="1" t="s">
        <v>45</v>
      </c>
      <c r="C20" s="27" t="s">
        <v>118</v>
      </c>
      <c r="D20" s="38">
        <v>33</v>
      </c>
      <c r="E20" s="92"/>
      <c r="F20" s="27">
        <v>6</v>
      </c>
      <c r="G20" s="92"/>
      <c r="H20" s="27"/>
      <c r="I20" s="27"/>
      <c r="J20" s="27">
        <v>5</v>
      </c>
      <c r="K20" s="27">
        <v>8</v>
      </c>
      <c r="L20" s="92"/>
      <c r="M20" s="92"/>
      <c r="N20" s="27">
        <f>SUM(L20:M20)</f>
        <v>0</v>
      </c>
      <c r="O20" s="93"/>
      <c r="P20" s="93"/>
      <c r="Q20" s="93"/>
      <c r="R20" s="93"/>
      <c r="S20" s="93"/>
      <c r="T20" s="27">
        <v>17</v>
      </c>
      <c r="U20" s="40" t="str">
        <f t="shared" si="1"/>
        <v/>
      </c>
      <c r="V20" s="22">
        <v>353</v>
      </c>
      <c r="W20" s="22" t="s">
        <v>82</v>
      </c>
      <c r="X20" s="22" t="s">
        <v>83</v>
      </c>
      <c r="Y20" s="73">
        <v>900</v>
      </c>
      <c r="Z20" s="42"/>
      <c r="AA20" s="1" t="s">
        <v>97</v>
      </c>
      <c r="AB20" s="28" t="s">
        <v>317</v>
      </c>
    </row>
    <row r="21" spans="1:28" x14ac:dyDescent="0.3">
      <c r="A21" s="1" t="s">
        <v>72</v>
      </c>
      <c r="B21" s="1" t="s">
        <v>45</v>
      </c>
      <c r="C21" s="27" t="s">
        <v>51</v>
      </c>
      <c r="D21" s="38">
        <v>34</v>
      </c>
      <c r="E21" s="92"/>
      <c r="F21" s="27">
        <v>5</v>
      </c>
      <c r="G21" s="92"/>
      <c r="H21" s="27"/>
      <c r="I21" s="27"/>
      <c r="J21" s="27">
        <v>3</v>
      </c>
      <c r="K21" s="27">
        <v>5</v>
      </c>
      <c r="L21" s="92"/>
      <c r="M21" s="92"/>
      <c r="N21" s="27">
        <f>SUM(L21:M21)</f>
        <v>0</v>
      </c>
      <c r="O21" s="93"/>
      <c r="P21" s="93"/>
      <c r="Q21" s="93"/>
      <c r="R21" s="93"/>
      <c r="S21" s="93"/>
      <c r="T21" s="27">
        <v>13</v>
      </c>
      <c r="U21" s="40" t="str">
        <f t="shared" si="1"/>
        <v/>
      </c>
      <c r="V21" s="22">
        <v>353</v>
      </c>
      <c r="W21" s="22" t="s">
        <v>82</v>
      </c>
      <c r="X21" s="22" t="s">
        <v>83</v>
      </c>
      <c r="Y21" s="73">
        <v>900</v>
      </c>
      <c r="Z21" s="42"/>
      <c r="AA21" s="1" t="s">
        <v>97</v>
      </c>
      <c r="AB21" s="28" t="s">
        <v>317</v>
      </c>
    </row>
    <row r="22" spans="1:28" x14ac:dyDescent="0.3">
      <c r="A22" s="1" t="s">
        <v>72</v>
      </c>
      <c r="B22" s="1" t="s">
        <v>45</v>
      </c>
      <c r="C22" s="27" t="s">
        <v>54</v>
      </c>
      <c r="D22" s="38">
        <v>5</v>
      </c>
      <c r="E22" s="92" t="s">
        <v>415</v>
      </c>
      <c r="F22" s="27"/>
      <c r="G22" s="92"/>
      <c r="H22" s="27"/>
      <c r="I22" s="27"/>
      <c r="J22" s="27"/>
      <c r="K22" s="27"/>
      <c r="L22" s="92"/>
      <c r="M22" s="92"/>
      <c r="N22" s="27"/>
      <c r="O22" s="93"/>
      <c r="P22" s="93"/>
      <c r="Q22" s="93"/>
      <c r="R22" s="93"/>
      <c r="S22" s="93"/>
      <c r="T22" s="27"/>
      <c r="U22" s="40" t="str">
        <f t="shared" si="1"/>
        <v/>
      </c>
      <c r="V22" s="22">
        <v>353</v>
      </c>
      <c r="W22" s="22" t="s">
        <v>82</v>
      </c>
      <c r="X22" s="22" t="s">
        <v>83</v>
      </c>
      <c r="Y22" s="73">
        <v>900</v>
      </c>
      <c r="Z22" s="42" t="s">
        <v>478</v>
      </c>
      <c r="AA22" s="1" t="s">
        <v>97</v>
      </c>
      <c r="AB22" s="28" t="s">
        <v>317</v>
      </c>
    </row>
    <row r="23" spans="1:28" x14ac:dyDescent="0.3">
      <c r="A23" s="1" t="s">
        <v>72</v>
      </c>
      <c r="B23" s="1" t="s">
        <v>45</v>
      </c>
      <c r="C23" s="27" t="s">
        <v>55</v>
      </c>
      <c r="D23" s="38">
        <v>11</v>
      </c>
      <c r="E23" s="92"/>
      <c r="F23" s="27">
        <v>0</v>
      </c>
      <c r="G23" s="92"/>
      <c r="H23" s="27"/>
      <c r="I23" s="27"/>
      <c r="J23" s="27">
        <v>0</v>
      </c>
      <c r="K23" s="27">
        <v>0</v>
      </c>
      <c r="L23" s="92"/>
      <c r="M23" s="92"/>
      <c r="N23" s="27">
        <f>SUM(L23:M23)</f>
        <v>0</v>
      </c>
      <c r="O23" s="93"/>
      <c r="P23" s="93"/>
      <c r="Q23" s="93"/>
      <c r="R23" s="93"/>
      <c r="S23" s="93"/>
      <c r="T23" s="27">
        <v>0</v>
      </c>
      <c r="U23" s="40" t="str">
        <f t="shared" si="1"/>
        <v/>
      </c>
      <c r="V23" s="22">
        <v>353</v>
      </c>
      <c r="W23" s="22" t="s">
        <v>82</v>
      </c>
      <c r="X23" s="22" t="s">
        <v>83</v>
      </c>
      <c r="Y23" s="73">
        <v>900</v>
      </c>
      <c r="Z23" s="42"/>
      <c r="AA23" s="1" t="s">
        <v>97</v>
      </c>
      <c r="AB23" s="28" t="s">
        <v>317</v>
      </c>
    </row>
    <row r="24" spans="1:28" x14ac:dyDescent="0.3">
      <c r="A24" s="1" t="s">
        <v>72</v>
      </c>
      <c r="B24" s="1" t="s">
        <v>45</v>
      </c>
      <c r="C24" s="57" t="s">
        <v>38</v>
      </c>
      <c r="D24" s="1"/>
      <c r="E24" s="57">
        <v>240</v>
      </c>
      <c r="F24" s="57"/>
      <c r="G24" s="57"/>
      <c r="H24" s="57"/>
      <c r="I24" s="57"/>
      <c r="J24" s="57"/>
      <c r="K24" s="57"/>
      <c r="L24" s="57"/>
      <c r="M24" s="57"/>
      <c r="N24" s="5"/>
      <c r="O24" s="57"/>
      <c r="P24" s="57">
        <v>16</v>
      </c>
      <c r="Q24" s="43"/>
      <c r="R24" s="43"/>
      <c r="S24" s="43"/>
      <c r="T24" s="27"/>
      <c r="U24" s="40" t="str">
        <f t="shared" ref="U24" si="2">_xlfn.IFNA("",((T24+Q24+N24-R24)+(O24*2))/E24)</f>
        <v/>
      </c>
      <c r="V24" s="22">
        <v>353</v>
      </c>
      <c r="W24" s="22" t="s">
        <v>82</v>
      </c>
      <c r="X24" s="22" t="s">
        <v>83</v>
      </c>
      <c r="Y24" s="73">
        <v>900</v>
      </c>
      <c r="Z24" s="42"/>
      <c r="AA24" s="1" t="s">
        <v>97</v>
      </c>
      <c r="AB24" s="28" t="s">
        <v>317</v>
      </c>
    </row>
    <row r="25" spans="1:28" x14ac:dyDescent="0.3">
      <c r="A25" s="44" t="s">
        <v>72</v>
      </c>
      <c r="B25" s="44" t="s">
        <v>45</v>
      </c>
      <c r="C25" s="45" t="s">
        <v>39</v>
      </c>
      <c r="D25" s="44"/>
      <c r="E25" s="45">
        <f t="shared" ref="E25:T25" si="3">SUM(E13:E24)</f>
        <v>240</v>
      </c>
      <c r="F25" s="45">
        <f t="shared" si="3"/>
        <v>27</v>
      </c>
      <c r="G25" s="45">
        <f t="shared" si="3"/>
        <v>0</v>
      </c>
      <c r="H25" s="45">
        <f t="shared" si="3"/>
        <v>0</v>
      </c>
      <c r="I25" s="45">
        <f t="shared" si="3"/>
        <v>0</v>
      </c>
      <c r="J25" s="45">
        <f t="shared" si="3"/>
        <v>25</v>
      </c>
      <c r="K25" s="45">
        <f t="shared" si="3"/>
        <v>36</v>
      </c>
      <c r="L25" s="45">
        <f t="shared" si="3"/>
        <v>0</v>
      </c>
      <c r="M25" s="45">
        <f t="shared" si="3"/>
        <v>0</v>
      </c>
      <c r="N25" s="45">
        <f t="shared" si="3"/>
        <v>0</v>
      </c>
      <c r="O25" s="45">
        <f t="shared" si="3"/>
        <v>0</v>
      </c>
      <c r="P25" s="45">
        <f t="shared" si="3"/>
        <v>16</v>
      </c>
      <c r="Q25" s="45">
        <f t="shared" si="3"/>
        <v>0</v>
      </c>
      <c r="R25" s="45">
        <f t="shared" si="3"/>
        <v>0</v>
      </c>
      <c r="S25" s="45">
        <f t="shared" si="3"/>
        <v>0</v>
      </c>
      <c r="T25" s="45">
        <f t="shared" si="3"/>
        <v>79</v>
      </c>
      <c r="U25" s="46">
        <f>((T25+Q25+N25-R25)+(O25*2))/E25</f>
        <v>0.32916666666666666</v>
      </c>
      <c r="V25" s="47">
        <v>353</v>
      </c>
      <c r="W25" s="47" t="s">
        <v>82</v>
      </c>
      <c r="X25" s="47" t="s">
        <v>83</v>
      </c>
      <c r="Y25" s="74">
        <v>900</v>
      </c>
      <c r="Z25" s="78" t="s">
        <v>430</v>
      </c>
      <c r="AA25" s="44" t="s">
        <v>97</v>
      </c>
      <c r="AB25" s="80" t="s">
        <v>317</v>
      </c>
    </row>
    <row r="26" spans="1:28" x14ac:dyDescent="0.3">
      <c r="A26" s="1"/>
      <c r="B26" s="1"/>
      <c r="C26" s="1"/>
      <c r="D26" s="1"/>
      <c r="F26" s="50" t="s">
        <v>40</v>
      </c>
      <c r="G26" s="51" t="e">
        <f>F25/G25</f>
        <v>#DIV/0!</v>
      </c>
      <c r="H26" s="27"/>
      <c r="I26" s="1"/>
      <c r="J26" s="50" t="s">
        <v>41</v>
      </c>
      <c r="K26" s="52">
        <f>J25/K25</f>
        <v>0.69444444444444442</v>
      </c>
      <c r="L26" s="1"/>
      <c r="M26" s="39" t="s">
        <v>42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28"/>
    </row>
    <row r="28" spans="1:28" x14ac:dyDescent="0.3">
      <c r="B28" s="1"/>
      <c r="C28" s="1" t="s">
        <v>495</v>
      </c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2"/>
      <c r="AA28" s="1"/>
      <c r="AB28" s="28"/>
    </row>
    <row r="29" spans="1:28" x14ac:dyDescent="0.3">
      <c r="C29" s="1" t="s">
        <v>496</v>
      </c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32" t="s">
        <v>73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34</v>
      </c>
      <c r="AB33" s="87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72</v>
      </c>
      <c r="C35" s="27" t="s">
        <v>362</v>
      </c>
      <c r="D35" s="38">
        <v>21</v>
      </c>
      <c r="E35" s="92"/>
      <c r="F35" s="27">
        <v>0</v>
      </c>
      <c r="G35" s="92"/>
      <c r="H35" s="27"/>
      <c r="I35" s="27"/>
      <c r="J35" s="27">
        <v>0</v>
      </c>
      <c r="K35" s="27">
        <v>0</v>
      </c>
      <c r="L35" s="92"/>
      <c r="M35" s="92"/>
      <c r="N35" s="27">
        <f>SUM(L35:M35)</f>
        <v>0</v>
      </c>
      <c r="O35" s="92"/>
      <c r="P35" s="57">
        <v>6</v>
      </c>
      <c r="Q35" s="92"/>
      <c r="R35" s="92"/>
      <c r="S35" s="92"/>
      <c r="T35" s="27">
        <v>0</v>
      </c>
      <c r="U35" s="40" t="str">
        <f>IFERROR(((T35+Q35+N35-R35)+(O35*2))/E35,"")</f>
        <v/>
      </c>
      <c r="V35" s="22">
        <v>353</v>
      </c>
      <c r="W35" s="22" t="s">
        <v>95</v>
      </c>
      <c r="X35" s="22" t="s">
        <v>96</v>
      </c>
      <c r="Y35" s="73">
        <v>900</v>
      </c>
      <c r="Z35" s="42"/>
      <c r="AA35" s="1" t="s">
        <v>240</v>
      </c>
      <c r="AB35" s="28" t="s">
        <v>314</v>
      </c>
    </row>
    <row r="36" spans="1:28" x14ac:dyDescent="0.3">
      <c r="A36" s="1" t="s">
        <v>45</v>
      </c>
      <c r="B36" s="1" t="s">
        <v>72</v>
      </c>
      <c r="C36" s="27" t="s">
        <v>363</v>
      </c>
      <c r="D36" s="38">
        <v>32</v>
      </c>
      <c r="E36" s="92"/>
      <c r="F36" s="27">
        <v>4</v>
      </c>
      <c r="G36" s="92"/>
      <c r="H36" s="27"/>
      <c r="I36" s="27"/>
      <c r="J36" s="27">
        <v>4</v>
      </c>
      <c r="K36" s="27">
        <v>4</v>
      </c>
      <c r="L36" s="92"/>
      <c r="M36" s="92"/>
      <c r="N36" s="27">
        <f t="shared" ref="N36:N40" si="4">SUM(L36:M36)</f>
        <v>0</v>
      </c>
      <c r="O36" s="93"/>
      <c r="P36" s="93"/>
      <c r="Q36" s="93"/>
      <c r="R36" s="93"/>
      <c r="S36" s="93"/>
      <c r="T36" s="39">
        <v>12</v>
      </c>
      <c r="U36" s="40" t="str">
        <f t="shared" ref="U36:U45" si="5">IFERROR(((T36+Q36+N36-R36)+(O36*2))/E36,"")</f>
        <v/>
      </c>
      <c r="V36" s="22">
        <v>353</v>
      </c>
      <c r="W36" s="22" t="s">
        <v>95</v>
      </c>
      <c r="X36" s="22" t="s">
        <v>96</v>
      </c>
      <c r="Y36" s="73">
        <v>900</v>
      </c>
      <c r="Z36" s="42"/>
      <c r="AA36" s="1" t="s">
        <v>240</v>
      </c>
      <c r="AB36" s="28" t="s">
        <v>314</v>
      </c>
    </row>
    <row r="37" spans="1:28" x14ac:dyDescent="0.3">
      <c r="A37" s="1" t="s">
        <v>45</v>
      </c>
      <c r="B37" s="1" t="s">
        <v>72</v>
      </c>
      <c r="C37" s="27" t="s">
        <v>365</v>
      </c>
      <c r="D37" s="38">
        <v>42</v>
      </c>
      <c r="E37" s="92"/>
      <c r="F37" s="27">
        <v>13</v>
      </c>
      <c r="G37" s="92"/>
      <c r="H37" s="27"/>
      <c r="I37" s="27"/>
      <c r="J37" s="27">
        <v>1</v>
      </c>
      <c r="K37" s="27">
        <v>4</v>
      </c>
      <c r="L37" s="92"/>
      <c r="M37" s="92"/>
      <c r="N37" s="27">
        <f t="shared" si="4"/>
        <v>0</v>
      </c>
      <c r="O37" s="93"/>
      <c r="P37" s="93"/>
      <c r="Q37" s="93"/>
      <c r="R37" s="93"/>
      <c r="S37" s="93"/>
      <c r="T37" s="39">
        <v>27</v>
      </c>
      <c r="U37" s="40" t="str">
        <f t="shared" si="5"/>
        <v/>
      </c>
      <c r="V37" s="22">
        <v>353</v>
      </c>
      <c r="W37" s="22" t="s">
        <v>95</v>
      </c>
      <c r="X37" s="22" t="s">
        <v>96</v>
      </c>
      <c r="Y37" s="73">
        <v>900</v>
      </c>
      <c r="Z37" s="42"/>
      <c r="AA37" s="1" t="s">
        <v>240</v>
      </c>
      <c r="AB37" s="28" t="s">
        <v>314</v>
      </c>
    </row>
    <row r="38" spans="1:28" x14ac:dyDescent="0.3">
      <c r="A38" s="1" t="s">
        <v>45</v>
      </c>
      <c r="B38" s="1" t="s">
        <v>72</v>
      </c>
      <c r="C38" s="27" t="s">
        <v>427</v>
      </c>
      <c r="D38" s="38">
        <v>13</v>
      </c>
      <c r="E38" s="92" t="s">
        <v>429</v>
      </c>
      <c r="F38" s="27"/>
      <c r="G38" s="92"/>
      <c r="H38" s="27"/>
      <c r="I38" s="27"/>
      <c r="J38" s="27"/>
      <c r="K38" s="27"/>
      <c r="L38" s="92"/>
      <c r="M38" s="92"/>
      <c r="N38" s="27"/>
      <c r="O38" s="93"/>
      <c r="P38" s="93"/>
      <c r="Q38" s="93"/>
      <c r="R38" s="93"/>
      <c r="S38" s="93"/>
      <c r="T38" s="39"/>
      <c r="U38" s="40" t="str">
        <f t="shared" si="5"/>
        <v/>
      </c>
      <c r="V38" s="22">
        <v>353</v>
      </c>
      <c r="W38" s="22" t="s">
        <v>95</v>
      </c>
      <c r="X38" s="22" t="s">
        <v>96</v>
      </c>
      <c r="Y38" s="73">
        <v>900</v>
      </c>
      <c r="Z38" s="42"/>
      <c r="AA38" s="1" t="s">
        <v>240</v>
      </c>
      <c r="AB38" s="28" t="s">
        <v>314</v>
      </c>
    </row>
    <row r="39" spans="1:28" x14ac:dyDescent="0.3">
      <c r="A39" s="1" t="s">
        <v>45</v>
      </c>
      <c r="B39" s="1" t="s">
        <v>72</v>
      </c>
      <c r="C39" s="27" t="s">
        <v>366</v>
      </c>
      <c r="D39" s="38">
        <v>53</v>
      </c>
      <c r="E39" s="92"/>
      <c r="F39" s="27">
        <v>1</v>
      </c>
      <c r="G39" s="92"/>
      <c r="H39" s="27"/>
      <c r="I39" s="27"/>
      <c r="J39" s="27">
        <v>0</v>
      </c>
      <c r="K39" s="27">
        <v>1</v>
      </c>
      <c r="L39" s="92"/>
      <c r="M39" s="92"/>
      <c r="N39" s="27">
        <f t="shared" si="4"/>
        <v>0</v>
      </c>
      <c r="O39" s="93"/>
      <c r="P39" s="93"/>
      <c r="Q39" s="93"/>
      <c r="R39" s="93"/>
      <c r="S39" s="93"/>
      <c r="T39" s="39">
        <v>2</v>
      </c>
      <c r="U39" s="40" t="str">
        <f t="shared" si="5"/>
        <v/>
      </c>
      <c r="V39" s="22">
        <v>353</v>
      </c>
      <c r="W39" s="22" t="s">
        <v>95</v>
      </c>
      <c r="X39" s="22" t="s">
        <v>96</v>
      </c>
      <c r="Y39" s="73">
        <v>900</v>
      </c>
      <c r="Z39" s="42"/>
      <c r="AA39" s="1" t="s">
        <v>240</v>
      </c>
      <c r="AB39" s="28" t="s">
        <v>314</v>
      </c>
    </row>
    <row r="40" spans="1:28" x14ac:dyDescent="0.3">
      <c r="A40" s="1" t="s">
        <v>45</v>
      </c>
      <c r="B40" s="1" t="s">
        <v>72</v>
      </c>
      <c r="C40" s="27" t="s">
        <v>367</v>
      </c>
      <c r="D40" s="38">
        <v>33</v>
      </c>
      <c r="E40" s="92"/>
      <c r="F40" s="27">
        <v>4</v>
      </c>
      <c r="G40" s="92"/>
      <c r="H40" s="27"/>
      <c r="I40" s="27"/>
      <c r="J40" s="27">
        <v>0</v>
      </c>
      <c r="K40" s="27">
        <v>0</v>
      </c>
      <c r="L40" s="92"/>
      <c r="M40" s="92"/>
      <c r="N40" s="27">
        <f t="shared" si="4"/>
        <v>0</v>
      </c>
      <c r="O40" s="93"/>
      <c r="P40" s="93"/>
      <c r="Q40" s="93"/>
      <c r="R40" s="93"/>
      <c r="S40" s="93"/>
      <c r="T40" s="39">
        <v>8</v>
      </c>
      <c r="U40" s="40" t="str">
        <f t="shared" si="5"/>
        <v/>
      </c>
      <c r="V40" s="22">
        <v>353</v>
      </c>
      <c r="W40" s="22" t="s">
        <v>95</v>
      </c>
      <c r="X40" s="22" t="s">
        <v>96</v>
      </c>
      <c r="Y40" s="73">
        <v>900</v>
      </c>
      <c r="Z40" s="42"/>
      <c r="AA40" s="1" t="s">
        <v>240</v>
      </c>
      <c r="AB40" s="28" t="s">
        <v>314</v>
      </c>
    </row>
    <row r="41" spans="1:28" x14ac:dyDescent="0.3">
      <c r="A41" s="1" t="s">
        <v>45</v>
      </c>
      <c r="B41" s="1" t="s">
        <v>72</v>
      </c>
      <c r="C41" s="27" t="s">
        <v>410</v>
      </c>
      <c r="D41" s="38">
        <v>44</v>
      </c>
      <c r="E41" s="92" t="s">
        <v>415</v>
      </c>
      <c r="F41" s="27"/>
      <c r="G41" s="92"/>
      <c r="H41" s="27"/>
      <c r="I41" s="27"/>
      <c r="J41" s="27"/>
      <c r="K41" s="27"/>
      <c r="L41" s="92"/>
      <c r="M41" s="92"/>
      <c r="N41" s="27"/>
      <c r="O41" s="93"/>
      <c r="P41" s="93"/>
      <c r="Q41" s="93"/>
      <c r="R41" s="93"/>
      <c r="S41" s="93"/>
      <c r="T41" s="39"/>
      <c r="U41" s="40" t="str">
        <f t="shared" si="5"/>
        <v/>
      </c>
      <c r="V41" s="22">
        <v>353</v>
      </c>
      <c r="W41" s="22" t="s">
        <v>95</v>
      </c>
      <c r="X41" s="22" t="s">
        <v>96</v>
      </c>
      <c r="Y41" s="73">
        <v>900</v>
      </c>
      <c r="Z41" s="42"/>
      <c r="AA41" s="1" t="s">
        <v>240</v>
      </c>
      <c r="AB41" s="28" t="s">
        <v>314</v>
      </c>
    </row>
    <row r="42" spans="1:28" x14ac:dyDescent="0.3">
      <c r="A42" s="1" t="s">
        <v>45</v>
      </c>
      <c r="B42" s="1" t="s">
        <v>72</v>
      </c>
      <c r="C42" s="27" t="s">
        <v>172</v>
      </c>
      <c r="D42" s="38">
        <v>10</v>
      </c>
      <c r="E42" s="27">
        <v>39</v>
      </c>
      <c r="F42" s="27">
        <v>4</v>
      </c>
      <c r="G42" s="27">
        <v>16</v>
      </c>
      <c r="H42" s="27"/>
      <c r="I42" s="27"/>
      <c r="J42" s="27">
        <v>2</v>
      </c>
      <c r="K42" s="27">
        <v>4</v>
      </c>
      <c r="L42" s="27">
        <v>3</v>
      </c>
      <c r="M42" s="27">
        <v>2</v>
      </c>
      <c r="N42" s="27">
        <f>SUM(L42:M42)</f>
        <v>5</v>
      </c>
      <c r="O42" s="39">
        <v>5</v>
      </c>
      <c r="P42" s="39">
        <v>3</v>
      </c>
      <c r="Q42" s="39">
        <v>4</v>
      </c>
      <c r="R42" s="39">
        <v>1</v>
      </c>
      <c r="S42" s="39">
        <v>0</v>
      </c>
      <c r="T42" s="39">
        <v>10</v>
      </c>
      <c r="U42" s="40">
        <f t="shared" si="5"/>
        <v>0.71794871794871795</v>
      </c>
      <c r="V42" s="22">
        <v>353</v>
      </c>
      <c r="W42" s="22" t="s">
        <v>95</v>
      </c>
      <c r="X42" s="22" t="s">
        <v>96</v>
      </c>
      <c r="Y42" s="73">
        <v>900</v>
      </c>
      <c r="Z42" s="42"/>
      <c r="AA42" s="1" t="s">
        <v>240</v>
      </c>
      <c r="AB42" s="28" t="s">
        <v>314</v>
      </c>
    </row>
    <row r="43" spans="1:28" x14ac:dyDescent="0.3">
      <c r="A43" s="1" t="s">
        <v>45</v>
      </c>
      <c r="B43" s="1" t="s">
        <v>72</v>
      </c>
      <c r="C43" s="27" t="s">
        <v>368</v>
      </c>
      <c r="D43" s="38">
        <v>12</v>
      </c>
      <c r="E43" s="92"/>
      <c r="F43" s="27">
        <v>5</v>
      </c>
      <c r="G43" s="92"/>
      <c r="H43" s="27"/>
      <c r="I43" s="27"/>
      <c r="J43" s="27">
        <v>1</v>
      </c>
      <c r="K43" s="27">
        <v>2</v>
      </c>
      <c r="L43" s="92"/>
      <c r="M43" s="92"/>
      <c r="N43" s="27">
        <f>SUM(L43:M43)</f>
        <v>0</v>
      </c>
      <c r="O43" s="93"/>
      <c r="P43" s="93"/>
      <c r="Q43" s="93"/>
      <c r="R43" s="93"/>
      <c r="S43" s="93"/>
      <c r="T43" s="39">
        <v>11</v>
      </c>
      <c r="U43" s="40" t="str">
        <f t="shared" si="5"/>
        <v/>
      </c>
      <c r="V43" s="22">
        <v>353</v>
      </c>
      <c r="W43" s="22" t="s">
        <v>95</v>
      </c>
      <c r="X43" s="22" t="s">
        <v>96</v>
      </c>
      <c r="Y43" s="73">
        <v>900</v>
      </c>
      <c r="Z43" s="42"/>
      <c r="AA43" s="1" t="s">
        <v>240</v>
      </c>
      <c r="AB43" s="28" t="s">
        <v>314</v>
      </c>
    </row>
    <row r="44" spans="1:28" x14ac:dyDescent="0.3">
      <c r="A44" s="1" t="s">
        <v>45</v>
      </c>
      <c r="B44" s="1" t="s">
        <v>72</v>
      </c>
      <c r="C44" s="27" t="s">
        <v>411</v>
      </c>
      <c r="D44" s="94" t="s">
        <v>494</v>
      </c>
      <c r="E44" s="92"/>
      <c r="F44" s="27">
        <v>0</v>
      </c>
      <c r="G44" s="92"/>
      <c r="H44" s="27"/>
      <c r="I44" s="27"/>
      <c r="J44" s="27">
        <v>0</v>
      </c>
      <c r="K44" s="27">
        <v>0</v>
      </c>
      <c r="L44" s="92"/>
      <c r="M44" s="92"/>
      <c r="N44" s="27">
        <f>SUM(L44:M44)</f>
        <v>0</v>
      </c>
      <c r="O44" s="93"/>
      <c r="P44" s="93"/>
      <c r="Q44" s="93"/>
      <c r="R44" s="93"/>
      <c r="S44" s="93"/>
      <c r="T44" s="39">
        <v>0</v>
      </c>
      <c r="U44" s="40" t="str">
        <f t="shared" si="5"/>
        <v/>
      </c>
      <c r="V44" s="22">
        <v>353</v>
      </c>
      <c r="W44" s="22" t="s">
        <v>95</v>
      </c>
      <c r="X44" s="22" t="s">
        <v>96</v>
      </c>
      <c r="Y44" s="73">
        <v>900</v>
      </c>
      <c r="Z44" s="42"/>
      <c r="AA44" s="1" t="s">
        <v>240</v>
      </c>
      <c r="AB44" s="28" t="s">
        <v>314</v>
      </c>
    </row>
    <row r="45" spans="1:28" x14ac:dyDescent="0.3">
      <c r="A45" s="1" t="s">
        <v>45</v>
      </c>
      <c r="B45" s="1" t="s">
        <v>72</v>
      </c>
      <c r="C45" s="27" t="s">
        <v>370</v>
      </c>
      <c r="D45" s="38">
        <v>11</v>
      </c>
      <c r="E45" s="92"/>
      <c r="F45" s="27">
        <v>9</v>
      </c>
      <c r="G45" s="92"/>
      <c r="H45" s="27"/>
      <c r="I45" s="27"/>
      <c r="J45" s="27">
        <v>0</v>
      </c>
      <c r="K45" s="27">
        <v>0</v>
      </c>
      <c r="L45" s="92"/>
      <c r="M45" s="92"/>
      <c r="N45" s="27">
        <f>SUM(L45:M45)</f>
        <v>0</v>
      </c>
      <c r="O45" s="93"/>
      <c r="P45" s="93"/>
      <c r="Q45" s="93"/>
      <c r="R45" s="93"/>
      <c r="S45" s="93"/>
      <c r="T45" s="39">
        <v>18</v>
      </c>
      <c r="U45" s="40" t="str">
        <f t="shared" si="5"/>
        <v/>
      </c>
      <c r="V45" s="22">
        <v>353</v>
      </c>
      <c r="W45" s="22" t="s">
        <v>95</v>
      </c>
      <c r="X45" s="22" t="s">
        <v>96</v>
      </c>
      <c r="Y45" s="73">
        <v>900</v>
      </c>
      <c r="Z45" s="42"/>
      <c r="AA45" s="1" t="s">
        <v>240</v>
      </c>
      <c r="AB45" s="28" t="s">
        <v>314</v>
      </c>
    </row>
    <row r="46" spans="1:28" x14ac:dyDescent="0.3">
      <c r="A46" s="1" t="s">
        <v>45</v>
      </c>
      <c r="B46" s="1" t="s">
        <v>72</v>
      </c>
      <c r="C46" s="57" t="s">
        <v>38</v>
      </c>
      <c r="D46" s="1"/>
      <c r="E46" s="57">
        <v>240</v>
      </c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>
        <v>16</v>
      </c>
      <c r="Q46" s="43"/>
      <c r="R46" s="43"/>
      <c r="S46" s="43"/>
      <c r="T46" s="43"/>
      <c r="U46" s="40" t="str">
        <f t="shared" ref="U46" si="6">_xlfn.IFNA("",((T46+Q46+N46-R46)+(O46*2))/E46)</f>
        <v/>
      </c>
      <c r="V46" s="22">
        <v>353</v>
      </c>
      <c r="W46" s="22" t="s">
        <v>95</v>
      </c>
      <c r="X46" s="22" t="s">
        <v>96</v>
      </c>
      <c r="Y46" s="73">
        <v>900</v>
      </c>
      <c r="Z46" s="42"/>
      <c r="AA46" s="1" t="s">
        <v>240</v>
      </c>
      <c r="AB46" s="28" t="s">
        <v>314</v>
      </c>
    </row>
    <row r="47" spans="1:28" x14ac:dyDescent="0.3">
      <c r="A47" s="44" t="s">
        <v>45</v>
      </c>
      <c r="B47" s="44" t="s">
        <v>72</v>
      </c>
      <c r="C47" s="45" t="s">
        <v>39</v>
      </c>
      <c r="D47" s="44"/>
      <c r="E47" s="45">
        <f t="shared" ref="E47:T47" si="7">SUM(E35:E46)</f>
        <v>279</v>
      </c>
      <c r="F47" s="45">
        <f t="shared" si="7"/>
        <v>40</v>
      </c>
      <c r="G47" s="45">
        <f t="shared" si="7"/>
        <v>16</v>
      </c>
      <c r="H47" s="45">
        <f t="shared" si="7"/>
        <v>0</v>
      </c>
      <c r="I47" s="45">
        <f t="shared" si="7"/>
        <v>0</v>
      </c>
      <c r="J47" s="45">
        <f t="shared" si="7"/>
        <v>8</v>
      </c>
      <c r="K47" s="45">
        <f t="shared" si="7"/>
        <v>15</v>
      </c>
      <c r="L47" s="45">
        <f t="shared" si="7"/>
        <v>3</v>
      </c>
      <c r="M47" s="45">
        <f t="shared" si="7"/>
        <v>2</v>
      </c>
      <c r="N47" s="45">
        <f t="shared" si="7"/>
        <v>5</v>
      </c>
      <c r="O47" s="45">
        <f t="shared" si="7"/>
        <v>5</v>
      </c>
      <c r="P47" s="45">
        <f t="shared" si="7"/>
        <v>25</v>
      </c>
      <c r="Q47" s="45">
        <f t="shared" si="7"/>
        <v>4</v>
      </c>
      <c r="R47" s="45">
        <f t="shared" si="7"/>
        <v>1</v>
      </c>
      <c r="S47" s="45">
        <f t="shared" si="7"/>
        <v>0</v>
      </c>
      <c r="T47" s="45">
        <f t="shared" si="7"/>
        <v>88</v>
      </c>
      <c r="U47" s="46">
        <f>((T47+Q47+N47-R47)+(O47*2))/E47</f>
        <v>0.37992831541218636</v>
      </c>
      <c r="V47" s="47">
        <v>353</v>
      </c>
      <c r="W47" s="47" t="s">
        <v>95</v>
      </c>
      <c r="X47" s="47" t="s">
        <v>96</v>
      </c>
      <c r="Y47" s="74">
        <v>900</v>
      </c>
      <c r="Z47" s="49"/>
      <c r="AA47" s="44" t="s">
        <v>240</v>
      </c>
      <c r="AB47" s="80" t="s">
        <v>314</v>
      </c>
    </row>
    <row r="48" spans="1:28" x14ac:dyDescent="0.3">
      <c r="A48" s="1"/>
      <c r="B48" s="1"/>
      <c r="C48" s="1"/>
      <c r="D48" s="1"/>
      <c r="F48" s="50" t="s">
        <v>40</v>
      </c>
      <c r="G48" s="51">
        <f>F47/G47</f>
        <v>2.5</v>
      </c>
      <c r="H48" s="27"/>
      <c r="I48" s="1"/>
      <c r="J48" s="50" t="s">
        <v>41</v>
      </c>
      <c r="K48" s="52">
        <f>J47/K47</f>
        <v>0.53333333333333333</v>
      </c>
      <c r="L48" s="1"/>
      <c r="M48" s="39" t="s">
        <v>42</v>
      </c>
      <c r="N48" s="53"/>
      <c r="P48" s="1"/>
      <c r="Q48" s="1"/>
      <c r="R48" s="1"/>
      <c r="S48" s="1"/>
      <c r="T48" s="1"/>
      <c r="U48" s="1"/>
      <c r="V48" s="22"/>
      <c r="W48" s="22"/>
      <c r="X48" s="22"/>
      <c r="Y48" s="54"/>
      <c r="Z48" s="42"/>
      <c r="AA48" s="1"/>
      <c r="AB48" s="28"/>
    </row>
    <row r="49" spans="1:28" x14ac:dyDescent="0.3">
      <c r="A49" s="1"/>
      <c r="B49" s="1"/>
      <c r="C49" s="5" t="s">
        <v>43</v>
      </c>
      <c r="V49" s="22"/>
      <c r="W49" s="22"/>
      <c r="X49" s="22"/>
      <c r="Y49" s="54"/>
      <c r="Z49" s="42"/>
      <c r="AA49" s="1"/>
      <c r="AB49" s="28"/>
    </row>
    <row r="50" spans="1:28" x14ac:dyDescent="0.3">
      <c r="A50" s="1"/>
      <c r="B50" s="1"/>
      <c r="C50" s="5"/>
      <c r="V50" s="22"/>
      <c r="W50" s="22"/>
      <c r="X50" s="22"/>
      <c r="Y50" s="54"/>
      <c r="Z50" s="42"/>
      <c r="AA50" s="1"/>
      <c r="AB50" s="1"/>
    </row>
    <row r="51" spans="1:28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2"/>
      <c r="W51" s="22"/>
      <c r="X51" s="22"/>
      <c r="Y51" s="54"/>
      <c r="Z51" s="42"/>
      <c r="AA51" s="1"/>
      <c r="AB51" s="1"/>
    </row>
  </sheetData>
  <sheetProtection sheet="1" objects="1" scenarios="1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64A6B-474C-48F0-B604-298A514484EF}">
  <sheetPr>
    <tabColor rgb="FFFF0000"/>
  </sheetPr>
  <dimension ref="A1:AB52"/>
  <sheetViews>
    <sheetView topLeftCell="A5" workbookViewId="0">
      <selection activeCell="C22" sqref="C22:E22"/>
    </sheetView>
  </sheetViews>
  <sheetFormatPr defaultRowHeight="14.4" x14ac:dyDescent="0.3"/>
  <cols>
    <col min="1" max="1" width="4.88671875" customWidth="1"/>
    <col min="2" max="2" width="6" customWidth="1"/>
    <col min="3" max="3" width="23.77734375" customWidth="1"/>
    <col min="4" max="4" width="4.33203125" customWidth="1"/>
    <col min="5" max="6" width="5.88671875" customWidth="1"/>
    <col min="7" max="7" width="6.441406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63" t="s">
        <v>529</v>
      </c>
    </row>
    <row r="2" spans="1:28" x14ac:dyDescent="0.3">
      <c r="B2" s="1"/>
      <c r="C2" s="2" t="s">
        <v>44</v>
      </c>
      <c r="D2" s="3" t="s">
        <v>401</v>
      </c>
      <c r="E2" s="4"/>
      <c r="F2" s="65"/>
      <c r="G2" s="6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7" t="s">
        <v>530</v>
      </c>
    </row>
    <row r="3" spans="1:28" x14ac:dyDescent="0.3">
      <c r="B3" s="1"/>
      <c r="C3" s="6">
        <v>29298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  <c r="Z3" s="77" t="s">
        <v>514</v>
      </c>
    </row>
    <row r="4" spans="1:28" x14ac:dyDescent="0.3">
      <c r="B4" s="1"/>
      <c r="C4" s="6" t="s">
        <v>105</v>
      </c>
      <c r="D4" s="7" t="s">
        <v>4</v>
      </c>
      <c r="E4" s="8"/>
      <c r="F4" s="5"/>
      <c r="G4" s="1"/>
      <c r="J4" s="15" t="s">
        <v>176</v>
      </c>
      <c r="K4" s="16" t="s">
        <v>44</v>
      </c>
      <c r="L4" s="17"/>
      <c r="M4" s="18"/>
      <c r="N4" s="19">
        <v>18</v>
      </c>
      <c r="O4" s="19">
        <v>33</v>
      </c>
      <c r="P4" s="19">
        <v>16</v>
      </c>
      <c r="Q4" s="19">
        <v>29</v>
      </c>
      <c r="R4" s="20"/>
      <c r="S4" s="21">
        <f>SUM(N4:R4)</f>
        <v>96</v>
      </c>
      <c r="T4" s="22" t="s">
        <v>403</v>
      </c>
    </row>
    <row r="5" spans="1:28" x14ac:dyDescent="0.3">
      <c r="B5" s="1"/>
      <c r="C5" s="6" t="s">
        <v>431</v>
      </c>
      <c r="D5" s="7" t="s">
        <v>5</v>
      </c>
      <c r="E5" s="1"/>
      <c r="F5" s="1"/>
      <c r="G5" s="1"/>
      <c r="J5" s="15" t="s">
        <v>177</v>
      </c>
      <c r="K5" s="16" t="s">
        <v>73</v>
      </c>
      <c r="L5" s="17"/>
      <c r="M5" s="18"/>
      <c r="N5" s="19">
        <v>30</v>
      </c>
      <c r="O5" s="19">
        <v>26</v>
      </c>
      <c r="P5" s="19">
        <v>12</v>
      </c>
      <c r="Q5" s="19">
        <v>24</v>
      </c>
      <c r="R5" s="20"/>
      <c r="S5" s="21">
        <f>SUM(N5:R5)</f>
        <v>92</v>
      </c>
      <c r="T5" s="22" t="s">
        <v>403</v>
      </c>
      <c r="U5" s="1"/>
      <c r="V5" s="1"/>
      <c r="W5" s="1"/>
    </row>
    <row r="6" spans="1:28" x14ac:dyDescent="0.3">
      <c r="C6" s="68">
        <v>400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432</v>
      </c>
      <c r="D7" s="7" t="s">
        <v>7</v>
      </c>
      <c r="G7" s="1"/>
      <c r="S7" s="1"/>
      <c r="T7" s="25" t="s">
        <v>402</v>
      </c>
      <c r="U7" s="1"/>
      <c r="V7" s="26">
        <v>12</v>
      </c>
      <c r="W7" s="1"/>
    </row>
    <row r="8" spans="1:28" x14ac:dyDescent="0.3">
      <c r="B8" s="1"/>
      <c r="C8" s="24" t="s">
        <v>433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22"/>
      <c r="W10" s="22"/>
      <c r="X10" s="22"/>
      <c r="Y10" s="54"/>
      <c r="Z10" s="42"/>
      <c r="AA10" s="1"/>
      <c r="AB10" s="1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 t="s">
        <v>404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72</v>
      </c>
      <c r="B13" s="1" t="s">
        <v>45</v>
      </c>
      <c r="C13" s="27" t="s">
        <v>116</v>
      </c>
      <c r="D13" s="38">
        <v>22</v>
      </c>
      <c r="E13" s="92"/>
      <c r="F13" s="27">
        <v>0</v>
      </c>
      <c r="G13" s="92"/>
      <c r="H13" s="92"/>
      <c r="I13" s="92"/>
      <c r="J13" s="27">
        <v>0</v>
      </c>
      <c r="K13" s="27">
        <v>0</v>
      </c>
      <c r="L13" s="92"/>
      <c r="M13" s="92"/>
      <c r="N13" s="27">
        <f>SUM(L13:M13)</f>
        <v>0</v>
      </c>
      <c r="O13" s="92"/>
      <c r="P13" s="93"/>
      <c r="Q13" s="92"/>
      <c r="R13" s="92"/>
      <c r="S13" s="92"/>
      <c r="T13" s="27">
        <f t="shared" ref="T13:T23" si="0">+(F13*2)+J13</f>
        <v>0</v>
      </c>
      <c r="U13" s="40" t="str">
        <f>IFERROR(((T13+Q13+N13-R13)+(O13*2))/E13,"")</f>
        <v/>
      </c>
      <c r="V13" s="22" t="s">
        <v>403</v>
      </c>
      <c r="W13" s="22" t="s">
        <v>82</v>
      </c>
      <c r="X13" s="22" t="s">
        <v>96</v>
      </c>
      <c r="Y13" s="41"/>
      <c r="Z13" s="42"/>
      <c r="AA13" s="1" t="s">
        <v>97</v>
      </c>
      <c r="AB13" s="28" t="s">
        <v>220</v>
      </c>
    </row>
    <row r="14" spans="1:28" x14ac:dyDescent="0.3">
      <c r="A14" s="1" t="s">
        <v>72</v>
      </c>
      <c r="B14" s="1" t="s">
        <v>45</v>
      </c>
      <c r="C14" s="27" t="s">
        <v>50</v>
      </c>
      <c r="D14" s="38">
        <v>15</v>
      </c>
      <c r="E14" s="92"/>
      <c r="F14" s="27">
        <v>1</v>
      </c>
      <c r="G14" s="92"/>
      <c r="H14" s="92"/>
      <c r="I14" s="92"/>
      <c r="J14" s="27">
        <v>4</v>
      </c>
      <c r="K14" s="27">
        <v>4</v>
      </c>
      <c r="L14" s="92"/>
      <c r="M14" s="92"/>
      <c r="N14" s="27">
        <f t="shared" ref="N14:N18" si="1">SUM(L14:M14)</f>
        <v>0</v>
      </c>
      <c r="O14" s="93"/>
      <c r="P14" s="93"/>
      <c r="Q14" s="93"/>
      <c r="R14" s="93"/>
      <c r="S14" s="93"/>
      <c r="T14" s="27">
        <f t="shared" si="0"/>
        <v>6</v>
      </c>
      <c r="U14" s="40" t="str">
        <f t="shared" ref="U14:U23" si="2">IFERROR(((T14+Q14+N14-R14)+(O14*2))/E14,"")</f>
        <v/>
      </c>
      <c r="V14" s="22" t="s">
        <v>403</v>
      </c>
      <c r="W14" s="22" t="s">
        <v>82</v>
      </c>
      <c r="X14" s="22" t="s">
        <v>96</v>
      </c>
      <c r="Y14" s="41"/>
      <c r="Z14" s="42"/>
      <c r="AA14" s="1" t="s">
        <v>97</v>
      </c>
      <c r="AB14" s="28" t="s">
        <v>220</v>
      </c>
    </row>
    <row r="15" spans="1:28" x14ac:dyDescent="0.3">
      <c r="A15" s="1" t="s">
        <v>72</v>
      </c>
      <c r="B15" s="1" t="s">
        <v>45</v>
      </c>
      <c r="C15" s="27" t="s">
        <v>49</v>
      </c>
      <c r="D15" s="38">
        <v>10</v>
      </c>
      <c r="E15" s="92"/>
      <c r="F15" s="27">
        <v>3</v>
      </c>
      <c r="G15" s="92"/>
      <c r="H15" s="92"/>
      <c r="I15" s="92"/>
      <c r="J15" s="27">
        <v>4</v>
      </c>
      <c r="K15" s="27">
        <v>4</v>
      </c>
      <c r="L15" s="92"/>
      <c r="M15" s="92"/>
      <c r="N15" s="27">
        <f t="shared" si="1"/>
        <v>0</v>
      </c>
      <c r="O15" s="93"/>
      <c r="P15" s="93"/>
      <c r="Q15" s="93"/>
      <c r="R15" s="93"/>
      <c r="S15" s="93"/>
      <c r="T15" s="27">
        <f t="shared" si="0"/>
        <v>10</v>
      </c>
      <c r="U15" s="40" t="str">
        <f t="shared" si="2"/>
        <v/>
      </c>
      <c r="V15" s="22" t="s">
        <v>403</v>
      </c>
      <c r="W15" s="22" t="s">
        <v>82</v>
      </c>
      <c r="X15" s="22" t="s">
        <v>96</v>
      </c>
      <c r="Y15" s="41"/>
      <c r="Z15" s="42"/>
      <c r="AA15" s="1" t="s">
        <v>97</v>
      </c>
      <c r="AB15" s="28" t="s">
        <v>220</v>
      </c>
    </row>
    <row r="16" spans="1:28" x14ac:dyDescent="0.3">
      <c r="A16" s="1" t="s">
        <v>72</v>
      </c>
      <c r="B16" s="1" t="s">
        <v>45</v>
      </c>
      <c r="C16" s="27" t="s">
        <v>46</v>
      </c>
      <c r="D16" s="38">
        <v>12</v>
      </c>
      <c r="E16" s="92"/>
      <c r="F16" s="27">
        <v>2</v>
      </c>
      <c r="G16" s="92"/>
      <c r="H16" s="92"/>
      <c r="I16" s="92"/>
      <c r="J16" s="27">
        <v>1</v>
      </c>
      <c r="K16" s="27">
        <v>2</v>
      </c>
      <c r="L16" s="92"/>
      <c r="M16" s="92"/>
      <c r="N16" s="27">
        <f t="shared" si="1"/>
        <v>0</v>
      </c>
      <c r="O16" s="93"/>
      <c r="P16" s="93"/>
      <c r="Q16" s="93"/>
      <c r="R16" s="93"/>
      <c r="S16" s="93"/>
      <c r="T16" s="27">
        <f t="shared" si="0"/>
        <v>5</v>
      </c>
      <c r="U16" s="40" t="str">
        <f t="shared" si="2"/>
        <v/>
      </c>
      <c r="V16" s="22" t="s">
        <v>403</v>
      </c>
      <c r="W16" s="22" t="s">
        <v>82</v>
      </c>
      <c r="X16" s="22" t="s">
        <v>96</v>
      </c>
      <c r="Y16" s="41"/>
      <c r="Z16" s="42"/>
      <c r="AA16" s="1" t="s">
        <v>97</v>
      </c>
      <c r="AB16" s="28" t="s">
        <v>220</v>
      </c>
    </row>
    <row r="17" spans="1:28" x14ac:dyDescent="0.3">
      <c r="A17" s="1" t="s">
        <v>72</v>
      </c>
      <c r="B17" s="1" t="s">
        <v>45</v>
      </c>
      <c r="C17" s="27" t="s">
        <v>47</v>
      </c>
      <c r="D17" s="38">
        <v>30</v>
      </c>
      <c r="E17" s="92"/>
      <c r="F17" s="27">
        <v>2</v>
      </c>
      <c r="G17" s="92"/>
      <c r="H17" s="92"/>
      <c r="I17" s="92"/>
      <c r="J17" s="27">
        <v>5</v>
      </c>
      <c r="K17" s="27">
        <v>7</v>
      </c>
      <c r="L17" s="92"/>
      <c r="M17" s="92"/>
      <c r="N17" s="27">
        <f t="shared" si="1"/>
        <v>0</v>
      </c>
      <c r="O17" s="93"/>
      <c r="P17" s="93"/>
      <c r="Q17" s="93"/>
      <c r="R17" s="93"/>
      <c r="S17" s="93"/>
      <c r="T17" s="27">
        <f t="shared" si="0"/>
        <v>9</v>
      </c>
      <c r="U17" s="40" t="str">
        <f t="shared" si="2"/>
        <v/>
      </c>
      <c r="V17" s="22" t="s">
        <v>403</v>
      </c>
      <c r="W17" s="22" t="s">
        <v>82</v>
      </c>
      <c r="X17" s="22" t="s">
        <v>96</v>
      </c>
      <c r="Y17" s="41"/>
      <c r="Z17" s="42"/>
      <c r="AA17" s="1" t="s">
        <v>97</v>
      </c>
      <c r="AB17" s="28" t="s">
        <v>220</v>
      </c>
    </row>
    <row r="18" spans="1:28" x14ac:dyDescent="0.3">
      <c r="A18" s="1" t="s">
        <v>72</v>
      </c>
      <c r="B18" s="1" t="s">
        <v>45</v>
      </c>
      <c r="C18" s="27" t="s">
        <v>53</v>
      </c>
      <c r="D18" s="38">
        <v>24</v>
      </c>
      <c r="E18" s="92"/>
      <c r="F18" s="27">
        <v>2</v>
      </c>
      <c r="G18" s="92"/>
      <c r="H18" s="92"/>
      <c r="I18" s="92"/>
      <c r="J18" s="27">
        <v>0</v>
      </c>
      <c r="K18" s="27">
        <v>0</v>
      </c>
      <c r="L18" s="92"/>
      <c r="M18" s="92"/>
      <c r="N18" s="27">
        <f t="shared" si="1"/>
        <v>0</v>
      </c>
      <c r="O18" s="93"/>
      <c r="P18" s="93"/>
      <c r="Q18" s="93"/>
      <c r="R18" s="93"/>
      <c r="S18" s="93"/>
      <c r="T18" s="27">
        <f t="shared" si="0"/>
        <v>4</v>
      </c>
      <c r="U18" s="40" t="str">
        <f t="shared" si="2"/>
        <v/>
      </c>
      <c r="V18" s="22" t="s">
        <v>403</v>
      </c>
      <c r="W18" s="22" t="s">
        <v>82</v>
      </c>
      <c r="X18" s="22" t="s">
        <v>96</v>
      </c>
      <c r="Y18" s="41"/>
      <c r="Z18" s="42"/>
      <c r="AA18" s="1" t="s">
        <v>97</v>
      </c>
      <c r="AB18" s="28" t="s">
        <v>220</v>
      </c>
    </row>
    <row r="19" spans="1:28" x14ac:dyDescent="0.3">
      <c r="A19" s="1" t="s">
        <v>72</v>
      </c>
      <c r="B19" s="1" t="s">
        <v>45</v>
      </c>
      <c r="C19" s="27" t="s">
        <v>48</v>
      </c>
      <c r="D19" s="38">
        <v>31</v>
      </c>
      <c r="E19" s="92"/>
      <c r="F19" s="27">
        <v>7</v>
      </c>
      <c r="G19" s="92"/>
      <c r="H19" s="92"/>
      <c r="I19" s="92"/>
      <c r="J19" s="27">
        <v>6</v>
      </c>
      <c r="K19" s="27">
        <v>9</v>
      </c>
      <c r="L19" s="92"/>
      <c r="M19" s="92"/>
      <c r="N19" s="27">
        <f>SUM(L19:M19)</f>
        <v>0</v>
      </c>
      <c r="O19" s="93"/>
      <c r="P19" s="93"/>
      <c r="Q19" s="93"/>
      <c r="R19" s="93"/>
      <c r="S19" s="93"/>
      <c r="T19" s="27">
        <f t="shared" si="0"/>
        <v>20</v>
      </c>
      <c r="U19" s="40" t="str">
        <f t="shared" si="2"/>
        <v/>
      </c>
      <c r="V19" s="22" t="s">
        <v>403</v>
      </c>
      <c r="W19" s="22" t="s">
        <v>82</v>
      </c>
      <c r="X19" s="22" t="s">
        <v>96</v>
      </c>
      <c r="Y19" s="41"/>
      <c r="Z19" s="42"/>
      <c r="AA19" s="1" t="s">
        <v>97</v>
      </c>
      <c r="AB19" s="28" t="s">
        <v>220</v>
      </c>
    </row>
    <row r="20" spans="1:28" x14ac:dyDescent="0.3">
      <c r="A20" s="1" t="s">
        <v>72</v>
      </c>
      <c r="B20" s="1" t="s">
        <v>45</v>
      </c>
      <c r="C20" s="27" t="s">
        <v>118</v>
      </c>
      <c r="D20" s="38">
        <v>33</v>
      </c>
      <c r="E20" s="92"/>
      <c r="F20" s="27">
        <v>9</v>
      </c>
      <c r="G20" s="27">
        <v>17</v>
      </c>
      <c r="H20" s="92"/>
      <c r="I20" s="92"/>
      <c r="J20" s="39">
        <v>13</v>
      </c>
      <c r="K20" s="39">
        <v>15</v>
      </c>
      <c r="L20" s="92"/>
      <c r="M20" s="92"/>
      <c r="N20" s="27">
        <f>SUM(L20:M20)</f>
        <v>0</v>
      </c>
      <c r="O20" s="93"/>
      <c r="P20" s="93"/>
      <c r="Q20" s="93"/>
      <c r="R20" s="93"/>
      <c r="S20" s="93"/>
      <c r="T20" s="27">
        <f t="shared" si="0"/>
        <v>31</v>
      </c>
      <c r="U20" s="40" t="str">
        <f t="shared" si="2"/>
        <v/>
      </c>
      <c r="V20" s="22" t="s">
        <v>403</v>
      </c>
      <c r="W20" s="22" t="s">
        <v>82</v>
      </c>
      <c r="X20" s="22" t="s">
        <v>96</v>
      </c>
      <c r="Y20" s="41"/>
      <c r="Z20" s="42"/>
      <c r="AA20" s="1" t="s">
        <v>97</v>
      </c>
      <c r="AB20" s="28" t="s">
        <v>220</v>
      </c>
    </row>
    <row r="21" spans="1:28" x14ac:dyDescent="0.3">
      <c r="A21" s="1" t="s">
        <v>72</v>
      </c>
      <c r="B21" s="1" t="s">
        <v>45</v>
      </c>
      <c r="C21" s="27" t="s">
        <v>51</v>
      </c>
      <c r="D21" s="38">
        <v>34</v>
      </c>
      <c r="E21" s="92"/>
      <c r="F21" s="27">
        <v>3</v>
      </c>
      <c r="G21" s="92"/>
      <c r="H21" s="92"/>
      <c r="I21" s="92"/>
      <c r="J21" s="27">
        <v>1</v>
      </c>
      <c r="K21" s="27">
        <v>2</v>
      </c>
      <c r="L21" s="92"/>
      <c r="M21" s="92"/>
      <c r="N21" s="27">
        <f t="shared" ref="N21" si="3">SUM(L21:M21)</f>
        <v>0</v>
      </c>
      <c r="O21" s="93"/>
      <c r="P21" s="93"/>
      <c r="Q21" s="93"/>
      <c r="R21" s="93"/>
      <c r="S21" s="93"/>
      <c r="T21" s="27">
        <f t="shared" si="0"/>
        <v>7</v>
      </c>
      <c r="U21" s="40" t="str">
        <f t="shared" si="2"/>
        <v/>
      </c>
      <c r="V21" s="22" t="s">
        <v>403</v>
      </c>
      <c r="W21" s="22" t="s">
        <v>82</v>
      </c>
      <c r="X21" s="22" t="s">
        <v>96</v>
      </c>
      <c r="Y21" s="41"/>
      <c r="Z21" s="42"/>
      <c r="AA21" s="1" t="s">
        <v>97</v>
      </c>
      <c r="AB21" s="28" t="s">
        <v>220</v>
      </c>
    </row>
    <row r="22" spans="1:28" x14ac:dyDescent="0.3">
      <c r="A22" s="1" t="s">
        <v>72</v>
      </c>
      <c r="B22" s="1" t="s">
        <v>45</v>
      </c>
      <c r="C22" s="27" t="s">
        <v>54</v>
      </c>
      <c r="D22" s="38">
        <v>5</v>
      </c>
      <c r="E22" s="92" t="s">
        <v>415</v>
      </c>
      <c r="F22" s="27"/>
      <c r="G22" s="92"/>
      <c r="H22" s="92"/>
      <c r="I22" s="92"/>
      <c r="J22" s="27"/>
      <c r="K22" s="27"/>
      <c r="L22" s="92"/>
      <c r="M22" s="92"/>
      <c r="N22" s="27"/>
      <c r="O22" s="93"/>
      <c r="P22" s="93"/>
      <c r="Q22" s="93"/>
      <c r="R22" s="93"/>
      <c r="S22" s="93"/>
      <c r="T22" s="27"/>
      <c r="U22" s="40"/>
      <c r="V22" s="22" t="s">
        <v>403</v>
      </c>
      <c r="W22" s="22" t="s">
        <v>82</v>
      </c>
      <c r="X22" s="22" t="s">
        <v>96</v>
      </c>
      <c r="Y22" s="41"/>
      <c r="Z22" s="42"/>
      <c r="AA22" s="1" t="s">
        <v>97</v>
      </c>
      <c r="AB22" s="28" t="s">
        <v>220</v>
      </c>
    </row>
    <row r="23" spans="1:28" x14ac:dyDescent="0.3">
      <c r="A23" s="1" t="s">
        <v>72</v>
      </c>
      <c r="B23" s="1" t="s">
        <v>45</v>
      </c>
      <c r="C23" s="27" t="s">
        <v>55</v>
      </c>
      <c r="D23" s="38">
        <v>11</v>
      </c>
      <c r="E23" s="92"/>
      <c r="F23" s="27">
        <v>1</v>
      </c>
      <c r="G23" s="92"/>
      <c r="H23" s="92"/>
      <c r="I23" s="92"/>
      <c r="J23" s="27">
        <v>2</v>
      </c>
      <c r="K23" s="27">
        <v>2</v>
      </c>
      <c r="L23" s="92"/>
      <c r="M23" s="92"/>
      <c r="N23" s="27">
        <f>SUM(L23:M23)</f>
        <v>0</v>
      </c>
      <c r="O23" s="93"/>
      <c r="P23" s="93"/>
      <c r="Q23" s="93"/>
      <c r="R23" s="93"/>
      <c r="S23" s="93"/>
      <c r="T23" s="27">
        <f t="shared" si="0"/>
        <v>4</v>
      </c>
      <c r="U23" s="40" t="str">
        <f t="shared" si="2"/>
        <v/>
      </c>
      <c r="V23" s="22" t="s">
        <v>403</v>
      </c>
      <c r="W23" s="22" t="s">
        <v>82</v>
      </c>
      <c r="X23" s="22" t="s">
        <v>96</v>
      </c>
      <c r="Y23" s="41"/>
      <c r="Z23" s="42"/>
      <c r="AA23" s="1" t="s">
        <v>97</v>
      </c>
      <c r="AB23" s="28" t="s">
        <v>220</v>
      </c>
    </row>
    <row r="24" spans="1:28" x14ac:dyDescent="0.3">
      <c r="A24" s="1" t="s">
        <v>72</v>
      </c>
      <c r="B24" s="1" t="s">
        <v>45</v>
      </c>
      <c r="C24" s="57" t="s">
        <v>38</v>
      </c>
      <c r="D24" s="1"/>
      <c r="E24" s="57">
        <v>240</v>
      </c>
      <c r="F24" s="43"/>
      <c r="G24" s="57">
        <v>47</v>
      </c>
      <c r="H24" s="43"/>
      <c r="I24" s="43"/>
      <c r="J24" s="57"/>
      <c r="K24" s="57"/>
      <c r="L24" s="43"/>
      <c r="M24" s="43"/>
      <c r="N24" s="43"/>
      <c r="O24" s="43"/>
      <c r="P24" s="57">
        <v>22</v>
      </c>
      <c r="Q24" s="43"/>
      <c r="R24" s="43"/>
      <c r="S24" s="43"/>
      <c r="T24" s="43"/>
      <c r="U24" s="40" t="str">
        <f t="shared" ref="U24" si="4">_xlfn.IFNA("",((T24+Q24+N24-R24)+(O24*2))/E24)</f>
        <v/>
      </c>
      <c r="V24" s="22" t="s">
        <v>403</v>
      </c>
      <c r="W24" s="22" t="s">
        <v>82</v>
      </c>
      <c r="X24" s="22" t="s">
        <v>96</v>
      </c>
      <c r="Y24" s="41"/>
      <c r="Z24" s="42"/>
      <c r="AA24" s="1" t="s">
        <v>97</v>
      </c>
      <c r="AB24" s="28" t="s">
        <v>220</v>
      </c>
    </row>
    <row r="25" spans="1:28" x14ac:dyDescent="0.3">
      <c r="A25" s="44" t="s">
        <v>72</v>
      </c>
      <c r="B25" s="44" t="s">
        <v>45</v>
      </c>
      <c r="C25" s="45" t="s">
        <v>39</v>
      </c>
      <c r="D25" s="44"/>
      <c r="E25" s="45">
        <f t="shared" ref="E25:T25" si="5">SUM(E13:E24)</f>
        <v>240</v>
      </c>
      <c r="F25" s="45">
        <f t="shared" si="5"/>
        <v>30</v>
      </c>
      <c r="G25" s="45">
        <f t="shared" si="5"/>
        <v>64</v>
      </c>
      <c r="H25" s="45">
        <f t="shared" si="5"/>
        <v>0</v>
      </c>
      <c r="I25" s="45">
        <f t="shared" si="5"/>
        <v>0</v>
      </c>
      <c r="J25" s="45">
        <f t="shared" si="5"/>
        <v>36</v>
      </c>
      <c r="K25" s="45">
        <f t="shared" si="5"/>
        <v>45</v>
      </c>
      <c r="L25" s="45">
        <f t="shared" si="5"/>
        <v>0</v>
      </c>
      <c r="M25" s="45">
        <f t="shared" si="5"/>
        <v>0</v>
      </c>
      <c r="N25" s="45">
        <f t="shared" si="5"/>
        <v>0</v>
      </c>
      <c r="O25" s="45">
        <f t="shared" si="5"/>
        <v>0</v>
      </c>
      <c r="P25" s="45">
        <f t="shared" si="5"/>
        <v>22</v>
      </c>
      <c r="Q25" s="45">
        <f t="shared" si="5"/>
        <v>0</v>
      </c>
      <c r="R25" s="45">
        <f t="shared" si="5"/>
        <v>0</v>
      </c>
      <c r="S25" s="45">
        <f t="shared" si="5"/>
        <v>0</v>
      </c>
      <c r="T25" s="45">
        <f t="shared" si="5"/>
        <v>96</v>
      </c>
      <c r="U25" s="46">
        <f>((T25+Q25+N25-R25)+(O25*2))/E25</f>
        <v>0.4</v>
      </c>
      <c r="V25" s="47" t="s">
        <v>403</v>
      </c>
      <c r="W25" s="47" t="s">
        <v>82</v>
      </c>
      <c r="X25" s="47" t="s">
        <v>96</v>
      </c>
      <c r="Y25" s="48"/>
      <c r="Z25" s="49"/>
      <c r="AA25" s="58" t="s">
        <v>97</v>
      </c>
      <c r="AB25" s="79" t="s">
        <v>220</v>
      </c>
    </row>
    <row r="26" spans="1:28" x14ac:dyDescent="0.3">
      <c r="A26" s="1"/>
      <c r="B26" s="1"/>
      <c r="C26" s="1"/>
      <c r="D26" s="1"/>
      <c r="F26" s="50" t="s">
        <v>40</v>
      </c>
      <c r="G26" s="51">
        <f>F25/G25</f>
        <v>0.46875</v>
      </c>
      <c r="H26" s="27"/>
      <c r="I26" s="1"/>
      <c r="J26" s="50" t="s">
        <v>41</v>
      </c>
      <c r="K26" s="52">
        <f>J25/K25</f>
        <v>0.8</v>
      </c>
      <c r="L26" s="1"/>
      <c r="M26" s="39" t="s">
        <v>42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1"/>
    </row>
    <row r="27" spans="1:28" x14ac:dyDescent="0.3">
      <c r="A27" s="1"/>
      <c r="B27" s="1"/>
      <c r="C27" s="5" t="s">
        <v>43</v>
      </c>
      <c r="G27" s="69"/>
      <c r="V27" s="22"/>
      <c r="W27" s="22"/>
      <c r="X27" s="22"/>
      <c r="Y27" s="54"/>
      <c r="Z27" s="42"/>
      <c r="AA27" s="1"/>
      <c r="AB27" s="1"/>
    </row>
    <row r="28" spans="1:28" x14ac:dyDescent="0.3">
      <c r="B28" s="1"/>
      <c r="C28" s="1"/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2"/>
      <c r="AA28" s="1"/>
      <c r="AB28" s="1"/>
    </row>
    <row r="34" spans="1:28" x14ac:dyDescent="0.3">
      <c r="B34" s="1"/>
      <c r="C34" s="55" t="s">
        <v>73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56" t="s">
        <v>404</v>
      </c>
      <c r="W34" s="1"/>
      <c r="X34" s="1"/>
      <c r="Y34" s="31"/>
      <c r="Z34" s="42"/>
      <c r="AA34" s="1"/>
      <c r="AB34" s="1"/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72</v>
      </c>
      <c r="C36" s="27" t="s">
        <v>362</v>
      </c>
      <c r="D36" s="38">
        <v>21</v>
      </c>
      <c r="E36" s="92"/>
      <c r="F36" s="27">
        <v>4</v>
      </c>
      <c r="G36" s="92"/>
      <c r="H36" s="92"/>
      <c r="I36" s="92"/>
      <c r="J36" s="27">
        <v>6</v>
      </c>
      <c r="K36" s="27">
        <v>7</v>
      </c>
      <c r="L36" s="92"/>
      <c r="M36" s="92"/>
      <c r="N36" s="27">
        <f t="shared" ref="N36:N46" si="6">SUM(L36:M36)</f>
        <v>0</v>
      </c>
      <c r="O36" s="93"/>
      <c r="P36" s="93"/>
      <c r="Q36" s="92"/>
      <c r="R36" s="92"/>
      <c r="S36" s="92"/>
      <c r="T36" s="27">
        <f t="shared" ref="T36:T46" si="7">+(F36*2)+J36</f>
        <v>14</v>
      </c>
      <c r="U36" s="40" t="str">
        <f>IFERROR(((T36+Q36+N36-R36)+(O36*2))/E36,"")</f>
        <v/>
      </c>
      <c r="V36" s="22" t="s">
        <v>403</v>
      </c>
      <c r="W36" s="22" t="s">
        <v>95</v>
      </c>
      <c r="X36" s="22" t="s">
        <v>83</v>
      </c>
      <c r="Y36" s="41"/>
      <c r="Z36" s="42"/>
      <c r="AA36" s="1" t="s">
        <v>240</v>
      </c>
      <c r="AB36" s="28" t="s">
        <v>85</v>
      </c>
    </row>
    <row r="37" spans="1:28" x14ac:dyDescent="0.3">
      <c r="A37" s="1" t="s">
        <v>45</v>
      </c>
      <c r="B37" s="1" t="s">
        <v>72</v>
      </c>
      <c r="C37" s="27" t="s">
        <v>363</v>
      </c>
      <c r="D37" s="38">
        <v>32</v>
      </c>
      <c r="E37" s="92"/>
      <c r="F37" s="27">
        <v>6</v>
      </c>
      <c r="G37" s="92"/>
      <c r="H37" s="92"/>
      <c r="I37" s="92"/>
      <c r="J37" s="27">
        <v>0</v>
      </c>
      <c r="K37" s="27">
        <v>0</v>
      </c>
      <c r="L37" s="92"/>
      <c r="M37" s="92"/>
      <c r="N37" s="27">
        <f t="shared" si="6"/>
        <v>0</v>
      </c>
      <c r="O37" s="93"/>
      <c r="P37" s="93"/>
      <c r="Q37" s="92"/>
      <c r="R37" s="92"/>
      <c r="S37" s="92"/>
      <c r="T37" s="27">
        <f t="shared" si="7"/>
        <v>12</v>
      </c>
      <c r="U37" s="40" t="str">
        <f t="shared" ref="U37:U46" si="8">IFERROR(((T37+Q37+N37-R37)+(O37*2))/E37,"")</f>
        <v/>
      </c>
      <c r="V37" s="22" t="s">
        <v>403</v>
      </c>
      <c r="W37" s="22" t="s">
        <v>95</v>
      </c>
      <c r="X37" s="22" t="s">
        <v>83</v>
      </c>
      <c r="Y37" s="41"/>
      <c r="Z37" s="42"/>
      <c r="AA37" s="1" t="s">
        <v>240</v>
      </c>
      <c r="AB37" s="28" t="s">
        <v>85</v>
      </c>
    </row>
    <row r="38" spans="1:28" x14ac:dyDescent="0.3">
      <c r="A38" s="1" t="s">
        <v>45</v>
      </c>
      <c r="B38" s="1" t="s">
        <v>72</v>
      </c>
      <c r="C38" s="27" t="s">
        <v>365</v>
      </c>
      <c r="D38" s="38">
        <v>42</v>
      </c>
      <c r="E38" s="92"/>
      <c r="F38" s="27">
        <v>4</v>
      </c>
      <c r="G38" s="27">
        <v>15</v>
      </c>
      <c r="H38" s="92"/>
      <c r="I38" s="92"/>
      <c r="J38" s="39">
        <v>8</v>
      </c>
      <c r="K38" s="27">
        <v>8</v>
      </c>
      <c r="L38" s="92"/>
      <c r="M38" s="92"/>
      <c r="N38" s="27">
        <f t="shared" si="6"/>
        <v>0</v>
      </c>
      <c r="O38" s="93"/>
      <c r="P38" s="93"/>
      <c r="Q38" s="92"/>
      <c r="R38" s="92"/>
      <c r="S38" s="92"/>
      <c r="T38" s="27">
        <f t="shared" si="7"/>
        <v>16</v>
      </c>
      <c r="U38" s="40" t="str">
        <f t="shared" si="8"/>
        <v/>
      </c>
      <c r="V38" s="22" t="s">
        <v>403</v>
      </c>
      <c r="W38" s="22" t="s">
        <v>95</v>
      </c>
      <c r="X38" s="22" t="s">
        <v>83</v>
      </c>
      <c r="Y38" s="41"/>
      <c r="Z38" s="42"/>
      <c r="AA38" s="1" t="s">
        <v>240</v>
      </c>
      <c r="AB38" s="28" t="s">
        <v>85</v>
      </c>
    </row>
    <row r="39" spans="1:28" x14ac:dyDescent="0.3">
      <c r="A39" s="1" t="s">
        <v>45</v>
      </c>
      <c r="B39" s="1" t="s">
        <v>72</v>
      </c>
      <c r="C39" s="27" t="s">
        <v>427</v>
      </c>
      <c r="D39" s="38">
        <v>13</v>
      </c>
      <c r="E39" s="92"/>
      <c r="F39" s="27">
        <v>0</v>
      </c>
      <c r="G39" s="92"/>
      <c r="H39" s="92"/>
      <c r="I39" s="92"/>
      <c r="J39" s="27">
        <v>0</v>
      </c>
      <c r="K39" s="27">
        <v>0</v>
      </c>
      <c r="L39" s="92"/>
      <c r="M39" s="92"/>
      <c r="N39" s="27">
        <f t="shared" si="6"/>
        <v>0</v>
      </c>
      <c r="O39" s="93"/>
      <c r="P39" s="93"/>
      <c r="Q39" s="92"/>
      <c r="R39" s="92"/>
      <c r="S39" s="92"/>
      <c r="T39" s="27">
        <f t="shared" si="7"/>
        <v>0</v>
      </c>
      <c r="U39" s="40" t="str">
        <f t="shared" si="8"/>
        <v/>
      </c>
      <c r="V39" s="22" t="s">
        <v>403</v>
      </c>
      <c r="W39" s="22" t="s">
        <v>95</v>
      </c>
      <c r="X39" s="22" t="s">
        <v>83</v>
      </c>
      <c r="Y39" s="41"/>
      <c r="Z39" s="42"/>
      <c r="AA39" s="1" t="s">
        <v>240</v>
      </c>
      <c r="AB39" s="28" t="s">
        <v>85</v>
      </c>
    </row>
    <row r="40" spans="1:28" x14ac:dyDescent="0.3">
      <c r="A40" s="1" t="s">
        <v>45</v>
      </c>
      <c r="B40" s="1" t="s">
        <v>72</v>
      </c>
      <c r="C40" s="27" t="s">
        <v>366</v>
      </c>
      <c r="D40" s="38">
        <v>53</v>
      </c>
      <c r="E40" s="92"/>
      <c r="F40" s="27">
        <v>3</v>
      </c>
      <c r="G40" s="92"/>
      <c r="H40" s="92"/>
      <c r="I40" s="92"/>
      <c r="J40" s="27">
        <v>4</v>
      </c>
      <c r="K40" s="27">
        <v>4</v>
      </c>
      <c r="L40" s="92"/>
      <c r="M40" s="92"/>
      <c r="N40" s="27">
        <f t="shared" si="6"/>
        <v>0</v>
      </c>
      <c r="O40" s="93"/>
      <c r="P40" s="93"/>
      <c r="Q40" s="92"/>
      <c r="R40" s="92"/>
      <c r="S40" s="92"/>
      <c r="T40" s="27">
        <f t="shared" si="7"/>
        <v>10</v>
      </c>
      <c r="U40" s="40" t="str">
        <f t="shared" si="8"/>
        <v/>
      </c>
      <c r="V40" s="22" t="s">
        <v>403</v>
      </c>
      <c r="W40" s="22" t="s">
        <v>95</v>
      </c>
      <c r="X40" s="22" t="s">
        <v>83</v>
      </c>
      <c r="Y40" s="41"/>
      <c r="Z40" s="42"/>
      <c r="AA40" s="1" t="s">
        <v>240</v>
      </c>
      <c r="AB40" s="28" t="s">
        <v>85</v>
      </c>
    </row>
    <row r="41" spans="1:28" x14ac:dyDescent="0.3">
      <c r="A41" s="1" t="s">
        <v>45</v>
      </c>
      <c r="B41" s="1" t="s">
        <v>72</v>
      </c>
      <c r="C41" s="27" t="s">
        <v>367</v>
      </c>
      <c r="D41" s="38">
        <v>33</v>
      </c>
      <c r="E41" s="92"/>
      <c r="F41" s="27">
        <v>3</v>
      </c>
      <c r="G41" s="92"/>
      <c r="H41" s="92"/>
      <c r="I41" s="92"/>
      <c r="J41" s="27">
        <v>3</v>
      </c>
      <c r="K41" s="27">
        <v>4</v>
      </c>
      <c r="L41" s="92"/>
      <c r="M41" s="92"/>
      <c r="N41" s="27">
        <f t="shared" si="6"/>
        <v>0</v>
      </c>
      <c r="O41" s="93"/>
      <c r="P41" s="93"/>
      <c r="Q41" s="92"/>
      <c r="R41" s="92"/>
      <c r="S41" s="92"/>
      <c r="T41" s="27">
        <f t="shared" si="7"/>
        <v>9</v>
      </c>
      <c r="U41" s="40" t="str">
        <f t="shared" si="8"/>
        <v/>
      </c>
      <c r="V41" s="22" t="s">
        <v>403</v>
      </c>
      <c r="W41" s="22" t="s">
        <v>95</v>
      </c>
      <c r="X41" s="22" t="s">
        <v>83</v>
      </c>
      <c r="Y41" s="41"/>
      <c r="Z41" s="42"/>
      <c r="AA41" s="1" t="s">
        <v>240</v>
      </c>
      <c r="AB41" s="28" t="s">
        <v>85</v>
      </c>
    </row>
    <row r="42" spans="1:28" x14ac:dyDescent="0.3">
      <c r="A42" s="1" t="s">
        <v>45</v>
      </c>
      <c r="B42" s="1" t="s">
        <v>72</v>
      </c>
      <c r="C42" s="27" t="s">
        <v>410</v>
      </c>
      <c r="D42" s="38">
        <v>44</v>
      </c>
      <c r="E42" s="92"/>
      <c r="F42" s="27">
        <v>2</v>
      </c>
      <c r="G42" s="92"/>
      <c r="H42" s="92"/>
      <c r="I42" s="92"/>
      <c r="J42" s="27">
        <v>0</v>
      </c>
      <c r="K42" s="27">
        <v>0</v>
      </c>
      <c r="L42" s="92"/>
      <c r="M42" s="92"/>
      <c r="N42" s="27">
        <f t="shared" si="6"/>
        <v>0</v>
      </c>
      <c r="O42" s="93"/>
      <c r="P42" s="93"/>
      <c r="Q42" s="92"/>
      <c r="R42" s="92"/>
      <c r="S42" s="92"/>
      <c r="T42" s="27">
        <f t="shared" si="7"/>
        <v>4</v>
      </c>
      <c r="U42" s="40" t="str">
        <f t="shared" si="8"/>
        <v/>
      </c>
      <c r="V42" s="22" t="s">
        <v>403</v>
      </c>
      <c r="W42" s="22" t="s">
        <v>95</v>
      </c>
      <c r="X42" s="22" t="s">
        <v>83</v>
      </c>
      <c r="Y42" s="41"/>
      <c r="Z42" s="42"/>
      <c r="AA42" s="1" t="s">
        <v>240</v>
      </c>
      <c r="AB42" s="28" t="s">
        <v>85</v>
      </c>
    </row>
    <row r="43" spans="1:28" x14ac:dyDescent="0.3">
      <c r="A43" s="1" t="s">
        <v>45</v>
      </c>
      <c r="B43" s="1" t="s">
        <v>72</v>
      </c>
      <c r="C43" s="27" t="s">
        <v>172</v>
      </c>
      <c r="D43" s="38">
        <v>10</v>
      </c>
      <c r="E43" s="92"/>
      <c r="F43" s="27">
        <v>4</v>
      </c>
      <c r="G43" s="92"/>
      <c r="H43" s="92"/>
      <c r="I43" s="92"/>
      <c r="J43" s="27">
        <v>0</v>
      </c>
      <c r="K43" s="27">
        <v>3</v>
      </c>
      <c r="L43" s="92"/>
      <c r="M43" s="92"/>
      <c r="N43" s="27">
        <f t="shared" si="6"/>
        <v>0</v>
      </c>
      <c r="O43" s="93"/>
      <c r="P43" s="93"/>
      <c r="Q43" s="92"/>
      <c r="R43" s="92"/>
      <c r="S43" s="92"/>
      <c r="T43" s="27">
        <f t="shared" si="7"/>
        <v>8</v>
      </c>
      <c r="U43" s="40" t="str">
        <f t="shared" si="8"/>
        <v/>
      </c>
      <c r="V43" s="22" t="s">
        <v>403</v>
      </c>
      <c r="W43" s="22" t="s">
        <v>95</v>
      </c>
      <c r="X43" s="22" t="s">
        <v>83</v>
      </c>
      <c r="Y43" s="41"/>
      <c r="Z43" s="42"/>
      <c r="AA43" s="1" t="s">
        <v>240</v>
      </c>
      <c r="AB43" s="28" t="s">
        <v>85</v>
      </c>
    </row>
    <row r="44" spans="1:28" x14ac:dyDescent="0.3">
      <c r="A44" s="1" t="s">
        <v>45</v>
      </c>
      <c r="B44" s="1" t="s">
        <v>72</v>
      </c>
      <c r="C44" s="27" t="s">
        <v>368</v>
      </c>
      <c r="D44" s="38">
        <v>12</v>
      </c>
      <c r="E44" s="92"/>
      <c r="F44" s="27">
        <v>0</v>
      </c>
      <c r="G44" s="92"/>
      <c r="H44" s="92"/>
      <c r="I44" s="92"/>
      <c r="J44" s="27">
        <v>0</v>
      </c>
      <c r="K44" s="27">
        <v>0</v>
      </c>
      <c r="L44" s="92"/>
      <c r="M44" s="92"/>
      <c r="N44" s="27">
        <f t="shared" si="6"/>
        <v>0</v>
      </c>
      <c r="O44" s="93"/>
      <c r="P44" s="93"/>
      <c r="Q44" s="92"/>
      <c r="R44" s="92"/>
      <c r="S44" s="92"/>
      <c r="T44" s="27">
        <f t="shared" si="7"/>
        <v>0</v>
      </c>
      <c r="U44" s="40" t="str">
        <f t="shared" si="8"/>
        <v/>
      </c>
      <c r="V44" s="22" t="s">
        <v>403</v>
      </c>
      <c r="W44" s="22" t="s">
        <v>95</v>
      </c>
      <c r="X44" s="22" t="s">
        <v>83</v>
      </c>
      <c r="Y44" s="41"/>
      <c r="Z44" s="42"/>
      <c r="AA44" s="1" t="s">
        <v>240</v>
      </c>
      <c r="AB44" s="28" t="s">
        <v>85</v>
      </c>
    </row>
    <row r="45" spans="1:28" x14ac:dyDescent="0.3">
      <c r="A45" s="1" t="s">
        <v>45</v>
      </c>
      <c r="B45" s="1" t="s">
        <v>72</v>
      </c>
      <c r="C45" s="27" t="s">
        <v>370</v>
      </c>
      <c r="D45" s="38">
        <v>11</v>
      </c>
      <c r="E45" s="92"/>
      <c r="F45" s="27">
        <v>6</v>
      </c>
      <c r="G45" s="92"/>
      <c r="H45" s="92"/>
      <c r="I45" s="92"/>
      <c r="J45" s="27">
        <v>7</v>
      </c>
      <c r="K45" s="27">
        <v>8</v>
      </c>
      <c r="L45" s="92"/>
      <c r="M45" s="92"/>
      <c r="N45" s="27">
        <f t="shared" si="6"/>
        <v>0</v>
      </c>
      <c r="O45" s="93"/>
      <c r="P45" s="93"/>
      <c r="Q45" s="92"/>
      <c r="R45" s="92"/>
      <c r="S45" s="92"/>
      <c r="T45" s="27">
        <f t="shared" si="7"/>
        <v>19</v>
      </c>
      <c r="U45" s="40" t="str">
        <f t="shared" si="8"/>
        <v/>
      </c>
      <c r="V45" s="22" t="s">
        <v>403</v>
      </c>
      <c r="W45" s="22" t="s">
        <v>95</v>
      </c>
      <c r="X45" s="22" t="s">
        <v>83</v>
      </c>
      <c r="Y45" s="41"/>
      <c r="Z45" s="42"/>
      <c r="AA45" s="1" t="s">
        <v>240</v>
      </c>
      <c r="AB45" s="28" t="s">
        <v>85</v>
      </c>
    </row>
    <row r="46" spans="1:28" x14ac:dyDescent="0.3">
      <c r="A46" s="1" t="s">
        <v>45</v>
      </c>
      <c r="B46" s="1" t="s">
        <v>72</v>
      </c>
      <c r="C46" s="27" t="s">
        <v>411</v>
      </c>
      <c r="D46" s="67" t="s">
        <v>494</v>
      </c>
      <c r="E46" s="92" t="s">
        <v>499</v>
      </c>
      <c r="F46" s="27"/>
      <c r="G46" s="92"/>
      <c r="H46" s="92"/>
      <c r="I46" s="92"/>
      <c r="J46" s="27"/>
      <c r="K46" s="27"/>
      <c r="L46" s="92"/>
      <c r="M46" s="92"/>
      <c r="N46" s="27">
        <f t="shared" si="6"/>
        <v>0</v>
      </c>
      <c r="O46" s="93"/>
      <c r="P46" s="93"/>
      <c r="Q46" s="92"/>
      <c r="R46" s="92"/>
      <c r="S46" s="92"/>
      <c r="T46" s="27">
        <f t="shared" si="7"/>
        <v>0</v>
      </c>
      <c r="U46" s="40" t="str">
        <f t="shared" si="8"/>
        <v/>
      </c>
      <c r="V46" s="22" t="s">
        <v>403</v>
      </c>
      <c r="W46" s="22" t="s">
        <v>95</v>
      </c>
      <c r="X46" s="22" t="s">
        <v>83</v>
      </c>
      <c r="Y46" s="41"/>
      <c r="Z46" s="42"/>
      <c r="AA46" s="1" t="s">
        <v>240</v>
      </c>
      <c r="AB46" s="28" t="s">
        <v>85</v>
      </c>
    </row>
    <row r="47" spans="1:28" x14ac:dyDescent="0.3">
      <c r="A47" s="1" t="s">
        <v>45</v>
      </c>
      <c r="B47" s="1" t="s">
        <v>72</v>
      </c>
      <c r="C47" s="38" t="s">
        <v>38</v>
      </c>
      <c r="D47" s="1"/>
      <c r="E47" s="57">
        <v>240</v>
      </c>
      <c r="F47" s="57"/>
      <c r="G47" s="57">
        <v>69</v>
      </c>
      <c r="H47" s="43"/>
      <c r="I47" s="43"/>
      <c r="J47" s="57"/>
      <c r="K47" s="57"/>
      <c r="L47" s="43"/>
      <c r="M47" s="43"/>
      <c r="N47" s="27"/>
      <c r="O47" s="43"/>
      <c r="P47" s="57">
        <v>31</v>
      </c>
      <c r="Q47" s="43"/>
      <c r="R47" s="43"/>
      <c r="S47" s="43"/>
      <c r="T47" s="27"/>
      <c r="U47" s="40" t="str">
        <f t="shared" ref="U47" si="9">_xlfn.IFNA("",((T47+Q47+N47-R47)+(O47*2))/E47)</f>
        <v/>
      </c>
      <c r="V47" s="22" t="s">
        <v>403</v>
      </c>
      <c r="W47" s="22" t="s">
        <v>95</v>
      </c>
      <c r="X47" s="22" t="s">
        <v>83</v>
      </c>
      <c r="Y47" s="41"/>
      <c r="Z47" s="42"/>
      <c r="AA47" s="1" t="s">
        <v>240</v>
      </c>
      <c r="AB47" s="28" t="s">
        <v>85</v>
      </c>
    </row>
    <row r="48" spans="1:28" x14ac:dyDescent="0.3">
      <c r="A48" s="44"/>
      <c r="B48" s="44"/>
      <c r="C48" s="45" t="s">
        <v>39</v>
      </c>
      <c r="D48" s="44"/>
      <c r="E48" s="45">
        <f t="shared" ref="E48:T48" si="10">SUM(E36:E47)</f>
        <v>240</v>
      </c>
      <c r="F48" s="45">
        <f t="shared" si="10"/>
        <v>32</v>
      </c>
      <c r="G48" s="45">
        <f t="shared" si="10"/>
        <v>84</v>
      </c>
      <c r="H48" s="45">
        <f t="shared" si="10"/>
        <v>0</v>
      </c>
      <c r="I48" s="45">
        <f t="shared" si="10"/>
        <v>0</v>
      </c>
      <c r="J48" s="45">
        <f t="shared" si="10"/>
        <v>28</v>
      </c>
      <c r="K48" s="45">
        <f t="shared" si="10"/>
        <v>34</v>
      </c>
      <c r="L48" s="45">
        <f t="shared" si="10"/>
        <v>0</v>
      </c>
      <c r="M48" s="45">
        <f t="shared" si="10"/>
        <v>0</v>
      </c>
      <c r="N48" s="45">
        <f t="shared" si="10"/>
        <v>0</v>
      </c>
      <c r="O48" s="45">
        <f t="shared" si="10"/>
        <v>0</v>
      </c>
      <c r="P48" s="45">
        <f t="shared" si="10"/>
        <v>31</v>
      </c>
      <c r="Q48" s="45">
        <f t="shared" si="10"/>
        <v>0</v>
      </c>
      <c r="R48" s="45">
        <f t="shared" si="10"/>
        <v>0</v>
      </c>
      <c r="S48" s="45">
        <f t="shared" si="10"/>
        <v>0</v>
      </c>
      <c r="T48" s="45">
        <f t="shared" si="10"/>
        <v>92</v>
      </c>
      <c r="U48" s="46">
        <f>((T48+Q48+N48-R48)+(O48*2))/E48</f>
        <v>0.38333333333333336</v>
      </c>
      <c r="V48" s="47" t="s">
        <v>403</v>
      </c>
      <c r="W48" s="47" t="s">
        <v>95</v>
      </c>
      <c r="X48" s="47" t="s">
        <v>83</v>
      </c>
      <c r="Y48" s="48"/>
      <c r="Z48" s="49"/>
      <c r="AA48" s="44" t="s">
        <v>240</v>
      </c>
      <c r="AB48" s="79" t="s">
        <v>85</v>
      </c>
    </row>
    <row r="49" spans="1:28" x14ac:dyDescent="0.3">
      <c r="A49" s="1"/>
      <c r="B49" s="1"/>
      <c r="C49" s="1"/>
      <c r="D49" s="1"/>
      <c r="F49" s="50" t="s">
        <v>40</v>
      </c>
      <c r="G49" s="51">
        <f>F48/G48</f>
        <v>0.38095238095238093</v>
      </c>
      <c r="H49" s="27"/>
      <c r="I49" s="1"/>
      <c r="J49" s="50" t="s">
        <v>41</v>
      </c>
      <c r="K49" s="52">
        <f>J48/K48</f>
        <v>0.82352941176470584</v>
      </c>
      <c r="L49" s="1"/>
      <c r="M49" s="39" t="s">
        <v>42</v>
      </c>
      <c r="N49" s="53"/>
      <c r="P49" s="1"/>
      <c r="Q49" s="1"/>
      <c r="R49" s="1"/>
      <c r="S49" s="1"/>
      <c r="T49" s="1"/>
      <c r="U49" s="1"/>
      <c r="V49" s="22"/>
      <c r="W49" s="22"/>
      <c r="X49" s="22"/>
      <c r="Y49" s="54"/>
      <c r="Z49" s="42"/>
      <c r="AA49" s="1"/>
      <c r="AB49" s="1"/>
    </row>
    <row r="50" spans="1:28" x14ac:dyDescent="0.3">
      <c r="A50" s="1"/>
      <c r="B50" s="1"/>
      <c r="C50" s="5" t="s">
        <v>43</v>
      </c>
      <c r="G50" s="69"/>
      <c r="J50">
        <v>28</v>
      </c>
      <c r="K50">
        <v>34</v>
      </c>
      <c r="V50" s="22"/>
      <c r="W50" s="22"/>
      <c r="X50" s="22"/>
      <c r="Y50" s="54"/>
      <c r="Z50" s="42"/>
      <c r="AA50" s="1"/>
      <c r="AB50" s="1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2"/>
      <c r="AA51" s="1"/>
      <c r="AB51" s="1"/>
    </row>
    <row r="52" spans="1:28" x14ac:dyDescent="0.3">
      <c r="A52" s="1"/>
      <c r="B52" s="1"/>
      <c r="C52" s="5"/>
      <c r="V52" s="22"/>
      <c r="W52" s="22"/>
      <c r="X52" s="22"/>
      <c r="Y52" s="54"/>
      <c r="Z52" s="42"/>
      <c r="AA52" s="1"/>
      <c r="AB52" s="1"/>
    </row>
  </sheetData>
  <sheetProtection sheet="1" objects="1" scenarios="1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4AA4F-299C-4390-BD1F-47A1DFB8BCDD}">
  <sheetPr>
    <tabColor rgb="FFFF0000"/>
  </sheetPr>
  <dimension ref="A1:AB52"/>
  <sheetViews>
    <sheetView topLeftCell="A4" workbookViewId="0">
      <selection activeCell="C22" sqref="C22:E22"/>
    </sheetView>
  </sheetViews>
  <sheetFormatPr defaultRowHeight="14.4" x14ac:dyDescent="0.3"/>
  <cols>
    <col min="1" max="1" width="4.88671875" customWidth="1"/>
    <col min="2" max="2" width="6" customWidth="1"/>
    <col min="3" max="3" width="23.7773437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63" t="s">
        <v>529</v>
      </c>
    </row>
    <row r="2" spans="1:28" x14ac:dyDescent="0.3">
      <c r="B2" s="1"/>
      <c r="C2" s="2" t="s">
        <v>44</v>
      </c>
      <c r="D2" s="3" t="s">
        <v>401</v>
      </c>
      <c r="E2" s="4"/>
      <c r="F2" s="65"/>
      <c r="G2" s="6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7" t="s">
        <v>514</v>
      </c>
    </row>
    <row r="3" spans="1:28" x14ac:dyDescent="0.3">
      <c r="B3" s="1"/>
      <c r="C3" s="6">
        <v>29301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100</v>
      </c>
      <c r="D4" s="7" t="s">
        <v>4</v>
      </c>
      <c r="E4" s="8"/>
      <c r="F4" s="5"/>
      <c r="G4" s="1"/>
      <c r="J4" s="15" t="s">
        <v>434</v>
      </c>
      <c r="K4" s="16" t="s">
        <v>44</v>
      </c>
      <c r="L4" s="17"/>
      <c r="M4" s="18"/>
      <c r="N4" s="19">
        <v>25</v>
      </c>
      <c r="O4" s="19">
        <v>20</v>
      </c>
      <c r="P4" s="19">
        <v>24</v>
      </c>
      <c r="Q4" s="19">
        <v>16</v>
      </c>
      <c r="R4" s="19">
        <v>8</v>
      </c>
      <c r="S4" s="21">
        <f>SUM(N4:R4)</f>
        <v>93</v>
      </c>
      <c r="T4" s="22" t="s">
        <v>405</v>
      </c>
    </row>
    <row r="5" spans="1:28" x14ac:dyDescent="0.3">
      <c r="B5" s="1"/>
      <c r="C5" s="6" t="s">
        <v>146</v>
      </c>
      <c r="D5" s="7" t="s">
        <v>5</v>
      </c>
      <c r="E5" s="1"/>
      <c r="F5" s="1"/>
      <c r="G5" s="1"/>
      <c r="J5" s="15" t="s">
        <v>434</v>
      </c>
      <c r="K5" s="16" t="s">
        <v>73</v>
      </c>
      <c r="L5" s="17"/>
      <c r="M5" s="18"/>
      <c r="N5" s="19">
        <v>15</v>
      </c>
      <c r="O5" s="19">
        <v>24</v>
      </c>
      <c r="P5" s="19">
        <v>24</v>
      </c>
      <c r="Q5" s="19">
        <v>22</v>
      </c>
      <c r="R5" s="19">
        <v>12</v>
      </c>
      <c r="S5" s="21">
        <f>SUM(N5:R5)</f>
        <v>97</v>
      </c>
      <c r="T5" s="22" t="s">
        <v>405</v>
      </c>
      <c r="U5" s="1"/>
      <c r="V5" s="1"/>
      <c r="W5" s="1"/>
    </row>
    <row r="6" spans="1:28" x14ac:dyDescent="0.3">
      <c r="C6" s="68">
        <v>2672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72"/>
      <c r="D7" s="7" t="s">
        <v>7</v>
      </c>
      <c r="G7" s="1"/>
      <c r="S7" s="1"/>
      <c r="T7" s="25" t="s">
        <v>402</v>
      </c>
      <c r="U7" s="1"/>
      <c r="V7" s="26">
        <v>14</v>
      </c>
      <c r="W7" s="1"/>
    </row>
    <row r="8" spans="1:28" x14ac:dyDescent="0.3">
      <c r="B8" s="1"/>
      <c r="C8" s="72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22"/>
      <c r="W10" s="22"/>
      <c r="X10" s="22"/>
      <c r="Y10" s="54"/>
      <c r="Z10" s="42"/>
      <c r="AA10" s="1"/>
      <c r="AB10" s="1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 t="s">
        <v>406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72</v>
      </c>
      <c r="B13" s="1" t="s">
        <v>45</v>
      </c>
      <c r="C13" s="27" t="s">
        <v>116</v>
      </c>
      <c r="D13" s="38">
        <v>22</v>
      </c>
      <c r="E13" s="92"/>
      <c r="F13" s="27">
        <v>1</v>
      </c>
      <c r="G13" s="92"/>
      <c r="H13" s="92"/>
      <c r="I13" s="92"/>
      <c r="J13" s="27">
        <v>2</v>
      </c>
      <c r="K13" s="92"/>
      <c r="L13" s="92"/>
      <c r="M13" s="92"/>
      <c r="N13" s="27">
        <f>SUM(L13:M13)</f>
        <v>0</v>
      </c>
      <c r="O13" s="92"/>
      <c r="P13" s="93"/>
      <c r="Q13" s="92"/>
      <c r="R13" s="92"/>
      <c r="S13" s="92"/>
      <c r="T13" s="27">
        <f t="shared" ref="T13:T23" si="0">+(F13*2)+J13</f>
        <v>4</v>
      </c>
      <c r="U13" s="40" t="str">
        <f>IFERROR(((T13+Q13+N13-R13)+(O13*2))/E13,"")</f>
        <v/>
      </c>
      <c r="V13" s="22" t="s">
        <v>405</v>
      </c>
      <c r="W13" s="22" t="s">
        <v>95</v>
      </c>
      <c r="X13" s="22" t="s">
        <v>83</v>
      </c>
      <c r="Y13" s="73">
        <v>2672</v>
      </c>
      <c r="Z13" s="42"/>
      <c r="AA13" s="1" t="s">
        <v>97</v>
      </c>
      <c r="AB13" s="28" t="s">
        <v>98</v>
      </c>
    </row>
    <row r="14" spans="1:28" x14ac:dyDescent="0.3">
      <c r="A14" s="1" t="s">
        <v>72</v>
      </c>
      <c r="B14" s="1" t="s">
        <v>45</v>
      </c>
      <c r="C14" s="27" t="s">
        <v>50</v>
      </c>
      <c r="D14" s="38">
        <v>15</v>
      </c>
      <c r="E14" s="92" t="s">
        <v>573</v>
      </c>
      <c r="F14" s="27"/>
      <c r="G14" s="92"/>
      <c r="H14" s="92"/>
      <c r="I14" s="92"/>
      <c r="J14" s="27"/>
      <c r="K14" s="92"/>
      <c r="L14" s="92"/>
      <c r="M14" s="92"/>
      <c r="N14" s="27">
        <f t="shared" ref="N14:N18" si="1">SUM(L14:M14)</f>
        <v>0</v>
      </c>
      <c r="O14" s="93"/>
      <c r="P14" s="93"/>
      <c r="Q14" s="93"/>
      <c r="R14" s="93"/>
      <c r="S14" s="93"/>
      <c r="T14" s="27">
        <f t="shared" si="0"/>
        <v>0</v>
      </c>
      <c r="U14" s="40" t="str">
        <f t="shared" ref="U14:U23" si="2">IFERROR(((T14+Q14+N14-R14)+(O14*2))/E14,"")</f>
        <v/>
      </c>
      <c r="V14" s="22" t="s">
        <v>405</v>
      </c>
      <c r="W14" s="22" t="s">
        <v>95</v>
      </c>
      <c r="X14" s="22" t="s">
        <v>83</v>
      </c>
      <c r="Y14" s="73">
        <v>2672</v>
      </c>
      <c r="Z14" s="42"/>
      <c r="AA14" s="1" t="s">
        <v>97</v>
      </c>
      <c r="AB14" s="28" t="s">
        <v>98</v>
      </c>
    </row>
    <row r="15" spans="1:28" x14ac:dyDescent="0.3">
      <c r="A15" s="1" t="s">
        <v>72</v>
      </c>
      <c r="B15" s="1" t="s">
        <v>45</v>
      </c>
      <c r="C15" s="27" t="s">
        <v>49</v>
      </c>
      <c r="D15" s="38">
        <v>10</v>
      </c>
      <c r="E15" s="92"/>
      <c r="F15" s="27">
        <v>6</v>
      </c>
      <c r="G15" s="92"/>
      <c r="H15" s="92"/>
      <c r="I15" s="92"/>
      <c r="J15" s="27">
        <v>1</v>
      </c>
      <c r="K15" s="92"/>
      <c r="L15" s="92"/>
      <c r="M15" s="92"/>
      <c r="N15" s="27">
        <f t="shared" si="1"/>
        <v>0</v>
      </c>
      <c r="O15" s="93"/>
      <c r="P15" s="93"/>
      <c r="Q15" s="93"/>
      <c r="R15" s="93"/>
      <c r="S15" s="93"/>
      <c r="T15" s="27">
        <f t="shared" si="0"/>
        <v>13</v>
      </c>
      <c r="U15" s="40" t="str">
        <f t="shared" si="2"/>
        <v/>
      </c>
      <c r="V15" s="22" t="s">
        <v>405</v>
      </c>
      <c r="W15" s="22" t="s">
        <v>95</v>
      </c>
      <c r="X15" s="22" t="s">
        <v>83</v>
      </c>
      <c r="Y15" s="73">
        <v>2672</v>
      </c>
      <c r="Z15" s="42"/>
      <c r="AA15" s="1" t="s">
        <v>97</v>
      </c>
      <c r="AB15" s="28" t="s">
        <v>98</v>
      </c>
    </row>
    <row r="16" spans="1:28" x14ac:dyDescent="0.3">
      <c r="A16" s="1" t="s">
        <v>72</v>
      </c>
      <c r="B16" s="1" t="s">
        <v>45</v>
      </c>
      <c r="C16" s="27" t="s">
        <v>46</v>
      </c>
      <c r="D16" s="38">
        <v>12</v>
      </c>
      <c r="E16" s="92" t="s">
        <v>573</v>
      </c>
      <c r="F16" s="27"/>
      <c r="G16" s="92"/>
      <c r="H16" s="92"/>
      <c r="I16" s="92"/>
      <c r="J16" s="27"/>
      <c r="K16" s="92"/>
      <c r="L16" s="92"/>
      <c r="M16" s="92"/>
      <c r="N16" s="27">
        <f t="shared" si="1"/>
        <v>0</v>
      </c>
      <c r="O16" s="93"/>
      <c r="P16" s="93"/>
      <c r="Q16" s="93"/>
      <c r="R16" s="93"/>
      <c r="S16" s="93"/>
      <c r="T16" s="27">
        <f t="shared" si="0"/>
        <v>0</v>
      </c>
      <c r="U16" s="40" t="str">
        <f t="shared" si="2"/>
        <v/>
      </c>
      <c r="V16" s="22" t="s">
        <v>405</v>
      </c>
      <c r="W16" s="22" t="s">
        <v>95</v>
      </c>
      <c r="X16" s="22" t="s">
        <v>83</v>
      </c>
      <c r="Y16" s="73">
        <v>2672</v>
      </c>
      <c r="Z16" s="42"/>
      <c r="AA16" s="1" t="s">
        <v>97</v>
      </c>
      <c r="AB16" s="28" t="s">
        <v>98</v>
      </c>
    </row>
    <row r="17" spans="1:28" x14ac:dyDescent="0.3">
      <c r="A17" s="1" t="s">
        <v>72</v>
      </c>
      <c r="B17" s="1" t="s">
        <v>45</v>
      </c>
      <c r="C17" s="27" t="s">
        <v>47</v>
      </c>
      <c r="D17" s="38">
        <v>30</v>
      </c>
      <c r="E17" s="92"/>
      <c r="F17" s="27">
        <v>7</v>
      </c>
      <c r="G17" s="92"/>
      <c r="H17" s="92"/>
      <c r="I17" s="92"/>
      <c r="J17" s="27">
        <v>1</v>
      </c>
      <c r="K17" s="92"/>
      <c r="L17" s="92"/>
      <c r="M17" s="92"/>
      <c r="N17" s="27">
        <f t="shared" si="1"/>
        <v>0</v>
      </c>
      <c r="O17" s="93"/>
      <c r="P17" s="93"/>
      <c r="Q17" s="93"/>
      <c r="R17" s="93"/>
      <c r="S17" s="93"/>
      <c r="T17" s="27">
        <f t="shared" si="0"/>
        <v>15</v>
      </c>
      <c r="U17" s="40" t="str">
        <f t="shared" si="2"/>
        <v/>
      </c>
      <c r="V17" s="22" t="s">
        <v>405</v>
      </c>
      <c r="W17" s="22" t="s">
        <v>95</v>
      </c>
      <c r="X17" s="22" t="s">
        <v>83</v>
      </c>
      <c r="Y17" s="73">
        <v>2672</v>
      </c>
      <c r="Z17" s="42"/>
      <c r="AA17" s="1" t="s">
        <v>97</v>
      </c>
      <c r="AB17" s="28" t="s">
        <v>98</v>
      </c>
    </row>
    <row r="18" spans="1:28" x14ac:dyDescent="0.3">
      <c r="A18" s="1" t="s">
        <v>72</v>
      </c>
      <c r="B18" s="1" t="s">
        <v>45</v>
      </c>
      <c r="C18" s="27" t="s">
        <v>53</v>
      </c>
      <c r="D18" s="38">
        <v>24</v>
      </c>
      <c r="E18" s="92"/>
      <c r="F18" s="27">
        <v>0</v>
      </c>
      <c r="G18" s="92"/>
      <c r="H18" s="92"/>
      <c r="I18" s="92"/>
      <c r="J18" s="27">
        <v>2</v>
      </c>
      <c r="K18" s="92"/>
      <c r="L18" s="92"/>
      <c r="M18" s="92"/>
      <c r="N18" s="27">
        <f t="shared" si="1"/>
        <v>0</v>
      </c>
      <c r="O18" s="93"/>
      <c r="P18" s="93"/>
      <c r="Q18" s="93"/>
      <c r="R18" s="93"/>
      <c r="S18" s="93"/>
      <c r="T18" s="27">
        <f t="shared" si="0"/>
        <v>2</v>
      </c>
      <c r="U18" s="40" t="str">
        <f t="shared" si="2"/>
        <v/>
      </c>
      <c r="V18" s="22" t="s">
        <v>405</v>
      </c>
      <c r="W18" s="22" t="s">
        <v>95</v>
      </c>
      <c r="X18" s="22" t="s">
        <v>83</v>
      </c>
      <c r="Y18" s="73">
        <v>2672</v>
      </c>
      <c r="Z18" s="42"/>
      <c r="AA18" s="1" t="s">
        <v>97</v>
      </c>
      <c r="AB18" s="28" t="s">
        <v>98</v>
      </c>
    </row>
    <row r="19" spans="1:28" x14ac:dyDescent="0.3">
      <c r="A19" s="1" t="s">
        <v>72</v>
      </c>
      <c r="B19" s="1" t="s">
        <v>45</v>
      </c>
      <c r="C19" s="27" t="s">
        <v>48</v>
      </c>
      <c r="D19" s="38">
        <v>31</v>
      </c>
      <c r="E19" s="92"/>
      <c r="F19" s="27">
        <v>8</v>
      </c>
      <c r="G19" s="92"/>
      <c r="H19" s="92"/>
      <c r="I19" s="92"/>
      <c r="J19" s="27">
        <v>6</v>
      </c>
      <c r="K19" s="27">
        <v>9</v>
      </c>
      <c r="L19" s="92" t="s">
        <v>532</v>
      </c>
      <c r="M19" s="92"/>
      <c r="N19" s="27">
        <f>SUM(L19:M19)</f>
        <v>0</v>
      </c>
      <c r="O19" s="93"/>
      <c r="P19" s="93"/>
      <c r="Q19" s="93"/>
      <c r="R19" s="93"/>
      <c r="S19" s="93"/>
      <c r="T19" s="27">
        <f t="shared" si="0"/>
        <v>22</v>
      </c>
      <c r="U19" s="40" t="str">
        <f t="shared" si="2"/>
        <v/>
      </c>
      <c r="V19" s="22" t="s">
        <v>405</v>
      </c>
      <c r="W19" s="22" t="s">
        <v>95</v>
      </c>
      <c r="X19" s="22" t="s">
        <v>83</v>
      </c>
      <c r="Y19" s="73">
        <v>2672</v>
      </c>
      <c r="Z19" s="42"/>
      <c r="AA19" s="1" t="s">
        <v>97</v>
      </c>
      <c r="AB19" s="28" t="s">
        <v>98</v>
      </c>
    </row>
    <row r="20" spans="1:28" x14ac:dyDescent="0.3">
      <c r="A20" s="1" t="s">
        <v>72</v>
      </c>
      <c r="B20" s="1" t="s">
        <v>45</v>
      </c>
      <c r="C20" s="27" t="s">
        <v>118</v>
      </c>
      <c r="D20" s="38">
        <v>33</v>
      </c>
      <c r="E20" s="92"/>
      <c r="F20" s="27">
        <v>8</v>
      </c>
      <c r="G20" s="92"/>
      <c r="H20" s="92"/>
      <c r="I20" s="92"/>
      <c r="J20" s="27">
        <v>10</v>
      </c>
      <c r="K20" s="92"/>
      <c r="L20" s="92"/>
      <c r="M20" s="92"/>
      <c r="N20" s="27">
        <f>SUM(L20:M20)</f>
        <v>0</v>
      </c>
      <c r="O20" s="93"/>
      <c r="P20" s="93"/>
      <c r="Q20" s="93"/>
      <c r="R20" s="93"/>
      <c r="S20" s="93"/>
      <c r="T20" s="27">
        <f t="shared" si="0"/>
        <v>26</v>
      </c>
      <c r="U20" s="40" t="str">
        <f t="shared" si="2"/>
        <v/>
      </c>
      <c r="V20" s="22" t="s">
        <v>405</v>
      </c>
      <c r="W20" s="22" t="s">
        <v>95</v>
      </c>
      <c r="X20" s="22" t="s">
        <v>83</v>
      </c>
      <c r="Y20" s="73">
        <v>2672</v>
      </c>
      <c r="Z20" s="42" t="s">
        <v>533</v>
      </c>
      <c r="AA20" s="1" t="s">
        <v>97</v>
      </c>
      <c r="AB20" s="28" t="s">
        <v>98</v>
      </c>
    </row>
    <row r="21" spans="1:28" x14ac:dyDescent="0.3">
      <c r="A21" s="1" t="s">
        <v>72</v>
      </c>
      <c r="B21" s="1" t="s">
        <v>45</v>
      </c>
      <c r="C21" s="27" t="s">
        <v>51</v>
      </c>
      <c r="D21" s="38">
        <v>34</v>
      </c>
      <c r="E21" s="92"/>
      <c r="F21" s="27">
        <v>6</v>
      </c>
      <c r="G21" s="92"/>
      <c r="H21" s="92"/>
      <c r="I21" s="92"/>
      <c r="J21" s="27">
        <v>1</v>
      </c>
      <c r="K21" s="92"/>
      <c r="L21" s="92"/>
      <c r="M21" s="92"/>
      <c r="N21" s="27">
        <f t="shared" ref="N21" si="3">SUM(L21:M21)</f>
        <v>0</v>
      </c>
      <c r="O21" s="93"/>
      <c r="P21" s="93"/>
      <c r="Q21" s="93"/>
      <c r="R21" s="93"/>
      <c r="S21" s="93"/>
      <c r="T21" s="27">
        <f t="shared" si="0"/>
        <v>13</v>
      </c>
      <c r="U21" s="40" t="str">
        <f t="shared" si="2"/>
        <v/>
      </c>
      <c r="V21" s="22" t="s">
        <v>405</v>
      </c>
      <c r="W21" s="22" t="s">
        <v>95</v>
      </c>
      <c r="X21" s="22" t="s">
        <v>83</v>
      </c>
      <c r="Y21" s="73">
        <v>2672</v>
      </c>
      <c r="Z21" s="42"/>
      <c r="AA21" s="1" t="s">
        <v>97</v>
      </c>
      <c r="AB21" s="28" t="s">
        <v>98</v>
      </c>
    </row>
    <row r="22" spans="1:28" x14ac:dyDescent="0.3">
      <c r="A22" s="1" t="s">
        <v>72</v>
      </c>
      <c r="B22" s="1" t="s">
        <v>45</v>
      </c>
      <c r="C22" s="27" t="s">
        <v>54</v>
      </c>
      <c r="D22" s="38">
        <v>5</v>
      </c>
      <c r="E22" s="92" t="s">
        <v>415</v>
      </c>
      <c r="F22" s="27"/>
      <c r="G22" s="92"/>
      <c r="H22" s="92"/>
      <c r="I22" s="92"/>
      <c r="J22" s="27"/>
      <c r="K22" s="92"/>
      <c r="L22" s="92"/>
      <c r="M22" s="92"/>
      <c r="N22" s="27"/>
      <c r="O22" s="93"/>
      <c r="P22" s="93"/>
      <c r="Q22" s="93"/>
      <c r="R22" s="93"/>
      <c r="S22" s="93"/>
      <c r="T22" s="27"/>
      <c r="U22" s="40"/>
      <c r="V22" s="22" t="s">
        <v>405</v>
      </c>
      <c r="W22" s="22" t="s">
        <v>95</v>
      </c>
      <c r="X22" s="22" t="s">
        <v>83</v>
      </c>
      <c r="Y22" s="73">
        <v>2672</v>
      </c>
      <c r="Z22" s="42"/>
      <c r="AA22" s="1" t="s">
        <v>97</v>
      </c>
      <c r="AB22" s="28" t="s">
        <v>98</v>
      </c>
    </row>
    <row r="23" spans="1:28" x14ac:dyDescent="0.3">
      <c r="A23" s="1" t="s">
        <v>72</v>
      </c>
      <c r="B23" s="1" t="s">
        <v>45</v>
      </c>
      <c r="C23" s="27" t="s">
        <v>55</v>
      </c>
      <c r="D23" s="38">
        <v>11</v>
      </c>
      <c r="E23" s="92"/>
      <c r="F23" s="27"/>
      <c r="G23" s="92"/>
      <c r="H23" s="92"/>
      <c r="I23" s="92"/>
      <c r="J23" s="27"/>
      <c r="K23" s="92"/>
      <c r="L23" s="92"/>
      <c r="M23" s="92"/>
      <c r="N23" s="27">
        <f>SUM(L23:M23)</f>
        <v>0</v>
      </c>
      <c r="O23" s="93"/>
      <c r="P23" s="93"/>
      <c r="Q23" s="93"/>
      <c r="R23" s="93"/>
      <c r="S23" s="93"/>
      <c r="T23" s="27">
        <f t="shared" si="0"/>
        <v>0</v>
      </c>
      <c r="U23" s="40" t="str">
        <f t="shared" si="2"/>
        <v/>
      </c>
      <c r="V23" s="22" t="s">
        <v>405</v>
      </c>
      <c r="W23" s="22" t="s">
        <v>95</v>
      </c>
      <c r="X23" s="22" t="s">
        <v>83</v>
      </c>
      <c r="Y23" s="73">
        <v>2672</v>
      </c>
      <c r="Z23" s="42"/>
      <c r="AA23" s="1" t="s">
        <v>97</v>
      </c>
      <c r="AB23" s="28" t="s">
        <v>98</v>
      </c>
    </row>
    <row r="24" spans="1:28" x14ac:dyDescent="0.3">
      <c r="A24" s="1" t="s">
        <v>72</v>
      </c>
      <c r="B24" s="1" t="s">
        <v>45</v>
      </c>
      <c r="C24" s="57" t="s">
        <v>38</v>
      </c>
      <c r="D24" s="1"/>
      <c r="E24" s="57">
        <v>265</v>
      </c>
      <c r="F24" s="57">
        <v>-1</v>
      </c>
      <c r="G24" s="57">
        <v>78</v>
      </c>
      <c r="H24" s="57"/>
      <c r="I24" s="57"/>
      <c r="J24" s="57"/>
      <c r="K24" s="57">
        <v>39</v>
      </c>
      <c r="L24" s="57"/>
      <c r="M24" s="57"/>
      <c r="N24" s="57"/>
      <c r="O24" s="57"/>
      <c r="P24" s="57">
        <v>18</v>
      </c>
      <c r="Q24" s="43"/>
      <c r="R24" s="43"/>
      <c r="S24" s="43"/>
      <c r="T24" s="57">
        <v>-2</v>
      </c>
      <c r="U24" s="40" t="str">
        <f t="shared" ref="U24" si="4">_xlfn.IFNA("",((T24+Q24+N24-R24)+(O24*2))/E24)</f>
        <v/>
      </c>
      <c r="V24" s="22" t="s">
        <v>405</v>
      </c>
      <c r="W24" s="22" t="s">
        <v>95</v>
      </c>
      <c r="X24" s="22" t="s">
        <v>83</v>
      </c>
      <c r="Y24" s="73">
        <v>2672</v>
      </c>
      <c r="Z24" s="42"/>
      <c r="AA24" s="1" t="s">
        <v>97</v>
      </c>
      <c r="AB24" s="28" t="s">
        <v>98</v>
      </c>
    </row>
    <row r="25" spans="1:28" x14ac:dyDescent="0.3">
      <c r="A25" s="44" t="s">
        <v>72</v>
      </c>
      <c r="B25" s="44" t="s">
        <v>45</v>
      </c>
      <c r="C25" s="45" t="s">
        <v>39</v>
      </c>
      <c r="D25" s="44"/>
      <c r="E25" s="45">
        <f t="shared" ref="E25:T25" si="5">SUM(E13:E24)</f>
        <v>265</v>
      </c>
      <c r="F25" s="45">
        <f t="shared" si="5"/>
        <v>35</v>
      </c>
      <c r="G25" s="45">
        <f t="shared" si="5"/>
        <v>78</v>
      </c>
      <c r="H25" s="45">
        <f t="shared" si="5"/>
        <v>0</v>
      </c>
      <c r="I25" s="45">
        <f t="shared" si="5"/>
        <v>0</v>
      </c>
      <c r="J25" s="45">
        <f t="shared" si="5"/>
        <v>23</v>
      </c>
      <c r="K25" s="45">
        <f t="shared" si="5"/>
        <v>48</v>
      </c>
      <c r="L25" s="45">
        <f t="shared" si="5"/>
        <v>0</v>
      </c>
      <c r="M25" s="45">
        <f t="shared" si="5"/>
        <v>0</v>
      </c>
      <c r="N25" s="45">
        <f t="shared" si="5"/>
        <v>0</v>
      </c>
      <c r="O25" s="45">
        <f t="shared" si="5"/>
        <v>0</v>
      </c>
      <c r="P25" s="45">
        <f t="shared" si="5"/>
        <v>18</v>
      </c>
      <c r="Q25" s="45">
        <f t="shared" si="5"/>
        <v>0</v>
      </c>
      <c r="R25" s="45">
        <f t="shared" si="5"/>
        <v>0</v>
      </c>
      <c r="S25" s="45">
        <f t="shared" si="5"/>
        <v>0</v>
      </c>
      <c r="T25" s="45">
        <f t="shared" si="5"/>
        <v>93</v>
      </c>
      <c r="U25" s="46">
        <f>((T25+Q25+N25-R25)+(O25*2))/E25</f>
        <v>0.35094339622641507</v>
      </c>
      <c r="V25" s="47" t="s">
        <v>405</v>
      </c>
      <c r="W25" s="47" t="s">
        <v>95</v>
      </c>
      <c r="X25" s="47" t="s">
        <v>83</v>
      </c>
      <c r="Y25" s="74">
        <v>2672</v>
      </c>
      <c r="Z25" s="49"/>
      <c r="AA25" s="58" t="s">
        <v>97</v>
      </c>
      <c r="AB25" s="79" t="s">
        <v>98</v>
      </c>
    </row>
    <row r="26" spans="1:28" x14ac:dyDescent="0.3">
      <c r="A26" s="1"/>
      <c r="B26" s="1"/>
      <c r="C26" s="1"/>
      <c r="D26" s="1"/>
      <c r="F26" s="50" t="s">
        <v>40</v>
      </c>
      <c r="G26" s="52">
        <f>F25/G25</f>
        <v>0.44871794871794873</v>
      </c>
      <c r="H26" s="27"/>
      <c r="I26" s="1"/>
      <c r="J26" s="50" t="s">
        <v>41</v>
      </c>
      <c r="K26" s="52">
        <f>J25/K25</f>
        <v>0.47916666666666669</v>
      </c>
      <c r="L26" s="1"/>
      <c r="M26" s="39" t="s">
        <v>42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1"/>
    </row>
    <row r="27" spans="1:28" x14ac:dyDescent="0.3">
      <c r="A27" s="1"/>
      <c r="B27" s="1"/>
      <c r="C27" s="5" t="s">
        <v>43</v>
      </c>
      <c r="G27" s="69"/>
      <c r="V27" s="22"/>
      <c r="W27" s="22"/>
      <c r="X27" s="22"/>
      <c r="Y27" s="54"/>
      <c r="Z27" s="42"/>
      <c r="AA27" s="1"/>
      <c r="AB27" s="1"/>
    </row>
    <row r="28" spans="1:28" x14ac:dyDescent="0.3">
      <c r="B28" s="1"/>
      <c r="C28" s="1"/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2"/>
      <c r="AA28" s="1"/>
      <c r="AB28" s="1"/>
    </row>
    <row r="34" spans="1:28" x14ac:dyDescent="0.3">
      <c r="B34" s="1"/>
      <c r="C34" s="55" t="s">
        <v>73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56" t="s">
        <v>406</v>
      </c>
      <c r="W34" s="1"/>
      <c r="X34" s="1"/>
      <c r="Y34" s="31"/>
      <c r="Z34" s="42"/>
      <c r="AA34" s="1"/>
      <c r="AB34" s="1"/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72</v>
      </c>
      <c r="C36" s="27" t="s">
        <v>362</v>
      </c>
      <c r="D36" s="38">
        <v>21</v>
      </c>
      <c r="E36" s="92"/>
      <c r="F36" s="27">
        <v>3</v>
      </c>
      <c r="G36" s="92"/>
      <c r="H36" s="92"/>
      <c r="I36" s="92"/>
      <c r="J36" s="27">
        <v>3</v>
      </c>
      <c r="K36" s="92"/>
      <c r="L36" s="92"/>
      <c r="M36" s="92"/>
      <c r="N36" s="27">
        <f t="shared" ref="N36:N46" si="6">SUM(L36:M36)</f>
        <v>0</v>
      </c>
      <c r="O36" s="93"/>
      <c r="P36" s="57">
        <v>6</v>
      </c>
      <c r="Q36" s="92"/>
      <c r="R36" s="92"/>
      <c r="S36" s="92"/>
      <c r="T36" s="27">
        <f t="shared" ref="T36:T46" si="7">+(F36*2)+J36</f>
        <v>9</v>
      </c>
      <c r="U36" s="40" t="str">
        <f>IFERROR(((T36+Q36+N36-R36)+(O36*2))/E36,"")</f>
        <v/>
      </c>
      <c r="V36" s="22" t="s">
        <v>405</v>
      </c>
      <c r="W36" s="22" t="s">
        <v>82</v>
      </c>
      <c r="X36" s="22" t="s">
        <v>96</v>
      </c>
      <c r="Y36" s="73">
        <v>2672</v>
      </c>
      <c r="Z36" s="42"/>
      <c r="AA36" s="1" t="s">
        <v>240</v>
      </c>
      <c r="AB36" s="28" t="s">
        <v>98</v>
      </c>
    </row>
    <row r="37" spans="1:28" x14ac:dyDescent="0.3">
      <c r="A37" s="1" t="s">
        <v>45</v>
      </c>
      <c r="B37" s="1" t="s">
        <v>72</v>
      </c>
      <c r="C37" s="27" t="s">
        <v>363</v>
      </c>
      <c r="D37" s="38">
        <v>32</v>
      </c>
      <c r="E37" s="92"/>
      <c r="F37" s="27"/>
      <c r="G37" s="92"/>
      <c r="H37" s="92"/>
      <c r="I37" s="92"/>
      <c r="J37" s="27"/>
      <c r="K37" s="92"/>
      <c r="L37" s="92"/>
      <c r="M37" s="92"/>
      <c r="N37" s="27">
        <f t="shared" si="6"/>
        <v>0</v>
      </c>
      <c r="O37" s="93"/>
      <c r="P37" s="93"/>
      <c r="Q37" s="92"/>
      <c r="R37" s="92"/>
      <c r="S37" s="92"/>
      <c r="T37" s="27">
        <f t="shared" si="7"/>
        <v>0</v>
      </c>
      <c r="U37" s="40" t="str">
        <f t="shared" ref="U37:U46" si="8">IFERROR(((T37+Q37+N37-R37)+(O37*2))/E37,"")</f>
        <v/>
      </c>
      <c r="V37" s="22" t="s">
        <v>405</v>
      </c>
      <c r="W37" s="22" t="s">
        <v>82</v>
      </c>
      <c r="X37" s="22" t="s">
        <v>96</v>
      </c>
      <c r="Y37" s="73">
        <v>2672</v>
      </c>
      <c r="Z37" s="42"/>
      <c r="AA37" s="1" t="s">
        <v>240</v>
      </c>
      <c r="AB37" s="28" t="s">
        <v>98</v>
      </c>
    </row>
    <row r="38" spans="1:28" x14ac:dyDescent="0.3">
      <c r="A38" s="1" t="s">
        <v>45</v>
      </c>
      <c r="B38" s="1" t="s">
        <v>72</v>
      </c>
      <c r="C38" s="27" t="s">
        <v>365</v>
      </c>
      <c r="D38" s="38">
        <v>42</v>
      </c>
      <c r="E38" s="92"/>
      <c r="F38" s="27">
        <v>5</v>
      </c>
      <c r="G38" s="92"/>
      <c r="H38" s="92"/>
      <c r="I38" s="92"/>
      <c r="J38" s="27">
        <v>6</v>
      </c>
      <c r="K38" s="92"/>
      <c r="L38" s="92"/>
      <c r="M38" s="92"/>
      <c r="N38" s="27">
        <f t="shared" si="6"/>
        <v>0</v>
      </c>
      <c r="O38" s="93"/>
      <c r="P38" s="93"/>
      <c r="Q38" s="92"/>
      <c r="R38" s="92"/>
      <c r="S38" s="92"/>
      <c r="T38" s="27">
        <f t="shared" si="7"/>
        <v>16</v>
      </c>
      <c r="U38" s="40" t="str">
        <f t="shared" si="8"/>
        <v/>
      </c>
      <c r="V38" s="22" t="s">
        <v>405</v>
      </c>
      <c r="W38" s="22" t="s">
        <v>82</v>
      </c>
      <c r="X38" s="22" t="s">
        <v>96</v>
      </c>
      <c r="Y38" s="73">
        <v>2672</v>
      </c>
      <c r="Z38" s="42"/>
      <c r="AA38" s="1" t="s">
        <v>240</v>
      </c>
      <c r="AB38" s="28" t="s">
        <v>98</v>
      </c>
    </row>
    <row r="39" spans="1:28" x14ac:dyDescent="0.3">
      <c r="A39" s="1" t="s">
        <v>45</v>
      </c>
      <c r="B39" s="1" t="s">
        <v>72</v>
      </c>
      <c r="C39" s="27" t="s">
        <v>427</v>
      </c>
      <c r="D39" s="38">
        <v>13</v>
      </c>
      <c r="E39" s="27">
        <v>47</v>
      </c>
      <c r="F39" s="27">
        <v>6</v>
      </c>
      <c r="G39" s="92"/>
      <c r="H39" s="92"/>
      <c r="I39" s="92"/>
      <c r="J39" s="27">
        <v>0</v>
      </c>
      <c r="K39" s="92"/>
      <c r="L39" s="92"/>
      <c r="M39" s="92"/>
      <c r="N39" s="27">
        <f t="shared" si="6"/>
        <v>0</v>
      </c>
      <c r="O39" s="39">
        <v>9</v>
      </c>
      <c r="P39" s="93"/>
      <c r="Q39" s="27">
        <v>5</v>
      </c>
      <c r="R39" s="92"/>
      <c r="S39" s="92"/>
      <c r="T39" s="27">
        <f t="shared" si="7"/>
        <v>12</v>
      </c>
      <c r="U39" s="40">
        <f t="shared" si="8"/>
        <v>0.74468085106382975</v>
      </c>
      <c r="V39" s="22" t="s">
        <v>405</v>
      </c>
      <c r="W39" s="22" t="s">
        <v>82</v>
      </c>
      <c r="X39" s="22" t="s">
        <v>96</v>
      </c>
      <c r="Y39" s="73">
        <v>2672</v>
      </c>
      <c r="Z39" s="42"/>
      <c r="AA39" s="1" t="s">
        <v>240</v>
      </c>
      <c r="AB39" s="28" t="s">
        <v>98</v>
      </c>
    </row>
    <row r="40" spans="1:28" x14ac:dyDescent="0.3">
      <c r="A40" s="1" t="s">
        <v>45</v>
      </c>
      <c r="B40" s="1" t="s">
        <v>72</v>
      </c>
      <c r="C40" s="27" t="s">
        <v>366</v>
      </c>
      <c r="D40" s="38">
        <v>53</v>
      </c>
      <c r="E40" s="92"/>
      <c r="F40" s="27">
        <v>6</v>
      </c>
      <c r="G40" s="92"/>
      <c r="H40" s="92"/>
      <c r="I40" s="92"/>
      <c r="J40" s="27">
        <v>2</v>
      </c>
      <c r="K40" s="92"/>
      <c r="L40" s="92"/>
      <c r="M40" s="92"/>
      <c r="N40" s="27">
        <f t="shared" si="6"/>
        <v>0</v>
      </c>
      <c r="O40" s="93"/>
      <c r="P40" s="39">
        <v>3</v>
      </c>
      <c r="Q40" s="92" t="s">
        <v>531</v>
      </c>
      <c r="R40" s="92"/>
      <c r="S40" s="92"/>
      <c r="T40" s="27">
        <f t="shared" si="7"/>
        <v>14</v>
      </c>
      <c r="U40" s="40" t="str">
        <f t="shared" si="8"/>
        <v/>
      </c>
      <c r="V40" s="22" t="s">
        <v>405</v>
      </c>
      <c r="W40" s="22" t="s">
        <v>82</v>
      </c>
      <c r="X40" s="22" t="s">
        <v>96</v>
      </c>
      <c r="Y40" s="73">
        <v>2672</v>
      </c>
      <c r="Z40" s="42"/>
      <c r="AA40" s="1" t="s">
        <v>240</v>
      </c>
      <c r="AB40" s="28" t="s">
        <v>98</v>
      </c>
    </row>
    <row r="41" spans="1:28" x14ac:dyDescent="0.3">
      <c r="A41" s="1" t="s">
        <v>45</v>
      </c>
      <c r="B41" s="1" t="s">
        <v>72</v>
      </c>
      <c r="C41" s="27" t="s">
        <v>367</v>
      </c>
      <c r="D41" s="38">
        <v>33</v>
      </c>
      <c r="E41" s="92"/>
      <c r="F41" s="27">
        <v>9</v>
      </c>
      <c r="G41" s="92"/>
      <c r="H41" s="92"/>
      <c r="I41" s="92"/>
      <c r="J41" s="27">
        <v>0</v>
      </c>
      <c r="K41" s="92"/>
      <c r="L41" s="92"/>
      <c r="M41" s="27">
        <v>12</v>
      </c>
      <c r="N41" s="27">
        <f t="shared" si="6"/>
        <v>12</v>
      </c>
      <c r="O41" s="93"/>
      <c r="P41" s="93"/>
      <c r="Q41" s="92"/>
      <c r="R41" s="92"/>
      <c r="S41" s="92"/>
      <c r="T41" s="27">
        <f t="shared" si="7"/>
        <v>18</v>
      </c>
      <c r="U41" s="40" t="str">
        <f t="shared" si="8"/>
        <v/>
      </c>
      <c r="V41" s="22" t="s">
        <v>405</v>
      </c>
      <c r="W41" s="22" t="s">
        <v>82</v>
      </c>
      <c r="X41" s="22" t="s">
        <v>96</v>
      </c>
      <c r="Y41" s="73">
        <v>2672</v>
      </c>
      <c r="Z41" s="42"/>
      <c r="AA41" s="1" t="s">
        <v>240</v>
      </c>
      <c r="AB41" s="28" t="s">
        <v>98</v>
      </c>
    </row>
    <row r="42" spans="1:28" x14ac:dyDescent="0.3">
      <c r="A42" s="1" t="s">
        <v>45</v>
      </c>
      <c r="B42" s="1" t="s">
        <v>72</v>
      </c>
      <c r="C42" s="27" t="s">
        <v>410</v>
      </c>
      <c r="D42" s="38">
        <v>44</v>
      </c>
      <c r="E42" s="92"/>
      <c r="F42" s="27">
        <v>1</v>
      </c>
      <c r="G42" s="92"/>
      <c r="H42" s="92"/>
      <c r="I42" s="92"/>
      <c r="J42" s="27">
        <v>0</v>
      </c>
      <c r="K42" s="92"/>
      <c r="L42" s="92"/>
      <c r="M42" s="92"/>
      <c r="N42" s="27">
        <f t="shared" si="6"/>
        <v>0</v>
      </c>
      <c r="O42" s="93"/>
      <c r="P42" s="93"/>
      <c r="Q42" s="92"/>
      <c r="R42" s="92"/>
      <c r="S42" s="92"/>
      <c r="T42" s="27">
        <f t="shared" si="7"/>
        <v>2</v>
      </c>
      <c r="U42" s="40" t="str">
        <f t="shared" si="8"/>
        <v/>
      </c>
      <c r="V42" s="22" t="s">
        <v>405</v>
      </c>
      <c r="W42" s="22" t="s">
        <v>82</v>
      </c>
      <c r="X42" s="22" t="s">
        <v>96</v>
      </c>
      <c r="Y42" s="73">
        <v>2672</v>
      </c>
      <c r="Z42" s="42"/>
      <c r="AA42" s="1" t="s">
        <v>240</v>
      </c>
      <c r="AB42" s="28" t="s">
        <v>98</v>
      </c>
    </row>
    <row r="43" spans="1:28" x14ac:dyDescent="0.3">
      <c r="A43" s="1" t="s">
        <v>45</v>
      </c>
      <c r="B43" s="1" t="s">
        <v>72</v>
      </c>
      <c r="C43" s="27" t="s">
        <v>172</v>
      </c>
      <c r="D43" s="38">
        <v>10</v>
      </c>
      <c r="E43" s="92"/>
      <c r="F43" s="27">
        <v>7</v>
      </c>
      <c r="G43" s="92"/>
      <c r="H43" s="92"/>
      <c r="I43" s="92"/>
      <c r="J43" s="27">
        <v>0</v>
      </c>
      <c r="K43" s="92"/>
      <c r="L43" s="92"/>
      <c r="M43" s="92"/>
      <c r="N43" s="27">
        <f t="shared" si="6"/>
        <v>0</v>
      </c>
      <c r="O43" s="93"/>
      <c r="P43" s="93"/>
      <c r="Q43" s="92"/>
      <c r="R43" s="92"/>
      <c r="S43" s="92"/>
      <c r="T43" s="27">
        <f t="shared" si="7"/>
        <v>14</v>
      </c>
      <c r="U43" s="40" t="str">
        <f t="shared" si="8"/>
        <v/>
      </c>
      <c r="V43" s="22" t="s">
        <v>405</v>
      </c>
      <c r="W43" s="22" t="s">
        <v>82</v>
      </c>
      <c r="X43" s="22" t="s">
        <v>96</v>
      </c>
      <c r="Y43" s="73">
        <v>2672</v>
      </c>
      <c r="Z43" s="42"/>
      <c r="AA43" s="1" t="s">
        <v>240</v>
      </c>
      <c r="AB43" s="28" t="s">
        <v>98</v>
      </c>
    </row>
    <row r="44" spans="1:28" x14ac:dyDescent="0.3">
      <c r="A44" s="1" t="s">
        <v>45</v>
      </c>
      <c r="B44" s="1" t="s">
        <v>72</v>
      </c>
      <c r="C44" s="27" t="s">
        <v>368</v>
      </c>
      <c r="D44" s="38">
        <v>12</v>
      </c>
      <c r="E44" s="92"/>
      <c r="F44" s="27"/>
      <c r="G44" s="92"/>
      <c r="H44" s="92"/>
      <c r="I44" s="92"/>
      <c r="J44" s="27"/>
      <c r="K44" s="92"/>
      <c r="L44" s="92"/>
      <c r="M44" s="92"/>
      <c r="N44" s="27">
        <f t="shared" si="6"/>
        <v>0</v>
      </c>
      <c r="O44" s="93"/>
      <c r="P44" s="93"/>
      <c r="Q44" s="92"/>
      <c r="R44" s="92"/>
      <c r="S44" s="92"/>
      <c r="T44" s="27">
        <f t="shared" si="7"/>
        <v>0</v>
      </c>
      <c r="U44" s="40" t="str">
        <f t="shared" si="8"/>
        <v/>
      </c>
      <c r="V44" s="22" t="s">
        <v>405</v>
      </c>
      <c r="W44" s="22" t="s">
        <v>82</v>
      </c>
      <c r="X44" s="22" t="s">
        <v>96</v>
      </c>
      <c r="Y44" s="73">
        <v>2672</v>
      </c>
      <c r="Z44" s="42"/>
      <c r="AA44" s="1" t="s">
        <v>240</v>
      </c>
      <c r="AB44" s="28" t="s">
        <v>98</v>
      </c>
    </row>
    <row r="45" spans="1:28" x14ac:dyDescent="0.3">
      <c r="A45" s="1" t="s">
        <v>45</v>
      </c>
      <c r="B45" s="1" t="s">
        <v>72</v>
      </c>
      <c r="C45" s="27" t="s">
        <v>411</v>
      </c>
      <c r="D45" s="94" t="s">
        <v>494</v>
      </c>
      <c r="E45" s="92"/>
      <c r="F45" s="27"/>
      <c r="G45" s="92"/>
      <c r="H45" s="92"/>
      <c r="I45" s="92"/>
      <c r="J45" s="27"/>
      <c r="K45" s="92"/>
      <c r="L45" s="92"/>
      <c r="M45" s="92"/>
      <c r="N45" s="27">
        <f t="shared" si="6"/>
        <v>0</v>
      </c>
      <c r="O45" s="93"/>
      <c r="P45" s="93"/>
      <c r="Q45" s="92"/>
      <c r="R45" s="92"/>
      <c r="S45" s="92"/>
      <c r="T45" s="27">
        <f t="shared" si="7"/>
        <v>0</v>
      </c>
      <c r="U45" s="40" t="str">
        <f t="shared" si="8"/>
        <v/>
      </c>
      <c r="V45" s="22" t="s">
        <v>405</v>
      </c>
      <c r="W45" s="22" t="s">
        <v>82</v>
      </c>
      <c r="X45" s="22" t="s">
        <v>96</v>
      </c>
      <c r="Y45" s="73">
        <v>2672</v>
      </c>
      <c r="Z45" s="42"/>
      <c r="AA45" s="1" t="s">
        <v>240</v>
      </c>
      <c r="AB45" s="28" t="s">
        <v>98</v>
      </c>
    </row>
    <row r="46" spans="1:28" x14ac:dyDescent="0.3">
      <c r="A46" s="1" t="s">
        <v>45</v>
      </c>
      <c r="B46" s="1" t="s">
        <v>72</v>
      </c>
      <c r="C46" s="27" t="s">
        <v>370</v>
      </c>
      <c r="D46" s="38">
        <v>11</v>
      </c>
      <c r="E46" s="92"/>
      <c r="F46" s="27">
        <v>5</v>
      </c>
      <c r="G46" s="92"/>
      <c r="H46" s="92"/>
      <c r="I46" s="92"/>
      <c r="J46" s="27">
        <v>0</v>
      </c>
      <c r="K46" s="92"/>
      <c r="L46" s="92"/>
      <c r="M46" s="92"/>
      <c r="N46" s="27">
        <f t="shared" si="6"/>
        <v>0</v>
      </c>
      <c r="O46" s="93"/>
      <c r="P46" s="93"/>
      <c r="Q46" s="92"/>
      <c r="R46" s="92"/>
      <c r="S46" s="92"/>
      <c r="T46" s="27">
        <f t="shared" si="7"/>
        <v>10</v>
      </c>
      <c r="U46" s="40" t="str">
        <f t="shared" si="8"/>
        <v/>
      </c>
      <c r="V46" s="22" t="s">
        <v>405</v>
      </c>
      <c r="W46" s="22" t="s">
        <v>82</v>
      </c>
      <c r="X46" s="22" t="s">
        <v>96</v>
      </c>
      <c r="Y46" s="73">
        <v>2672</v>
      </c>
      <c r="Z46" s="42"/>
      <c r="AA46" s="1" t="s">
        <v>240</v>
      </c>
      <c r="AB46" s="28" t="s">
        <v>98</v>
      </c>
    </row>
    <row r="47" spans="1:28" x14ac:dyDescent="0.3">
      <c r="A47" s="1" t="s">
        <v>45</v>
      </c>
      <c r="B47" s="1" t="s">
        <v>72</v>
      </c>
      <c r="C47" s="57" t="s">
        <v>38</v>
      </c>
      <c r="D47" s="1"/>
      <c r="E47" s="57">
        <v>218</v>
      </c>
      <c r="F47" s="57">
        <v>1</v>
      </c>
      <c r="G47" s="57"/>
      <c r="H47" s="57"/>
      <c r="I47" s="57"/>
      <c r="J47" s="57"/>
      <c r="K47" s="57"/>
      <c r="L47" s="57"/>
      <c r="M47" s="57"/>
      <c r="N47" s="5"/>
      <c r="O47" s="57"/>
      <c r="P47" s="57">
        <v>25</v>
      </c>
      <c r="Q47" s="43"/>
      <c r="R47" s="43"/>
      <c r="S47" s="43"/>
      <c r="T47" s="57">
        <v>2</v>
      </c>
      <c r="U47" s="40" t="str">
        <f t="shared" ref="U47" si="9">_xlfn.IFNA("",((T47+Q47+N47-R47)+(O47*2))/E47)</f>
        <v/>
      </c>
      <c r="V47" s="22" t="s">
        <v>405</v>
      </c>
      <c r="W47" s="22" t="s">
        <v>82</v>
      </c>
      <c r="X47" s="22" t="s">
        <v>96</v>
      </c>
      <c r="Y47" s="73">
        <v>2672</v>
      </c>
      <c r="Z47" s="42"/>
      <c r="AA47" s="1" t="s">
        <v>240</v>
      </c>
      <c r="AB47" s="28" t="s">
        <v>98</v>
      </c>
    </row>
    <row r="48" spans="1:28" x14ac:dyDescent="0.3">
      <c r="A48" s="44"/>
      <c r="B48" s="44"/>
      <c r="C48" s="45" t="s">
        <v>39</v>
      </c>
      <c r="D48" s="44"/>
      <c r="E48" s="45">
        <f>SUM(E36:E47)</f>
        <v>265</v>
      </c>
      <c r="F48" s="45">
        <f>SUM(F36:F47)</f>
        <v>43</v>
      </c>
      <c r="G48" s="45">
        <v>105</v>
      </c>
      <c r="H48" s="45">
        <f t="shared" ref="H48:T48" si="10">SUM(H36:H47)</f>
        <v>0</v>
      </c>
      <c r="I48" s="45">
        <f t="shared" si="10"/>
        <v>0</v>
      </c>
      <c r="J48" s="45">
        <f t="shared" si="10"/>
        <v>11</v>
      </c>
      <c r="K48" s="45">
        <f t="shared" si="10"/>
        <v>0</v>
      </c>
      <c r="L48" s="45">
        <f t="shared" si="10"/>
        <v>0</v>
      </c>
      <c r="M48" s="45">
        <f t="shared" si="10"/>
        <v>12</v>
      </c>
      <c r="N48" s="45">
        <f t="shared" si="10"/>
        <v>12</v>
      </c>
      <c r="O48" s="45">
        <f t="shared" si="10"/>
        <v>9</v>
      </c>
      <c r="P48" s="45">
        <f t="shared" si="10"/>
        <v>34</v>
      </c>
      <c r="Q48" s="45">
        <f t="shared" si="10"/>
        <v>5</v>
      </c>
      <c r="R48" s="45">
        <f t="shared" si="10"/>
        <v>0</v>
      </c>
      <c r="S48" s="45">
        <f t="shared" si="10"/>
        <v>0</v>
      </c>
      <c r="T48" s="45">
        <f t="shared" si="10"/>
        <v>97</v>
      </c>
      <c r="U48" s="46">
        <f>((T48+Q48+N48-R48)+(O48*2))/E48</f>
        <v>0.49811320754716981</v>
      </c>
      <c r="V48" s="47" t="s">
        <v>405</v>
      </c>
      <c r="W48" s="47" t="s">
        <v>82</v>
      </c>
      <c r="X48" s="47" t="s">
        <v>96</v>
      </c>
      <c r="Y48" s="74">
        <v>2672</v>
      </c>
      <c r="Z48" s="49"/>
      <c r="AA48" s="44" t="s">
        <v>240</v>
      </c>
      <c r="AB48" s="79" t="s">
        <v>98</v>
      </c>
    </row>
    <row r="49" spans="1:28" x14ac:dyDescent="0.3">
      <c r="A49" s="1"/>
      <c r="B49" s="1"/>
      <c r="C49" s="1"/>
      <c r="D49" s="1"/>
      <c r="F49" s="50" t="s">
        <v>40</v>
      </c>
      <c r="G49" s="52">
        <f>F48/G48</f>
        <v>0.40952380952380951</v>
      </c>
      <c r="H49" s="27"/>
      <c r="I49" s="1"/>
      <c r="J49" s="50" t="s">
        <v>41</v>
      </c>
      <c r="K49" s="52" t="e">
        <f>J48/K48</f>
        <v>#DIV/0!</v>
      </c>
      <c r="L49" s="1"/>
      <c r="M49" s="39" t="s">
        <v>42</v>
      </c>
      <c r="N49" s="53"/>
      <c r="P49" s="1"/>
      <c r="Q49" s="1"/>
      <c r="R49" s="1"/>
      <c r="S49" s="1"/>
      <c r="T49" s="1"/>
      <c r="U49" s="1"/>
      <c r="V49" s="22"/>
      <c r="W49" s="22"/>
      <c r="X49" s="22"/>
      <c r="Y49" s="54"/>
      <c r="Z49" s="42"/>
      <c r="AA49" s="1"/>
      <c r="AB49" s="1"/>
    </row>
    <row r="50" spans="1:28" x14ac:dyDescent="0.3">
      <c r="A50" s="1"/>
      <c r="B50" s="1"/>
      <c r="C50" s="5" t="s">
        <v>43</v>
      </c>
      <c r="G50" s="69"/>
      <c r="V50" s="22"/>
      <c r="W50" s="22"/>
      <c r="X50" s="22"/>
      <c r="Y50" s="54"/>
      <c r="Z50" s="42"/>
      <c r="AA50" s="1"/>
      <c r="AB50" s="1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2"/>
      <c r="AA51" s="1"/>
      <c r="AB51" s="1"/>
    </row>
    <row r="52" spans="1:28" x14ac:dyDescent="0.3">
      <c r="A52" s="1"/>
      <c r="B52" s="1"/>
      <c r="C52" s="5"/>
      <c r="V52" s="22"/>
      <c r="W52" s="22"/>
      <c r="X52" s="22"/>
      <c r="Y52" s="54"/>
      <c r="Z52" s="42"/>
      <c r="AA52" s="1"/>
      <c r="AB52" s="1"/>
    </row>
  </sheetData>
  <sheetProtection sheet="1" objects="1" scenarios="1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615FB-2E9A-4C45-A1A0-B2EBC10E3411}">
  <sheetPr>
    <tabColor rgb="FFFF0000"/>
  </sheetPr>
  <dimension ref="A1:AB52"/>
  <sheetViews>
    <sheetView workbookViewId="0">
      <selection activeCell="E19" sqref="E19"/>
    </sheetView>
  </sheetViews>
  <sheetFormatPr defaultRowHeight="14.4" x14ac:dyDescent="0.3"/>
  <cols>
    <col min="1" max="1" width="4.88671875" customWidth="1"/>
    <col min="2" max="2" width="6" customWidth="1"/>
    <col min="3" max="3" width="23.7773437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63" t="s">
        <v>529</v>
      </c>
    </row>
    <row r="2" spans="1:28" x14ac:dyDescent="0.3">
      <c r="B2" s="1"/>
      <c r="C2" s="2" t="s">
        <v>44</v>
      </c>
      <c r="D2" s="3" t="s">
        <v>401</v>
      </c>
      <c r="E2" s="4"/>
      <c r="F2" s="65"/>
      <c r="G2" s="6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7" t="s">
        <v>514</v>
      </c>
    </row>
    <row r="3" spans="1:28" x14ac:dyDescent="0.3">
      <c r="B3" s="1"/>
      <c r="C3" s="6">
        <v>29303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  <c r="Z3" s="77" t="s">
        <v>572</v>
      </c>
    </row>
    <row r="4" spans="1:28" x14ac:dyDescent="0.3">
      <c r="B4" s="1"/>
      <c r="C4" s="6" t="s">
        <v>119</v>
      </c>
      <c r="D4" s="7" t="s">
        <v>4</v>
      </c>
      <c r="E4" s="8"/>
      <c r="F4" s="5"/>
      <c r="G4" s="1"/>
      <c r="J4" s="15" t="s">
        <v>435</v>
      </c>
      <c r="K4" s="16" t="s">
        <v>44</v>
      </c>
      <c r="L4" s="17"/>
      <c r="M4" s="18"/>
      <c r="N4" s="19">
        <v>24</v>
      </c>
      <c r="O4" s="19">
        <v>28</v>
      </c>
      <c r="P4" s="19">
        <v>20</v>
      </c>
      <c r="Q4" s="19">
        <v>19</v>
      </c>
      <c r="R4" s="20"/>
      <c r="S4" s="21">
        <f>SUM(N4:R4)</f>
        <v>91</v>
      </c>
      <c r="T4" s="22" t="s">
        <v>407</v>
      </c>
    </row>
    <row r="5" spans="1:28" x14ac:dyDescent="0.3">
      <c r="B5" s="1"/>
      <c r="C5" s="6" t="s">
        <v>146</v>
      </c>
      <c r="D5" s="7" t="s">
        <v>5</v>
      </c>
      <c r="E5" s="1"/>
      <c r="F5" s="1"/>
      <c r="G5" s="1"/>
      <c r="J5" s="15" t="s">
        <v>197</v>
      </c>
      <c r="K5" s="16" t="s">
        <v>73</v>
      </c>
      <c r="L5" s="17"/>
      <c r="M5" s="18"/>
      <c r="N5" s="19">
        <v>28</v>
      </c>
      <c r="O5" s="19">
        <v>26</v>
      </c>
      <c r="P5" s="19">
        <v>13</v>
      </c>
      <c r="Q5" s="19">
        <v>30</v>
      </c>
      <c r="R5" s="20"/>
      <c r="S5" s="21">
        <f>SUM(N5:R5)</f>
        <v>97</v>
      </c>
      <c r="T5" s="22" t="s">
        <v>407</v>
      </c>
      <c r="U5" s="1"/>
      <c r="V5" s="1"/>
      <c r="W5" s="1"/>
    </row>
    <row r="6" spans="1:28" x14ac:dyDescent="0.3">
      <c r="C6" s="68">
        <v>1737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534</v>
      </c>
      <c r="D7" s="7" t="s">
        <v>7</v>
      </c>
      <c r="G7" s="1"/>
      <c r="S7" s="1"/>
      <c r="T7" s="25" t="s">
        <v>402</v>
      </c>
      <c r="U7" s="1"/>
      <c r="V7" s="26">
        <v>16</v>
      </c>
      <c r="W7" s="1"/>
    </row>
    <row r="8" spans="1:28" x14ac:dyDescent="0.3">
      <c r="B8" s="1"/>
      <c r="C8" s="24" t="s">
        <v>148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22"/>
      <c r="W10" s="22"/>
      <c r="X10" s="22"/>
      <c r="Y10" s="54"/>
      <c r="Z10" s="42"/>
      <c r="AA10" s="1"/>
      <c r="AB10" s="1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 t="s">
        <v>408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72</v>
      </c>
      <c r="B13" s="1" t="s">
        <v>45</v>
      </c>
      <c r="C13" s="27" t="s">
        <v>116</v>
      </c>
      <c r="D13" s="38">
        <v>22</v>
      </c>
      <c r="E13" s="92"/>
      <c r="F13" s="27">
        <v>4</v>
      </c>
      <c r="G13" s="92"/>
      <c r="H13" s="92"/>
      <c r="I13" s="92"/>
      <c r="J13" s="27">
        <v>3</v>
      </c>
      <c r="K13" s="92"/>
      <c r="L13" s="92"/>
      <c r="M13" s="92"/>
      <c r="N13" s="27">
        <f>SUM(L13:M13)</f>
        <v>0</v>
      </c>
      <c r="O13" s="92"/>
      <c r="P13" s="93"/>
      <c r="Q13" s="27">
        <v>3</v>
      </c>
      <c r="R13" s="92" t="s">
        <v>531</v>
      </c>
      <c r="S13" s="92"/>
      <c r="T13" s="99">
        <v>12</v>
      </c>
      <c r="U13" s="40" t="str">
        <f>IFERROR(((T13+Q13+N13-R13)+(O13*2))/E13,"")</f>
        <v/>
      </c>
      <c r="V13" s="22" t="s">
        <v>407</v>
      </c>
      <c r="W13" s="22" t="s">
        <v>95</v>
      </c>
      <c r="X13" s="22" t="s">
        <v>83</v>
      </c>
      <c r="Y13" s="73">
        <v>1737</v>
      </c>
      <c r="Z13" s="42" t="s">
        <v>535</v>
      </c>
      <c r="AA13" s="1" t="s">
        <v>97</v>
      </c>
      <c r="AB13" s="28" t="s">
        <v>409</v>
      </c>
    </row>
    <row r="14" spans="1:28" x14ac:dyDescent="0.3">
      <c r="A14" s="1" t="s">
        <v>72</v>
      </c>
      <c r="B14" s="1" t="s">
        <v>45</v>
      </c>
      <c r="C14" s="27" t="s">
        <v>50</v>
      </c>
      <c r="D14" s="38">
        <v>15</v>
      </c>
      <c r="E14" s="92"/>
      <c r="F14" s="27">
        <v>1</v>
      </c>
      <c r="G14" s="92"/>
      <c r="H14" s="92"/>
      <c r="I14" s="92"/>
      <c r="J14" s="27">
        <v>1</v>
      </c>
      <c r="K14" s="92"/>
      <c r="L14" s="92"/>
      <c r="M14" s="92"/>
      <c r="N14" s="27">
        <f t="shared" ref="N14:N18" si="0">SUM(L14:M14)</f>
        <v>0</v>
      </c>
      <c r="O14" s="93"/>
      <c r="P14" s="93"/>
      <c r="Q14" s="93"/>
      <c r="R14" s="93"/>
      <c r="S14" s="93"/>
      <c r="T14" s="99">
        <v>6</v>
      </c>
      <c r="U14" s="40" t="str">
        <f t="shared" ref="U14:U23" si="1">IFERROR(((T14+Q14+N14-R14)+(O14*2))/E14,"")</f>
        <v/>
      </c>
      <c r="V14" s="22" t="s">
        <v>407</v>
      </c>
      <c r="W14" s="22" t="s">
        <v>95</v>
      </c>
      <c r="X14" s="22" t="s">
        <v>83</v>
      </c>
      <c r="Y14" s="73">
        <v>1737</v>
      </c>
      <c r="Z14" s="42"/>
      <c r="AA14" s="1" t="s">
        <v>97</v>
      </c>
      <c r="AB14" s="28" t="s">
        <v>409</v>
      </c>
    </row>
    <row r="15" spans="1:28" x14ac:dyDescent="0.3">
      <c r="A15" s="1" t="s">
        <v>72</v>
      </c>
      <c r="B15" s="1" t="s">
        <v>45</v>
      </c>
      <c r="C15" s="27" t="s">
        <v>49</v>
      </c>
      <c r="D15" s="38">
        <v>10</v>
      </c>
      <c r="E15" s="92"/>
      <c r="F15" s="27">
        <v>5</v>
      </c>
      <c r="G15" s="92"/>
      <c r="H15" s="92"/>
      <c r="I15" s="92"/>
      <c r="J15" s="27">
        <v>3</v>
      </c>
      <c r="K15" s="92"/>
      <c r="L15" s="92"/>
      <c r="M15" s="92"/>
      <c r="N15" s="27">
        <f t="shared" si="0"/>
        <v>0</v>
      </c>
      <c r="O15" s="93"/>
      <c r="P15" s="93"/>
      <c r="Q15" s="93"/>
      <c r="R15" s="93"/>
      <c r="S15" s="93"/>
      <c r="T15" s="99">
        <v>12</v>
      </c>
      <c r="U15" s="40" t="str">
        <f t="shared" si="1"/>
        <v/>
      </c>
      <c r="V15" s="22" t="s">
        <v>407</v>
      </c>
      <c r="W15" s="22" t="s">
        <v>95</v>
      </c>
      <c r="X15" s="22" t="s">
        <v>83</v>
      </c>
      <c r="Y15" s="73">
        <v>1737</v>
      </c>
      <c r="Z15" s="42"/>
      <c r="AA15" s="1" t="s">
        <v>97</v>
      </c>
      <c r="AB15" s="28" t="s">
        <v>409</v>
      </c>
    </row>
    <row r="16" spans="1:28" x14ac:dyDescent="0.3">
      <c r="A16" s="1" t="s">
        <v>72</v>
      </c>
      <c r="B16" s="1" t="s">
        <v>45</v>
      </c>
      <c r="C16" s="27" t="s">
        <v>46</v>
      </c>
      <c r="D16" s="38">
        <v>12</v>
      </c>
      <c r="E16" s="92"/>
      <c r="F16" s="27">
        <v>1</v>
      </c>
      <c r="G16" s="92"/>
      <c r="H16" s="92"/>
      <c r="I16" s="92"/>
      <c r="J16" s="27">
        <v>2</v>
      </c>
      <c r="K16" s="92"/>
      <c r="L16" s="92"/>
      <c r="M16" s="92"/>
      <c r="N16" s="27">
        <f t="shared" si="0"/>
        <v>0</v>
      </c>
      <c r="O16" s="93"/>
      <c r="P16" s="93"/>
      <c r="Q16" s="93"/>
      <c r="R16" s="93"/>
      <c r="S16" s="93"/>
      <c r="T16" s="99">
        <v>5</v>
      </c>
      <c r="U16" s="40" t="str">
        <f t="shared" si="1"/>
        <v/>
      </c>
      <c r="V16" s="22" t="s">
        <v>407</v>
      </c>
      <c r="W16" s="22" t="s">
        <v>95</v>
      </c>
      <c r="X16" s="22" t="s">
        <v>83</v>
      </c>
      <c r="Y16" s="73">
        <v>1737</v>
      </c>
      <c r="Z16" s="42"/>
      <c r="AA16" s="1" t="s">
        <v>97</v>
      </c>
      <c r="AB16" s="28" t="s">
        <v>409</v>
      </c>
    </row>
    <row r="17" spans="1:28" x14ac:dyDescent="0.3">
      <c r="A17" s="1" t="s">
        <v>72</v>
      </c>
      <c r="B17" s="1" t="s">
        <v>45</v>
      </c>
      <c r="C17" s="27" t="s">
        <v>47</v>
      </c>
      <c r="D17" s="38">
        <v>30</v>
      </c>
      <c r="E17" s="92"/>
      <c r="F17" s="27">
        <v>6</v>
      </c>
      <c r="G17" s="92"/>
      <c r="H17" s="92"/>
      <c r="I17" s="92"/>
      <c r="J17" s="27">
        <v>2</v>
      </c>
      <c r="K17" s="92"/>
      <c r="L17" s="92"/>
      <c r="M17" s="92"/>
      <c r="N17" s="27">
        <f t="shared" si="0"/>
        <v>0</v>
      </c>
      <c r="O17" s="93"/>
      <c r="P17" s="93"/>
      <c r="Q17" s="93"/>
      <c r="R17" s="93"/>
      <c r="S17" s="93"/>
      <c r="T17" s="27">
        <f t="shared" ref="T17:T23" si="2">+(F17*2)+J17</f>
        <v>14</v>
      </c>
      <c r="U17" s="40" t="str">
        <f t="shared" si="1"/>
        <v/>
      </c>
      <c r="V17" s="22" t="s">
        <v>407</v>
      </c>
      <c r="W17" s="22" t="s">
        <v>95</v>
      </c>
      <c r="X17" s="22" t="s">
        <v>83</v>
      </c>
      <c r="Y17" s="73">
        <v>1737</v>
      </c>
      <c r="Z17" s="42"/>
      <c r="AA17" s="1" t="s">
        <v>97</v>
      </c>
      <c r="AB17" s="28" t="s">
        <v>409</v>
      </c>
    </row>
    <row r="18" spans="1:28" x14ac:dyDescent="0.3">
      <c r="A18" s="1" t="s">
        <v>72</v>
      </c>
      <c r="B18" s="1" t="s">
        <v>45</v>
      </c>
      <c r="C18" s="27" t="s">
        <v>53</v>
      </c>
      <c r="D18" s="38">
        <v>24</v>
      </c>
      <c r="E18" s="92" t="s">
        <v>415</v>
      </c>
      <c r="F18" s="27"/>
      <c r="G18" s="92"/>
      <c r="H18" s="92"/>
      <c r="I18" s="92"/>
      <c r="J18" s="27"/>
      <c r="K18" s="92"/>
      <c r="L18" s="92"/>
      <c r="M18" s="92"/>
      <c r="N18" s="27">
        <f t="shared" si="0"/>
        <v>0</v>
      </c>
      <c r="O18" s="93"/>
      <c r="P18" s="93"/>
      <c r="Q18" s="93"/>
      <c r="R18" s="93"/>
      <c r="S18" s="93"/>
      <c r="T18" s="27">
        <f t="shared" si="2"/>
        <v>0</v>
      </c>
      <c r="U18" s="40" t="str">
        <f t="shared" si="1"/>
        <v/>
      </c>
      <c r="V18" s="22" t="s">
        <v>407</v>
      </c>
      <c r="W18" s="22" t="s">
        <v>95</v>
      </c>
      <c r="X18" s="22" t="s">
        <v>83</v>
      </c>
      <c r="Y18" s="73">
        <v>1737</v>
      </c>
      <c r="Z18" s="42"/>
      <c r="AA18" s="1" t="s">
        <v>97</v>
      </c>
      <c r="AB18" s="28" t="s">
        <v>409</v>
      </c>
    </row>
    <row r="19" spans="1:28" x14ac:dyDescent="0.3">
      <c r="A19" s="1" t="s">
        <v>72</v>
      </c>
      <c r="B19" s="1" t="s">
        <v>45</v>
      </c>
      <c r="C19" s="27" t="s">
        <v>48</v>
      </c>
      <c r="D19" s="38">
        <v>31</v>
      </c>
      <c r="E19" s="92"/>
      <c r="F19" s="27">
        <v>7</v>
      </c>
      <c r="G19" s="92"/>
      <c r="H19" s="92"/>
      <c r="I19" s="92"/>
      <c r="J19" s="27">
        <v>4</v>
      </c>
      <c r="K19" s="92"/>
      <c r="L19" s="92"/>
      <c r="M19" s="92"/>
      <c r="N19" s="27">
        <f>SUM(L19:M19)</f>
        <v>0</v>
      </c>
      <c r="O19" s="93"/>
      <c r="P19" s="39">
        <v>3</v>
      </c>
      <c r="Q19" s="98" t="s">
        <v>531</v>
      </c>
      <c r="R19" s="93"/>
      <c r="S19" s="93"/>
      <c r="T19" s="27">
        <f t="shared" si="2"/>
        <v>18</v>
      </c>
      <c r="U19" s="40" t="str">
        <f t="shared" si="1"/>
        <v/>
      </c>
      <c r="V19" s="22" t="s">
        <v>407</v>
      </c>
      <c r="W19" s="22" t="s">
        <v>95</v>
      </c>
      <c r="X19" s="22" t="s">
        <v>83</v>
      </c>
      <c r="Y19" s="73">
        <v>1737</v>
      </c>
      <c r="Z19" s="42"/>
      <c r="AA19" s="1" t="s">
        <v>97</v>
      </c>
      <c r="AB19" s="28" t="s">
        <v>409</v>
      </c>
    </row>
    <row r="20" spans="1:28" x14ac:dyDescent="0.3">
      <c r="A20" s="1" t="s">
        <v>72</v>
      </c>
      <c r="B20" s="1" t="s">
        <v>45</v>
      </c>
      <c r="C20" s="27" t="s">
        <v>118</v>
      </c>
      <c r="D20" s="38">
        <v>33</v>
      </c>
      <c r="E20" s="92"/>
      <c r="F20" s="27">
        <v>3</v>
      </c>
      <c r="G20" s="92"/>
      <c r="H20" s="92"/>
      <c r="I20" s="92"/>
      <c r="J20" s="27">
        <v>6</v>
      </c>
      <c r="K20" s="92"/>
      <c r="L20" s="92"/>
      <c r="M20" s="92"/>
      <c r="N20" s="27">
        <f>SUM(L20:M20)</f>
        <v>0</v>
      </c>
      <c r="O20" s="93"/>
      <c r="P20" s="57">
        <v>6</v>
      </c>
      <c r="Q20" s="93"/>
      <c r="R20" s="39">
        <v>1</v>
      </c>
      <c r="S20" s="98" t="s">
        <v>531</v>
      </c>
      <c r="T20" s="27">
        <f t="shared" si="2"/>
        <v>12</v>
      </c>
      <c r="U20" s="40" t="str">
        <f t="shared" si="1"/>
        <v/>
      </c>
      <c r="V20" s="22" t="s">
        <v>407</v>
      </c>
      <c r="W20" s="22" t="s">
        <v>95</v>
      </c>
      <c r="X20" s="22" t="s">
        <v>83</v>
      </c>
      <c r="Y20" s="73">
        <v>1737</v>
      </c>
      <c r="Z20" s="42"/>
      <c r="AA20" s="1" t="s">
        <v>97</v>
      </c>
      <c r="AB20" s="28" t="s">
        <v>409</v>
      </c>
    </row>
    <row r="21" spans="1:28" x14ac:dyDescent="0.3">
      <c r="A21" s="1" t="s">
        <v>72</v>
      </c>
      <c r="B21" s="1" t="s">
        <v>45</v>
      </c>
      <c r="C21" s="27" t="s">
        <v>51</v>
      </c>
      <c r="D21" s="38">
        <v>34</v>
      </c>
      <c r="E21" s="92"/>
      <c r="F21" s="27">
        <v>5</v>
      </c>
      <c r="G21" s="92"/>
      <c r="H21" s="92"/>
      <c r="I21" s="92"/>
      <c r="J21" s="27">
        <v>4</v>
      </c>
      <c r="K21" s="92"/>
      <c r="L21" s="92"/>
      <c r="M21" s="92"/>
      <c r="N21" s="27">
        <f t="shared" ref="N21" si="3">SUM(L21:M21)</f>
        <v>0</v>
      </c>
      <c r="O21" s="93"/>
      <c r="P21" s="93"/>
      <c r="Q21" s="93"/>
      <c r="R21" s="93"/>
      <c r="S21" s="93"/>
      <c r="T21" s="99">
        <v>12</v>
      </c>
      <c r="U21" s="40" t="str">
        <f t="shared" si="1"/>
        <v/>
      </c>
      <c r="V21" s="22" t="s">
        <v>407</v>
      </c>
      <c r="W21" s="22" t="s">
        <v>95</v>
      </c>
      <c r="X21" s="22" t="s">
        <v>83</v>
      </c>
      <c r="Y21" s="73">
        <v>1737</v>
      </c>
      <c r="Z21" s="42"/>
      <c r="AA21" s="1" t="s">
        <v>97</v>
      </c>
      <c r="AB21" s="28" t="s">
        <v>409</v>
      </c>
    </row>
    <row r="22" spans="1:28" x14ac:dyDescent="0.3">
      <c r="A22" s="1" t="s">
        <v>72</v>
      </c>
      <c r="B22" s="1" t="s">
        <v>45</v>
      </c>
      <c r="C22" s="27" t="s">
        <v>54</v>
      </c>
      <c r="D22" s="38">
        <v>5</v>
      </c>
      <c r="E22" s="92" t="s">
        <v>415</v>
      </c>
      <c r="F22" s="27"/>
      <c r="G22" s="92"/>
      <c r="H22" s="92"/>
      <c r="I22" s="92"/>
      <c r="J22" s="27"/>
      <c r="K22" s="92"/>
      <c r="L22" s="92"/>
      <c r="M22" s="92"/>
      <c r="N22" s="27"/>
      <c r="O22" s="93"/>
      <c r="P22" s="93"/>
      <c r="Q22" s="93"/>
      <c r="R22" s="93"/>
      <c r="S22" s="93"/>
      <c r="T22" s="99"/>
      <c r="U22" s="40"/>
      <c r="V22" s="22" t="s">
        <v>407</v>
      </c>
      <c r="W22" s="22" t="s">
        <v>95</v>
      </c>
      <c r="X22" s="22" t="s">
        <v>83</v>
      </c>
      <c r="Y22" s="73">
        <v>1737</v>
      </c>
      <c r="Z22" s="42"/>
      <c r="AA22" s="1" t="s">
        <v>97</v>
      </c>
      <c r="AB22" s="28" t="s">
        <v>409</v>
      </c>
    </row>
    <row r="23" spans="1:28" x14ac:dyDescent="0.3">
      <c r="A23" s="1" t="s">
        <v>72</v>
      </c>
      <c r="B23" s="1" t="s">
        <v>45</v>
      </c>
      <c r="C23" s="27" t="s">
        <v>55</v>
      </c>
      <c r="D23" s="38">
        <v>11</v>
      </c>
      <c r="E23" s="92"/>
      <c r="F23" s="27"/>
      <c r="G23" s="92"/>
      <c r="H23" s="92"/>
      <c r="I23" s="92"/>
      <c r="J23" s="27"/>
      <c r="K23" s="92"/>
      <c r="L23" s="92"/>
      <c r="M23" s="92"/>
      <c r="N23" s="27">
        <f>SUM(L23:M23)</f>
        <v>0</v>
      </c>
      <c r="O23" s="93"/>
      <c r="P23" s="93"/>
      <c r="Q23" s="93"/>
      <c r="R23" s="93"/>
      <c r="S23" s="93"/>
      <c r="T23" s="27">
        <f t="shared" si="2"/>
        <v>0</v>
      </c>
      <c r="U23" s="40" t="str">
        <f t="shared" si="1"/>
        <v/>
      </c>
      <c r="V23" s="22" t="s">
        <v>407</v>
      </c>
      <c r="W23" s="22" t="s">
        <v>95</v>
      </c>
      <c r="X23" s="22" t="s">
        <v>83</v>
      </c>
      <c r="Y23" s="73">
        <v>1737</v>
      </c>
      <c r="Z23" s="42"/>
      <c r="AA23" s="1" t="s">
        <v>97</v>
      </c>
      <c r="AB23" s="28" t="s">
        <v>409</v>
      </c>
    </row>
    <row r="24" spans="1:28" x14ac:dyDescent="0.3">
      <c r="A24" s="1" t="s">
        <v>72</v>
      </c>
      <c r="B24" s="1" t="s">
        <v>45</v>
      </c>
      <c r="C24" s="57" t="s">
        <v>38</v>
      </c>
      <c r="D24" s="1"/>
      <c r="E24" s="57">
        <v>240</v>
      </c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57">
        <v>18</v>
      </c>
      <c r="Q24" s="43"/>
      <c r="R24" s="57">
        <v>6</v>
      </c>
      <c r="S24" s="43" t="s">
        <v>531</v>
      </c>
      <c r="T24" s="57"/>
      <c r="U24" s="40" t="str">
        <f t="shared" ref="U24" si="4">_xlfn.IFNA("",((T24+Q24+N24-R24)+(O24*2))/E24)</f>
        <v/>
      </c>
      <c r="V24" s="22" t="s">
        <v>407</v>
      </c>
      <c r="W24" s="22" t="s">
        <v>95</v>
      </c>
      <c r="X24" s="22" t="s">
        <v>83</v>
      </c>
      <c r="Y24" s="73">
        <v>1737</v>
      </c>
      <c r="Z24" s="42"/>
      <c r="AA24" s="1" t="s">
        <v>97</v>
      </c>
      <c r="AB24" s="28" t="s">
        <v>409</v>
      </c>
    </row>
    <row r="25" spans="1:28" x14ac:dyDescent="0.3">
      <c r="A25" s="44" t="s">
        <v>72</v>
      </c>
      <c r="B25" s="44" t="s">
        <v>45</v>
      </c>
      <c r="C25" s="45" t="s">
        <v>39</v>
      </c>
      <c r="D25" s="44"/>
      <c r="E25" s="45">
        <f t="shared" ref="E25:T25" si="5">SUM(E13:E24)</f>
        <v>240</v>
      </c>
      <c r="F25" s="45">
        <f t="shared" si="5"/>
        <v>32</v>
      </c>
      <c r="G25" s="45">
        <f t="shared" si="5"/>
        <v>0</v>
      </c>
      <c r="H25" s="45">
        <f t="shared" si="5"/>
        <v>0</v>
      </c>
      <c r="I25" s="45">
        <f t="shared" si="5"/>
        <v>0</v>
      </c>
      <c r="J25" s="45">
        <f t="shared" si="5"/>
        <v>25</v>
      </c>
      <c r="K25" s="45">
        <f t="shared" si="5"/>
        <v>0</v>
      </c>
      <c r="L25" s="45">
        <f t="shared" si="5"/>
        <v>0</v>
      </c>
      <c r="M25" s="45">
        <f t="shared" si="5"/>
        <v>0</v>
      </c>
      <c r="N25" s="45">
        <f t="shared" si="5"/>
        <v>0</v>
      </c>
      <c r="O25" s="45">
        <f t="shared" si="5"/>
        <v>0</v>
      </c>
      <c r="P25" s="45">
        <f t="shared" si="5"/>
        <v>27</v>
      </c>
      <c r="Q25" s="45">
        <f t="shared" si="5"/>
        <v>3</v>
      </c>
      <c r="R25" s="45">
        <f t="shared" si="5"/>
        <v>7</v>
      </c>
      <c r="S25" s="45">
        <f t="shared" si="5"/>
        <v>0</v>
      </c>
      <c r="T25" s="45">
        <f t="shared" si="5"/>
        <v>91</v>
      </c>
      <c r="U25" s="46">
        <f>((T25+Q25+N25-R25)+(O25*2))/E25</f>
        <v>0.36249999999999999</v>
      </c>
      <c r="V25" s="47" t="s">
        <v>407</v>
      </c>
      <c r="W25" s="47" t="s">
        <v>95</v>
      </c>
      <c r="X25" s="47" t="s">
        <v>83</v>
      </c>
      <c r="Y25" s="74">
        <v>1737</v>
      </c>
      <c r="Z25" s="49"/>
      <c r="AA25" s="58" t="s">
        <v>97</v>
      </c>
      <c r="AB25" s="79" t="s">
        <v>409</v>
      </c>
    </row>
    <row r="26" spans="1:28" x14ac:dyDescent="0.3">
      <c r="A26" s="1"/>
      <c r="B26" s="1"/>
      <c r="C26" s="1"/>
      <c r="D26" s="1"/>
      <c r="F26" s="50" t="s">
        <v>40</v>
      </c>
      <c r="G26" s="51" t="e">
        <f>F25/G25</f>
        <v>#DIV/0!</v>
      </c>
      <c r="H26" s="27"/>
      <c r="I26" s="1"/>
      <c r="J26" s="50" t="s">
        <v>41</v>
      </c>
      <c r="K26" s="52" t="e">
        <f>J25/K25</f>
        <v>#DIV/0!</v>
      </c>
      <c r="L26" s="1"/>
      <c r="M26" s="39" t="s">
        <v>42</v>
      </c>
      <c r="N26" s="53"/>
      <c r="P26" s="1"/>
      <c r="Q26" s="1"/>
      <c r="R26" s="1"/>
      <c r="S26" s="1"/>
      <c r="T26" s="66" t="s">
        <v>571</v>
      </c>
      <c r="U26" s="66"/>
      <c r="V26" s="100"/>
      <c r="W26" s="22"/>
      <c r="X26" s="22"/>
      <c r="Y26" s="54"/>
      <c r="Z26" s="42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1"/>
    </row>
    <row r="28" spans="1:28" x14ac:dyDescent="0.3">
      <c r="B28" s="1"/>
      <c r="C28" s="1"/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2"/>
      <c r="AA28" s="1"/>
      <c r="AB28" s="1"/>
    </row>
    <row r="29" spans="1:28" x14ac:dyDescent="0.3">
      <c r="F29" s="63"/>
    </row>
    <row r="34" spans="1:28" x14ac:dyDescent="0.3">
      <c r="B34" s="1"/>
      <c r="C34" s="55" t="s">
        <v>73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56" t="s">
        <v>408</v>
      </c>
      <c r="W34" s="1"/>
      <c r="X34" s="1"/>
      <c r="Y34" s="31"/>
      <c r="Z34" s="42"/>
      <c r="AA34" s="1"/>
      <c r="AB34" s="1"/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72</v>
      </c>
      <c r="C36" s="27" t="s">
        <v>362</v>
      </c>
      <c r="D36" s="38">
        <v>21</v>
      </c>
      <c r="E36" s="92"/>
      <c r="F36" s="27">
        <v>3</v>
      </c>
      <c r="G36" s="92"/>
      <c r="H36" s="92"/>
      <c r="I36" s="92"/>
      <c r="J36" s="27">
        <v>0</v>
      </c>
      <c r="K36" s="92"/>
      <c r="L36" s="92"/>
      <c r="M36" s="92"/>
      <c r="N36" s="27">
        <f t="shared" ref="N36:N46" si="6">SUM(L36:M36)</f>
        <v>0</v>
      </c>
      <c r="O36" s="93"/>
      <c r="P36" s="57">
        <v>6</v>
      </c>
      <c r="Q36" s="92"/>
      <c r="R36" s="92"/>
      <c r="S36" s="92"/>
      <c r="T36" s="27">
        <f t="shared" ref="T36:T46" si="7">+(F36*2)+J36</f>
        <v>6</v>
      </c>
      <c r="U36" s="40" t="str">
        <f>IFERROR(((T36+Q36+N36-R36)+(O36*2))/E36,"")</f>
        <v/>
      </c>
      <c r="V36" s="22" t="s">
        <v>407</v>
      </c>
      <c r="W36" s="22" t="s">
        <v>82</v>
      </c>
      <c r="X36" s="22" t="s">
        <v>96</v>
      </c>
      <c r="Y36" s="73">
        <v>1737</v>
      </c>
      <c r="Z36" s="42"/>
      <c r="AA36" s="1" t="s">
        <v>240</v>
      </c>
      <c r="AB36" s="28" t="s">
        <v>185</v>
      </c>
    </row>
    <row r="37" spans="1:28" x14ac:dyDescent="0.3">
      <c r="A37" s="1" t="s">
        <v>45</v>
      </c>
      <c r="B37" s="1" t="s">
        <v>72</v>
      </c>
      <c r="C37" s="27" t="s">
        <v>363</v>
      </c>
      <c r="D37" s="38">
        <v>32</v>
      </c>
      <c r="E37" s="92"/>
      <c r="F37" s="27">
        <v>0</v>
      </c>
      <c r="G37" s="92"/>
      <c r="H37" s="92"/>
      <c r="I37" s="92"/>
      <c r="J37" s="27">
        <v>1</v>
      </c>
      <c r="K37" s="92"/>
      <c r="L37" s="92"/>
      <c r="M37" s="92"/>
      <c r="N37" s="27">
        <f t="shared" si="6"/>
        <v>0</v>
      </c>
      <c r="O37" s="93"/>
      <c r="P37" s="93"/>
      <c r="Q37" s="92"/>
      <c r="R37" s="92"/>
      <c r="S37" s="92"/>
      <c r="T37" s="27">
        <f t="shared" si="7"/>
        <v>1</v>
      </c>
      <c r="U37" s="40" t="str">
        <f t="shared" ref="U37:U46" si="8">IFERROR(((T37+Q37+N37-R37)+(O37*2))/E37,"")</f>
        <v/>
      </c>
      <c r="V37" s="22" t="s">
        <v>407</v>
      </c>
      <c r="W37" s="22" t="s">
        <v>82</v>
      </c>
      <c r="X37" s="22" t="s">
        <v>96</v>
      </c>
      <c r="Y37" s="73">
        <v>1737</v>
      </c>
      <c r="Z37" s="42"/>
      <c r="AA37" s="1" t="s">
        <v>240</v>
      </c>
      <c r="AB37" s="28" t="s">
        <v>185</v>
      </c>
    </row>
    <row r="38" spans="1:28" x14ac:dyDescent="0.3">
      <c r="A38" s="1" t="s">
        <v>45</v>
      </c>
      <c r="B38" s="1" t="s">
        <v>72</v>
      </c>
      <c r="C38" s="27" t="s">
        <v>365</v>
      </c>
      <c r="D38" s="38">
        <v>42</v>
      </c>
      <c r="E38" s="92"/>
      <c r="F38" s="27">
        <v>5</v>
      </c>
      <c r="G38" s="92"/>
      <c r="H38" s="92"/>
      <c r="I38" s="92"/>
      <c r="J38" s="27">
        <v>9</v>
      </c>
      <c r="K38" s="92"/>
      <c r="L38" s="92"/>
      <c r="M38" s="92"/>
      <c r="N38" s="27">
        <f t="shared" si="6"/>
        <v>0</v>
      </c>
      <c r="O38" s="93"/>
      <c r="P38" s="93"/>
      <c r="Q38" s="92"/>
      <c r="R38" s="92"/>
      <c r="S38" s="92"/>
      <c r="T38" s="99">
        <v>25</v>
      </c>
      <c r="U38" s="40" t="str">
        <f t="shared" si="8"/>
        <v/>
      </c>
      <c r="V38" s="22" t="s">
        <v>407</v>
      </c>
      <c r="W38" s="22" t="s">
        <v>82</v>
      </c>
      <c r="X38" s="22" t="s">
        <v>96</v>
      </c>
      <c r="Y38" s="73">
        <v>1737</v>
      </c>
      <c r="Z38" s="42"/>
      <c r="AA38" s="1" t="s">
        <v>240</v>
      </c>
      <c r="AB38" s="28" t="s">
        <v>185</v>
      </c>
    </row>
    <row r="39" spans="1:28" x14ac:dyDescent="0.3">
      <c r="A39" s="1" t="s">
        <v>45</v>
      </c>
      <c r="B39" s="1" t="s">
        <v>72</v>
      </c>
      <c r="C39" s="27" t="s">
        <v>427</v>
      </c>
      <c r="D39" s="38">
        <v>13</v>
      </c>
      <c r="E39" s="27">
        <v>44</v>
      </c>
      <c r="F39" s="27">
        <v>7</v>
      </c>
      <c r="G39" s="92"/>
      <c r="H39" s="27">
        <v>1</v>
      </c>
      <c r="I39" s="92"/>
      <c r="J39" s="27">
        <v>7</v>
      </c>
      <c r="K39" s="92"/>
      <c r="L39" s="92"/>
      <c r="M39" s="92"/>
      <c r="N39" s="27">
        <f t="shared" si="6"/>
        <v>0</v>
      </c>
      <c r="O39" s="93"/>
      <c r="P39" s="93"/>
      <c r="Q39" s="27" t="s">
        <v>436</v>
      </c>
      <c r="R39" s="92"/>
      <c r="S39" s="92"/>
      <c r="T39" s="27">
        <f t="shared" si="7"/>
        <v>21</v>
      </c>
      <c r="U39" s="40" t="str">
        <f t="shared" si="8"/>
        <v/>
      </c>
      <c r="V39" s="22" t="s">
        <v>407</v>
      </c>
      <c r="W39" s="22" t="s">
        <v>82</v>
      </c>
      <c r="X39" s="22" t="s">
        <v>96</v>
      </c>
      <c r="Y39" s="73">
        <v>1737</v>
      </c>
      <c r="Z39" s="42"/>
      <c r="AA39" s="1" t="s">
        <v>240</v>
      </c>
      <c r="AB39" s="28" t="s">
        <v>185</v>
      </c>
    </row>
    <row r="40" spans="1:28" x14ac:dyDescent="0.3">
      <c r="A40" s="1" t="s">
        <v>45</v>
      </c>
      <c r="B40" s="1" t="s">
        <v>72</v>
      </c>
      <c r="C40" s="27" t="s">
        <v>366</v>
      </c>
      <c r="D40" s="38">
        <v>53</v>
      </c>
      <c r="E40" s="92"/>
      <c r="F40" s="27">
        <v>7</v>
      </c>
      <c r="G40" s="92"/>
      <c r="H40" s="92"/>
      <c r="I40" s="92"/>
      <c r="J40" s="27">
        <v>0</v>
      </c>
      <c r="K40" s="92"/>
      <c r="L40" s="92"/>
      <c r="M40" s="92"/>
      <c r="N40" s="27">
        <f t="shared" si="6"/>
        <v>0</v>
      </c>
      <c r="O40" s="93"/>
      <c r="P40" s="57">
        <v>6</v>
      </c>
      <c r="Q40" s="92"/>
      <c r="R40" s="92"/>
      <c r="S40" s="92"/>
      <c r="T40" s="99">
        <v>17</v>
      </c>
      <c r="U40" s="40" t="str">
        <f t="shared" si="8"/>
        <v/>
      </c>
      <c r="V40" s="22" t="s">
        <v>407</v>
      </c>
      <c r="W40" s="22" t="s">
        <v>82</v>
      </c>
      <c r="X40" s="22" t="s">
        <v>96</v>
      </c>
      <c r="Y40" s="73">
        <v>1737</v>
      </c>
      <c r="Z40" s="42"/>
      <c r="AA40" s="1" t="s">
        <v>240</v>
      </c>
      <c r="AB40" s="28" t="s">
        <v>185</v>
      </c>
    </row>
    <row r="41" spans="1:28" x14ac:dyDescent="0.3">
      <c r="A41" s="1" t="s">
        <v>45</v>
      </c>
      <c r="B41" s="1" t="s">
        <v>72</v>
      </c>
      <c r="C41" s="27" t="s">
        <v>367</v>
      </c>
      <c r="D41" s="38">
        <v>33</v>
      </c>
      <c r="E41" s="92"/>
      <c r="F41" s="27">
        <v>2</v>
      </c>
      <c r="G41" s="92" t="s">
        <v>531</v>
      </c>
      <c r="H41" s="92"/>
      <c r="I41" s="92"/>
      <c r="J41" s="27"/>
      <c r="K41" s="92"/>
      <c r="L41" s="92"/>
      <c r="M41" s="92"/>
      <c r="N41" s="27">
        <f t="shared" si="6"/>
        <v>0</v>
      </c>
      <c r="O41" s="93"/>
      <c r="P41" s="93"/>
      <c r="Q41" s="92"/>
      <c r="R41" s="92"/>
      <c r="S41" s="92"/>
      <c r="T41" s="99">
        <v>10</v>
      </c>
      <c r="U41" s="40"/>
      <c r="V41" s="22" t="s">
        <v>407</v>
      </c>
      <c r="W41" s="22" t="s">
        <v>82</v>
      </c>
      <c r="X41" s="22" t="s">
        <v>96</v>
      </c>
      <c r="Y41" s="73">
        <v>1737</v>
      </c>
      <c r="Z41" s="42"/>
      <c r="AA41" s="1" t="s">
        <v>240</v>
      </c>
      <c r="AB41" s="28" t="s">
        <v>185</v>
      </c>
    </row>
    <row r="42" spans="1:28" x14ac:dyDescent="0.3">
      <c r="A42" s="1" t="s">
        <v>45</v>
      </c>
      <c r="B42" s="1" t="s">
        <v>72</v>
      </c>
      <c r="C42" s="27" t="s">
        <v>410</v>
      </c>
      <c r="D42" s="38">
        <v>44</v>
      </c>
      <c r="E42" s="92"/>
      <c r="F42" s="27">
        <v>1</v>
      </c>
      <c r="G42" s="92"/>
      <c r="H42" s="92"/>
      <c r="I42" s="92"/>
      <c r="J42" s="27">
        <v>0</v>
      </c>
      <c r="K42" s="92"/>
      <c r="L42" s="92"/>
      <c r="M42" s="92"/>
      <c r="N42" s="27">
        <f t="shared" si="6"/>
        <v>0</v>
      </c>
      <c r="O42" s="93"/>
      <c r="P42" s="93"/>
      <c r="Q42" s="92"/>
      <c r="R42" s="92"/>
      <c r="S42" s="92"/>
      <c r="T42" s="27">
        <f t="shared" si="7"/>
        <v>2</v>
      </c>
      <c r="U42" s="40" t="str">
        <f t="shared" si="8"/>
        <v/>
      </c>
      <c r="V42" s="22" t="s">
        <v>407</v>
      </c>
      <c r="W42" s="22" t="s">
        <v>82</v>
      </c>
      <c r="X42" s="22" t="s">
        <v>96</v>
      </c>
      <c r="Y42" s="73">
        <v>1737</v>
      </c>
      <c r="Z42" s="42"/>
      <c r="AA42" s="1" t="s">
        <v>240</v>
      </c>
      <c r="AB42" s="28" t="s">
        <v>185</v>
      </c>
    </row>
    <row r="43" spans="1:28" x14ac:dyDescent="0.3">
      <c r="A43" s="1" t="s">
        <v>45</v>
      </c>
      <c r="B43" s="1" t="s">
        <v>72</v>
      </c>
      <c r="C43" s="27" t="s">
        <v>172</v>
      </c>
      <c r="D43" s="38">
        <v>10</v>
      </c>
      <c r="E43" s="92"/>
      <c r="F43" s="27">
        <v>5</v>
      </c>
      <c r="G43" s="92"/>
      <c r="H43" s="92"/>
      <c r="I43" s="92"/>
      <c r="J43" s="27">
        <v>2</v>
      </c>
      <c r="K43" s="92"/>
      <c r="L43" s="92"/>
      <c r="M43" s="92"/>
      <c r="N43" s="27">
        <f t="shared" si="6"/>
        <v>0</v>
      </c>
      <c r="O43" s="93"/>
      <c r="P43" s="93"/>
      <c r="Q43" s="92"/>
      <c r="R43" s="92"/>
      <c r="S43" s="92"/>
      <c r="T43" s="99">
        <v>13</v>
      </c>
      <c r="U43" s="40" t="str">
        <f t="shared" si="8"/>
        <v/>
      </c>
      <c r="V43" s="22" t="s">
        <v>407</v>
      </c>
      <c r="W43" s="22" t="s">
        <v>82</v>
      </c>
      <c r="X43" s="22" t="s">
        <v>96</v>
      </c>
      <c r="Y43" s="73">
        <v>1737</v>
      </c>
      <c r="Z43" s="42"/>
      <c r="AA43" s="1" t="s">
        <v>240</v>
      </c>
      <c r="AB43" s="28" t="s">
        <v>185</v>
      </c>
    </row>
    <row r="44" spans="1:28" x14ac:dyDescent="0.3">
      <c r="A44" s="1" t="s">
        <v>45</v>
      </c>
      <c r="B44" s="1" t="s">
        <v>72</v>
      </c>
      <c r="C44" s="27" t="s">
        <v>368</v>
      </c>
      <c r="D44" s="38">
        <v>12</v>
      </c>
      <c r="E44" s="92"/>
      <c r="F44" s="27"/>
      <c r="G44" s="92"/>
      <c r="H44" s="92"/>
      <c r="I44" s="92"/>
      <c r="J44" s="27"/>
      <c r="K44" s="92"/>
      <c r="L44" s="92"/>
      <c r="M44" s="92"/>
      <c r="N44" s="27">
        <f t="shared" si="6"/>
        <v>0</v>
      </c>
      <c r="O44" s="93"/>
      <c r="P44" s="93"/>
      <c r="Q44" s="92"/>
      <c r="R44" s="92"/>
      <c r="S44" s="92"/>
      <c r="T44" s="27">
        <f t="shared" si="7"/>
        <v>0</v>
      </c>
      <c r="U44" s="40" t="str">
        <f t="shared" si="8"/>
        <v/>
      </c>
      <c r="V44" s="22" t="s">
        <v>407</v>
      </c>
      <c r="W44" s="22" t="s">
        <v>82</v>
      </c>
      <c r="X44" s="22" t="s">
        <v>96</v>
      </c>
      <c r="Y44" s="73">
        <v>1737</v>
      </c>
      <c r="Z44" s="42"/>
      <c r="AA44" s="1" t="s">
        <v>240</v>
      </c>
      <c r="AB44" s="28" t="s">
        <v>185</v>
      </c>
    </row>
    <row r="45" spans="1:28" x14ac:dyDescent="0.3">
      <c r="A45" s="1" t="s">
        <v>45</v>
      </c>
      <c r="B45" s="1" t="s">
        <v>72</v>
      </c>
      <c r="C45" s="27" t="s">
        <v>411</v>
      </c>
      <c r="D45" s="94" t="s">
        <v>494</v>
      </c>
      <c r="E45" s="92"/>
      <c r="F45" s="27"/>
      <c r="G45" s="92"/>
      <c r="H45" s="92"/>
      <c r="I45" s="92"/>
      <c r="J45" s="27"/>
      <c r="K45" s="92"/>
      <c r="L45" s="92"/>
      <c r="M45" s="92"/>
      <c r="N45" s="27">
        <f t="shared" si="6"/>
        <v>0</v>
      </c>
      <c r="O45" s="93"/>
      <c r="P45" s="93"/>
      <c r="Q45" s="92"/>
      <c r="R45" s="92"/>
      <c r="S45" s="92"/>
      <c r="T45" s="27">
        <f t="shared" si="7"/>
        <v>0</v>
      </c>
      <c r="U45" s="40" t="str">
        <f t="shared" si="8"/>
        <v/>
      </c>
      <c r="V45" s="22" t="s">
        <v>407</v>
      </c>
      <c r="W45" s="22" t="s">
        <v>82</v>
      </c>
      <c r="X45" s="22" t="s">
        <v>96</v>
      </c>
      <c r="Y45" s="73">
        <v>1737</v>
      </c>
      <c r="Z45" s="42"/>
      <c r="AA45" s="1" t="s">
        <v>240</v>
      </c>
      <c r="AB45" s="28" t="s">
        <v>185</v>
      </c>
    </row>
    <row r="46" spans="1:28" x14ac:dyDescent="0.3">
      <c r="A46" s="1" t="s">
        <v>45</v>
      </c>
      <c r="B46" s="1" t="s">
        <v>72</v>
      </c>
      <c r="C46" s="27" t="s">
        <v>370</v>
      </c>
      <c r="D46" s="38">
        <v>11</v>
      </c>
      <c r="E46" s="92"/>
      <c r="F46" s="27">
        <v>1</v>
      </c>
      <c r="G46" s="92"/>
      <c r="H46" s="92"/>
      <c r="I46" s="92"/>
      <c r="J46" s="27">
        <v>0</v>
      </c>
      <c r="K46" s="92"/>
      <c r="L46" s="92"/>
      <c r="M46" s="92"/>
      <c r="N46" s="27">
        <f t="shared" si="6"/>
        <v>0</v>
      </c>
      <c r="O46" s="93"/>
      <c r="P46" s="93"/>
      <c r="Q46" s="92"/>
      <c r="R46" s="92"/>
      <c r="S46" s="92"/>
      <c r="T46" s="27">
        <f t="shared" si="7"/>
        <v>2</v>
      </c>
      <c r="U46" s="40" t="str">
        <f t="shared" si="8"/>
        <v/>
      </c>
      <c r="V46" s="22" t="s">
        <v>407</v>
      </c>
      <c r="W46" s="22" t="s">
        <v>82</v>
      </c>
      <c r="X46" s="22" t="s">
        <v>96</v>
      </c>
      <c r="Y46" s="73">
        <v>1737</v>
      </c>
      <c r="Z46" s="42"/>
      <c r="AA46" s="1" t="s">
        <v>240</v>
      </c>
      <c r="AB46" s="28" t="s">
        <v>185</v>
      </c>
    </row>
    <row r="47" spans="1:28" x14ac:dyDescent="0.3">
      <c r="A47" s="1" t="s">
        <v>45</v>
      </c>
      <c r="B47" s="1" t="s">
        <v>72</v>
      </c>
      <c r="C47" s="57" t="s">
        <v>38</v>
      </c>
      <c r="D47" s="1"/>
      <c r="E47" s="57">
        <v>196</v>
      </c>
      <c r="F47" s="57">
        <v>8</v>
      </c>
      <c r="G47" s="43"/>
      <c r="H47" s="43"/>
      <c r="I47" s="43"/>
      <c r="J47" s="57">
        <v>1</v>
      </c>
      <c r="K47" s="43"/>
      <c r="L47" s="43"/>
      <c r="M47" s="43"/>
      <c r="N47" s="27"/>
      <c r="O47" s="43"/>
      <c r="P47" s="57">
        <v>23</v>
      </c>
      <c r="Q47" s="43"/>
      <c r="R47" s="43"/>
      <c r="S47" s="43"/>
      <c r="T47" s="57"/>
      <c r="U47" s="40" t="str">
        <f t="shared" ref="U47" si="9">_xlfn.IFNA("",((T47+Q47+N47-R47)+(O47*2))/E47)</f>
        <v/>
      </c>
      <c r="V47" s="22" t="s">
        <v>407</v>
      </c>
      <c r="W47" s="22" t="s">
        <v>82</v>
      </c>
      <c r="X47" s="22" t="s">
        <v>96</v>
      </c>
      <c r="Y47" s="73">
        <v>1737</v>
      </c>
      <c r="Z47" s="42"/>
      <c r="AA47" s="1" t="s">
        <v>240</v>
      </c>
      <c r="AB47" s="28" t="s">
        <v>185</v>
      </c>
    </row>
    <row r="48" spans="1:28" x14ac:dyDescent="0.3">
      <c r="A48" s="44"/>
      <c r="B48" s="44"/>
      <c r="C48" s="45" t="s">
        <v>39</v>
      </c>
      <c r="D48" s="44"/>
      <c r="E48" s="45">
        <f t="shared" ref="E48:T48" si="10">SUM(E36:E47)</f>
        <v>240</v>
      </c>
      <c r="F48" s="45">
        <f t="shared" si="10"/>
        <v>39</v>
      </c>
      <c r="G48" s="45">
        <f t="shared" si="10"/>
        <v>0</v>
      </c>
      <c r="H48" s="45">
        <f t="shared" si="10"/>
        <v>1</v>
      </c>
      <c r="I48" s="45">
        <f t="shared" si="10"/>
        <v>0</v>
      </c>
      <c r="J48" s="45">
        <f t="shared" si="10"/>
        <v>20</v>
      </c>
      <c r="K48" s="45">
        <f t="shared" si="10"/>
        <v>0</v>
      </c>
      <c r="L48" s="45">
        <f t="shared" si="10"/>
        <v>0</v>
      </c>
      <c r="M48" s="45">
        <f t="shared" si="10"/>
        <v>0</v>
      </c>
      <c r="N48" s="45">
        <f t="shared" si="10"/>
        <v>0</v>
      </c>
      <c r="O48" s="45">
        <f t="shared" si="10"/>
        <v>0</v>
      </c>
      <c r="P48" s="45">
        <f t="shared" si="10"/>
        <v>35</v>
      </c>
      <c r="Q48" s="45">
        <f t="shared" si="10"/>
        <v>0</v>
      </c>
      <c r="R48" s="45">
        <f t="shared" si="10"/>
        <v>0</v>
      </c>
      <c r="S48" s="45">
        <f t="shared" si="10"/>
        <v>0</v>
      </c>
      <c r="T48" s="45">
        <f t="shared" si="10"/>
        <v>97</v>
      </c>
      <c r="U48" s="46">
        <f>((T48+Q48+N48-R48)+(O48*2))/E48</f>
        <v>0.40416666666666667</v>
      </c>
      <c r="V48" s="47" t="s">
        <v>407</v>
      </c>
      <c r="W48" s="47" t="s">
        <v>82</v>
      </c>
      <c r="X48" s="47" t="s">
        <v>96</v>
      </c>
      <c r="Y48" s="74">
        <v>1737</v>
      </c>
      <c r="Z48" s="49"/>
      <c r="AA48" s="44" t="s">
        <v>240</v>
      </c>
      <c r="AB48" s="79" t="s">
        <v>185</v>
      </c>
    </row>
    <row r="49" spans="1:28" x14ac:dyDescent="0.3">
      <c r="A49" s="1"/>
      <c r="B49" s="1"/>
      <c r="C49" s="1"/>
      <c r="D49" s="1"/>
      <c r="F49" s="50" t="s">
        <v>40</v>
      </c>
      <c r="G49" s="51" t="e">
        <f>F48/G48</f>
        <v>#DIV/0!</v>
      </c>
      <c r="H49" s="27"/>
      <c r="I49" s="1"/>
      <c r="J49" s="50" t="s">
        <v>41</v>
      </c>
      <c r="K49" s="52" t="e">
        <f>J48/K48</f>
        <v>#DIV/0!</v>
      </c>
      <c r="L49" s="1"/>
      <c r="M49" s="39" t="s">
        <v>42</v>
      </c>
      <c r="N49" s="53"/>
      <c r="P49" s="1"/>
      <c r="Q49" s="1"/>
      <c r="R49" s="1"/>
      <c r="S49" s="1"/>
      <c r="T49" s="66" t="s">
        <v>571</v>
      </c>
      <c r="U49" s="66"/>
      <c r="V49" s="100"/>
      <c r="W49" s="22"/>
      <c r="X49" s="22"/>
      <c r="Y49" s="54"/>
      <c r="Z49" s="42"/>
      <c r="AA49" s="1"/>
      <c r="AB49" s="1"/>
    </row>
    <row r="50" spans="1:28" x14ac:dyDescent="0.3">
      <c r="A50" s="1"/>
      <c r="B50" s="1"/>
      <c r="C50" s="5" t="s">
        <v>43</v>
      </c>
      <c r="V50" s="22"/>
      <c r="W50" s="22"/>
      <c r="X50" s="22"/>
      <c r="Y50" s="54"/>
      <c r="Z50" s="42"/>
      <c r="AA50" s="1"/>
      <c r="AB50" s="1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2"/>
      <c r="AA51" s="1"/>
      <c r="AB51" s="1"/>
    </row>
    <row r="52" spans="1:28" x14ac:dyDescent="0.3">
      <c r="A52" s="1"/>
      <c r="B52" s="1"/>
      <c r="C52" s="5"/>
      <c r="V52" s="22"/>
      <c r="W52" s="22"/>
      <c r="X52" s="22"/>
      <c r="Y52" s="54"/>
      <c r="Z52" s="42"/>
      <c r="AA52" s="1"/>
      <c r="AB52" s="1"/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C5E9D-E31F-4560-8E34-6F728E3EA264}">
  <sheetPr>
    <tabColor rgb="FFFF0000"/>
  </sheetPr>
  <dimension ref="A1:AB52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777343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A1" s="90"/>
      <c r="Z1" s="63" t="s">
        <v>457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7" t="s">
        <v>498</v>
      </c>
    </row>
    <row r="3" spans="1:28" x14ac:dyDescent="0.3">
      <c r="B3" s="1"/>
      <c r="C3" s="6">
        <v>29186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105</v>
      </c>
      <c r="D4" s="7" t="s">
        <v>4</v>
      </c>
      <c r="E4" s="8"/>
      <c r="F4" s="5"/>
      <c r="G4" s="1"/>
      <c r="J4" s="15" t="s">
        <v>225</v>
      </c>
      <c r="K4" s="16" t="s">
        <v>44</v>
      </c>
      <c r="L4" s="17"/>
      <c r="M4" s="18"/>
      <c r="N4" s="19">
        <v>24</v>
      </c>
      <c r="O4" s="19">
        <v>20</v>
      </c>
      <c r="P4" s="19">
        <v>28</v>
      </c>
      <c r="Q4" s="19">
        <v>18</v>
      </c>
      <c r="R4" s="20"/>
      <c r="S4" s="21">
        <f>SUM(N4:R4)</f>
        <v>90</v>
      </c>
      <c r="T4" s="22">
        <v>157</v>
      </c>
    </row>
    <row r="5" spans="1:28" x14ac:dyDescent="0.3">
      <c r="B5" s="1"/>
      <c r="C5" s="6" t="s">
        <v>146</v>
      </c>
      <c r="D5" s="7" t="s">
        <v>5</v>
      </c>
      <c r="E5" s="1"/>
      <c r="F5" s="1"/>
      <c r="G5" s="1"/>
      <c r="J5" s="15" t="s">
        <v>197</v>
      </c>
      <c r="K5" s="16" t="s">
        <v>63</v>
      </c>
      <c r="L5" s="17"/>
      <c r="M5" s="18"/>
      <c r="N5" s="19">
        <v>26</v>
      </c>
      <c r="O5" s="19">
        <v>17</v>
      </c>
      <c r="P5" s="19">
        <v>20</v>
      </c>
      <c r="Q5" s="19">
        <v>29</v>
      </c>
      <c r="R5" s="20"/>
      <c r="S5" s="21">
        <f>SUM(N5:R5)</f>
        <v>92</v>
      </c>
      <c r="T5" s="22">
        <v>157</v>
      </c>
      <c r="U5" s="1"/>
      <c r="V5" s="1"/>
      <c r="W5" s="1"/>
    </row>
    <row r="6" spans="1:28" x14ac:dyDescent="0.3">
      <c r="C6" s="23">
        <v>1710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72"/>
      <c r="D7" s="7" t="s">
        <v>7</v>
      </c>
      <c r="G7" s="1"/>
      <c r="S7" s="1"/>
      <c r="T7" s="25" t="s">
        <v>8</v>
      </c>
      <c r="U7" s="1"/>
      <c r="V7" s="26">
        <v>157</v>
      </c>
      <c r="W7" s="1"/>
    </row>
    <row r="8" spans="1:28" x14ac:dyDescent="0.3">
      <c r="B8" s="1"/>
      <c r="C8" s="72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4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62</v>
      </c>
      <c r="B13" s="1" t="s">
        <v>45</v>
      </c>
      <c r="C13" s="27" t="s">
        <v>50</v>
      </c>
      <c r="D13" s="38">
        <v>15</v>
      </c>
      <c r="E13" s="92"/>
      <c r="F13" s="27">
        <v>2</v>
      </c>
      <c r="G13" s="92"/>
      <c r="H13" s="27"/>
      <c r="I13" s="27"/>
      <c r="J13" s="27">
        <v>6</v>
      </c>
      <c r="K13" s="92"/>
      <c r="L13" s="92"/>
      <c r="M13" s="92"/>
      <c r="N13" s="27">
        <f>SUM(L13:M13)</f>
        <v>0</v>
      </c>
      <c r="O13" s="92"/>
      <c r="P13" s="93"/>
      <c r="Q13" s="92"/>
      <c r="R13" s="92"/>
      <c r="S13" s="92"/>
      <c r="T13" s="27">
        <f>(H13*3)+((F13-H13)*2)+J13</f>
        <v>10</v>
      </c>
      <c r="U13" s="40" t="str">
        <f>IFERROR(((T13+Q13+N13-R13)+(O13*2))/E13,"")</f>
        <v/>
      </c>
      <c r="V13" s="22">
        <v>157</v>
      </c>
      <c r="W13" s="22" t="s">
        <v>95</v>
      </c>
      <c r="X13" s="22" t="s">
        <v>83</v>
      </c>
      <c r="Y13" s="73">
        <v>1710</v>
      </c>
      <c r="Z13" s="42"/>
      <c r="AA13" s="1" t="s">
        <v>97</v>
      </c>
      <c r="AB13" s="28" t="s">
        <v>226</v>
      </c>
    </row>
    <row r="14" spans="1:28" x14ac:dyDescent="0.3">
      <c r="A14" s="1" t="s">
        <v>62</v>
      </c>
      <c r="B14" s="1" t="s">
        <v>45</v>
      </c>
      <c r="C14" s="27" t="s">
        <v>49</v>
      </c>
      <c r="D14" s="38">
        <v>10</v>
      </c>
      <c r="E14" s="92"/>
      <c r="F14" s="27">
        <v>1</v>
      </c>
      <c r="G14" s="92"/>
      <c r="H14" s="27"/>
      <c r="I14" s="27"/>
      <c r="J14" s="27">
        <v>0</v>
      </c>
      <c r="K14" s="92"/>
      <c r="L14" s="92"/>
      <c r="M14" s="92"/>
      <c r="N14" s="27">
        <f t="shared" ref="N14:N19" si="0">SUM(L14:M14)</f>
        <v>0</v>
      </c>
      <c r="O14" s="93"/>
      <c r="P14" s="93"/>
      <c r="Q14" s="93"/>
      <c r="R14" s="93"/>
      <c r="S14" s="93"/>
      <c r="T14" s="39">
        <f t="shared" ref="T14:T19" si="1">(H14*3)+((F14-H14)*2)+J14</f>
        <v>2</v>
      </c>
      <c r="U14" s="40" t="str">
        <f t="shared" ref="U14:U22" si="2">IFERROR(((T14+Q14+N14-R14)+(O14*2))/E14,"")</f>
        <v/>
      </c>
      <c r="V14" s="22">
        <v>157</v>
      </c>
      <c r="W14" s="22" t="s">
        <v>95</v>
      </c>
      <c r="X14" s="22" t="s">
        <v>83</v>
      </c>
      <c r="Y14" s="73">
        <v>1710</v>
      </c>
      <c r="Z14" s="42"/>
      <c r="AA14" s="1" t="s">
        <v>97</v>
      </c>
      <c r="AB14" s="28" t="s">
        <v>226</v>
      </c>
    </row>
    <row r="15" spans="1:28" x14ac:dyDescent="0.3">
      <c r="A15" s="1" t="s">
        <v>62</v>
      </c>
      <c r="B15" s="1" t="s">
        <v>45</v>
      </c>
      <c r="C15" s="27" t="s">
        <v>46</v>
      </c>
      <c r="D15" s="38">
        <v>12</v>
      </c>
      <c r="E15" s="92"/>
      <c r="F15" s="27">
        <v>2</v>
      </c>
      <c r="G15" s="92"/>
      <c r="H15" s="27"/>
      <c r="I15" s="27"/>
      <c r="J15" s="27">
        <v>4</v>
      </c>
      <c r="K15" s="92"/>
      <c r="L15" s="92"/>
      <c r="M15" s="92"/>
      <c r="N15" s="27">
        <f t="shared" si="0"/>
        <v>0</v>
      </c>
      <c r="O15" s="93"/>
      <c r="P15" s="93"/>
      <c r="Q15" s="93"/>
      <c r="R15" s="93"/>
      <c r="S15" s="93"/>
      <c r="T15" s="39">
        <f t="shared" si="1"/>
        <v>8</v>
      </c>
      <c r="U15" s="40" t="str">
        <f t="shared" si="2"/>
        <v/>
      </c>
      <c r="V15" s="22">
        <v>157</v>
      </c>
      <c r="W15" s="22" t="s">
        <v>95</v>
      </c>
      <c r="X15" s="22" t="s">
        <v>83</v>
      </c>
      <c r="Y15" s="73">
        <v>1710</v>
      </c>
      <c r="Z15" s="42"/>
      <c r="AA15" s="1" t="s">
        <v>97</v>
      </c>
      <c r="AB15" s="28" t="s">
        <v>226</v>
      </c>
    </row>
    <row r="16" spans="1:28" x14ac:dyDescent="0.3">
      <c r="A16" s="1" t="s">
        <v>62</v>
      </c>
      <c r="B16" s="1" t="s">
        <v>45</v>
      </c>
      <c r="C16" s="27" t="s">
        <v>52</v>
      </c>
      <c r="D16" s="38">
        <v>32</v>
      </c>
      <c r="E16" s="92"/>
      <c r="F16" s="27">
        <v>7</v>
      </c>
      <c r="G16" s="92"/>
      <c r="H16" s="27"/>
      <c r="I16" s="27"/>
      <c r="J16" s="27">
        <v>4</v>
      </c>
      <c r="K16" s="92"/>
      <c r="L16" s="92"/>
      <c r="M16" s="92"/>
      <c r="N16" s="27">
        <f t="shared" si="0"/>
        <v>0</v>
      </c>
      <c r="O16" s="93"/>
      <c r="P16" s="93"/>
      <c r="Q16" s="93"/>
      <c r="R16" s="93"/>
      <c r="S16" s="93"/>
      <c r="T16" s="39">
        <f t="shared" si="1"/>
        <v>18</v>
      </c>
      <c r="U16" s="40" t="str">
        <f t="shared" si="2"/>
        <v/>
      </c>
      <c r="V16" s="22">
        <v>157</v>
      </c>
      <c r="W16" s="22" t="s">
        <v>95</v>
      </c>
      <c r="X16" s="22" t="s">
        <v>83</v>
      </c>
      <c r="Y16" s="73">
        <v>1710</v>
      </c>
      <c r="Z16" s="42"/>
      <c r="AA16" s="1" t="s">
        <v>97</v>
      </c>
      <c r="AB16" s="28" t="s">
        <v>226</v>
      </c>
    </row>
    <row r="17" spans="1:28" x14ac:dyDescent="0.3">
      <c r="A17" s="1" t="s">
        <v>62</v>
      </c>
      <c r="B17" s="1" t="s">
        <v>45</v>
      </c>
      <c r="C17" s="27" t="s">
        <v>47</v>
      </c>
      <c r="D17" s="38">
        <v>30</v>
      </c>
      <c r="E17" s="92"/>
      <c r="F17" s="27">
        <v>8</v>
      </c>
      <c r="G17" s="92"/>
      <c r="H17" s="27"/>
      <c r="I17" s="27"/>
      <c r="J17" s="27">
        <v>4</v>
      </c>
      <c r="K17" s="92"/>
      <c r="L17" s="92"/>
      <c r="M17" s="92"/>
      <c r="N17" s="27">
        <f t="shared" si="0"/>
        <v>0</v>
      </c>
      <c r="O17" s="93"/>
      <c r="P17" s="93"/>
      <c r="Q17" s="93"/>
      <c r="R17" s="93"/>
      <c r="S17" s="93"/>
      <c r="T17" s="39">
        <f t="shared" si="1"/>
        <v>20</v>
      </c>
      <c r="U17" s="40" t="str">
        <f t="shared" si="2"/>
        <v/>
      </c>
      <c r="V17" s="22">
        <v>157</v>
      </c>
      <c r="W17" s="22" t="s">
        <v>95</v>
      </c>
      <c r="X17" s="22" t="s">
        <v>83</v>
      </c>
      <c r="Y17" s="73">
        <v>1710</v>
      </c>
      <c r="Z17" s="42"/>
      <c r="AA17" s="1" t="s">
        <v>97</v>
      </c>
      <c r="AB17" s="28" t="s">
        <v>226</v>
      </c>
    </row>
    <row r="18" spans="1:28" x14ac:dyDescent="0.3">
      <c r="A18" s="1" t="s">
        <v>62</v>
      </c>
      <c r="B18" s="1" t="s">
        <v>45</v>
      </c>
      <c r="C18" s="27" t="s">
        <v>53</v>
      </c>
      <c r="D18" s="38">
        <v>24</v>
      </c>
      <c r="E18" s="92" t="s">
        <v>499</v>
      </c>
      <c r="F18" s="27"/>
      <c r="G18" s="92"/>
      <c r="H18" s="27"/>
      <c r="I18" s="27"/>
      <c r="J18" s="27"/>
      <c r="K18" s="92"/>
      <c r="L18" s="92"/>
      <c r="M18" s="92"/>
      <c r="N18" s="27">
        <f t="shared" si="0"/>
        <v>0</v>
      </c>
      <c r="O18" s="93"/>
      <c r="P18" s="93"/>
      <c r="Q18" s="93"/>
      <c r="R18" s="93"/>
      <c r="S18" s="93"/>
      <c r="T18" s="39">
        <f t="shared" si="1"/>
        <v>0</v>
      </c>
      <c r="U18" s="40" t="str">
        <f t="shared" si="2"/>
        <v/>
      </c>
      <c r="V18" s="22">
        <v>157</v>
      </c>
      <c r="W18" s="22" t="s">
        <v>95</v>
      </c>
      <c r="X18" s="22" t="s">
        <v>83</v>
      </c>
      <c r="Y18" s="73">
        <v>1710</v>
      </c>
      <c r="Z18" s="42"/>
      <c r="AA18" s="1" t="s">
        <v>97</v>
      </c>
      <c r="AB18" s="28" t="s">
        <v>226</v>
      </c>
    </row>
    <row r="19" spans="1:28" x14ac:dyDescent="0.3">
      <c r="A19" s="1" t="s">
        <v>62</v>
      </c>
      <c r="B19" s="1" t="s">
        <v>45</v>
      </c>
      <c r="C19" s="27" t="s">
        <v>48</v>
      </c>
      <c r="D19" s="38">
        <v>31</v>
      </c>
      <c r="E19" s="92"/>
      <c r="F19" s="27">
        <v>4</v>
      </c>
      <c r="G19" s="92"/>
      <c r="H19" s="27"/>
      <c r="I19" s="27"/>
      <c r="J19" s="27">
        <v>5</v>
      </c>
      <c r="K19" s="92"/>
      <c r="L19" s="92"/>
      <c r="M19" s="92"/>
      <c r="N19" s="27">
        <f t="shared" si="0"/>
        <v>0</v>
      </c>
      <c r="O19" s="93"/>
      <c r="P19" s="93"/>
      <c r="Q19" s="93"/>
      <c r="R19" s="93"/>
      <c r="S19" s="93"/>
      <c r="T19" s="39">
        <f t="shared" si="1"/>
        <v>13</v>
      </c>
      <c r="U19" s="40" t="str">
        <f t="shared" si="2"/>
        <v/>
      </c>
      <c r="V19" s="22">
        <v>157</v>
      </c>
      <c r="W19" s="22" t="s">
        <v>95</v>
      </c>
      <c r="X19" s="22" t="s">
        <v>83</v>
      </c>
      <c r="Y19" s="73">
        <v>1710</v>
      </c>
      <c r="Z19" s="42"/>
      <c r="AA19" s="1" t="s">
        <v>97</v>
      </c>
      <c r="AB19" s="28" t="s">
        <v>226</v>
      </c>
    </row>
    <row r="20" spans="1:28" x14ac:dyDescent="0.3">
      <c r="A20" s="1" t="s">
        <v>62</v>
      </c>
      <c r="B20" s="1" t="s">
        <v>45</v>
      </c>
      <c r="C20" s="27" t="s">
        <v>51</v>
      </c>
      <c r="D20" s="38">
        <v>34</v>
      </c>
      <c r="E20" s="92"/>
      <c r="F20" s="27">
        <v>3</v>
      </c>
      <c r="G20" s="92"/>
      <c r="H20" s="27"/>
      <c r="I20" s="27"/>
      <c r="J20" s="27">
        <v>9</v>
      </c>
      <c r="K20" s="92"/>
      <c r="L20" s="92"/>
      <c r="M20" s="92"/>
      <c r="N20" s="27">
        <f>SUM(L20:M20)</f>
        <v>0</v>
      </c>
      <c r="O20" s="93"/>
      <c r="P20" s="93"/>
      <c r="Q20" s="93"/>
      <c r="R20" s="93"/>
      <c r="S20" s="93"/>
      <c r="T20" s="39">
        <f>(H20*3)+((F20-H20)*2)+J20</f>
        <v>15</v>
      </c>
      <c r="U20" s="40" t="str">
        <f t="shared" si="2"/>
        <v/>
      </c>
      <c r="V20" s="22">
        <v>157</v>
      </c>
      <c r="W20" s="22" t="s">
        <v>95</v>
      </c>
      <c r="X20" s="22" t="s">
        <v>83</v>
      </c>
      <c r="Y20" s="73">
        <v>1710</v>
      </c>
      <c r="Z20" s="42"/>
      <c r="AA20" s="1" t="s">
        <v>97</v>
      </c>
      <c r="AB20" s="28" t="s">
        <v>226</v>
      </c>
    </row>
    <row r="21" spans="1:28" x14ac:dyDescent="0.3">
      <c r="A21" s="1" t="s">
        <v>62</v>
      </c>
      <c r="B21" s="1" t="s">
        <v>45</v>
      </c>
      <c r="C21" s="27" t="s">
        <v>54</v>
      </c>
      <c r="D21" s="38">
        <v>5</v>
      </c>
      <c r="E21" s="92" t="s">
        <v>499</v>
      </c>
      <c r="F21" s="27"/>
      <c r="G21" s="92"/>
      <c r="H21" s="27"/>
      <c r="I21" s="27"/>
      <c r="J21" s="27"/>
      <c r="K21" s="92"/>
      <c r="L21" s="92"/>
      <c r="M21" s="92"/>
      <c r="N21" s="27">
        <f>SUM(L21:M21)</f>
        <v>0</v>
      </c>
      <c r="O21" s="93"/>
      <c r="P21" s="93"/>
      <c r="Q21" s="93"/>
      <c r="R21" s="93"/>
      <c r="S21" s="93"/>
      <c r="T21" s="39">
        <f>(H21*3)+((F21-H21)*2)+J21</f>
        <v>0</v>
      </c>
      <c r="U21" s="40" t="str">
        <f t="shared" si="2"/>
        <v/>
      </c>
      <c r="V21" s="22">
        <v>157</v>
      </c>
      <c r="W21" s="22" t="s">
        <v>95</v>
      </c>
      <c r="X21" s="22" t="s">
        <v>83</v>
      </c>
      <c r="Y21" s="73">
        <v>1710</v>
      </c>
      <c r="Z21" s="42"/>
      <c r="AA21" s="1" t="s">
        <v>97</v>
      </c>
      <c r="AB21" s="28" t="s">
        <v>226</v>
      </c>
    </row>
    <row r="22" spans="1:28" x14ac:dyDescent="0.3">
      <c r="A22" s="1" t="s">
        <v>62</v>
      </c>
      <c r="B22" s="1" t="s">
        <v>45</v>
      </c>
      <c r="C22" s="27" t="s">
        <v>55</v>
      </c>
      <c r="D22" s="38">
        <v>11</v>
      </c>
      <c r="E22" s="92"/>
      <c r="F22" s="27">
        <v>1</v>
      </c>
      <c r="G22" s="92"/>
      <c r="H22" s="27"/>
      <c r="I22" s="27"/>
      <c r="J22" s="27">
        <v>2</v>
      </c>
      <c r="K22" s="92"/>
      <c r="L22" s="92"/>
      <c r="M22" s="92"/>
      <c r="N22" s="27">
        <f>SUM(L22:M22)</f>
        <v>0</v>
      </c>
      <c r="O22" s="93"/>
      <c r="P22" s="93"/>
      <c r="Q22" s="93"/>
      <c r="R22" s="93"/>
      <c r="S22" s="93"/>
      <c r="T22" s="39">
        <f>(H22*3)+((F22-H22)*2)+J22</f>
        <v>4</v>
      </c>
      <c r="U22" s="40" t="str">
        <f t="shared" si="2"/>
        <v/>
      </c>
      <c r="V22" s="22">
        <v>157</v>
      </c>
      <c r="W22" s="22" t="s">
        <v>95</v>
      </c>
      <c r="X22" s="22" t="s">
        <v>83</v>
      </c>
      <c r="Y22" s="73">
        <v>1710</v>
      </c>
      <c r="Z22" s="42"/>
      <c r="AA22" s="1" t="s">
        <v>97</v>
      </c>
      <c r="AB22" s="28" t="s">
        <v>226</v>
      </c>
    </row>
    <row r="23" spans="1:28" x14ac:dyDescent="0.3">
      <c r="A23" s="1" t="s">
        <v>62</v>
      </c>
      <c r="B23" s="1" t="s">
        <v>45</v>
      </c>
      <c r="C23" s="57" t="s">
        <v>38</v>
      </c>
      <c r="D23" s="57"/>
      <c r="E23" s="57">
        <v>240</v>
      </c>
      <c r="F23" s="57"/>
      <c r="G23" s="57">
        <v>72</v>
      </c>
      <c r="H23" s="57"/>
      <c r="I23" s="57"/>
      <c r="J23" s="57"/>
      <c r="K23" s="57">
        <v>52</v>
      </c>
      <c r="L23" s="57"/>
      <c r="M23" s="57"/>
      <c r="N23" s="57"/>
      <c r="O23" s="57"/>
      <c r="P23" s="57"/>
      <c r="Q23" s="57"/>
      <c r="R23" s="57"/>
      <c r="S23" s="57"/>
      <c r="T23" s="57"/>
      <c r="U23" s="40" t="str">
        <f t="shared" ref="U23" si="3">_xlfn.IFNA("",((T23+Q23+N23-R23)+(O23*2))/E23)</f>
        <v/>
      </c>
      <c r="V23" s="22">
        <v>157</v>
      </c>
      <c r="W23" s="22" t="s">
        <v>95</v>
      </c>
      <c r="X23" s="22" t="s">
        <v>83</v>
      </c>
      <c r="Y23" s="73">
        <v>1710</v>
      </c>
      <c r="Z23" s="42"/>
      <c r="AA23" s="1" t="s">
        <v>97</v>
      </c>
      <c r="AB23" s="28" t="s">
        <v>226</v>
      </c>
    </row>
    <row r="24" spans="1:28" x14ac:dyDescent="0.3">
      <c r="A24" s="44" t="s">
        <v>62</v>
      </c>
      <c r="B24" s="44" t="s">
        <v>45</v>
      </c>
      <c r="C24" s="45" t="s">
        <v>39</v>
      </c>
      <c r="D24" s="44"/>
      <c r="E24" s="45">
        <f t="shared" ref="E24:T24" si="4">SUM(E13:E23)</f>
        <v>240</v>
      </c>
      <c r="F24" s="45">
        <f t="shared" si="4"/>
        <v>28</v>
      </c>
      <c r="G24" s="45">
        <f t="shared" si="4"/>
        <v>72</v>
      </c>
      <c r="H24" s="45">
        <f t="shared" si="4"/>
        <v>0</v>
      </c>
      <c r="I24" s="45">
        <f t="shared" si="4"/>
        <v>0</v>
      </c>
      <c r="J24" s="45">
        <f t="shared" si="4"/>
        <v>34</v>
      </c>
      <c r="K24" s="45">
        <f t="shared" si="4"/>
        <v>52</v>
      </c>
      <c r="L24" s="45">
        <f t="shared" si="4"/>
        <v>0</v>
      </c>
      <c r="M24" s="45">
        <f t="shared" si="4"/>
        <v>0</v>
      </c>
      <c r="N24" s="45">
        <f t="shared" si="4"/>
        <v>0</v>
      </c>
      <c r="O24" s="45">
        <f t="shared" si="4"/>
        <v>0</v>
      </c>
      <c r="P24" s="45">
        <f t="shared" si="4"/>
        <v>0</v>
      </c>
      <c r="Q24" s="45">
        <f t="shared" si="4"/>
        <v>0</v>
      </c>
      <c r="R24" s="45">
        <f t="shared" si="4"/>
        <v>0</v>
      </c>
      <c r="S24" s="45">
        <f t="shared" si="4"/>
        <v>0</v>
      </c>
      <c r="T24" s="45">
        <f t="shared" si="4"/>
        <v>90</v>
      </c>
      <c r="U24" s="46">
        <f>((T24+Q24+N24-R24)+(O24*2))/E24</f>
        <v>0.375</v>
      </c>
      <c r="V24" s="47">
        <v>157</v>
      </c>
      <c r="W24" s="47" t="s">
        <v>95</v>
      </c>
      <c r="X24" s="47" t="s">
        <v>83</v>
      </c>
      <c r="Y24" s="74">
        <v>1710</v>
      </c>
      <c r="Z24" s="78" t="s">
        <v>449</v>
      </c>
      <c r="AA24" s="44" t="s">
        <v>97</v>
      </c>
      <c r="AB24" s="80" t="s">
        <v>226</v>
      </c>
    </row>
    <row r="25" spans="1:28" x14ac:dyDescent="0.3">
      <c r="A25" s="1"/>
      <c r="B25" s="1"/>
      <c r="C25" s="1"/>
      <c r="D25" s="1"/>
      <c r="F25" s="50" t="s">
        <v>40</v>
      </c>
      <c r="G25" s="51">
        <f>F24/G24</f>
        <v>0.3888888888888889</v>
      </c>
      <c r="H25" s="27"/>
      <c r="I25" s="1"/>
      <c r="J25" s="50" t="s">
        <v>41</v>
      </c>
      <c r="K25" s="52">
        <f>J24/K24</f>
        <v>0.65384615384615385</v>
      </c>
      <c r="L25" s="1"/>
      <c r="M25" s="39" t="s">
        <v>42</v>
      </c>
      <c r="N25" s="53"/>
      <c r="P25" s="1"/>
      <c r="Q25" s="1"/>
      <c r="R25" s="1"/>
      <c r="S25" s="1"/>
      <c r="T25" s="1"/>
      <c r="U25" s="1"/>
      <c r="V25" s="22"/>
      <c r="W25" s="22"/>
      <c r="X25" s="22"/>
      <c r="Y25" s="54"/>
      <c r="Z25" s="42"/>
      <c r="AA25" s="1"/>
      <c r="AB25" s="1"/>
    </row>
    <row r="26" spans="1:28" x14ac:dyDescent="0.3">
      <c r="A26" s="1"/>
      <c r="B26" s="1"/>
      <c r="C26" s="5" t="s">
        <v>43</v>
      </c>
      <c r="V26" s="22"/>
      <c r="W26" s="22"/>
      <c r="X26" s="22"/>
      <c r="Y26" s="54"/>
      <c r="Z26" s="42"/>
      <c r="AA26" s="1"/>
      <c r="AB26" s="1"/>
    </row>
    <row r="27" spans="1:28" x14ac:dyDescent="0.3">
      <c r="A27" s="1"/>
      <c r="B27" s="1"/>
      <c r="C27" s="1" t="s">
        <v>502</v>
      </c>
      <c r="D27" s="1"/>
      <c r="F27" s="50"/>
      <c r="G27" s="82"/>
      <c r="H27" s="27"/>
      <c r="I27" s="1"/>
      <c r="J27" s="50"/>
      <c r="K27" s="83"/>
      <c r="L27" s="1"/>
      <c r="M27" s="39"/>
      <c r="N27" s="84"/>
      <c r="P27" s="1"/>
      <c r="Q27" s="1"/>
      <c r="R27" s="1"/>
      <c r="S27" s="1"/>
      <c r="T27" s="1"/>
      <c r="U27" s="1"/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5"/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55" t="s">
        <v>63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6">
        <v>3</v>
      </c>
      <c r="W33" s="1"/>
      <c r="X33" s="1"/>
      <c r="Y33" s="31"/>
      <c r="Z33" s="42"/>
      <c r="AA33" s="1"/>
      <c r="AB33" s="1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62</v>
      </c>
      <c r="C35" s="27" t="s">
        <v>371</v>
      </c>
      <c r="D35" s="38">
        <v>22</v>
      </c>
      <c r="E35" s="92"/>
      <c r="F35" s="27">
        <v>2</v>
      </c>
      <c r="G35" s="92"/>
      <c r="H35" s="27"/>
      <c r="I35" s="27"/>
      <c r="J35" s="27">
        <v>2</v>
      </c>
      <c r="K35" s="92"/>
      <c r="L35" s="92"/>
      <c r="M35" s="92"/>
      <c r="N35" s="27">
        <f>SUM(L35:M35)</f>
        <v>0</v>
      </c>
      <c r="O35" s="92"/>
      <c r="P35" s="93"/>
      <c r="Q35" s="92"/>
      <c r="R35" s="92"/>
      <c r="S35" s="92"/>
      <c r="T35" s="27">
        <f>+(F35*2)+J35</f>
        <v>6</v>
      </c>
      <c r="U35" s="40" t="str">
        <f>IFERROR(((T35+Q35+N35-R35)+(O35*2))/E35,"")</f>
        <v/>
      </c>
      <c r="V35" s="22">
        <v>157</v>
      </c>
      <c r="W35" s="22" t="s">
        <v>82</v>
      </c>
      <c r="X35" s="22" t="s">
        <v>96</v>
      </c>
      <c r="Y35" s="73">
        <v>1710</v>
      </c>
      <c r="Z35" s="42"/>
      <c r="AA35" s="1" t="s">
        <v>227</v>
      </c>
      <c r="AB35" s="28" t="s">
        <v>185</v>
      </c>
    </row>
    <row r="36" spans="1:28" x14ac:dyDescent="0.3">
      <c r="A36" s="1" t="s">
        <v>45</v>
      </c>
      <c r="B36" s="1" t="s">
        <v>62</v>
      </c>
      <c r="C36" s="27" t="s">
        <v>441</v>
      </c>
      <c r="D36" s="38">
        <v>35</v>
      </c>
      <c r="E36" s="92"/>
      <c r="F36" s="27">
        <v>4</v>
      </c>
      <c r="G36" s="92"/>
      <c r="H36" s="27"/>
      <c r="I36" s="27"/>
      <c r="J36" s="27">
        <v>0</v>
      </c>
      <c r="K36" s="92"/>
      <c r="L36" s="92"/>
      <c r="M36" s="92"/>
      <c r="N36" s="27">
        <f t="shared" ref="N36:N39" si="5">SUM(L36:M36)</f>
        <v>0</v>
      </c>
      <c r="O36" s="93"/>
      <c r="P36" s="57">
        <v>6</v>
      </c>
      <c r="Q36" s="93"/>
      <c r="R36" s="93"/>
      <c r="S36" s="93"/>
      <c r="T36" s="27">
        <f t="shared" ref="T36:T38" si="6">+(F36*2)+J36</f>
        <v>8</v>
      </c>
      <c r="U36" s="40" t="str">
        <f t="shared" ref="U36:U46" si="7">IFERROR(((T36+Q36+N36-R36)+(O36*2))/E36,"")</f>
        <v/>
      </c>
      <c r="V36" s="22">
        <v>157</v>
      </c>
      <c r="W36" s="22" t="s">
        <v>82</v>
      </c>
      <c r="X36" s="22" t="s">
        <v>96</v>
      </c>
      <c r="Y36" s="73">
        <v>1710</v>
      </c>
      <c r="Z36" s="42"/>
      <c r="AA36" s="1" t="s">
        <v>227</v>
      </c>
      <c r="AB36" s="28" t="s">
        <v>185</v>
      </c>
    </row>
    <row r="37" spans="1:28" x14ac:dyDescent="0.3">
      <c r="A37" s="1" t="s">
        <v>45</v>
      </c>
      <c r="B37" s="1" t="s">
        <v>62</v>
      </c>
      <c r="C37" s="27" t="s">
        <v>373</v>
      </c>
      <c r="D37" s="38">
        <v>6</v>
      </c>
      <c r="E37" s="92"/>
      <c r="F37" s="27">
        <v>0</v>
      </c>
      <c r="G37" s="92"/>
      <c r="H37" s="27"/>
      <c r="I37" s="27"/>
      <c r="J37" s="27">
        <v>1</v>
      </c>
      <c r="K37" s="27">
        <v>2</v>
      </c>
      <c r="L37" s="95"/>
      <c r="M37" s="92"/>
      <c r="N37" s="27">
        <f t="shared" si="5"/>
        <v>0</v>
      </c>
      <c r="O37" s="93"/>
      <c r="P37" s="93"/>
      <c r="Q37" s="93"/>
      <c r="R37" s="93"/>
      <c r="S37" s="93"/>
      <c r="T37" s="27">
        <f t="shared" si="6"/>
        <v>1</v>
      </c>
      <c r="U37" s="40" t="str">
        <f t="shared" si="7"/>
        <v/>
      </c>
      <c r="V37" s="22">
        <v>157</v>
      </c>
      <c r="W37" s="22" t="s">
        <v>82</v>
      </c>
      <c r="X37" s="22" t="s">
        <v>96</v>
      </c>
      <c r="Y37" s="73">
        <v>1710</v>
      </c>
      <c r="Z37" s="42"/>
      <c r="AA37" s="1" t="s">
        <v>227</v>
      </c>
      <c r="AB37" s="28" t="s">
        <v>185</v>
      </c>
    </row>
    <row r="38" spans="1:28" x14ac:dyDescent="0.3">
      <c r="A38" s="1" t="s">
        <v>45</v>
      </c>
      <c r="B38" s="1" t="s">
        <v>62</v>
      </c>
      <c r="C38" s="27" t="s">
        <v>374</v>
      </c>
      <c r="D38" s="38">
        <v>34</v>
      </c>
      <c r="E38" s="92"/>
      <c r="F38" s="27">
        <v>3</v>
      </c>
      <c r="G38" s="92"/>
      <c r="H38" s="27"/>
      <c r="I38" s="27"/>
      <c r="J38" s="27">
        <v>3</v>
      </c>
      <c r="K38" s="92"/>
      <c r="L38" s="92"/>
      <c r="M38" s="92"/>
      <c r="N38" s="27">
        <f t="shared" si="5"/>
        <v>0</v>
      </c>
      <c r="O38" s="93"/>
      <c r="P38" s="93"/>
      <c r="Q38" s="93"/>
      <c r="R38" s="93"/>
      <c r="S38" s="93"/>
      <c r="T38" s="27">
        <f t="shared" si="6"/>
        <v>9</v>
      </c>
      <c r="U38" s="40" t="str">
        <f t="shared" si="7"/>
        <v/>
      </c>
      <c r="V38" s="22">
        <v>157</v>
      </c>
      <c r="W38" s="22" t="s">
        <v>82</v>
      </c>
      <c r="X38" s="22" t="s">
        <v>96</v>
      </c>
      <c r="Y38" s="73">
        <v>1710</v>
      </c>
      <c r="Z38" s="42"/>
      <c r="AA38" s="1" t="s">
        <v>227</v>
      </c>
      <c r="AB38" s="28" t="s">
        <v>185</v>
      </c>
    </row>
    <row r="39" spans="1:28" x14ac:dyDescent="0.3">
      <c r="A39" s="1" t="s">
        <v>45</v>
      </c>
      <c r="B39" s="1" t="s">
        <v>62</v>
      </c>
      <c r="C39" s="27" t="s">
        <v>454</v>
      </c>
      <c r="D39" s="38">
        <v>3</v>
      </c>
      <c r="E39" s="92"/>
      <c r="F39" s="27"/>
      <c r="G39" s="92"/>
      <c r="H39" s="27"/>
      <c r="I39" s="27"/>
      <c r="J39" s="27"/>
      <c r="K39" s="92"/>
      <c r="L39" s="92"/>
      <c r="M39" s="92"/>
      <c r="N39" s="27">
        <f t="shared" si="5"/>
        <v>0</v>
      </c>
      <c r="O39" s="93"/>
      <c r="P39" s="93"/>
      <c r="Q39" s="93"/>
      <c r="R39" s="93"/>
      <c r="S39" s="93"/>
      <c r="T39" s="27">
        <v>0</v>
      </c>
      <c r="U39" s="40" t="str">
        <f t="shared" si="7"/>
        <v/>
      </c>
      <c r="V39" s="22">
        <v>157</v>
      </c>
      <c r="W39" s="22" t="s">
        <v>82</v>
      </c>
      <c r="X39" s="22" t="s">
        <v>96</v>
      </c>
      <c r="Y39" s="73">
        <v>1710</v>
      </c>
      <c r="Z39" s="42"/>
      <c r="AA39" s="1" t="s">
        <v>227</v>
      </c>
      <c r="AB39" s="28" t="s">
        <v>185</v>
      </c>
    </row>
    <row r="40" spans="1:28" x14ac:dyDescent="0.3">
      <c r="A40" s="1" t="s">
        <v>45</v>
      </c>
      <c r="B40" s="1" t="s">
        <v>62</v>
      </c>
      <c r="C40" s="27" t="s">
        <v>375</v>
      </c>
      <c r="D40" s="38">
        <v>4</v>
      </c>
      <c r="E40" s="92"/>
      <c r="F40" s="27">
        <v>7</v>
      </c>
      <c r="G40" s="92"/>
      <c r="H40" s="27"/>
      <c r="I40" s="27"/>
      <c r="J40" s="27">
        <v>4</v>
      </c>
      <c r="K40" s="92"/>
      <c r="L40" s="92"/>
      <c r="M40" s="92"/>
      <c r="N40" s="27">
        <f t="shared" ref="N40:N46" si="8">SUM(L40:M40)</f>
        <v>0</v>
      </c>
      <c r="O40" s="93"/>
      <c r="P40" s="93"/>
      <c r="Q40" s="93"/>
      <c r="R40" s="93"/>
      <c r="S40" s="93"/>
      <c r="T40" s="27">
        <v>18</v>
      </c>
      <c r="U40" s="40" t="str">
        <f t="shared" si="7"/>
        <v/>
      </c>
      <c r="V40" s="22">
        <v>157</v>
      </c>
      <c r="W40" s="22" t="s">
        <v>82</v>
      </c>
      <c r="X40" s="22" t="s">
        <v>96</v>
      </c>
      <c r="Y40" s="73">
        <v>1710</v>
      </c>
      <c r="Z40" s="42"/>
      <c r="AA40" s="1" t="s">
        <v>227</v>
      </c>
      <c r="AB40" s="28" t="s">
        <v>185</v>
      </c>
    </row>
    <row r="41" spans="1:28" x14ac:dyDescent="0.3">
      <c r="A41" s="1" t="s">
        <v>45</v>
      </c>
      <c r="B41" s="1" t="s">
        <v>62</v>
      </c>
      <c r="C41" s="27" t="s">
        <v>376</v>
      </c>
      <c r="D41" s="38">
        <v>24</v>
      </c>
      <c r="E41" s="92"/>
      <c r="F41" s="27">
        <v>1</v>
      </c>
      <c r="G41" s="92"/>
      <c r="H41" s="27"/>
      <c r="I41" s="27"/>
      <c r="J41" s="27">
        <v>0</v>
      </c>
      <c r="K41" s="92"/>
      <c r="L41" s="92"/>
      <c r="M41" s="92"/>
      <c r="N41" s="27">
        <f t="shared" si="8"/>
        <v>0</v>
      </c>
      <c r="O41" s="93"/>
      <c r="P41" s="93"/>
      <c r="Q41" s="93"/>
      <c r="R41" s="93"/>
      <c r="S41" s="93"/>
      <c r="T41" s="27">
        <f t="shared" ref="T41:T44" si="9">+(F41*2)+J41</f>
        <v>2</v>
      </c>
      <c r="U41" s="40" t="str">
        <f t="shared" si="7"/>
        <v/>
      </c>
      <c r="V41" s="22">
        <v>157</v>
      </c>
      <c r="W41" s="22" t="s">
        <v>82</v>
      </c>
      <c r="X41" s="22" t="s">
        <v>96</v>
      </c>
      <c r="Y41" s="73">
        <v>1710</v>
      </c>
      <c r="Z41" s="42"/>
      <c r="AA41" s="1" t="s">
        <v>227</v>
      </c>
      <c r="AB41" s="28" t="s">
        <v>185</v>
      </c>
    </row>
    <row r="42" spans="1:28" x14ac:dyDescent="0.3">
      <c r="A42" s="1" t="s">
        <v>45</v>
      </c>
      <c r="B42" s="1" t="s">
        <v>62</v>
      </c>
      <c r="C42" s="27" t="s">
        <v>377</v>
      </c>
      <c r="D42" s="38">
        <v>14</v>
      </c>
      <c r="E42" s="92"/>
      <c r="F42" s="27">
        <v>12</v>
      </c>
      <c r="G42" s="27">
        <v>30</v>
      </c>
      <c r="H42" s="27"/>
      <c r="I42" s="27"/>
      <c r="J42" s="27">
        <v>10</v>
      </c>
      <c r="K42" s="27">
        <v>11</v>
      </c>
      <c r="L42" s="92"/>
      <c r="M42" s="27">
        <v>13</v>
      </c>
      <c r="N42" s="27">
        <f t="shared" si="8"/>
        <v>13</v>
      </c>
      <c r="O42" s="39">
        <v>3</v>
      </c>
      <c r="P42" s="93"/>
      <c r="Q42" s="93"/>
      <c r="R42" s="93"/>
      <c r="S42" s="93"/>
      <c r="T42" s="27">
        <f t="shared" si="9"/>
        <v>34</v>
      </c>
      <c r="U42" s="40" t="str">
        <f t="shared" si="7"/>
        <v/>
      </c>
      <c r="V42" s="22">
        <v>157</v>
      </c>
      <c r="W42" s="22" t="s">
        <v>82</v>
      </c>
      <c r="X42" s="22" t="s">
        <v>96</v>
      </c>
      <c r="Y42" s="73">
        <v>1710</v>
      </c>
      <c r="Z42" s="42" t="s">
        <v>505</v>
      </c>
      <c r="AA42" s="1" t="s">
        <v>227</v>
      </c>
      <c r="AB42" s="28" t="s">
        <v>185</v>
      </c>
    </row>
    <row r="43" spans="1:28" x14ac:dyDescent="0.3">
      <c r="A43" s="1" t="s">
        <v>45</v>
      </c>
      <c r="B43" s="1" t="s">
        <v>62</v>
      </c>
      <c r="C43" s="27" t="s">
        <v>455</v>
      </c>
      <c r="D43" s="38">
        <v>5</v>
      </c>
      <c r="E43" s="92"/>
      <c r="F43" s="27">
        <v>1</v>
      </c>
      <c r="G43" s="92"/>
      <c r="H43" s="27"/>
      <c r="I43" s="27"/>
      <c r="J43" s="27">
        <v>0</v>
      </c>
      <c r="K43" s="92"/>
      <c r="L43" s="92"/>
      <c r="M43" s="92"/>
      <c r="N43" s="27">
        <f t="shared" si="8"/>
        <v>0</v>
      </c>
      <c r="O43" s="93"/>
      <c r="P43" s="93"/>
      <c r="Q43" s="93"/>
      <c r="R43" s="93"/>
      <c r="S43" s="93"/>
      <c r="T43" s="27">
        <f t="shared" si="9"/>
        <v>2</v>
      </c>
      <c r="U43" s="40" t="str">
        <f t="shared" si="7"/>
        <v/>
      </c>
      <c r="V43" s="22">
        <v>157</v>
      </c>
      <c r="W43" s="22" t="s">
        <v>82</v>
      </c>
      <c r="X43" s="22" t="s">
        <v>96</v>
      </c>
      <c r="Y43" s="73">
        <v>1710</v>
      </c>
      <c r="Z43" s="42"/>
      <c r="AA43" s="1" t="s">
        <v>227</v>
      </c>
      <c r="AB43" s="28" t="s">
        <v>185</v>
      </c>
    </row>
    <row r="44" spans="1:28" x14ac:dyDescent="0.3">
      <c r="A44" s="1" t="s">
        <v>45</v>
      </c>
      <c r="B44" s="1" t="s">
        <v>62</v>
      </c>
      <c r="C44" s="27" t="s">
        <v>378</v>
      </c>
      <c r="D44" s="38">
        <v>17</v>
      </c>
      <c r="E44" s="92"/>
      <c r="F44" s="27"/>
      <c r="G44" s="92"/>
      <c r="H44" s="27"/>
      <c r="I44" s="27"/>
      <c r="J44" s="27"/>
      <c r="K44" s="92"/>
      <c r="L44" s="92"/>
      <c r="M44" s="92"/>
      <c r="N44" s="27">
        <f t="shared" si="8"/>
        <v>0</v>
      </c>
      <c r="O44" s="93"/>
      <c r="P44" s="95"/>
      <c r="Q44" s="93"/>
      <c r="R44" s="93"/>
      <c r="S44" s="93"/>
      <c r="T44" s="27">
        <f t="shared" si="9"/>
        <v>0</v>
      </c>
      <c r="U44" s="40" t="str">
        <f t="shared" si="7"/>
        <v/>
      </c>
      <c r="V44" s="22">
        <v>157</v>
      </c>
      <c r="W44" s="22" t="s">
        <v>82</v>
      </c>
      <c r="X44" s="22" t="s">
        <v>96</v>
      </c>
      <c r="Y44" s="73">
        <v>1710</v>
      </c>
      <c r="Z44" s="42"/>
      <c r="AA44" s="1" t="s">
        <v>227</v>
      </c>
      <c r="AB44" s="28" t="s">
        <v>185</v>
      </c>
    </row>
    <row r="45" spans="1:28" x14ac:dyDescent="0.3">
      <c r="A45" s="1" t="s">
        <v>45</v>
      </c>
      <c r="B45" s="1" t="s">
        <v>62</v>
      </c>
      <c r="C45" s="27" t="s">
        <v>445</v>
      </c>
      <c r="D45" s="38">
        <v>23</v>
      </c>
      <c r="E45" s="92"/>
      <c r="F45" s="27">
        <v>5</v>
      </c>
      <c r="G45" s="92"/>
      <c r="H45" s="27"/>
      <c r="I45" s="27"/>
      <c r="J45" s="27">
        <v>0</v>
      </c>
      <c r="K45" s="92"/>
      <c r="L45" s="92"/>
      <c r="M45" s="92"/>
      <c r="N45" s="27">
        <f t="shared" si="8"/>
        <v>0</v>
      </c>
      <c r="O45" s="93"/>
      <c r="P45" s="57">
        <v>6</v>
      </c>
      <c r="Q45" s="93"/>
      <c r="R45" s="93"/>
      <c r="S45" s="93"/>
      <c r="T45" s="27">
        <v>10</v>
      </c>
      <c r="U45" s="40" t="str">
        <f t="shared" si="7"/>
        <v/>
      </c>
      <c r="V45" s="22">
        <v>157</v>
      </c>
      <c r="W45" s="22" t="s">
        <v>82</v>
      </c>
      <c r="X45" s="22" t="s">
        <v>96</v>
      </c>
      <c r="Y45" s="73">
        <v>1710</v>
      </c>
      <c r="Z45" s="42"/>
      <c r="AA45" s="1" t="s">
        <v>227</v>
      </c>
      <c r="AB45" s="28" t="s">
        <v>185</v>
      </c>
    </row>
    <row r="46" spans="1:28" x14ac:dyDescent="0.3">
      <c r="A46" s="1" t="s">
        <v>45</v>
      </c>
      <c r="B46" s="1" t="s">
        <v>62</v>
      </c>
      <c r="C46" s="27" t="s">
        <v>379</v>
      </c>
      <c r="D46" s="38">
        <v>21</v>
      </c>
      <c r="E46" s="92"/>
      <c r="F46" s="27">
        <v>0</v>
      </c>
      <c r="G46" s="92"/>
      <c r="H46" s="27"/>
      <c r="I46" s="27"/>
      <c r="J46" s="27">
        <v>2</v>
      </c>
      <c r="K46" s="92"/>
      <c r="L46" s="92"/>
      <c r="M46" s="92"/>
      <c r="N46" s="27">
        <f t="shared" si="8"/>
        <v>0</v>
      </c>
      <c r="O46" s="93"/>
      <c r="P46" s="93"/>
      <c r="Q46" s="93"/>
      <c r="R46" s="93"/>
      <c r="S46" s="93"/>
      <c r="T46" s="27">
        <v>2</v>
      </c>
      <c r="U46" s="40" t="str">
        <f t="shared" si="7"/>
        <v/>
      </c>
      <c r="V46" s="22">
        <v>157</v>
      </c>
      <c r="W46" s="22" t="s">
        <v>82</v>
      </c>
      <c r="X46" s="22" t="s">
        <v>96</v>
      </c>
      <c r="Y46" s="73">
        <v>1710</v>
      </c>
      <c r="Z46" s="42"/>
      <c r="AA46" s="1" t="s">
        <v>227</v>
      </c>
      <c r="AB46" s="28" t="s">
        <v>185</v>
      </c>
    </row>
    <row r="47" spans="1:28" x14ac:dyDescent="0.3">
      <c r="A47" s="1" t="s">
        <v>45</v>
      </c>
      <c r="B47" s="1" t="s">
        <v>62</v>
      </c>
      <c r="C47" s="57" t="s">
        <v>38</v>
      </c>
      <c r="D47" s="57"/>
      <c r="E47" s="57">
        <v>240</v>
      </c>
      <c r="F47" s="57"/>
      <c r="G47" s="57">
        <v>51</v>
      </c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40" t="str">
        <f t="shared" ref="U47" si="10">_xlfn.IFNA("",((T47+Q47+N47-R47)+(O47*2))/E47)</f>
        <v/>
      </c>
      <c r="V47" s="22">
        <v>157</v>
      </c>
      <c r="W47" s="22" t="s">
        <v>82</v>
      </c>
      <c r="X47" s="22" t="s">
        <v>96</v>
      </c>
      <c r="Y47" s="73">
        <v>1710</v>
      </c>
      <c r="Z47" s="42"/>
      <c r="AA47" s="1" t="s">
        <v>227</v>
      </c>
      <c r="AB47" s="28" t="s">
        <v>185</v>
      </c>
    </row>
    <row r="48" spans="1:28" x14ac:dyDescent="0.3">
      <c r="A48" s="44" t="s">
        <v>45</v>
      </c>
      <c r="B48" s="44" t="s">
        <v>62</v>
      </c>
      <c r="C48" s="45" t="s">
        <v>39</v>
      </c>
      <c r="D48" s="44"/>
      <c r="E48" s="45">
        <f t="shared" ref="E48:T48" si="11">SUM(E35:E47)</f>
        <v>240</v>
      </c>
      <c r="F48" s="45">
        <f t="shared" si="11"/>
        <v>35</v>
      </c>
      <c r="G48" s="45">
        <f t="shared" si="11"/>
        <v>81</v>
      </c>
      <c r="H48" s="45">
        <f t="shared" si="11"/>
        <v>0</v>
      </c>
      <c r="I48" s="45">
        <f t="shared" si="11"/>
        <v>0</v>
      </c>
      <c r="J48" s="45">
        <f t="shared" si="11"/>
        <v>22</v>
      </c>
      <c r="K48" s="45">
        <f t="shared" si="11"/>
        <v>13</v>
      </c>
      <c r="L48" s="45">
        <f t="shared" si="11"/>
        <v>0</v>
      </c>
      <c r="M48" s="45">
        <f t="shared" si="11"/>
        <v>13</v>
      </c>
      <c r="N48" s="45">
        <f t="shared" si="11"/>
        <v>13</v>
      </c>
      <c r="O48" s="45">
        <f t="shared" si="11"/>
        <v>3</v>
      </c>
      <c r="P48" s="45">
        <f t="shared" si="11"/>
        <v>12</v>
      </c>
      <c r="Q48" s="45">
        <f t="shared" si="11"/>
        <v>0</v>
      </c>
      <c r="R48" s="45">
        <f t="shared" si="11"/>
        <v>0</v>
      </c>
      <c r="S48" s="45">
        <f t="shared" si="11"/>
        <v>0</v>
      </c>
      <c r="T48" s="45">
        <f t="shared" si="11"/>
        <v>92</v>
      </c>
      <c r="U48" s="46">
        <f>((T48+Q48+N48-R48)+(O48*2))/E48</f>
        <v>0.46250000000000002</v>
      </c>
      <c r="V48" s="47">
        <v>157</v>
      </c>
      <c r="W48" s="47" t="s">
        <v>82</v>
      </c>
      <c r="X48" s="47" t="s">
        <v>96</v>
      </c>
      <c r="Y48" s="74">
        <v>1710</v>
      </c>
      <c r="Z48" s="78" t="s">
        <v>503</v>
      </c>
      <c r="AA48" s="44" t="s">
        <v>227</v>
      </c>
      <c r="AB48" s="80" t="s">
        <v>185</v>
      </c>
    </row>
    <row r="49" spans="1:28" x14ac:dyDescent="0.3">
      <c r="A49" s="1"/>
      <c r="B49" s="1"/>
      <c r="C49" s="1"/>
      <c r="D49" s="1"/>
      <c r="F49" s="50" t="s">
        <v>40</v>
      </c>
      <c r="G49" s="51">
        <f>F48/G48</f>
        <v>0.43209876543209874</v>
      </c>
      <c r="H49" s="27"/>
      <c r="I49" s="1"/>
      <c r="J49" s="50" t="s">
        <v>41</v>
      </c>
      <c r="K49" s="52">
        <f>J48/K48</f>
        <v>1.6923076923076923</v>
      </c>
      <c r="L49" s="1"/>
      <c r="M49" s="39" t="s">
        <v>42</v>
      </c>
      <c r="N49" s="53"/>
      <c r="P49" s="1"/>
      <c r="Q49" s="1"/>
      <c r="R49" s="1"/>
      <c r="S49" s="1"/>
      <c r="T49" s="1"/>
      <c r="U49" s="1"/>
      <c r="V49" s="22"/>
      <c r="W49" s="22"/>
      <c r="X49" s="22"/>
      <c r="Y49" s="54"/>
      <c r="Z49" s="42"/>
      <c r="AA49" s="1"/>
      <c r="AB49" s="1"/>
    </row>
    <row r="50" spans="1:28" x14ac:dyDescent="0.3">
      <c r="A50" s="1"/>
      <c r="B50" s="1"/>
      <c r="C50" s="5" t="s">
        <v>43</v>
      </c>
      <c r="V50" s="22"/>
      <c r="W50" s="22"/>
      <c r="X50" s="22"/>
      <c r="Y50" s="54"/>
      <c r="Z50" s="42"/>
      <c r="AA50" s="1"/>
      <c r="AB50" s="1"/>
    </row>
    <row r="51" spans="1:28" x14ac:dyDescent="0.3">
      <c r="B51" s="1"/>
      <c r="C51" s="1" t="s">
        <v>504</v>
      </c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2"/>
      <c r="AA51" s="1"/>
      <c r="AB51" s="1"/>
    </row>
    <row r="52" spans="1:28" x14ac:dyDescent="0.3">
      <c r="C52" s="1" t="s">
        <v>456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F59C3-E3E5-44FF-9917-E335CAF1BE76}">
  <sheetPr>
    <tabColor rgb="FFFF0000"/>
  </sheetPr>
  <dimension ref="A1:AB51"/>
  <sheetViews>
    <sheetView workbookViewId="0">
      <selection activeCell="C21" sqref="C21:D21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3" t="s">
        <v>461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29188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132</v>
      </c>
      <c r="D4" s="7" t="s">
        <v>4</v>
      </c>
      <c r="E4" s="8"/>
      <c r="F4" s="5"/>
      <c r="G4" s="1"/>
      <c r="J4" s="15" t="s">
        <v>196</v>
      </c>
      <c r="K4" s="16" t="str">
        <f>+C11</f>
        <v>New Orleans Pride</v>
      </c>
      <c r="L4" s="17"/>
      <c r="M4" s="18"/>
      <c r="N4" s="19">
        <v>30</v>
      </c>
      <c r="O4" s="19">
        <v>18</v>
      </c>
      <c r="P4" s="19">
        <v>23</v>
      </c>
      <c r="Q4" s="19">
        <v>16</v>
      </c>
      <c r="R4" s="20"/>
      <c r="S4" s="21">
        <f>SUM(N4:R4)</f>
        <v>87</v>
      </c>
      <c r="T4" s="22">
        <v>160</v>
      </c>
    </row>
    <row r="5" spans="1:28" x14ac:dyDescent="0.3">
      <c r="B5" s="1"/>
      <c r="C5" s="6" t="s">
        <v>195</v>
      </c>
      <c r="D5" s="7" t="s">
        <v>5</v>
      </c>
      <c r="E5" s="1"/>
      <c r="F5" s="1"/>
      <c r="G5" s="1"/>
      <c r="J5" s="15" t="s">
        <v>197</v>
      </c>
      <c r="K5" s="16" t="str">
        <f>+C33</f>
        <v>Philadelphia Fox</v>
      </c>
      <c r="L5" s="17"/>
      <c r="M5" s="18"/>
      <c r="N5" s="19">
        <v>28</v>
      </c>
      <c r="O5" s="19">
        <v>22</v>
      </c>
      <c r="P5" s="19">
        <v>17</v>
      </c>
      <c r="Q5" s="19">
        <v>22</v>
      </c>
      <c r="R5" s="20"/>
      <c r="S5" s="21">
        <f>SUM(N5:R5)</f>
        <v>89</v>
      </c>
      <c r="T5" s="22">
        <v>160</v>
      </c>
      <c r="U5" s="1"/>
      <c r="V5" s="1"/>
      <c r="W5" s="1"/>
    </row>
    <row r="6" spans="1:28" x14ac:dyDescent="0.3">
      <c r="C6" s="23">
        <v>311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507</v>
      </c>
      <c r="D7" s="7" t="s">
        <v>7</v>
      </c>
      <c r="G7" s="1"/>
      <c r="S7" s="1"/>
      <c r="T7" s="25" t="s">
        <v>8</v>
      </c>
      <c r="U7" s="1"/>
      <c r="V7" s="26">
        <v>160</v>
      </c>
      <c r="W7" s="1"/>
    </row>
    <row r="8" spans="1:28" x14ac:dyDescent="0.3">
      <c r="B8" s="1"/>
      <c r="C8" s="24" t="s">
        <v>506</v>
      </c>
      <c r="D8" s="7" t="s">
        <v>7</v>
      </c>
      <c r="F8" s="27"/>
      <c r="H8" s="36"/>
      <c r="I8" s="36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8.4027777777777771E-2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>
        <v>5</v>
      </c>
      <c r="W11" s="1"/>
      <c r="X11" s="1"/>
      <c r="Y11" s="31"/>
      <c r="Z11" s="42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64</v>
      </c>
      <c r="B13" s="1" t="s">
        <v>45</v>
      </c>
      <c r="C13" s="27" t="s">
        <v>50</v>
      </c>
      <c r="D13" s="38">
        <v>15</v>
      </c>
      <c r="E13" s="92"/>
      <c r="F13" s="27">
        <v>4</v>
      </c>
      <c r="G13" s="92"/>
      <c r="H13" s="27"/>
      <c r="I13" s="27"/>
      <c r="J13" s="27">
        <v>3</v>
      </c>
      <c r="K13" s="27">
        <v>6</v>
      </c>
      <c r="L13" s="92"/>
      <c r="M13" s="92"/>
      <c r="N13" s="27">
        <f>SUM(L13:M13)</f>
        <v>0</v>
      </c>
      <c r="O13" s="92"/>
      <c r="P13" s="93"/>
      <c r="Q13" s="92"/>
      <c r="R13" s="92"/>
      <c r="S13" s="92"/>
      <c r="T13" s="27">
        <f>+(F13*2)+J13</f>
        <v>11</v>
      </c>
      <c r="U13" s="40" t="str">
        <f>IFERROR(((T13+Q13+N13-R13)+(O13*2))/E13,"")</f>
        <v/>
      </c>
      <c r="V13" s="22">
        <v>160</v>
      </c>
      <c r="W13" s="22" t="s">
        <v>82</v>
      </c>
      <c r="X13" s="22" t="s">
        <v>83</v>
      </c>
      <c r="Y13" s="73">
        <v>311</v>
      </c>
      <c r="Z13" s="42"/>
      <c r="AA13" s="1" t="s">
        <v>97</v>
      </c>
      <c r="AB13" s="28" t="s">
        <v>198</v>
      </c>
    </row>
    <row r="14" spans="1:28" x14ac:dyDescent="0.3">
      <c r="A14" s="1" t="s">
        <v>64</v>
      </c>
      <c r="B14" s="1" t="s">
        <v>45</v>
      </c>
      <c r="C14" s="27" t="s">
        <v>49</v>
      </c>
      <c r="D14" s="38">
        <v>10</v>
      </c>
      <c r="E14" s="92"/>
      <c r="F14" s="27">
        <v>2</v>
      </c>
      <c r="G14" s="92"/>
      <c r="H14" s="27"/>
      <c r="I14" s="27"/>
      <c r="J14" s="27">
        <v>3</v>
      </c>
      <c r="K14" s="27">
        <v>4</v>
      </c>
      <c r="L14" s="92"/>
      <c r="M14" s="92"/>
      <c r="N14" s="27">
        <f t="shared" ref="N14:N19" si="0">SUM(L14:M14)</f>
        <v>0</v>
      </c>
      <c r="O14" s="93"/>
      <c r="P14" s="93"/>
      <c r="Q14" s="93"/>
      <c r="R14" s="93"/>
      <c r="S14" s="93"/>
      <c r="T14" s="27">
        <f t="shared" ref="T14:T22" si="1">+(F14*2)+J14</f>
        <v>7</v>
      </c>
      <c r="U14" s="40" t="str">
        <f t="shared" ref="U14:U22" si="2">IFERROR(((T14+Q14+N14-R14)+(O14*2))/E14,"")</f>
        <v/>
      </c>
      <c r="V14" s="22">
        <v>160</v>
      </c>
      <c r="W14" s="22" t="s">
        <v>82</v>
      </c>
      <c r="X14" s="22" t="s">
        <v>83</v>
      </c>
      <c r="Y14" s="73">
        <v>311</v>
      </c>
      <c r="Z14" s="42"/>
      <c r="AA14" s="1" t="s">
        <v>97</v>
      </c>
      <c r="AB14" s="28" t="s">
        <v>198</v>
      </c>
    </row>
    <row r="15" spans="1:28" x14ac:dyDescent="0.3">
      <c r="A15" s="1" t="s">
        <v>64</v>
      </c>
      <c r="B15" s="1" t="s">
        <v>45</v>
      </c>
      <c r="C15" s="27" t="s">
        <v>46</v>
      </c>
      <c r="D15" s="38">
        <v>12</v>
      </c>
      <c r="E15" s="92" t="s">
        <v>415</v>
      </c>
      <c r="F15" s="27"/>
      <c r="G15" s="92"/>
      <c r="H15" s="27"/>
      <c r="I15" s="27"/>
      <c r="J15" s="27"/>
      <c r="K15" s="27"/>
      <c r="L15" s="92"/>
      <c r="M15" s="92"/>
      <c r="N15" s="27"/>
      <c r="O15" s="93"/>
      <c r="P15" s="93"/>
      <c r="Q15" s="93"/>
      <c r="R15" s="93"/>
      <c r="S15" s="93"/>
      <c r="T15" s="27"/>
      <c r="U15" s="40" t="str">
        <f t="shared" si="2"/>
        <v/>
      </c>
      <c r="V15" s="22">
        <v>160</v>
      </c>
      <c r="W15" s="22" t="s">
        <v>82</v>
      </c>
      <c r="X15" s="22" t="s">
        <v>83</v>
      </c>
      <c r="Y15" s="73">
        <v>311</v>
      </c>
      <c r="Z15" s="42"/>
      <c r="AA15" s="1" t="s">
        <v>97</v>
      </c>
      <c r="AB15" s="28" t="s">
        <v>198</v>
      </c>
    </row>
    <row r="16" spans="1:28" x14ac:dyDescent="0.3">
      <c r="A16" s="1" t="s">
        <v>64</v>
      </c>
      <c r="B16" s="1" t="s">
        <v>45</v>
      </c>
      <c r="C16" s="27" t="s">
        <v>52</v>
      </c>
      <c r="D16" s="38">
        <v>32</v>
      </c>
      <c r="E16" s="92"/>
      <c r="F16" s="27">
        <v>5</v>
      </c>
      <c r="G16" s="92"/>
      <c r="H16" s="27"/>
      <c r="I16" s="27"/>
      <c r="J16" s="27">
        <v>3</v>
      </c>
      <c r="K16" s="27">
        <v>4</v>
      </c>
      <c r="L16" s="92"/>
      <c r="M16" s="92"/>
      <c r="N16" s="27">
        <f t="shared" si="0"/>
        <v>0</v>
      </c>
      <c r="O16" s="93"/>
      <c r="P16" s="93"/>
      <c r="Q16" s="93"/>
      <c r="R16" s="93"/>
      <c r="S16" s="93"/>
      <c r="T16" s="27">
        <f t="shared" si="1"/>
        <v>13</v>
      </c>
      <c r="U16" s="40" t="str">
        <f t="shared" si="2"/>
        <v/>
      </c>
      <c r="V16" s="22">
        <v>160</v>
      </c>
      <c r="W16" s="22" t="s">
        <v>82</v>
      </c>
      <c r="X16" s="22" t="s">
        <v>83</v>
      </c>
      <c r="Y16" s="73">
        <v>311</v>
      </c>
      <c r="Z16" s="42"/>
      <c r="AA16" s="1" t="s">
        <v>97</v>
      </c>
      <c r="AB16" s="28" t="s">
        <v>198</v>
      </c>
    </row>
    <row r="17" spans="1:28" x14ac:dyDescent="0.3">
      <c r="A17" s="1" t="s">
        <v>64</v>
      </c>
      <c r="B17" s="1" t="s">
        <v>45</v>
      </c>
      <c r="C17" s="27" t="s">
        <v>47</v>
      </c>
      <c r="D17" s="38">
        <v>30</v>
      </c>
      <c r="E17" s="92"/>
      <c r="F17" s="27">
        <v>9</v>
      </c>
      <c r="G17" s="92"/>
      <c r="H17" s="27"/>
      <c r="I17" s="27"/>
      <c r="J17" s="27">
        <v>0</v>
      </c>
      <c r="K17" s="27">
        <v>0</v>
      </c>
      <c r="L17" s="92"/>
      <c r="M17" s="92"/>
      <c r="N17" s="27">
        <f t="shared" si="0"/>
        <v>0</v>
      </c>
      <c r="O17" s="93"/>
      <c r="P17" s="93"/>
      <c r="Q17" s="93"/>
      <c r="R17" s="93"/>
      <c r="S17" s="93"/>
      <c r="T17" s="27">
        <f t="shared" si="1"/>
        <v>18</v>
      </c>
      <c r="U17" s="40" t="str">
        <f t="shared" si="2"/>
        <v/>
      </c>
      <c r="V17" s="22">
        <v>160</v>
      </c>
      <c r="W17" s="22" t="s">
        <v>82</v>
      </c>
      <c r="X17" s="22" t="s">
        <v>83</v>
      </c>
      <c r="Y17" s="73">
        <v>311</v>
      </c>
      <c r="Z17" s="42"/>
      <c r="AA17" s="1" t="s">
        <v>97</v>
      </c>
      <c r="AB17" s="28" t="s">
        <v>198</v>
      </c>
    </row>
    <row r="18" spans="1:28" x14ac:dyDescent="0.3">
      <c r="A18" s="1" t="s">
        <v>64</v>
      </c>
      <c r="B18" s="1" t="s">
        <v>45</v>
      </c>
      <c r="C18" s="27" t="s">
        <v>53</v>
      </c>
      <c r="D18" s="38">
        <v>24</v>
      </c>
      <c r="E18" s="92"/>
      <c r="F18" s="27">
        <v>2</v>
      </c>
      <c r="G18" s="92"/>
      <c r="H18" s="27"/>
      <c r="I18" s="27"/>
      <c r="J18" s="27">
        <v>1</v>
      </c>
      <c r="K18" s="27">
        <v>2</v>
      </c>
      <c r="L18" s="92"/>
      <c r="M18" s="92"/>
      <c r="N18" s="27">
        <f t="shared" si="0"/>
        <v>0</v>
      </c>
      <c r="O18" s="93"/>
      <c r="P18" s="93"/>
      <c r="Q18" s="93"/>
      <c r="R18" s="93"/>
      <c r="S18" s="93"/>
      <c r="T18" s="27">
        <f t="shared" si="1"/>
        <v>5</v>
      </c>
      <c r="U18" s="40" t="str">
        <f t="shared" si="2"/>
        <v/>
      </c>
      <c r="V18" s="22">
        <v>160</v>
      </c>
      <c r="W18" s="22" t="s">
        <v>82</v>
      </c>
      <c r="X18" s="22" t="s">
        <v>83</v>
      </c>
      <c r="Y18" s="73">
        <v>311</v>
      </c>
      <c r="Z18" s="42"/>
      <c r="AA18" s="1" t="s">
        <v>97</v>
      </c>
      <c r="AB18" s="28" t="s">
        <v>198</v>
      </c>
    </row>
    <row r="19" spans="1:28" x14ac:dyDescent="0.3">
      <c r="A19" s="1" t="s">
        <v>64</v>
      </c>
      <c r="B19" s="1" t="s">
        <v>45</v>
      </c>
      <c r="C19" s="27" t="s">
        <v>48</v>
      </c>
      <c r="D19" s="38">
        <v>31</v>
      </c>
      <c r="E19" s="92"/>
      <c r="F19" s="27">
        <v>6</v>
      </c>
      <c r="G19" s="92"/>
      <c r="H19" s="27"/>
      <c r="I19" s="27"/>
      <c r="J19" s="27">
        <v>7</v>
      </c>
      <c r="K19" s="27">
        <v>13</v>
      </c>
      <c r="L19" s="92"/>
      <c r="M19" s="92"/>
      <c r="N19" s="27">
        <f t="shared" si="0"/>
        <v>0</v>
      </c>
      <c r="O19" s="93"/>
      <c r="P19" s="93"/>
      <c r="Q19" s="93"/>
      <c r="R19" s="93"/>
      <c r="S19" s="93"/>
      <c r="T19" s="27">
        <f t="shared" si="1"/>
        <v>19</v>
      </c>
      <c r="U19" s="40" t="str">
        <f t="shared" si="2"/>
        <v/>
      </c>
      <c r="V19" s="22">
        <v>160</v>
      </c>
      <c r="W19" s="22" t="s">
        <v>82</v>
      </c>
      <c r="X19" s="22" t="s">
        <v>83</v>
      </c>
      <c r="Y19" s="73">
        <v>311</v>
      </c>
      <c r="Z19" s="42"/>
      <c r="AA19" s="1" t="s">
        <v>97</v>
      </c>
      <c r="AB19" s="28" t="s">
        <v>198</v>
      </c>
    </row>
    <row r="20" spans="1:28" x14ac:dyDescent="0.3">
      <c r="A20" s="1" t="s">
        <v>64</v>
      </c>
      <c r="B20" s="1" t="s">
        <v>45</v>
      </c>
      <c r="C20" s="27" t="s">
        <v>51</v>
      </c>
      <c r="D20" s="38">
        <v>34</v>
      </c>
      <c r="E20" s="92"/>
      <c r="F20" s="27">
        <v>3</v>
      </c>
      <c r="G20" s="92"/>
      <c r="H20" s="27"/>
      <c r="I20" s="27"/>
      <c r="J20" s="27">
        <v>5</v>
      </c>
      <c r="K20" s="27">
        <v>12</v>
      </c>
      <c r="L20" s="92"/>
      <c r="M20" s="92"/>
      <c r="N20" s="27">
        <f>SUM(L20:M20)</f>
        <v>0</v>
      </c>
      <c r="O20" s="93"/>
      <c r="P20" s="93"/>
      <c r="Q20" s="93"/>
      <c r="R20" s="93"/>
      <c r="S20" s="93"/>
      <c r="T20" s="27">
        <f t="shared" si="1"/>
        <v>11</v>
      </c>
      <c r="U20" s="40" t="str">
        <f t="shared" si="2"/>
        <v/>
      </c>
      <c r="V20" s="22">
        <v>160</v>
      </c>
      <c r="W20" s="22" t="s">
        <v>82</v>
      </c>
      <c r="X20" s="22" t="s">
        <v>83</v>
      </c>
      <c r="Y20" s="73">
        <v>311</v>
      </c>
      <c r="Z20" s="42"/>
      <c r="AA20" s="1" t="s">
        <v>97</v>
      </c>
      <c r="AB20" s="28" t="s">
        <v>198</v>
      </c>
    </row>
    <row r="21" spans="1:28" x14ac:dyDescent="0.3">
      <c r="A21" s="1" t="s">
        <v>64</v>
      </c>
      <c r="B21" s="1" t="s">
        <v>45</v>
      </c>
      <c r="C21" s="27" t="s">
        <v>54</v>
      </c>
      <c r="D21" s="38">
        <v>5</v>
      </c>
      <c r="E21" s="92"/>
      <c r="F21" s="27">
        <v>0</v>
      </c>
      <c r="G21" s="92"/>
      <c r="H21" s="27"/>
      <c r="I21" s="27"/>
      <c r="J21" s="27">
        <v>0</v>
      </c>
      <c r="K21" s="27">
        <v>0</v>
      </c>
      <c r="L21" s="92"/>
      <c r="M21" s="92"/>
      <c r="N21" s="27">
        <f>SUM(L21:M21)</f>
        <v>0</v>
      </c>
      <c r="O21" s="93"/>
      <c r="P21" s="93"/>
      <c r="Q21" s="93"/>
      <c r="R21" s="93"/>
      <c r="S21" s="93"/>
      <c r="T21" s="27">
        <f t="shared" si="1"/>
        <v>0</v>
      </c>
      <c r="U21" s="40" t="str">
        <f t="shared" si="2"/>
        <v/>
      </c>
      <c r="V21" s="22">
        <v>160</v>
      </c>
      <c r="W21" s="22" t="s">
        <v>82</v>
      </c>
      <c r="X21" s="22" t="s">
        <v>83</v>
      </c>
      <c r="Y21" s="73">
        <v>311</v>
      </c>
      <c r="Z21" s="42"/>
      <c r="AA21" s="1" t="s">
        <v>97</v>
      </c>
      <c r="AB21" s="28" t="s">
        <v>198</v>
      </c>
    </row>
    <row r="22" spans="1:28" x14ac:dyDescent="0.3">
      <c r="A22" s="1" t="s">
        <v>64</v>
      </c>
      <c r="B22" s="1" t="s">
        <v>45</v>
      </c>
      <c r="C22" s="27" t="s">
        <v>55</v>
      </c>
      <c r="D22" s="38">
        <v>11</v>
      </c>
      <c r="E22" s="92"/>
      <c r="F22" s="27">
        <v>1</v>
      </c>
      <c r="G22" s="92"/>
      <c r="H22" s="27"/>
      <c r="I22" s="27"/>
      <c r="J22" s="27">
        <v>1</v>
      </c>
      <c r="K22" s="27">
        <v>2</v>
      </c>
      <c r="L22" s="92"/>
      <c r="M22" s="92"/>
      <c r="N22" s="27">
        <f>SUM(L22:M22)</f>
        <v>0</v>
      </c>
      <c r="O22" s="93"/>
      <c r="P22" s="93"/>
      <c r="Q22" s="93"/>
      <c r="R22" s="93"/>
      <c r="S22" s="93"/>
      <c r="T22" s="27">
        <f t="shared" si="1"/>
        <v>3</v>
      </c>
      <c r="U22" s="40" t="str">
        <f t="shared" si="2"/>
        <v/>
      </c>
      <c r="V22" s="22">
        <v>160</v>
      </c>
      <c r="W22" s="22" t="s">
        <v>82</v>
      </c>
      <c r="X22" s="22" t="s">
        <v>83</v>
      </c>
      <c r="Y22" s="73">
        <v>311</v>
      </c>
      <c r="Z22" s="42"/>
      <c r="AA22" s="1" t="s">
        <v>97</v>
      </c>
      <c r="AB22" s="28" t="s">
        <v>198</v>
      </c>
    </row>
    <row r="23" spans="1:28" x14ac:dyDescent="0.3">
      <c r="A23" s="1" t="s">
        <v>64</v>
      </c>
      <c r="B23" s="1" t="s">
        <v>45</v>
      </c>
      <c r="C23" s="57" t="s">
        <v>38</v>
      </c>
      <c r="D23" s="1"/>
      <c r="E23" s="57">
        <v>240</v>
      </c>
      <c r="F23" s="57"/>
      <c r="G23" s="57">
        <v>68</v>
      </c>
      <c r="H23" s="57"/>
      <c r="I23" s="57"/>
      <c r="J23" s="57"/>
      <c r="K23" s="57"/>
      <c r="L23" s="57"/>
      <c r="M23" s="57">
        <v>38</v>
      </c>
      <c r="N23" s="57">
        <v>38</v>
      </c>
      <c r="O23" s="43"/>
      <c r="P23" s="43"/>
      <c r="Q23" s="43"/>
      <c r="R23" s="43"/>
      <c r="S23" s="43"/>
      <c r="T23" s="27"/>
      <c r="U23" s="40" t="str">
        <f t="shared" ref="U23" si="3">_xlfn.IFNA("",((T23+Q23+N23-R23)+(O23*2))/E23)</f>
        <v/>
      </c>
      <c r="V23" s="22">
        <v>160</v>
      </c>
      <c r="W23" s="22" t="s">
        <v>82</v>
      </c>
      <c r="X23" s="22" t="s">
        <v>83</v>
      </c>
      <c r="Y23" s="73">
        <v>311</v>
      </c>
      <c r="Z23" s="42"/>
      <c r="AA23" s="1" t="s">
        <v>97</v>
      </c>
      <c r="AB23" s="28" t="s">
        <v>198</v>
      </c>
    </row>
    <row r="24" spans="1:28" x14ac:dyDescent="0.3">
      <c r="A24" s="44" t="s">
        <v>64</v>
      </c>
      <c r="B24" s="44" t="s">
        <v>45</v>
      </c>
      <c r="C24" s="45" t="s">
        <v>39</v>
      </c>
      <c r="D24" s="44"/>
      <c r="E24" s="45">
        <f t="shared" ref="E24:T24" si="4">SUM(E13:E23)</f>
        <v>240</v>
      </c>
      <c r="F24" s="45">
        <f t="shared" si="4"/>
        <v>32</v>
      </c>
      <c r="G24" s="45">
        <f t="shared" si="4"/>
        <v>68</v>
      </c>
      <c r="H24" s="45">
        <f t="shared" si="4"/>
        <v>0</v>
      </c>
      <c r="I24" s="45">
        <f t="shared" si="4"/>
        <v>0</v>
      </c>
      <c r="J24" s="45">
        <f t="shared" si="4"/>
        <v>23</v>
      </c>
      <c r="K24" s="45">
        <f t="shared" si="4"/>
        <v>43</v>
      </c>
      <c r="L24" s="45">
        <f t="shared" si="4"/>
        <v>0</v>
      </c>
      <c r="M24" s="45">
        <f t="shared" si="4"/>
        <v>38</v>
      </c>
      <c r="N24" s="45">
        <f t="shared" si="4"/>
        <v>38</v>
      </c>
      <c r="O24" s="45">
        <f t="shared" si="4"/>
        <v>0</v>
      </c>
      <c r="P24" s="45">
        <f t="shared" si="4"/>
        <v>0</v>
      </c>
      <c r="Q24" s="45">
        <f t="shared" si="4"/>
        <v>0</v>
      </c>
      <c r="R24" s="45">
        <f t="shared" si="4"/>
        <v>0</v>
      </c>
      <c r="S24" s="45">
        <f t="shared" si="4"/>
        <v>0</v>
      </c>
      <c r="T24" s="45">
        <f t="shared" si="4"/>
        <v>87</v>
      </c>
      <c r="U24" s="46">
        <f>((T24+Q24+N24-R24)+(O24*2))/E24</f>
        <v>0.52083333333333337</v>
      </c>
      <c r="V24" s="47">
        <v>160</v>
      </c>
      <c r="W24" s="47" t="s">
        <v>82</v>
      </c>
      <c r="X24" s="47" t="s">
        <v>83</v>
      </c>
      <c r="Y24" s="74">
        <v>311</v>
      </c>
      <c r="Z24" s="49"/>
      <c r="AA24" s="44" t="s">
        <v>97</v>
      </c>
      <c r="AB24" s="80" t="s">
        <v>198</v>
      </c>
    </row>
    <row r="25" spans="1:28" x14ac:dyDescent="0.3">
      <c r="A25" s="1"/>
      <c r="B25" s="1"/>
      <c r="C25" s="1"/>
      <c r="D25" s="1"/>
      <c r="F25" s="50" t="s">
        <v>40</v>
      </c>
      <c r="G25" s="51">
        <f>F24/G24</f>
        <v>0.47058823529411764</v>
      </c>
      <c r="H25" s="27"/>
      <c r="I25" s="1"/>
      <c r="J25" s="50" t="s">
        <v>41</v>
      </c>
      <c r="K25" s="52">
        <f>J24/K24</f>
        <v>0.53488372093023251</v>
      </c>
      <c r="L25" s="1"/>
      <c r="M25" s="39" t="s">
        <v>42</v>
      </c>
      <c r="N25" s="53"/>
      <c r="P25" s="1"/>
      <c r="Q25" s="1"/>
      <c r="R25" s="1"/>
      <c r="S25" s="1"/>
      <c r="T25" s="1"/>
      <c r="U25" s="1"/>
      <c r="V25" s="22"/>
      <c r="W25" s="22"/>
      <c r="X25" s="22"/>
      <c r="Y25" s="54"/>
      <c r="Z25" s="42"/>
      <c r="AA25" s="1"/>
      <c r="AB25" s="1"/>
    </row>
    <row r="26" spans="1:28" x14ac:dyDescent="0.3">
      <c r="A26" s="1"/>
      <c r="B26" s="1"/>
      <c r="C26" s="5" t="s">
        <v>43</v>
      </c>
      <c r="V26" s="22"/>
      <c r="W26" s="22"/>
      <c r="X26" s="22"/>
      <c r="Y26" s="54"/>
      <c r="Z26" s="42"/>
      <c r="AA26" s="1"/>
      <c r="AB26" s="1"/>
    </row>
    <row r="27" spans="1:28" x14ac:dyDescent="0.3">
      <c r="A27" s="1"/>
      <c r="B27" s="1"/>
      <c r="C27" s="1"/>
      <c r="D27" s="1"/>
      <c r="F27" s="50"/>
      <c r="G27" s="82"/>
      <c r="H27" s="27"/>
      <c r="I27" s="1"/>
      <c r="J27" s="50"/>
      <c r="K27" s="83"/>
      <c r="L27" s="1"/>
      <c r="M27" s="39"/>
      <c r="N27" s="84"/>
      <c r="P27" s="1"/>
      <c r="Q27" s="1"/>
      <c r="R27" s="1"/>
      <c r="S27" s="1"/>
      <c r="T27" s="1"/>
      <c r="U27" s="1"/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5"/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32" t="s">
        <v>65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3</v>
      </c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64</v>
      </c>
      <c r="C35" s="27" t="s">
        <v>183</v>
      </c>
      <c r="D35" s="38">
        <v>17</v>
      </c>
      <c r="E35" s="92"/>
      <c r="F35" s="27">
        <v>5</v>
      </c>
      <c r="G35" s="92"/>
      <c r="H35" s="27"/>
      <c r="I35" s="27"/>
      <c r="J35" s="27">
        <v>2</v>
      </c>
      <c r="K35" s="27">
        <v>2</v>
      </c>
      <c r="L35" s="92"/>
      <c r="M35" s="92"/>
      <c r="N35" s="27">
        <f t="shared" ref="N35:N44" si="5">SUM(L35:M35)</f>
        <v>0</v>
      </c>
      <c r="O35" s="92"/>
      <c r="P35" s="93"/>
      <c r="Q35" s="92"/>
      <c r="R35" s="92"/>
      <c r="S35" s="92"/>
      <c r="T35" s="27">
        <f t="shared" ref="T35:T44" si="6">(H35*3)+((F35-H35)*2)+J35</f>
        <v>12</v>
      </c>
      <c r="U35" s="40" t="str">
        <f t="shared" ref="U35:U44" si="7">IFERROR(((T35+Q35+N35-R35)+(O35*2))/E35,"")</f>
        <v/>
      </c>
      <c r="V35" s="22">
        <v>160</v>
      </c>
      <c r="W35" s="22" t="s">
        <v>95</v>
      </c>
      <c r="X35" s="22" t="s">
        <v>96</v>
      </c>
      <c r="Y35" s="73">
        <v>311</v>
      </c>
      <c r="Z35" s="42"/>
      <c r="AA35" s="1" t="s">
        <v>184</v>
      </c>
      <c r="AB35" s="28" t="s">
        <v>185</v>
      </c>
    </row>
    <row r="36" spans="1:28" x14ac:dyDescent="0.3">
      <c r="A36" s="1" t="s">
        <v>45</v>
      </c>
      <c r="B36" s="1" t="s">
        <v>64</v>
      </c>
      <c r="C36" s="27" t="s">
        <v>186</v>
      </c>
      <c r="D36" s="38">
        <v>11</v>
      </c>
      <c r="E36" s="92"/>
      <c r="F36" s="27">
        <v>4</v>
      </c>
      <c r="G36" s="92"/>
      <c r="H36" s="27"/>
      <c r="I36" s="27"/>
      <c r="J36" s="27">
        <v>1</v>
      </c>
      <c r="K36" s="27">
        <v>5</v>
      </c>
      <c r="L36" s="92"/>
      <c r="M36" s="27">
        <v>12</v>
      </c>
      <c r="N36" s="27">
        <f t="shared" si="5"/>
        <v>12</v>
      </c>
      <c r="O36" s="93"/>
      <c r="P36" s="39">
        <v>4</v>
      </c>
      <c r="Q36" s="7" t="s">
        <v>458</v>
      </c>
      <c r="R36" s="93"/>
      <c r="S36" s="93"/>
      <c r="T36" s="39">
        <f t="shared" si="6"/>
        <v>9</v>
      </c>
      <c r="U36" s="40" t="str">
        <f t="shared" si="7"/>
        <v/>
      </c>
      <c r="V36" s="22">
        <v>160</v>
      </c>
      <c r="W36" s="22" t="s">
        <v>95</v>
      </c>
      <c r="X36" s="22" t="s">
        <v>96</v>
      </c>
      <c r="Y36" s="73">
        <v>311</v>
      </c>
      <c r="Z36" s="42"/>
      <c r="AA36" s="1" t="s">
        <v>184</v>
      </c>
      <c r="AB36" s="28" t="s">
        <v>185</v>
      </c>
    </row>
    <row r="37" spans="1:28" x14ac:dyDescent="0.3">
      <c r="A37" s="1" t="s">
        <v>45</v>
      </c>
      <c r="B37" s="1" t="s">
        <v>64</v>
      </c>
      <c r="C37" s="27" t="s">
        <v>187</v>
      </c>
      <c r="D37" s="38">
        <v>20</v>
      </c>
      <c r="E37" s="92"/>
      <c r="F37" s="27">
        <v>3</v>
      </c>
      <c r="G37" s="92"/>
      <c r="H37" s="27"/>
      <c r="I37" s="27"/>
      <c r="J37" s="27">
        <v>1</v>
      </c>
      <c r="K37" s="27">
        <v>2</v>
      </c>
      <c r="L37" s="92"/>
      <c r="M37" s="92"/>
      <c r="N37" s="27">
        <f t="shared" si="5"/>
        <v>0</v>
      </c>
      <c r="O37" s="93"/>
      <c r="P37" s="93"/>
      <c r="Q37" s="93"/>
      <c r="R37" s="93"/>
      <c r="S37" s="93"/>
      <c r="T37" s="39">
        <f t="shared" si="6"/>
        <v>7</v>
      </c>
      <c r="U37" s="40" t="str">
        <f t="shared" si="7"/>
        <v/>
      </c>
      <c r="V37" s="22">
        <v>160</v>
      </c>
      <c r="W37" s="22" t="s">
        <v>95</v>
      </c>
      <c r="X37" s="22" t="s">
        <v>96</v>
      </c>
      <c r="Y37" s="73">
        <v>311</v>
      </c>
      <c r="Z37" s="42"/>
      <c r="AA37" s="1" t="s">
        <v>184</v>
      </c>
      <c r="AB37" s="28" t="s">
        <v>185</v>
      </c>
    </row>
    <row r="38" spans="1:28" x14ac:dyDescent="0.3">
      <c r="A38" s="1" t="s">
        <v>45</v>
      </c>
      <c r="B38" s="1" t="s">
        <v>64</v>
      </c>
      <c r="C38" s="27" t="s">
        <v>188</v>
      </c>
      <c r="D38" s="38">
        <v>24</v>
      </c>
      <c r="E38" s="92"/>
      <c r="F38" s="27">
        <v>1</v>
      </c>
      <c r="G38" s="92"/>
      <c r="H38" s="27"/>
      <c r="I38" s="27"/>
      <c r="J38" s="27">
        <v>0</v>
      </c>
      <c r="K38" s="27">
        <v>0</v>
      </c>
      <c r="L38" s="92"/>
      <c r="M38" s="92"/>
      <c r="N38" s="27">
        <f t="shared" si="5"/>
        <v>0</v>
      </c>
      <c r="O38" s="93"/>
      <c r="P38" s="93"/>
      <c r="Q38" s="93"/>
      <c r="R38" s="93"/>
      <c r="S38" s="93"/>
      <c r="T38" s="39">
        <f t="shared" si="6"/>
        <v>2</v>
      </c>
      <c r="U38" s="40" t="str">
        <f t="shared" si="7"/>
        <v/>
      </c>
      <c r="V38" s="22">
        <v>160</v>
      </c>
      <c r="W38" s="22" t="s">
        <v>95</v>
      </c>
      <c r="X38" s="22" t="s">
        <v>96</v>
      </c>
      <c r="Y38" s="73">
        <v>311</v>
      </c>
      <c r="Z38" s="42"/>
      <c r="AA38" s="1" t="s">
        <v>184</v>
      </c>
      <c r="AB38" s="28" t="s">
        <v>185</v>
      </c>
    </row>
    <row r="39" spans="1:28" x14ac:dyDescent="0.3">
      <c r="A39" s="1" t="s">
        <v>45</v>
      </c>
      <c r="B39" s="1" t="s">
        <v>64</v>
      </c>
      <c r="C39" s="27" t="s">
        <v>189</v>
      </c>
      <c r="D39" s="38">
        <v>22</v>
      </c>
      <c r="E39" s="92"/>
      <c r="F39" s="27">
        <v>1</v>
      </c>
      <c r="G39" s="92"/>
      <c r="H39" s="27"/>
      <c r="I39" s="27"/>
      <c r="J39" s="27">
        <v>1</v>
      </c>
      <c r="K39" s="27">
        <v>1</v>
      </c>
      <c r="L39" s="92"/>
      <c r="M39" s="92"/>
      <c r="N39" s="27">
        <f t="shared" si="5"/>
        <v>0</v>
      </c>
      <c r="O39" s="93"/>
      <c r="P39" s="93"/>
      <c r="Q39" s="93"/>
      <c r="R39" s="93"/>
      <c r="S39" s="93"/>
      <c r="T39" s="39">
        <f t="shared" si="6"/>
        <v>3</v>
      </c>
      <c r="U39" s="40" t="str">
        <f t="shared" si="7"/>
        <v/>
      </c>
      <c r="V39" s="22">
        <v>160</v>
      </c>
      <c r="W39" s="22" t="s">
        <v>95</v>
      </c>
      <c r="X39" s="22" t="s">
        <v>96</v>
      </c>
      <c r="Y39" s="73">
        <v>311</v>
      </c>
      <c r="Z39" s="42"/>
      <c r="AA39" s="1" t="s">
        <v>184</v>
      </c>
      <c r="AB39" s="28" t="s">
        <v>185</v>
      </c>
    </row>
    <row r="40" spans="1:28" x14ac:dyDescent="0.3">
      <c r="A40" s="1" t="s">
        <v>45</v>
      </c>
      <c r="B40" s="1" t="s">
        <v>64</v>
      </c>
      <c r="C40" s="27" t="s">
        <v>190</v>
      </c>
      <c r="D40" s="38">
        <v>34</v>
      </c>
      <c r="E40" s="92"/>
      <c r="F40" s="27">
        <v>7</v>
      </c>
      <c r="G40" s="27">
        <v>15</v>
      </c>
      <c r="H40" s="27"/>
      <c r="I40" s="27"/>
      <c r="J40" s="27">
        <v>7</v>
      </c>
      <c r="K40" s="27">
        <v>7</v>
      </c>
      <c r="L40" s="92"/>
      <c r="M40" s="92"/>
      <c r="N40" s="27">
        <f t="shared" si="5"/>
        <v>0</v>
      </c>
      <c r="O40" s="93"/>
      <c r="P40" s="39">
        <v>3</v>
      </c>
      <c r="Q40" s="7" t="s">
        <v>458</v>
      </c>
      <c r="R40" s="93"/>
      <c r="S40" s="93"/>
      <c r="T40" s="39">
        <f t="shared" si="6"/>
        <v>21</v>
      </c>
      <c r="U40" s="40" t="str">
        <f t="shared" si="7"/>
        <v/>
      </c>
      <c r="V40" s="22">
        <v>160</v>
      </c>
      <c r="W40" s="22" t="s">
        <v>95</v>
      </c>
      <c r="X40" s="22" t="s">
        <v>96</v>
      </c>
      <c r="Y40" s="73">
        <v>311</v>
      </c>
      <c r="Z40" s="42"/>
      <c r="AA40" s="1" t="s">
        <v>184</v>
      </c>
      <c r="AB40" s="28" t="s">
        <v>185</v>
      </c>
    </row>
    <row r="41" spans="1:28" x14ac:dyDescent="0.3">
      <c r="A41" s="1" t="s">
        <v>45</v>
      </c>
      <c r="B41" s="1" t="s">
        <v>64</v>
      </c>
      <c r="C41" s="27" t="s">
        <v>191</v>
      </c>
      <c r="D41" s="38">
        <v>12</v>
      </c>
      <c r="E41" s="92" t="s">
        <v>415</v>
      </c>
      <c r="F41" s="27"/>
      <c r="G41" s="92"/>
      <c r="H41" s="27"/>
      <c r="I41" s="27"/>
      <c r="J41" s="27"/>
      <c r="K41" s="27"/>
      <c r="L41" s="92"/>
      <c r="M41" s="92"/>
      <c r="N41" s="27"/>
      <c r="O41" s="93"/>
      <c r="P41" s="93"/>
      <c r="Q41" s="93"/>
      <c r="R41" s="93"/>
      <c r="S41" s="93"/>
      <c r="T41" s="39"/>
      <c r="U41" s="40" t="str">
        <f t="shared" si="7"/>
        <v/>
      </c>
      <c r="V41" s="22">
        <v>160</v>
      </c>
      <c r="W41" s="22" t="s">
        <v>95</v>
      </c>
      <c r="X41" s="22" t="s">
        <v>96</v>
      </c>
      <c r="Y41" s="73">
        <v>311</v>
      </c>
      <c r="Z41" s="42"/>
      <c r="AA41" s="1" t="s">
        <v>184</v>
      </c>
      <c r="AB41" s="28" t="s">
        <v>185</v>
      </c>
    </row>
    <row r="42" spans="1:28" x14ac:dyDescent="0.3">
      <c r="A42" s="1" t="s">
        <v>45</v>
      </c>
      <c r="B42" s="1" t="s">
        <v>64</v>
      </c>
      <c r="C42" s="27" t="s">
        <v>192</v>
      </c>
      <c r="D42" s="38">
        <v>44</v>
      </c>
      <c r="E42" s="92"/>
      <c r="F42" s="27">
        <v>6</v>
      </c>
      <c r="G42" s="92"/>
      <c r="H42" s="27"/>
      <c r="I42" s="27"/>
      <c r="J42" s="27">
        <v>2</v>
      </c>
      <c r="K42" s="27">
        <v>2</v>
      </c>
      <c r="L42" s="92"/>
      <c r="M42" s="27">
        <v>11</v>
      </c>
      <c r="N42" s="27">
        <f t="shared" si="5"/>
        <v>11</v>
      </c>
      <c r="O42" s="93"/>
      <c r="P42" s="57">
        <v>6</v>
      </c>
      <c r="Q42" s="93"/>
      <c r="R42" s="93"/>
      <c r="S42" s="93"/>
      <c r="T42" s="39">
        <f t="shared" si="6"/>
        <v>14</v>
      </c>
      <c r="U42" s="40" t="str">
        <f t="shared" si="7"/>
        <v/>
      </c>
      <c r="V42" s="22">
        <v>160</v>
      </c>
      <c r="W42" s="22" t="s">
        <v>95</v>
      </c>
      <c r="X42" s="22" t="s">
        <v>96</v>
      </c>
      <c r="Y42" s="73">
        <v>311</v>
      </c>
      <c r="Z42" s="42"/>
      <c r="AA42" s="1" t="s">
        <v>184</v>
      </c>
      <c r="AB42" s="28" t="s">
        <v>185</v>
      </c>
    </row>
    <row r="43" spans="1:28" x14ac:dyDescent="0.3">
      <c r="A43" s="1" t="s">
        <v>45</v>
      </c>
      <c r="B43" s="1" t="s">
        <v>64</v>
      </c>
      <c r="C43" s="27" t="s">
        <v>193</v>
      </c>
      <c r="D43" s="38">
        <v>30</v>
      </c>
      <c r="E43" s="92"/>
      <c r="F43" s="27">
        <v>4</v>
      </c>
      <c r="G43" s="92"/>
      <c r="H43" s="27"/>
      <c r="I43" s="27"/>
      <c r="J43" s="27">
        <v>5</v>
      </c>
      <c r="K43" s="27">
        <v>7</v>
      </c>
      <c r="L43" s="92"/>
      <c r="M43" s="92">
        <v>9</v>
      </c>
      <c r="N43" s="27">
        <f t="shared" si="5"/>
        <v>9</v>
      </c>
      <c r="O43" s="93"/>
      <c r="P43" s="93"/>
      <c r="Q43" s="93"/>
      <c r="R43" s="93"/>
      <c r="S43" s="93"/>
      <c r="T43" s="39">
        <f t="shared" si="6"/>
        <v>13</v>
      </c>
      <c r="U43" s="40" t="str">
        <f t="shared" si="7"/>
        <v/>
      </c>
      <c r="V43" s="22">
        <v>160</v>
      </c>
      <c r="W43" s="22" t="s">
        <v>95</v>
      </c>
      <c r="X43" s="22" t="s">
        <v>96</v>
      </c>
      <c r="Y43" s="73">
        <v>311</v>
      </c>
      <c r="Z43" s="42"/>
      <c r="AA43" s="1" t="s">
        <v>184</v>
      </c>
      <c r="AB43" s="28" t="s">
        <v>185</v>
      </c>
    </row>
    <row r="44" spans="1:28" x14ac:dyDescent="0.3">
      <c r="A44" s="1" t="s">
        <v>45</v>
      </c>
      <c r="B44" s="1" t="s">
        <v>64</v>
      </c>
      <c r="C44" s="27" t="s">
        <v>194</v>
      </c>
      <c r="D44" s="38">
        <v>4</v>
      </c>
      <c r="E44" s="92"/>
      <c r="F44" s="27">
        <v>3</v>
      </c>
      <c r="G44" s="92"/>
      <c r="H44" s="27"/>
      <c r="I44" s="27"/>
      <c r="J44" s="27">
        <v>2</v>
      </c>
      <c r="K44" s="27">
        <v>3</v>
      </c>
      <c r="L44" s="92"/>
      <c r="M44" s="92"/>
      <c r="N44" s="27">
        <f t="shared" si="5"/>
        <v>0</v>
      </c>
      <c r="O44" s="93"/>
      <c r="P44" s="93"/>
      <c r="Q44" s="93"/>
      <c r="R44" s="93"/>
      <c r="S44" s="93"/>
      <c r="T44" s="39">
        <f t="shared" si="6"/>
        <v>8</v>
      </c>
      <c r="U44" s="40" t="str">
        <f t="shared" si="7"/>
        <v/>
      </c>
      <c r="V44" s="22">
        <v>160</v>
      </c>
      <c r="W44" s="22" t="s">
        <v>95</v>
      </c>
      <c r="X44" s="22" t="s">
        <v>96</v>
      </c>
      <c r="Y44" s="73">
        <v>311</v>
      </c>
      <c r="Z44" s="42"/>
      <c r="AA44" s="1" t="s">
        <v>184</v>
      </c>
      <c r="AB44" s="28" t="s">
        <v>185</v>
      </c>
    </row>
    <row r="45" spans="1:28" x14ac:dyDescent="0.3">
      <c r="A45" s="1" t="s">
        <v>45</v>
      </c>
      <c r="B45" s="1" t="s">
        <v>64</v>
      </c>
      <c r="C45" s="57" t="s">
        <v>38</v>
      </c>
      <c r="D45" s="1"/>
      <c r="E45" s="57">
        <v>240</v>
      </c>
      <c r="F45" s="57"/>
      <c r="G45" s="57">
        <v>72</v>
      </c>
      <c r="H45" s="57"/>
      <c r="I45" s="57"/>
      <c r="J45" s="57"/>
      <c r="K45" s="57"/>
      <c r="L45" s="57"/>
      <c r="M45" s="57">
        <v>21</v>
      </c>
      <c r="N45" s="57">
        <v>21</v>
      </c>
      <c r="O45" s="43"/>
      <c r="P45" s="43"/>
      <c r="Q45" s="43"/>
      <c r="R45" s="43"/>
      <c r="S45" s="43"/>
      <c r="T45" s="43"/>
      <c r="U45" s="40" t="str">
        <f t="shared" ref="U45" si="8">_xlfn.IFNA("",((T45+Q45+N45-R45)+(O45*2))/E45)</f>
        <v/>
      </c>
      <c r="V45" s="22">
        <v>160</v>
      </c>
      <c r="W45" s="22" t="s">
        <v>95</v>
      </c>
      <c r="X45" s="22" t="s">
        <v>96</v>
      </c>
      <c r="Y45" s="73">
        <v>311</v>
      </c>
      <c r="Z45" s="42"/>
      <c r="AA45" s="1" t="s">
        <v>184</v>
      </c>
      <c r="AB45" s="28" t="s">
        <v>185</v>
      </c>
    </row>
    <row r="46" spans="1:28" x14ac:dyDescent="0.3">
      <c r="A46" s="44" t="s">
        <v>45</v>
      </c>
      <c r="B46" s="44" t="s">
        <v>64</v>
      </c>
      <c r="C46" s="45" t="s">
        <v>39</v>
      </c>
      <c r="D46" s="44"/>
      <c r="E46" s="45">
        <f t="shared" ref="E46:T46" si="9">SUM(E35:E45)</f>
        <v>240</v>
      </c>
      <c r="F46" s="45">
        <f t="shared" si="9"/>
        <v>34</v>
      </c>
      <c r="G46" s="45">
        <f t="shared" si="9"/>
        <v>87</v>
      </c>
      <c r="H46" s="45">
        <f t="shared" si="9"/>
        <v>0</v>
      </c>
      <c r="I46" s="45">
        <f t="shared" si="9"/>
        <v>0</v>
      </c>
      <c r="J46" s="45">
        <f t="shared" si="9"/>
        <v>21</v>
      </c>
      <c r="K46" s="45">
        <f t="shared" si="9"/>
        <v>29</v>
      </c>
      <c r="L46" s="45">
        <f t="shared" si="9"/>
        <v>0</v>
      </c>
      <c r="M46" s="45">
        <f t="shared" si="9"/>
        <v>53</v>
      </c>
      <c r="N46" s="45">
        <f t="shared" si="9"/>
        <v>53</v>
      </c>
      <c r="O46" s="45">
        <f t="shared" si="9"/>
        <v>0</v>
      </c>
      <c r="P46" s="45">
        <f t="shared" si="9"/>
        <v>13</v>
      </c>
      <c r="Q46" s="45">
        <f t="shared" si="9"/>
        <v>0</v>
      </c>
      <c r="R46" s="45">
        <f t="shared" si="9"/>
        <v>0</v>
      </c>
      <c r="S46" s="45">
        <f t="shared" si="9"/>
        <v>0</v>
      </c>
      <c r="T46" s="45">
        <f t="shared" si="9"/>
        <v>89</v>
      </c>
      <c r="U46" s="46">
        <f>((T46+Q46+N46-R46)+(O46*2))/E46</f>
        <v>0.59166666666666667</v>
      </c>
      <c r="V46" s="47">
        <v>160</v>
      </c>
      <c r="W46" s="47" t="s">
        <v>95</v>
      </c>
      <c r="X46" s="47" t="s">
        <v>96</v>
      </c>
      <c r="Y46" s="74">
        <v>311</v>
      </c>
      <c r="Z46" s="78" t="s">
        <v>459</v>
      </c>
      <c r="AA46" s="44" t="s">
        <v>184</v>
      </c>
      <c r="AB46" s="80" t="s">
        <v>185</v>
      </c>
    </row>
    <row r="47" spans="1:28" x14ac:dyDescent="0.3">
      <c r="A47" s="1"/>
      <c r="B47" s="1"/>
      <c r="C47" s="1"/>
      <c r="D47" s="1"/>
      <c r="F47" s="50" t="s">
        <v>40</v>
      </c>
      <c r="G47" s="51">
        <f>F46/G46</f>
        <v>0.39080459770114945</v>
      </c>
      <c r="H47" s="27"/>
      <c r="I47" s="1"/>
      <c r="J47" s="50" t="s">
        <v>41</v>
      </c>
      <c r="K47" s="52">
        <f>J46/K46</f>
        <v>0.72413793103448276</v>
      </c>
      <c r="L47" s="1"/>
      <c r="M47" s="39" t="s">
        <v>42</v>
      </c>
      <c r="N47" s="53"/>
      <c r="P47" s="1"/>
      <c r="Q47" s="1"/>
      <c r="R47" s="1"/>
      <c r="S47" s="1"/>
      <c r="T47" s="1"/>
      <c r="U47" s="1"/>
      <c r="V47" s="22"/>
      <c r="W47" s="22"/>
      <c r="X47" s="22"/>
      <c r="Y47" s="54"/>
      <c r="Z47" s="42"/>
      <c r="AA47" s="1"/>
      <c r="AB47" s="1"/>
    </row>
    <row r="48" spans="1:28" x14ac:dyDescent="0.3">
      <c r="A48" s="1"/>
      <c r="B48" s="1"/>
      <c r="C48" s="5" t="s">
        <v>43</v>
      </c>
      <c r="V48" s="22"/>
      <c r="W48" s="22"/>
      <c r="X48" s="22"/>
      <c r="Y48" s="54"/>
      <c r="Z48" s="42"/>
      <c r="AA48" s="1"/>
      <c r="AB48" s="1"/>
    </row>
    <row r="49" spans="1:28" x14ac:dyDescent="0.3">
      <c r="A49" s="1"/>
      <c r="B49" s="1"/>
      <c r="C49" s="1" t="s">
        <v>460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22"/>
      <c r="W49" s="22"/>
      <c r="X49" s="22"/>
      <c r="Y49" s="54"/>
      <c r="Z49" s="42"/>
      <c r="AA49" s="1"/>
      <c r="AB49" s="1"/>
    </row>
    <row r="50" spans="1:28" x14ac:dyDescent="0.3">
      <c r="A50" s="1"/>
      <c r="B50" s="1"/>
      <c r="C50" s="5"/>
      <c r="V50" s="22"/>
      <c r="W50" s="22"/>
      <c r="X50" s="22"/>
      <c r="Y50" s="54"/>
      <c r="Z50" s="42"/>
      <c r="AA50" s="1"/>
      <c r="AB50" s="1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2"/>
      <c r="AA51" s="1"/>
      <c r="AB51" s="1"/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D10E3-B54F-4498-BE5B-78AB4A6E4434}">
  <sheetPr>
    <tabColor rgb="FF92D050"/>
  </sheetPr>
  <dimension ref="A1:AB49"/>
  <sheetViews>
    <sheetView workbookViewId="0">
      <selection activeCell="F6" sqref="F6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476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29189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100</v>
      </c>
      <c r="D4" s="7" t="s">
        <v>4</v>
      </c>
      <c r="E4" s="8"/>
      <c r="F4" s="5"/>
      <c r="G4" s="1"/>
      <c r="J4" s="15" t="s">
        <v>149</v>
      </c>
      <c r="K4" s="16" t="str">
        <f>+C11</f>
        <v>New Orleans Pride</v>
      </c>
      <c r="L4" s="17"/>
      <c r="M4" s="18"/>
      <c r="N4" s="19">
        <v>28</v>
      </c>
      <c r="O4" s="19">
        <v>24</v>
      </c>
      <c r="P4" s="19">
        <v>30</v>
      </c>
      <c r="Q4" s="19">
        <v>12</v>
      </c>
      <c r="R4" s="20"/>
      <c r="S4" s="21">
        <f>SUM(N4:R4)</f>
        <v>94</v>
      </c>
      <c r="T4" s="22">
        <v>165</v>
      </c>
    </row>
    <row r="5" spans="1:28" x14ac:dyDescent="0.3">
      <c r="B5" s="1"/>
      <c r="C5" s="6" t="s">
        <v>146</v>
      </c>
      <c r="D5" s="7" t="s">
        <v>5</v>
      </c>
      <c r="E5" s="1"/>
      <c r="F5" s="1"/>
      <c r="G5" s="1"/>
      <c r="J5" s="15" t="s">
        <v>150</v>
      </c>
      <c r="K5" s="16" t="str">
        <f>+C34</f>
        <v>Chicago Hustle</v>
      </c>
      <c r="L5" s="17"/>
      <c r="M5" s="18"/>
      <c r="N5" s="19">
        <v>17</v>
      </c>
      <c r="O5" s="19">
        <v>25</v>
      </c>
      <c r="P5" s="19">
        <v>33</v>
      </c>
      <c r="Q5" s="19">
        <v>25</v>
      </c>
      <c r="R5" s="20"/>
      <c r="S5" s="21">
        <f>SUM(N5:R5)</f>
        <v>100</v>
      </c>
      <c r="T5" s="22">
        <v>165</v>
      </c>
      <c r="U5" s="1"/>
      <c r="V5" s="1"/>
      <c r="W5" s="1"/>
    </row>
    <row r="6" spans="1:28" x14ac:dyDescent="0.3">
      <c r="C6" s="23">
        <v>1042</v>
      </c>
      <c r="D6" s="7" t="s">
        <v>6</v>
      </c>
      <c r="F6" s="1" t="s">
        <v>508</v>
      </c>
      <c r="T6" s="1"/>
      <c r="U6" s="1"/>
      <c r="V6" s="1"/>
      <c r="W6" s="1"/>
    </row>
    <row r="7" spans="1:28" x14ac:dyDescent="0.3">
      <c r="B7" s="1"/>
      <c r="C7" s="24" t="s">
        <v>147</v>
      </c>
      <c r="D7" s="7" t="s">
        <v>7</v>
      </c>
      <c r="G7" s="1"/>
      <c r="S7" s="1"/>
      <c r="T7" s="25" t="s">
        <v>8</v>
      </c>
      <c r="U7" s="1"/>
      <c r="V7" s="26">
        <v>165</v>
      </c>
      <c r="W7" s="1"/>
    </row>
    <row r="8" spans="1:28" x14ac:dyDescent="0.3">
      <c r="B8" s="1"/>
      <c r="C8" s="24" t="s">
        <v>148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8.9583333333333334E-2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New Orleans Pride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6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66</v>
      </c>
      <c r="B13" s="1" t="s">
        <v>45</v>
      </c>
      <c r="C13" s="27" t="s">
        <v>50</v>
      </c>
      <c r="D13" s="38">
        <v>15</v>
      </c>
      <c r="E13" s="27">
        <v>39</v>
      </c>
      <c r="F13" s="27">
        <v>7</v>
      </c>
      <c r="G13" s="27">
        <v>13</v>
      </c>
      <c r="H13" s="27"/>
      <c r="I13" s="27"/>
      <c r="J13" s="27">
        <v>3</v>
      </c>
      <c r="K13" s="27">
        <v>4</v>
      </c>
      <c r="L13" s="27">
        <v>3</v>
      </c>
      <c r="M13" s="27">
        <v>4</v>
      </c>
      <c r="N13" s="27">
        <f t="shared" ref="N13:N23" si="0">SUM(L13:M13)</f>
        <v>7</v>
      </c>
      <c r="O13" s="27">
        <v>4</v>
      </c>
      <c r="P13" s="39">
        <v>2</v>
      </c>
      <c r="Q13" s="27">
        <v>3</v>
      </c>
      <c r="R13" s="27">
        <v>8</v>
      </c>
      <c r="S13" s="27">
        <v>1</v>
      </c>
      <c r="T13" s="27">
        <f t="shared" ref="T13:T23" si="1">+(F13*2)+J13</f>
        <v>17</v>
      </c>
      <c r="U13" s="40">
        <f t="shared" ref="U13:U23" si="2">IFERROR(((T13+Q13+N13-R13)+(O13*2))/E13,"")</f>
        <v>0.69230769230769229</v>
      </c>
      <c r="V13" s="22">
        <v>165</v>
      </c>
      <c r="W13" s="22" t="s">
        <v>95</v>
      </c>
      <c r="X13" s="22" t="s">
        <v>83</v>
      </c>
      <c r="Y13" s="73">
        <v>1042</v>
      </c>
      <c r="Z13" s="42"/>
      <c r="AA13" s="1" t="s">
        <v>97</v>
      </c>
      <c r="AB13" s="28" t="s">
        <v>144</v>
      </c>
    </row>
    <row r="14" spans="1:28" x14ac:dyDescent="0.3">
      <c r="A14" s="1" t="s">
        <v>66</v>
      </c>
      <c r="B14" s="1" t="s">
        <v>45</v>
      </c>
      <c r="C14" s="27" t="s">
        <v>145</v>
      </c>
      <c r="D14" s="38">
        <v>23</v>
      </c>
      <c r="E14" s="27">
        <v>8</v>
      </c>
      <c r="F14" s="27">
        <v>0</v>
      </c>
      <c r="G14" s="27">
        <v>2</v>
      </c>
      <c r="H14" s="27"/>
      <c r="I14" s="27"/>
      <c r="J14" s="27">
        <v>2</v>
      </c>
      <c r="K14" s="27">
        <v>2</v>
      </c>
      <c r="L14" s="27">
        <v>0</v>
      </c>
      <c r="M14" s="27">
        <v>2</v>
      </c>
      <c r="N14" s="27">
        <f t="shared" si="0"/>
        <v>2</v>
      </c>
      <c r="O14" s="39">
        <v>2</v>
      </c>
      <c r="P14" s="39">
        <v>2</v>
      </c>
      <c r="Q14" s="39">
        <v>3</v>
      </c>
      <c r="R14" s="39">
        <v>4</v>
      </c>
      <c r="S14" s="39">
        <v>0</v>
      </c>
      <c r="T14" s="27">
        <f t="shared" si="1"/>
        <v>2</v>
      </c>
      <c r="U14" s="40">
        <f t="shared" si="2"/>
        <v>0.875</v>
      </c>
      <c r="V14" s="22">
        <v>165</v>
      </c>
      <c r="W14" s="22" t="s">
        <v>95</v>
      </c>
      <c r="X14" s="22" t="s">
        <v>83</v>
      </c>
      <c r="Y14" s="73">
        <v>1042</v>
      </c>
      <c r="Z14" s="42"/>
      <c r="AA14" s="1" t="s">
        <v>97</v>
      </c>
      <c r="AB14" s="28" t="s">
        <v>144</v>
      </c>
    </row>
    <row r="15" spans="1:28" x14ac:dyDescent="0.3">
      <c r="A15" s="1" t="s">
        <v>66</v>
      </c>
      <c r="B15" s="1" t="s">
        <v>45</v>
      </c>
      <c r="C15" s="27" t="s">
        <v>49</v>
      </c>
      <c r="D15" s="38">
        <v>10</v>
      </c>
      <c r="E15" s="27">
        <v>22</v>
      </c>
      <c r="F15" s="27">
        <v>4</v>
      </c>
      <c r="G15" s="27">
        <v>8</v>
      </c>
      <c r="H15" s="27"/>
      <c r="I15" s="27"/>
      <c r="J15" s="27">
        <v>0</v>
      </c>
      <c r="K15" s="27">
        <v>5</v>
      </c>
      <c r="L15" s="27">
        <v>0</v>
      </c>
      <c r="M15" s="27">
        <v>1</v>
      </c>
      <c r="N15" s="27">
        <f t="shared" si="0"/>
        <v>1</v>
      </c>
      <c r="O15" s="39">
        <v>4</v>
      </c>
      <c r="P15" s="57">
        <v>6</v>
      </c>
      <c r="Q15" s="39">
        <v>2</v>
      </c>
      <c r="R15" s="39">
        <v>8</v>
      </c>
      <c r="S15" s="39">
        <v>0</v>
      </c>
      <c r="T15" s="27">
        <f t="shared" si="1"/>
        <v>8</v>
      </c>
      <c r="U15" s="40">
        <f t="shared" si="2"/>
        <v>0.5</v>
      </c>
      <c r="V15" s="22">
        <v>165</v>
      </c>
      <c r="W15" s="22" t="s">
        <v>95</v>
      </c>
      <c r="X15" s="22" t="s">
        <v>83</v>
      </c>
      <c r="Y15" s="73">
        <v>1042</v>
      </c>
      <c r="Z15" s="42"/>
      <c r="AA15" s="1" t="s">
        <v>97</v>
      </c>
      <c r="AB15" s="28" t="s">
        <v>144</v>
      </c>
    </row>
    <row r="16" spans="1:28" x14ac:dyDescent="0.3">
      <c r="A16" s="1" t="s">
        <v>66</v>
      </c>
      <c r="B16" s="1" t="s">
        <v>45</v>
      </c>
      <c r="C16" s="27" t="s">
        <v>46</v>
      </c>
      <c r="D16" s="38">
        <v>12</v>
      </c>
      <c r="E16" s="27" t="s">
        <v>415</v>
      </c>
      <c r="F16" s="27"/>
      <c r="G16" s="27"/>
      <c r="H16" s="27"/>
      <c r="I16" s="27"/>
      <c r="J16" s="27"/>
      <c r="K16" s="27"/>
      <c r="L16" s="27"/>
      <c r="M16" s="27"/>
      <c r="N16" s="27"/>
      <c r="O16" s="39"/>
      <c r="P16" s="57"/>
      <c r="Q16" s="39"/>
      <c r="R16" s="39"/>
      <c r="S16" s="39"/>
      <c r="T16" s="27"/>
      <c r="U16" s="40"/>
      <c r="V16" s="22">
        <v>165</v>
      </c>
      <c r="W16" s="22" t="s">
        <v>95</v>
      </c>
      <c r="X16" s="22" t="s">
        <v>83</v>
      </c>
      <c r="Y16" s="73">
        <v>1042</v>
      </c>
      <c r="Z16" s="42"/>
      <c r="AA16" s="1" t="s">
        <v>97</v>
      </c>
      <c r="AB16" s="28" t="s">
        <v>144</v>
      </c>
    </row>
    <row r="17" spans="1:28" x14ac:dyDescent="0.3">
      <c r="A17" s="1" t="s">
        <v>66</v>
      </c>
      <c r="B17" s="1" t="s">
        <v>45</v>
      </c>
      <c r="C17" s="27" t="s">
        <v>52</v>
      </c>
      <c r="D17" s="38">
        <v>32</v>
      </c>
      <c r="E17" s="27">
        <v>20</v>
      </c>
      <c r="F17" s="27">
        <v>2</v>
      </c>
      <c r="G17" s="27">
        <v>6</v>
      </c>
      <c r="H17" s="27"/>
      <c r="I17" s="27"/>
      <c r="J17" s="27">
        <v>3</v>
      </c>
      <c r="K17" s="27">
        <v>4</v>
      </c>
      <c r="L17" s="27">
        <v>3</v>
      </c>
      <c r="M17" s="27">
        <v>6</v>
      </c>
      <c r="N17" s="27">
        <f t="shared" si="0"/>
        <v>9</v>
      </c>
      <c r="O17" s="39">
        <v>0</v>
      </c>
      <c r="P17" s="39">
        <v>3</v>
      </c>
      <c r="Q17" s="39">
        <v>1</v>
      </c>
      <c r="R17" s="39">
        <v>1</v>
      </c>
      <c r="S17" s="39">
        <v>0</v>
      </c>
      <c r="T17" s="27">
        <f t="shared" si="1"/>
        <v>7</v>
      </c>
      <c r="U17" s="40">
        <f t="shared" si="2"/>
        <v>0.8</v>
      </c>
      <c r="V17" s="22">
        <v>165</v>
      </c>
      <c r="W17" s="22" t="s">
        <v>95</v>
      </c>
      <c r="X17" s="22" t="s">
        <v>83</v>
      </c>
      <c r="Y17" s="73">
        <v>1042</v>
      </c>
      <c r="Z17" s="42"/>
      <c r="AA17" s="1" t="s">
        <v>97</v>
      </c>
      <c r="AB17" s="28" t="s">
        <v>144</v>
      </c>
    </row>
    <row r="18" spans="1:28" x14ac:dyDescent="0.3">
      <c r="A18" s="1" t="s">
        <v>66</v>
      </c>
      <c r="B18" s="1" t="s">
        <v>45</v>
      </c>
      <c r="C18" s="27" t="s">
        <v>47</v>
      </c>
      <c r="D18" s="38">
        <v>30</v>
      </c>
      <c r="E18" s="27">
        <v>39</v>
      </c>
      <c r="F18" s="27">
        <v>3</v>
      </c>
      <c r="G18" s="27">
        <v>9</v>
      </c>
      <c r="H18" s="27"/>
      <c r="I18" s="27"/>
      <c r="J18" s="27">
        <v>4</v>
      </c>
      <c r="K18" s="27">
        <v>4</v>
      </c>
      <c r="L18" s="27">
        <v>3</v>
      </c>
      <c r="M18" s="27">
        <v>7</v>
      </c>
      <c r="N18" s="27">
        <f t="shared" si="0"/>
        <v>10</v>
      </c>
      <c r="O18" s="39">
        <v>6</v>
      </c>
      <c r="P18" s="39">
        <v>2</v>
      </c>
      <c r="Q18" s="39">
        <v>1</v>
      </c>
      <c r="R18" s="39">
        <v>3</v>
      </c>
      <c r="S18" s="39">
        <v>0</v>
      </c>
      <c r="T18" s="27">
        <f t="shared" si="1"/>
        <v>10</v>
      </c>
      <c r="U18" s="40">
        <f t="shared" si="2"/>
        <v>0.76923076923076927</v>
      </c>
      <c r="V18" s="22">
        <v>165</v>
      </c>
      <c r="W18" s="22" t="s">
        <v>95</v>
      </c>
      <c r="X18" s="22" t="s">
        <v>83</v>
      </c>
      <c r="Y18" s="73">
        <v>1042</v>
      </c>
      <c r="Z18" s="42"/>
      <c r="AA18" s="1" t="s">
        <v>97</v>
      </c>
      <c r="AB18" s="28" t="s">
        <v>144</v>
      </c>
    </row>
    <row r="19" spans="1:28" x14ac:dyDescent="0.3">
      <c r="A19" s="1" t="s">
        <v>66</v>
      </c>
      <c r="B19" s="1" t="s">
        <v>45</v>
      </c>
      <c r="C19" s="27" t="s">
        <v>53</v>
      </c>
      <c r="D19" s="38">
        <v>24</v>
      </c>
      <c r="E19" s="27">
        <v>9</v>
      </c>
      <c r="F19" s="27">
        <v>3</v>
      </c>
      <c r="G19" s="27">
        <v>3</v>
      </c>
      <c r="H19" s="27"/>
      <c r="I19" s="27"/>
      <c r="J19" s="27">
        <v>3</v>
      </c>
      <c r="K19" s="27">
        <v>4</v>
      </c>
      <c r="L19" s="27">
        <v>1</v>
      </c>
      <c r="M19" s="27">
        <v>0</v>
      </c>
      <c r="N19" s="27">
        <f t="shared" si="0"/>
        <v>1</v>
      </c>
      <c r="O19" s="39">
        <v>0</v>
      </c>
      <c r="P19" s="39">
        <v>0</v>
      </c>
      <c r="Q19" s="39">
        <v>0</v>
      </c>
      <c r="R19" s="39">
        <v>1</v>
      </c>
      <c r="S19" s="39">
        <v>0</v>
      </c>
      <c r="T19" s="27">
        <f t="shared" si="1"/>
        <v>9</v>
      </c>
      <c r="U19" s="40">
        <f t="shared" si="2"/>
        <v>1</v>
      </c>
      <c r="V19" s="22">
        <v>165</v>
      </c>
      <c r="W19" s="22" t="s">
        <v>95</v>
      </c>
      <c r="X19" s="22" t="s">
        <v>83</v>
      </c>
      <c r="Y19" s="73">
        <v>1042</v>
      </c>
      <c r="Z19" s="42"/>
      <c r="AA19" s="1" t="s">
        <v>97</v>
      </c>
      <c r="AB19" s="28" t="s">
        <v>144</v>
      </c>
    </row>
    <row r="20" spans="1:28" x14ac:dyDescent="0.3">
      <c r="A20" s="1" t="s">
        <v>66</v>
      </c>
      <c r="B20" s="1" t="s">
        <v>45</v>
      </c>
      <c r="C20" s="27" t="s">
        <v>48</v>
      </c>
      <c r="D20" s="38">
        <v>31</v>
      </c>
      <c r="E20" s="27">
        <v>36</v>
      </c>
      <c r="F20" s="27">
        <v>6</v>
      </c>
      <c r="G20" s="27">
        <v>15</v>
      </c>
      <c r="H20" s="27"/>
      <c r="I20" s="27"/>
      <c r="J20" s="27">
        <v>1</v>
      </c>
      <c r="K20" s="27">
        <v>3</v>
      </c>
      <c r="L20" s="27">
        <v>6</v>
      </c>
      <c r="M20" s="27">
        <v>7</v>
      </c>
      <c r="N20" s="27">
        <f t="shared" si="0"/>
        <v>13</v>
      </c>
      <c r="O20" s="39">
        <v>2</v>
      </c>
      <c r="P20" s="39">
        <v>2</v>
      </c>
      <c r="Q20" s="39">
        <v>0</v>
      </c>
      <c r="R20" s="39">
        <v>3</v>
      </c>
      <c r="S20" s="39">
        <v>2</v>
      </c>
      <c r="T20" s="27">
        <f t="shared" si="1"/>
        <v>13</v>
      </c>
      <c r="U20" s="40">
        <f t="shared" si="2"/>
        <v>0.75</v>
      </c>
      <c r="V20" s="22">
        <v>165</v>
      </c>
      <c r="W20" s="22" t="s">
        <v>95</v>
      </c>
      <c r="X20" s="22" t="s">
        <v>83</v>
      </c>
      <c r="Y20" s="73">
        <v>1042</v>
      </c>
      <c r="Z20" s="42"/>
      <c r="AA20" s="1" t="s">
        <v>97</v>
      </c>
      <c r="AB20" s="28" t="s">
        <v>144</v>
      </c>
    </row>
    <row r="21" spans="1:28" x14ac:dyDescent="0.3">
      <c r="A21" s="1" t="s">
        <v>66</v>
      </c>
      <c r="B21" s="1" t="s">
        <v>45</v>
      </c>
      <c r="C21" s="27" t="s">
        <v>51</v>
      </c>
      <c r="D21" s="38">
        <v>34</v>
      </c>
      <c r="E21" s="27">
        <v>44</v>
      </c>
      <c r="F21" s="27">
        <v>7</v>
      </c>
      <c r="G21" s="27">
        <v>15</v>
      </c>
      <c r="H21" s="27"/>
      <c r="I21" s="27"/>
      <c r="J21" s="27">
        <v>8</v>
      </c>
      <c r="K21" s="27">
        <v>10</v>
      </c>
      <c r="L21" s="27">
        <v>1</v>
      </c>
      <c r="M21" s="27">
        <v>5</v>
      </c>
      <c r="N21" s="27">
        <f t="shared" si="0"/>
        <v>6</v>
      </c>
      <c r="O21" s="39">
        <v>1</v>
      </c>
      <c r="P21" s="39">
        <v>3</v>
      </c>
      <c r="Q21" s="39">
        <v>1</v>
      </c>
      <c r="R21" s="39">
        <v>9</v>
      </c>
      <c r="S21" s="39">
        <v>0</v>
      </c>
      <c r="T21" s="27">
        <f t="shared" si="1"/>
        <v>22</v>
      </c>
      <c r="U21" s="40">
        <f t="shared" si="2"/>
        <v>0.5</v>
      </c>
      <c r="V21" s="22">
        <v>165</v>
      </c>
      <c r="W21" s="22" t="s">
        <v>95</v>
      </c>
      <c r="X21" s="22" t="s">
        <v>83</v>
      </c>
      <c r="Y21" s="73">
        <v>1042</v>
      </c>
      <c r="Z21" s="42"/>
      <c r="AA21" s="1" t="s">
        <v>97</v>
      </c>
      <c r="AB21" s="28" t="s">
        <v>144</v>
      </c>
    </row>
    <row r="22" spans="1:28" x14ac:dyDescent="0.3">
      <c r="A22" s="1" t="s">
        <v>66</v>
      </c>
      <c r="B22" s="1" t="s">
        <v>45</v>
      </c>
      <c r="C22" s="27" t="s">
        <v>54</v>
      </c>
      <c r="D22" s="38">
        <v>5</v>
      </c>
      <c r="E22" s="27" t="s">
        <v>415</v>
      </c>
      <c r="F22" s="27"/>
      <c r="G22" s="27"/>
      <c r="H22" s="27"/>
      <c r="I22" s="27"/>
      <c r="J22" s="27"/>
      <c r="K22" s="27"/>
      <c r="L22" s="27"/>
      <c r="M22" s="27"/>
      <c r="N22" s="27"/>
      <c r="O22" s="39"/>
      <c r="P22" s="39"/>
      <c r="Q22" s="39"/>
      <c r="R22" s="39"/>
      <c r="S22" s="39"/>
      <c r="T22" s="27"/>
      <c r="U22" s="40"/>
      <c r="V22" s="22">
        <v>165</v>
      </c>
      <c r="W22" s="22" t="s">
        <v>95</v>
      </c>
      <c r="X22" s="22" t="s">
        <v>83</v>
      </c>
      <c r="Y22" s="73">
        <v>1042</v>
      </c>
      <c r="Z22" s="42"/>
      <c r="AA22" s="1" t="s">
        <v>97</v>
      </c>
      <c r="AB22" s="28" t="s">
        <v>144</v>
      </c>
    </row>
    <row r="23" spans="1:28" x14ac:dyDescent="0.3">
      <c r="A23" s="1" t="s">
        <v>66</v>
      </c>
      <c r="B23" s="1" t="s">
        <v>45</v>
      </c>
      <c r="C23" s="27" t="s">
        <v>55</v>
      </c>
      <c r="D23" s="38">
        <v>11</v>
      </c>
      <c r="E23" s="27">
        <v>23</v>
      </c>
      <c r="F23" s="27">
        <v>3</v>
      </c>
      <c r="G23" s="27">
        <v>6</v>
      </c>
      <c r="H23" s="27"/>
      <c r="I23" s="27"/>
      <c r="J23" s="27">
        <v>0</v>
      </c>
      <c r="K23" s="27">
        <v>0</v>
      </c>
      <c r="L23" s="27">
        <v>2</v>
      </c>
      <c r="M23" s="27">
        <v>1</v>
      </c>
      <c r="N23" s="27">
        <f t="shared" si="0"/>
        <v>3</v>
      </c>
      <c r="O23" s="39">
        <v>2</v>
      </c>
      <c r="P23" s="39">
        <v>4</v>
      </c>
      <c r="Q23" s="39">
        <v>1</v>
      </c>
      <c r="R23" s="39">
        <v>6</v>
      </c>
      <c r="S23" s="39">
        <v>0</v>
      </c>
      <c r="T23" s="27">
        <f t="shared" si="1"/>
        <v>6</v>
      </c>
      <c r="U23" s="40">
        <f t="shared" si="2"/>
        <v>0.34782608695652173</v>
      </c>
      <c r="V23" s="22">
        <v>165</v>
      </c>
      <c r="W23" s="22" t="s">
        <v>95</v>
      </c>
      <c r="X23" s="22" t="s">
        <v>83</v>
      </c>
      <c r="Y23" s="73">
        <v>1042</v>
      </c>
      <c r="Z23" s="42"/>
      <c r="AA23" s="1" t="s">
        <v>97</v>
      </c>
      <c r="AB23" s="28" t="s">
        <v>144</v>
      </c>
    </row>
    <row r="24" spans="1:28" x14ac:dyDescent="0.3">
      <c r="A24" s="44" t="s">
        <v>66</v>
      </c>
      <c r="B24" s="44" t="s">
        <v>45</v>
      </c>
      <c r="C24" s="45" t="s">
        <v>39</v>
      </c>
      <c r="D24" s="44"/>
      <c r="E24" s="45">
        <f t="shared" ref="E24:T24" si="3">SUM(E13:E23)</f>
        <v>240</v>
      </c>
      <c r="F24" s="45">
        <f t="shared" si="3"/>
        <v>35</v>
      </c>
      <c r="G24" s="45">
        <f t="shared" si="3"/>
        <v>77</v>
      </c>
      <c r="H24" s="45">
        <f t="shared" si="3"/>
        <v>0</v>
      </c>
      <c r="I24" s="45">
        <f t="shared" si="3"/>
        <v>0</v>
      </c>
      <c r="J24" s="45">
        <f t="shared" si="3"/>
        <v>24</v>
      </c>
      <c r="K24" s="45">
        <f t="shared" si="3"/>
        <v>36</v>
      </c>
      <c r="L24" s="45">
        <f t="shared" si="3"/>
        <v>19</v>
      </c>
      <c r="M24" s="45">
        <f t="shared" si="3"/>
        <v>33</v>
      </c>
      <c r="N24" s="45">
        <f t="shared" si="3"/>
        <v>52</v>
      </c>
      <c r="O24" s="45">
        <f t="shared" si="3"/>
        <v>21</v>
      </c>
      <c r="P24" s="45">
        <f t="shared" si="3"/>
        <v>24</v>
      </c>
      <c r="Q24" s="45">
        <f t="shared" si="3"/>
        <v>12</v>
      </c>
      <c r="R24" s="45">
        <f t="shared" si="3"/>
        <v>43</v>
      </c>
      <c r="S24" s="45">
        <f t="shared" si="3"/>
        <v>3</v>
      </c>
      <c r="T24" s="45">
        <f t="shared" si="3"/>
        <v>94</v>
      </c>
      <c r="U24" s="46">
        <f>((T24+Q24+N24-R24)+(O24*2))/E24</f>
        <v>0.65416666666666667</v>
      </c>
      <c r="V24" s="47">
        <v>165</v>
      </c>
      <c r="W24" s="47" t="s">
        <v>95</v>
      </c>
      <c r="X24" s="47" t="s">
        <v>83</v>
      </c>
      <c r="Y24" s="74">
        <v>1042</v>
      </c>
      <c r="Z24" s="78" t="s">
        <v>574</v>
      </c>
      <c r="AA24" s="44" t="s">
        <v>97</v>
      </c>
      <c r="AB24" s="80" t="s">
        <v>144</v>
      </c>
    </row>
    <row r="25" spans="1:28" x14ac:dyDescent="0.3">
      <c r="A25" s="1"/>
      <c r="B25" s="1"/>
      <c r="C25" s="1"/>
      <c r="D25" s="1"/>
      <c r="F25" s="50" t="s">
        <v>40</v>
      </c>
      <c r="G25" s="51">
        <f>F24/G24</f>
        <v>0.45454545454545453</v>
      </c>
      <c r="H25" s="27"/>
      <c r="I25" s="1"/>
      <c r="J25" s="50" t="s">
        <v>41</v>
      </c>
      <c r="K25" s="52">
        <f>J24/K24</f>
        <v>0.66666666666666663</v>
      </c>
      <c r="L25" s="1"/>
      <c r="M25" s="39" t="s">
        <v>42</v>
      </c>
      <c r="N25" s="53">
        <v>8</v>
      </c>
      <c r="P25" s="1"/>
      <c r="Q25" s="1"/>
      <c r="R25" s="1"/>
      <c r="S25" s="1"/>
      <c r="T25" s="1"/>
      <c r="U25" s="1"/>
      <c r="V25" s="22"/>
      <c r="W25" s="22"/>
      <c r="X25" s="22"/>
      <c r="Y25" s="54"/>
      <c r="Z25" s="42"/>
      <c r="AA25" s="1"/>
      <c r="AB25" s="1"/>
    </row>
    <row r="26" spans="1:28" x14ac:dyDescent="0.3">
      <c r="A26" s="1"/>
      <c r="B26" s="1"/>
      <c r="C26" s="5" t="s">
        <v>43</v>
      </c>
      <c r="V26" s="22"/>
      <c r="W26" s="22"/>
      <c r="X26" s="22"/>
      <c r="Y26" s="54"/>
      <c r="Z26" s="42"/>
      <c r="AA26" s="1"/>
      <c r="AB26" s="1"/>
    </row>
    <row r="27" spans="1:28" x14ac:dyDescent="0.3">
      <c r="A27" s="1"/>
      <c r="B27" s="1"/>
      <c r="C27" s="1" t="s">
        <v>163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4"/>
      <c r="Z33" s="42"/>
      <c r="AA33" s="1"/>
      <c r="AB33" s="1"/>
    </row>
    <row r="34" spans="1:28" x14ac:dyDescent="0.3">
      <c r="B34" s="1"/>
      <c r="C34" s="55" t="s">
        <v>67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56">
        <v>5</v>
      </c>
      <c r="W34" s="1"/>
      <c r="X34" s="1"/>
      <c r="Y34" s="31"/>
      <c r="Z34" s="42"/>
      <c r="AA34" s="1"/>
      <c r="AB34" s="1"/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66</v>
      </c>
      <c r="C36" s="27" t="s">
        <v>151</v>
      </c>
      <c r="D36" s="38">
        <v>30</v>
      </c>
      <c r="E36" s="27">
        <v>23</v>
      </c>
      <c r="F36" s="27">
        <v>8</v>
      </c>
      <c r="G36" s="27">
        <v>12</v>
      </c>
      <c r="H36" s="27"/>
      <c r="I36" s="27"/>
      <c r="J36" s="27">
        <v>0</v>
      </c>
      <c r="K36" s="27">
        <v>0</v>
      </c>
      <c r="L36" s="27">
        <v>3</v>
      </c>
      <c r="M36" s="27">
        <v>3</v>
      </c>
      <c r="N36" s="27">
        <f>SUM(L36:M36)</f>
        <v>6</v>
      </c>
      <c r="O36" s="27">
        <v>0</v>
      </c>
      <c r="P36" s="39">
        <v>5</v>
      </c>
      <c r="Q36" s="27">
        <v>2</v>
      </c>
      <c r="R36" s="27">
        <v>5</v>
      </c>
      <c r="S36" s="27">
        <v>0</v>
      </c>
      <c r="T36" s="27">
        <f>(H36*3)+((F36-H36)*2)+J36</f>
        <v>16</v>
      </c>
      <c r="U36" s="40">
        <f>IFERROR(((T36+Q36+N36-R36)+(O36*2))/E36,"")</f>
        <v>0.82608695652173914</v>
      </c>
      <c r="V36" s="22">
        <v>165</v>
      </c>
      <c r="W36" s="22" t="s">
        <v>82</v>
      </c>
      <c r="X36" s="22" t="s">
        <v>96</v>
      </c>
      <c r="Y36" s="73">
        <v>1042</v>
      </c>
      <c r="Z36" s="42"/>
      <c r="AA36" s="1" t="s">
        <v>152</v>
      </c>
      <c r="AB36" s="28" t="s">
        <v>153</v>
      </c>
    </row>
    <row r="37" spans="1:28" x14ac:dyDescent="0.3">
      <c r="A37" s="1" t="s">
        <v>45</v>
      </c>
      <c r="B37" s="1" t="s">
        <v>66</v>
      </c>
      <c r="C37" s="27" t="s">
        <v>154</v>
      </c>
      <c r="D37" s="38">
        <v>21</v>
      </c>
      <c r="E37" s="27">
        <v>26</v>
      </c>
      <c r="F37" s="27">
        <v>1</v>
      </c>
      <c r="G37" s="27">
        <v>5</v>
      </c>
      <c r="H37" s="27"/>
      <c r="I37" s="27"/>
      <c r="J37" s="27">
        <v>1</v>
      </c>
      <c r="K37" s="27">
        <v>2</v>
      </c>
      <c r="L37" s="27">
        <v>3</v>
      </c>
      <c r="M37" s="27">
        <v>3</v>
      </c>
      <c r="N37" s="27">
        <f t="shared" ref="N37:N42" si="4">SUM(L37:M37)</f>
        <v>6</v>
      </c>
      <c r="O37" s="39">
        <v>2</v>
      </c>
      <c r="P37" s="57">
        <v>6</v>
      </c>
      <c r="Q37" s="39">
        <v>3</v>
      </c>
      <c r="R37" s="39">
        <v>2</v>
      </c>
      <c r="S37" s="39">
        <v>1</v>
      </c>
      <c r="T37" s="39">
        <f t="shared" ref="T37:T42" si="5">(H37*3)+((F37-H37)*2)+J37</f>
        <v>3</v>
      </c>
      <c r="U37" s="40">
        <f t="shared" ref="U37:U45" si="6">IFERROR(((T37+Q37+N37-R37)+(O37*2))/E37,"")</f>
        <v>0.53846153846153844</v>
      </c>
      <c r="V37" s="22">
        <v>165</v>
      </c>
      <c r="W37" s="22" t="s">
        <v>82</v>
      </c>
      <c r="X37" s="22" t="s">
        <v>96</v>
      </c>
      <c r="Y37" s="73">
        <v>1042</v>
      </c>
      <c r="Z37" s="42"/>
      <c r="AA37" s="1" t="s">
        <v>152</v>
      </c>
      <c r="AB37" s="28" t="s">
        <v>153</v>
      </c>
    </row>
    <row r="38" spans="1:28" x14ac:dyDescent="0.3">
      <c r="A38" s="1" t="s">
        <v>45</v>
      </c>
      <c r="B38" s="1" t="s">
        <v>66</v>
      </c>
      <c r="C38" s="27" t="s">
        <v>155</v>
      </c>
      <c r="D38" s="38">
        <v>15</v>
      </c>
      <c r="E38" s="27">
        <v>41</v>
      </c>
      <c r="F38" s="27">
        <v>7</v>
      </c>
      <c r="G38" s="27">
        <v>20</v>
      </c>
      <c r="H38" s="27"/>
      <c r="I38" s="27"/>
      <c r="J38" s="27">
        <v>4</v>
      </c>
      <c r="K38" s="27">
        <v>10</v>
      </c>
      <c r="L38" s="27">
        <v>1</v>
      </c>
      <c r="M38" s="27">
        <v>2</v>
      </c>
      <c r="N38" s="27">
        <f t="shared" si="4"/>
        <v>3</v>
      </c>
      <c r="O38" s="39">
        <v>10</v>
      </c>
      <c r="P38" s="57">
        <v>6</v>
      </c>
      <c r="Q38" s="39">
        <v>6</v>
      </c>
      <c r="R38" s="39">
        <v>8</v>
      </c>
      <c r="S38" s="39">
        <v>0</v>
      </c>
      <c r="T38" s="39">
        <f t="shared" si="5"/>
        <v>18</v>
      </c>
      <c r="U38" s="40">
        <f t="shared" si="6"/>
        <v>0.95121951219512191</v>
      </c>
      <c r="V38" s="22">
        <v>165</v>
      </c>
      <c r="W38" s="22" t="s">
        <v>82</v>
      </c>
      <c r="X38" s="22" t="s">
        <v>96</v>
      </c>
      <c r="Y38" s="73">
        <v>1042</v>
      </c>
      <c r="Z38" s="42"/>
      <c r="AA38" s="1" t="s">
        <v>152</v>
      </c>
      <c r="AB38" s="28" t="s">
        <v>153</v>
      </c>
    </row>
    <row r="39" spans="1:28" x14ac:dyDescent="0.3">
      <c r="A39" s="1" t="s">
        <v>45</v>
      </c>
      <c r="B39" s="1" t="s">
        <v>66</v>
      </c>
      <c r="C39" s="27" t="s">
        <v>156</v>
      </c>
      <c r="D39" s="38">
        <v>31</v>
      </c>
      <c r="E39" s="27">
        <v>35</v>
      </c>
      <c r="F39" s="27">
        <v>6</v>
      </c>
      <c r="G39" s="27">
        <v>13</v>
      </c>
      <c r="H39" s="27"/>
      <c r="I39" s="27"/>
      <c r="J39" s="27">
        <v>7</v>
      </c>
      <c r="K39" s="27">
        <v>8</v>
      </c>
      <c r="L39" s="27">
        <v>3</v>
      </c>
      <c r="M39" s="27">
        <v>6</v>
      </c>
      <c r="N39" s="27">
        <f t="shared" si="4"/>
        <v>9</v>
      </c>
      <c r="O39" s="39">
        <v>4</v>
      </c>
      <c r="P39" s="39">
        <v>2</v>
      </c>
      <c r="Q39" s="39">
        <v>8</v>
      </c>
      <c r="R39" s="39">
        <v>4</v>
      </c>
      <c r="S39" s="39">
        <v>1</v>
      </c>
      <c r="T39" s="39">
        <f t="shared" si="5"/>
        <v>19</v>
      </c>
      <c r="U39" s="40">
        <f t="shared" si="6"/>
        <v>1.1428571428571428</v>
      </c>
      <c r="V39" s="22">
        <v>165</v>
      </c>
      <c r="W39" s="22" t="s">
        <v>82</v>
      </c>
      <c r="X39" s="22" t="s">
        <v>96</v>
      </c>
      <c r="Y39" s="73">
        <v>1042</v>
      </c>
      <c r="Z39" s="42"/>
      <c r="AA39" s="1" t="s">
        <v>152</v>
      </c>
      <c r="AB39" s="28" t="s">
        <v>153</v>
      </c>
    </row>
    <row r="40" spans="1:28" x14ac:dyDescent="0.3">
      <c r="A40" s="1" t="s">
        <v>45</v>
      </c>
      <c r="B40" s="1" t="s">
        <v>66</v>
      </c>
      <c r="C40" s="27" t="s">
        <v>157</v>
      </c>
      <c r="D40" s="38">
        <v>22</v>
      </c>
      <c r="E40" s="27">
        <v>26</v>
      </c>
      <c r="F40" s="27">
        <v>7</v>
      </c>
      <c r="G40" s="27">
        <v>14</v>
      </c>
      <c r="H40" s="27"/>
      <c r="I40" s="27"/>
      <c r="J40" s="27">
        <v>3</v>
      </c>
      <c r="K40" s="27">
        <v>6</v>
      </c>
      <c r="L40" s="27">
        <v>2</v>
      </c>
      <c r="M40" s="27">
        <v>1</v>
      </c>
      <c r="N40" s="27">
        <f t="shared" si="4"/>
        <v>3</v>
      </c>
      <c r="O40" s="39">
        <v>1</v>
      </c>
      <c r="P40" s="39">
        <v>0</v>
      </c>
      <c r="Q40" s="39">
        <v>1</v>
      </c>
      <c r="R40" s="39">
        <v>2</v>
      </c>
      <c r="S40" s="39">
        <v>1</v>
      </c>
      <c r="T40" s="39">
        <f t="shared" si="5"/>
        <v>17</v>
      </c>
      <c r="U40" s="40">
        <f t="shared" si="6"/>
        <v>0.80769230769230771</v>
      </c>
      <c r="V40" s="22">
        <v>165</v>
      </c>
      <c r="W40" s="22" t="s">
        <v>82</v>
      </c>
      <c r="X40" s="22" t="s">
        <v>96</v>
      </c>
      <c r="Y40" s="73">
        <v>1042</v>
      </c>
      <c r="Z40" s="42"/>
      <c r="AA40" s="1" t="s">
        <v>152</v>
      </c>
      <c r="AB40" s="28" t="s">
        <v>153</v>
      </c>
    </row>
    <row r="41" spans="1:28" x14ac:dyDescent="0.3">
      <c r="A41" s="1" t="s">
        <v>45</v>
      </c>
      <c r="B41" s="1" t="s">
        <v>66</v>
      </c>
      <c r="C41" s="27" t="s">
        <v>158</v>
      </c>
      <c r="D41" s="38">
        <v>11</v>
      </c>
      <c r="E41" s="27">
        <v>11</v>
      </c>
      <c r="F41" s="27">
        <v>3</v>
      </c>
      <c r="G41" s="27">
        <v>6</v>
      </c>
      <c r="H41" s="27"/>
      <c r="I41" s="27"/>
      <c r="J41" s="27">
        <v>0</v>
      </c>
      <c r="K41" s="27">
        <v>0</v>
      </c>
      <c r="L41" s="27">
        <v>0</v>
      </c>
      <c r="M41" s="27">
        <v>0</v>
      </c>
      <c r="N41" s="27">
        <f t="shared" si="4"/>
        <v>0</v>
      </c>
      <c r="O41" s="39">
        <v>1</v>
      </c>
      <c r="P41" s="39">
        <v>0</v>
      </c>
      <c r="Q41" s="39">
        <v>0</v>
      </c>
      <c r="R41" s="39">
        <v>1</v>
      </c>
      <c r="S41" s="39">
        <v>0</v>
      </c>
      <c r="T41" s="39">
        <f t="shared" si="5"/>
        <v>6</v>
      </c>
      <c r="U41" s="40">
        <f t="shared" si="6"/>
        <v>0.63636363636363635</v>
      </c>
      <c r="V41" s="22">
        <v>165</v>
      </c>
      <c r="W41" s="22" t="s">
        <v>82</v>
      </c>
      <c r="X41" s="22" t="s">
        <v>96</v>
      </c>
      <c r="Y41" s="73">
        <v>1042</v>
      </c>
      <c r="Z41" s="42"/>
      <c r="AA41" s="1" t="s">
        <v>152</v>
      </c>
      <c r="AB41" s="28" t="s">
        <v>153</v>
      </c>
    </row>
    <row r="42" spans="1:28" x14ac:dyDescent="0.3">
      <c r="A42" s="1" t="s">
        <v>45</v>
      </c>
      <c r="B42" s="1" t="s">
        <v>66</v>
      </c>
      <c r="C42" s="27" t="s">
        <v>159</v>
      </c>
      <c r="D42" s="38">
        <v>26</v>
      </c>
      <c r="E42" s="27">
        <v>22</v>
      </c>
      <c r="F42" s="27">
        <v>2</v>
      </c>
      <c r="G42" s="27">
        <v>5</v>
      </c>
      <c r="H42" s="27"/>
      <c r="I42" s="27"/>
      <c r="J42" s="27">
        <v>0</v>
      </c>
      <c r="K42" s="27">
        <v>0</v>
      </c>
      <c r="L42" s="27">
        <v>3</v>
      </c>
      <c r="M42" s="27">
        <v>3</v>
      </c>
      <c r="N42" s="27">
        <f t="shared" si="4"/>
        <v>6</v>
      </c>
      <c r="O42" s="39">
        <v>1</v>
      </c>
      <c r="P42" s="39">
        <v>3</v>
      </c>
      <c r="Q42" s="39">
        <v>2</v>
      </c>
      <c r="R42" s="39">
        <v>4</v>
      </c>
      <c r="S42" s="39">
        <v>1</v>
      </c>
      <c r="T42" s="39">
        <f t="shared" si="5"/>
        <v>4</v>
      </c>
      <c r="U42" s="40">
        <f t="shared" si="6"/>
        <v>0.45454545454545453</v>
      </c>
      <c r="V42" s="22">
        <v>165</v>
      </c>
      <c r="W42" s="22" t="s">
        <v>82</v>
      </c>
      <c r="X42" s="22" t="s">
        <v>96</v>
      </c>
      <c r="Y42" s="73">
        <v>1042</v>
      </c>
      <c r="Z42" s="42"/>
      <c r="AA42" s="1" t="s">
        <v>152</v>
      </c>
      <c r="AB42" s="28" t="s">
        <v>153</v>
      </c>
    </row>
    <row r="43" spans="1:28" x14ac:dyDescent="0.3">
      <c r="A43" s="1" t="s">
        <v>45</v>
      </c>
      <c r="B43" s="1" t="s">
        <v>66</v>
      </c>
      <c r="C43" s="27" t="s">
        <v>160</v>
      </c>
      <c r="D43" s="38">
        <v>24</v>
      </c>
      <c r="E43" s="27">
        <v>1</v>
      </c>
      <c r="F43" s="27">
        <v>0</v>
      </c>
      <c r="G43" s="27">
        <v>0</v>
      </c>
      <c r="H43" s="27"/>
      <c r="I43" s="27"/>
      <c r="J43" s="27">
        <v>0</v>
      </c>
      <c r="K43" s="27">
        <v>0</v>
      </c>
      <c r="L43" s="27">
        <v>0</v>
      </c>
      <c r="M43" s="27">
        <v>0</v>
      </c>
      <c r="N43" s="27">
        <f>SUM(L43:M43)</f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f>(H43*3)+((F43-H43)*2)+J43</f>
        <v>0</v>
      </c>
      <c r="U43" s="40">
        <f t="shared" si="6"/>
        <v>0</v>
      </c>
      <c r="V43" s="22">
        <v>165</v>
      </c>
      <c r="W43" s="22" t="s">
        <v>82</v>
      </c>
      <c r="X43" s="22" t="s">
        <v>96</v>
      </c>
      <c r="Y43" s="73">
        <v>1042</v>
      </c>
      <c r="Z43" s="42"/>
      <c r="AA43" s="1" t="s">
        <v>152</v>
      </c>
      <c r="AB43" s="28" t="s">
        <v>153</v>
      </c>
    </row>
    <row r="44" spans="1:28" x14ac:dyDescent="0.3">
      <c r="A44" s="1" t="s">
        <v>45</v>
      </c>
      <c r="B44" s="1" t="s">
        <v>66</v>
      </c>
      <c r="C44" s="27" t="s">
        <v>161</v>
      </c>
      <c r="D44" s="38">
        <v>44</v>
      </c>
      <c r="E44" s="27">
        <v>35</v>
      </c>
      <c r="F44" s="27">
        <v>2</v>
      </c>
      <c r="G44" s="27">
        <v>5</v>
      </c>
      <c r="H44" s="27"/>
      <c r="I44" s="27"/>
      <c r="J44" s="27">
        <v>1</v>
      </c>
      <c r="K44" s="27">
        <v>2</v>
      </c>
      <c r="L44" s="27">
        <v>6</v>
      </c>
      <c r="M44" s="27">
        <v>8</v>
      </c>
      <c r="N44" s="27">
        <f>SUM(L44:M44)</f>
        <v>14</v>
      </c>
      <c r="O44" s="39">
        <v>3</v>
      </c>
      <c r="P44" s="39">
        <v>5</v>
      </c>
      <c r="Q44" s="39">
        <v>4</v>
      </c>
      <c r="R44" s="39">
        <v>3</v>
      </c>
      <c r="S44" s="39">
        <v>5</v>
      </c>
      <c r="T44" s="39">
        <f>(H44*3)+((F44-H44)*2)+J44</f>
        <v>5</v>
      </c>
      <c r="U44" s="40">
        <f t="shared" si="6"/>
        <v>0.74285714285714288</v>
      </c>
      <c r="V44" s="22">
        <v>165</v>
      </c>
      <c r="W44" s="22" t="s">
        <v>82</v>
      </c>
      <c r="X44" s="22" t="s">
        <v>96</v>
      </c>
      <c r="Y44" s="73">
        <v>1042</v>
      </c>
      <c r="Z44" s="42"/>
      <c r="AA44" s="1" t="s">
        <v>152</v>
      </c>
      <c r="AB44" s="28" t="s">
        <v>153</v>
      </c>
    </row>
    <row r="45" spans="1:28" x14ac:dyDescent="0.3">
      <c r="A45" s="1" t="s">
        <v>45</v>
      </c>
      <c r="B45" s="1" t="s">
        <v>66</v>
      </c>
      <c r="C45" s="27" t="s">
        <v>162</v>
      </c>
      <c r="D45" s="38">
        <v>25</v>
      </c>
      <c r="E45" s="27">
        <v>20</v>
      </c>
      <c r="F45" s="27">
        <v>6</v>
      </c>
      <c r="G45" s="27">
        <v>19</v>
      </c>
      <c r="H45" s="27"/>
      <c r="I45" s="27"/>
      <c r="J45" s="27">
        <v>0</v>
      </c>
      <c r="K45" s="27">
        <v>1</v>
      </c>
      <c r="L45" s="27">
        <v>1</v>
      </c>
      <c r="M45" s="27">
        <v>3</v>
      </c>
      <c r="N45" s="27">
        <f>SUM(L45:M45)</f>
        <v>4</v>
      </c>
      <c r="O45" s="39">
        <v>0</v>
      </c>
      <c r="P45" s="39">
        <v>3</v>
      </c>
      <c r="Q45" s="39">
        <v>0</v>
      </c>
      <c r="R45" s="39">
        <v>2</v>
      </c>
      <c r="S45" s="39">
        <v>0</v>
      </c>
      <c r="T45" s="39">
        <f>(H45*3)+((F45-H45)*2)+J45</f>
        <v>12</v>
      </c>
      <c r="U45" s="40">
        <f t="shared" si="6"/>
        <v>0.7</v>
      </c>
      <c r="V45" s="22">
        <v>165</v>
      </c>
      <c r="W45" s="22" t="s">
        <v>82</v>
      </c>
      <c r="X45" s="22" t="s">
        <v>96</v>
      </c>
      <c r="Y45" s="73">
        <v>1042</v>
      </c>
      <c r="Z45" s="42"/>
      <c r="AA45" s="1" t="s">
        <v>152</v>
      </c>
      <c r="AB45" s="28" t="s">
        <v>153</v>
      </c>
    </row>
    <row r="46" spans="1:28" x14ac:dyDescent="0.3">
      <c r="A46" s="44" t="s">
        <v>45</v>
      </c>
      <c r="B46" s="44" t="s">
        <v>66</v>
      </c>
      <c r="C46" s="45" t="s">
        <v>39</v>
      </c>
      <c r="D46" s="44"/>
      <c r="E46" s="45">
        <f t="shared" ref="E46:T46" si="7">SUM(E36:E45)</f>
        <v>240</v>
      </c>
      <c r="F46" s="45">
        <f t="shared" si="7"/>
        <v>42</v>
      </c>
      <c r="G46" s="45">
        <f t="shared" si="7"/>
        <v>99</v>
      </c>
      <c r="H46" s="45">
        <f t="shared" si="7"/>
        <v>0</v>
      </c>
      <c r="I46" s="45">
        <f t="shared" si="7"/>
        <v>0</v>
      </c>
      <c r="J46" s="45">
        <f t="shared" si="7"/>
        <v>16</v>
      </c>
      <c r="K46" s="45">
        <f t="shared" si="7"/>
        <v>29</v>
      </c>
      <c r="L46" s="45">
        <f t="shared" si="7"/>
        <v>22</v>
      </c>
      <c r="M46" s="45">
        <f t="shared" si="7"/>
        <v>29</v>
      </c>
      <c r="N46" s="45">
        <f t="shared" si="7"/>
        <v>51</v>
      </c>
      <c r="O46" s="45">
        <f t="shared" si="7"/>
        <v>22</v>
      </c>
      <c r="P46" s="45">
        <f t="shared" si="7"/>
        <v>30</v>
      </c>
      <c r="Q46" s="45">
        <f t="shared" si="7"/>
        <v>26</v>
      </c>
      <c r="R46" s="45">
        <f t="shared" si="7"/>
        <v>31</v>
      </c>
      <c r="S46" s="45">
        <f t="shared" si="7"/>
        <v>9</v>
      </c>
      <c r="T46" s="45">
        <f t="shared" si="7"/>
        <v>100</v>
      </c>
      <c r="U46" s="46">
        <f>((T46+Q46+N46-R46)+(O46*2))/E46</f>
        <v>0.79166666666666663</v>
      </c>
      <c r="V46" s="47">
        <v>165</v>
      </c>
      <c r="W46" s="47" t="s">
        <v>82</v>
      </c>
      <c r="X46" s="47" t="s">
        <v>96</v>
      </c>
      <c r="Y46" s="74">
        <v>1042</v>
      </c>
      <c r="Z46" s="49"/>
      <c r="AA46" s="44" t="s">
        <v>152</v>
      </c>
      <c r="AB46" s="80" t="s">
        <v>153</v>
      </c>
    </row>
    <row r="47" spans="1:28" x14ac:dyDescent="0.3">
      <c r="A47" s="1"/>
      <c r="B47" s="1"/>
      <c r="C47" s="1"/>
      <c r="D47" s="1"/>
      <c r="F47" s="50" t="s">
        <v>40</v>
      </c>
      <c r="G47" s="51">
        <f>F46/G46</f>
        <v>0.42424242424242425</v>
      </c>
      <c r="H47" s="27"/>
      <c r="I47" s="1"/>
      <c r="J47" s="50" t="s">
        <v>41</v>
      </c>
      <c r="K47" s="52">
        <f>J46/K46</f>
        <v>0.55172413793103448</v>
      </c>
      <c r="L47" s="1"/>
      <c r="M47" s="39" t="s">
        <v>42</v>
      </c>
      <c r="N47" s="53">
        <v>10</v>
      </c>
      <c r="P47" s="1"/>
      <c r="Q47" s="1"/>
      <c r="R47" s="1"/>
      <c r="S47" s="1"/>
      <c r="T47" s="1"/>
      <c r="U47" s="1"/>
      <c r="V47" s="22"/>
      <c r="W47" s="22"/>
      <c r="X47" s="22"/>
      <c r="Y47" s="54"/>
      <c r="Z47" s="42"/>
      <c r="AA47" s="1"/>
      <c r="AB47" s="1"/>
    </row>
    <row r="48" spans="1:28" x14ac:dyDescent="0.3">
      <c r="A48" s="1"/>
      <c r="B48" s="1"/>
      <c r="C48" s="5" t="s">
        <v>43</v>
      </c>
      <c r="V48" s="22"/>
      <c r="W48" s="22"/>
      <c r="X48" s="22"/>
      <c r="Y48" s="54"/>
      <c r="Z48" s="42"/>
      <c r="AA48" s="1"/>
      <c r="AB48" s="1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2"/>
      <c r="AA49" s="1"/>
      <c r="AB49" s="1"/>
    </row>
  </sheetData>
  <sheetProtection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C3F04-4308-409F-849E-00842E77BF88}">
  <sheetPr>
    <tabColor rgb="FFFF0000"/>
  </sheetPr>
  <dimension ref="A1:AB51"/>
  <sheetViews>
    <sheetView workbookViewId="0"/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3" t="s">
        <v>446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7" t="s">
        <v>498</v>
      </c>
    </row>
    <row r="3" spans="1:28" x14ac:dyDescent="0.3">
      <c r="B3" s="1"/>
      <c r="C3" s="6">
        <v>29193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  <c r="Z3" s="63" t="s">
        <v>547</v>
      </c>
    </row>
    <row r="4" spans="1:28" x14ac:dyDescent="0.3">
      <c r="B4" s="1"/>
      <c r="C4" s="6" t="s">
        <v>105</v>
      </c>
      <c r="D4" s="7" t="s">
        <v>4</v>
      </c>
      <c r="E4" s="8"/>
      <c r="F4" s="5"/>
      <c r="G4" s="1"/>
      <c r="J4" s="15" t="s">
        <v>228</v>
      </c>
      <c r="K4" s="16" t="s">
        <v>44</v>
      </c>
      <c r="L4" s="17"/>
      <c r="M4" s="18"/>
      <c r="N4" s="19">
        <v>19</v>
      </c>
      <c r="O4" s="19">
        <v>17</v>
      </c>
      <c r="P4" s="19">
        <v>22</v>
      </c>
      <c r="Q4" s="19">
        <v>27</v>
      </c>
      <c r="R4" s="20"/>
      <c r="S4" s="21">
        <f>SUM(N4:R4)</f>
        <v>85</v>
      </c>
      <c r="T4" s="22">
        <v>174</v>
      </c>
    </row>
    <row r="5" spans="1:28" x14ac:dyDescent="0.3">
      <c r="B5" s="1"/>
      <c r="C5" s="6" t="s">
        <v>146</v>
      </c>
      <c r="D5" s="7" t="s">
        <v>5</v>
      </c>
      <c r="E5" s="1"/>
      <c r="F5" s="1"/>
      <c r="G5" s="1"/>
      <c r="J5" s="15" t="s">
        <v>229</v>
      </c>
      <c r="K5" s="16" t="s">
        <v>69</v>
      </c>
      <c r="L5" s="17"/>
      <c r="M5" s="18"/>
      <c r="N5" s="19">
        <v>23</v>
      </c>
      <c r="O5" s="19">
        <v>28</v>
      </c>
      <c r="P5" s="19">
        <v>23</v>
      </c>
      <c r="Q5" s="19">
        <v>16</v>
      </c>
      <c r="R5" s="20"/>
      <c r="S5" s="21">
        <f>SUM(N5:R5)</f>
        <v>90</v>
      </c>
      <c r="T5" s="22">
        <v>174</v>
      </c>
      <c r="U5" s="1"/>
      <c r="V5" s="1"/>
      <c r="W5" s="1"/>
    </row>
    <row r="6" spans="1:28" x14ac:dyDescent="0.3">
      <c r="C6" s="23">
        <v>427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102</v>
      </c>
      <c r="D7" s="7" t="s">
        <v>7</v>
      </c>
      <c r="G7" s="36"/>
      <c r="H7" s="63"/>
      <c r="S7" s="1"/>
      <c r="T7" s="25" t="s">
        <v>8</v>
      </c>
      <c r="U7" s="1"/>
      <c r="V7" s="26">
        <v>174</v>
      </c>
      <c r="W7" s="1"/>
    </row>
    <row r="8" spans="1:28" x14ac:dyDescent="0.3">
      <c r="B8" s="1"/>
      <c r="C8" s="24" t="s">
        <v>509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>
        <v>7</v>
      </c>
      <c r="W11" s="1"/>
      <c r="X11" s="1"/>
      <c r="Y11" s="31"/>
      <c r="Z11" s="42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68</v>
      </c>
      <c r="B13" s="1" t="s">
        <v>45</v>
      </c>
      <c r="C13" s="27" t="s">
        <v>50</v>
      </c>
      <c r="D13" s="38">
        <v>15</v>
      </c>
      <c r="E13" s="92"/>
      <c r="F13" s="27">
        <v>5</v>
      </c>
      <c r="G13" s="92"/>
      <c r="H13" s="27"/>
      <c r="I13" s="27"/>
      <c r="J13" s="27">
        <v>0</v>
      </c>
      <c r="K13" s="27">
        <v>0</v>
      </c>
      <c r="L13" s="92"/>
      <c r="M13" s="92"/>
      <c r="N13" s="27">
        <f>SUM(L13:M13)</f>
        <v>0</v>
      </c>
      <c r="O13" s="92"/>
      <c r="P13" s="93"/>
      <c r="Q13" s="92"/>
      <c r="R13" s="92"/>
      <c r="S13" s="92"/>
      <c r="T13" s="27">
        <f>+(F13*2)+J13</f>
        <v>10</v>
      </c>
      <c r="U13" s="40" t="str">
        <f>IFERROR(((T13+Q13+N13-R13)+(O13*2))/E13,"")</f>
        <v/>
      </c>
      <c r="V13" s="22">
        <v>174</v>
      </c>
      <c r="W13" s="22" t="s">
        <v>95</v>
      </c>
      <c r="X13" s="22" t="s">
        <v>83</v>
      </c>
      <c r="Y13" s="73">
        <v>427</v>
      </c>
      <c r="Z13" s="42"/>
      <c r="AA13" s="1" t="s">
        <v>462</v>
      </c>
      <c r="AB13" s="28" t="s">
        <v>230</v>
      </c>
    </row>
    <row r="14" spans="1:28" x14ac:dyDescent="0.3">
      <c r="A14" s="1" t="s">
        <v>68</v>
      </c>
      <c r="B14" s="1" t="s">
        <v>45</v>
      </c>
      <c r="C14" s="27" t="s">
        <v>49</v>
      </c>
      <c r="D14" s="38">
        <v>10</v>
      </c>
      <c r="E14" s="92"/>
      <c r="F14" s="27">
        <v>5</v>
      </c>
      <c r="G14" s="92"/>
      <c r="H14" s="27"/>
      <c r="I14" s="27"/>
      <c r="J14" s="27">
        <v>1</v>
      </c>
      <c r="K14" s="27">
        <v>3</v>
      </c>
      <c r="L14" s="92"/>
      <c r="M14" s="92"/>
      <c r="N14" s="27">
        <f t="shared" ref="N14" si="0">SUM(L14:M14)</f>
        <v>0</v>
      </c>
      <c r="O14" s="93"/>
      <c r="P14" s="93"/>
      <c r="Q14" s="93"/>
      <c r="R14" s="93"/>
      <c r="S14" s="93"/>
      <c r="T14" s="27">
        <f t="shared" ref="T14:T22" si="1">+(F14*2)+J14</f>
        <v>11</v>
      </c>
      <c r="U14" s="40" t="str">
        <f t="shared" ref="U14:U22" si="2">IFERROR(((T14+Q14+N14-R14)+(O14*2))/E14,"")</f>
        <v/>
      </c>
      <c r="V14" s="22">
        <v>174</v>
      </c>
      <c r="W14" s="22" t="s">
        <v>95</v>
      </c>
      <c r="X14" s="22" t="s">
        <v>83</v>
      </c>
      <c r="Y14" s="73">
        <v>427</v>
      </c>
      <c r="Z14" s="42"/>
      <c r="AA14" s="1" t="s">
        <v>462</v>
      </c>
      <c r="AB14" s="28" t="s">
        <v>230</v>
      </c>
    </row>
    <row r="15" spans="1:28" x14ac:dyDescent="0.3">
      <c r="A15" s="1" t="s">
        <v>68</v>
      </c>
      <c r="B15" s="1" t="s">
        <v>45</v>
      </c>
      <c r="C15" s="27" t="s">
        <v>46</v>
      </c>
      <c r="D15" s="38">
        <v>12</v>
      </c>
      <c r="E15" s="92"/>
      <c r="F15" s="27">
        <v>5</v>
      </c>
      <c r="G15" s="92"/>
      <c r="H15" s="27"/>
      <c r="I15" s="27"/>
      <c r="J15" s="27">
        <v>0</v>
      </c>
      <c r="K15" s="27">
        <v>0</v>
      </c>
      <c r="L15" s="92"/>
      <c r="M15" s="92"/>
      <c r="N15" s="27">
        <f t="shared" ref="N15:N19" si="3">SUM(L15:M15)</f>
        <v>0</v>
      </c>
      <c r="O15" s="93"/>
      <c r="P15" s="93"/>
      <c r="Q15" s="93"/>
      <c r="R15" s="93"/>
      <c r="S15" s="93"/>
      <c r="T15" s="27">
        <f t="shared" si="1"/>
        <v>10</v>
      </c>
      <c r="U15" s="40" t="str">
        <f t="shared" si="2"/>
        <v/>
      </c>
      <c r="V15" s="22">
        <v>174</v>
      </c>
      <c r="W15" s="22" t="s">
        <v>95</v>
      </c>
      <c r="X15" s="22" t="s">
        <v>83</v>
      </c>
      <c r="Y15" s="73">
        <v>427</v>
      </c>
      <c r="Z15" s="42"/>
      <c r="AA15" s="1" t="s">
        <v>462</v>
      </c>
      <c r="AB15" s="28" t="s">
        <v>230</v>
      </c>
    </row>
    <row r="16" spans="1:28" x14ac:dyDescent="0.3">
      <c r="A16" s="1" t="s">
        <v>68</v>
      </c>
      <c r="B16" s="1" t="s">
        <v>45</v>
      </c>
      <c r="C16" s="27" t="s">
        <v>52</v>
      </c>
      <c r="D16" s="38">
        <v>32</v>
      </c>
      <c r="E16" s="92"/>
      <c r="F16" s="27">
        <v>4</v>
      </c>
      <c r="G16" s="92"/>
      <c r="H16" s="27"/>
      <c r="I16" s="27"/>
      <c r="J16" s="27">
        <v>0</v>
      </c>
      <c r="K16" s="27">
        <v>0</v>
      </c>
      <c r="L16" s="92"/>
      <c r="M16" s="92"/>
      <c r="N16" s="27">
        <f t="shared" si="3"/>
        <v>0</v>
      </c>
      <c r="O16" s="93"/>
      <c r="P16" s="93"/>
      <c r="Q16" s="93"/>
      <c r="R16" s="93"/>
      <c r="S16" s="93"/>
      <c r="T16" s="27">
        <f t="shared" si="1"/>
        <v>8</v>
      </c>
      <c r="U16" s="40" t="str">
        <f t="shared" si="2"/>
        <v/>
      </c>
      <c r="V16" s="22">
        <v>174</v>
      </c>
      <c r="W16" s="22" t="s">
        <v>95</v>
      </c>
      <c r="X16" s="22" t="s">
        <v>83</v>
      </c>
      <c r="Y16" s="73">
        <v>427</v>
      </c>
      <c r="Z16" s="42"/>
      <c r="AA16" s="1" t="s">
        <v>462</v>
      </c>
      <c r="AB16" s="28" t="s">
        <v>230</v>
      </c>
    </row>
    <row r="17" spans="1:28" x14ac:dyDescent="0.3">
      <c r="A17" s="1" t="s">
        <v>68</v>
      </c>
      <c r="B17" s="1" t="s">
        <v>45</v>
      </c>
      <c r="C17" s="27" t="s">
        <v>47</v>
      </c>
      <c r="D17" s="38">
        <v>30</v>
      </c>
      <c r="E17" s="92"/>
      <c r="F17" s="27">
        <v>7</v>
      </c>
      <c r="G17" s="92"/>
      <c r="H17" s="27"/>
      <c r="I17" s="27"/>
      <c r="J17" s="27">
        <v>2</v>
      </c>
      <c r="K17" s="27">
        <v>4</v>
      </c>
      <c r="L17" s="92"/>
      <c r="M17" s="92"/>
      <c r="N17" s="27">
        <f t="shared" si="3"/>
        <v>0</v>
      </c>
      <c r="O17" s="93"/>
      <c r="P17" s="93"/>
      <c r="Q17" s="93"/>
      <c r="R17" s="93"/>
      <c r="S17" s="93"/>
      <c r="T17" s="27">
        <f t="shared" si="1"/>
        <v>16</v>
      </c>
      <c r="U17" s="40" t="str">
        <f t="shared" si="2"/>
        <v/>
      </c>
      <c r="V17" s="22">
        <v>174</v>
      </c>
      <c r="W17" s="22" t="s">
        <v>95</v>
      </c>
      <c r="X17" s="22" t="s">
        <v>83</v>
      </c>
      <c r="Y17" s="73">
        <v>427</v>
      </c>
      <c r="Z17" s="42"/>
      <c r="AA17" s="1" t="s">
        <v>462</v>
      </c>
      <c r="AB17" s="28" t="s">
        <v>230</v>
      </c>
    </row>
    <row r="18" spans="1:28" x14ac:dyDescent="0.3">
      <c r="A18" s="1" t="s">
        <v>68</v>
      </c>
      <c r="B18" s="1" t="s">
        <v>45</v>
      </c>
      <c r="C18" s="27" t="s">
        <v>53</v>
      </c>
      <c r="D18" s="38">
        <v>24</v>
      </c>
      <c r="E18" s="92"/>
      <c r="F18" s="27">
        <v>1</v>
      </c>
      <c r="G18" s="92"/>
      <c r="H18" s="27"/>
      <c r="I18" s="27"/>
      <c r="J18" s="27">
        <v>0</v>
      </c>
      <c r="K18" s="27">
        <v>0</v>
      </c>
      <c r="L18" s="92"/>
      <c r="M18" s="92"/>
      <c r="N18" s="27">
        <f t="shared" si="3"/>
        <v>0</v>
      </c>
      <c r="O18" s="93"/>
      <c r="P18" s="93"/>
      <c r="Q18" s="93"/>
      <c r="R18" s="93"/>
      <c r="S18" s="93"/>
      <c r="T18" s="27">
        <f t="shared" si="1"/>
        <v>2</v>
      </c>
      <c r="U18" s="40" t="str">
        <f t="shared" si="2"/>
        <v/>
      </c>
      <c r="V18" s="22">
        <v>174</v>
      </c>
      <c r="W18" s="22" t="s">
        <v>95</v>
      </c>
      <c r="X18" s="22" t="s">
        <v>83</v>
      </c>
      <c r="Y18" s="73">
        <v>427</v>
      </c>
      <c r="Z18" s="42"/>
      <c r="AA18" s="1" t="s">
        <v>462</v>
      </c>
      <c r="AB18" s="28" t="s">
        <v>230</v>
      </c>
    </row>
    <row r="19" spans="1:28" x14ac:dyDescent="0.3">
      <c r="A19" s="1" t="s">
        <v>68</v>
      </c>
      <c r="B19" s="1" t="s">
        <v>45</v>
      </c>
      <c r="C19" s="27" t="s">
        <v>48</v>
      </c>
      <c r="D19" s="38">
        <v>31</v>
      </c>
      <c r="E19" s="92"/>
      <c r="F19" s="27">
        <v>4</v>
      </c>
      <c r="G19" s="92"/>
      <c r="H19" s="27"/>
      <c r="I19" s="27"/>
      <c r="J19" s="27">
        <v>2</v>
      </c>
      <c r="K19" s="27">
        <v>6</v>
      </c>
      <c r="L19" s="92"/>
      <c r="M19" s="92"/>
      <c r="N19" s="27">
        <f t="shared" si="3"/>
        <v>0</v>
      </c>
      <c r="O19" s="93"/>
      <c r="P19" s="93"/>
      <c r="Q19" s="93"/>
      <c r="R19" s="93"/>
      <c r="S19" s="93"/>
      <c r="T19" s="27">
        <f t="shared" si="1"/>
        <v>10</v>
      </c>
      <c r="U19" s="40" t="str">
        <f t="shared" si="2"/>
        <v/>
      </c>
      <c r="V19" s="22">
        <v>174</v>
      </c>
      <c r="W19" s="22" t="s">
        <v>95</v>
      </c>
      <c r="X19" s="22" t="s">
        <v>83</v>
      </c>
      <c r="Y19" s="73">
        <v>427</v>
      </c>
      <c r="Z19" s="42"/>
      <c r="AA19" s="1" t="s">
        <v>462</v>
      </c>
      <c r="AB19" s="28" t="s">
        <v>230</v>
      </c>
    </row>
    <row r="20" spans="1:28" x14ac:dyDescent="0.3">
      <c r="A20" s="1" t="s">
        <v>68</v>
      </c>
      <c r="B20" s="1" t="s">
        <v>45</v>
      </c>
      <c r="C20" s="27" t="s">
        <v>51</v>
      </c>
      <c r="D20" s="38">
        <v>34</v>
      </c>
      <c r="E20" s="92"/>
      <c r="F20" s="27">
        <v>1</v>
      </c>
      <c r="G20" s="92"/>
      <c r="H20" s="27"/>
      <c r="I20" s="27"/>
      <c r="J20" s="27">
        <v>1</v>
      </c>
      <c r="K20" s="27">
        <v>3</v>
      </c>
      <c r="L20" s="92"/>
      <c r="M20" s="92"/>
      <c r="N20" s="27">
        <f>SUM(L20:M20)</f>
        <v>0</v>
      </c>
      <c r="O20" s="93"/>
      <c r="P20" s="93"/>
      <c r="Q20" s="93"/>
      <c r="R20" s="93"/>
      <c r="S20" s="93"/>
      <c r="T20" s="27">
        <f t="shared" si="1"/>
        <v>3</v>
      </c>
      <c r="U20" s="40" t="str">
        <f t="shared" si="2"/>
        <v/>
      </c>
      <c r="V20" s="22">
        <v>174</v>
      </c>
      <c r="W20" s="22" t="s">
        <v>95</v>
      </c>
      <c r="X20" s="22" t="s">
        <v>83</v>
      </c>
      <c r="Y20" s="73">
        <v>427</v>
      </c>
      <c r="Z20" s="42"/>
      <c r="AA20" s="1" t="s">
        <v>462</v>
      </c>
      <c r="AB20" s="28" t="s">
        <v>230</v>
      </c>
    </row>
    <row r="21" spans="1:28" x14ac:dyDescent="0.3">
      <c r="A21" s="1" t="s">
        <v>68</v>
      </c>
      <c r="B21" s="1" t="s">
        <v>45</v>
      </c>
      <c r="C21" s="27" t="s">
        <v>54</v>
      </c>
      <c r="D21" s="38">
        <v>5</v>
      </c>
      <c r="E21" s="92" t="s">
        <v>549</v>
      </c>
      <c r="F21" s="27"/>
      <c r="G21" s="92"/>
      <c r="H21" s="27"/>
      <c r="I21" s="27"/>
      <c r="J21" s="27"/>
      <c r="K21" s="27"/>
      <c r="L21" s="92"/>
      <c r="M21" s="92"/>
      <c r="N21" s="27">
        <f>SUM(L21:M21)</f>
        <v>0</v>
      </c>
      <c r="O21" s="93"/>
      <c r="P21" s="93"/>
      <c r="Q21" s="93"/>
      <c r="R21" s="93"/>
      <c r="S21" s="93"/>
      <c r="T21" s="27">
        <f t="shared" si="1"/>
        <v>0</v>
      </c>
      <c r="U21" s="40" t="str">
        <f t="shared" si="2"/>
        <v/>
      </c>
      <c r="V21" s="22">
        <v>174</v>
      </c>
      <c r="W21" s="22" t="s">
        <v>95</v>
      </c>
      <c r="X21" s="22" t="s">
        <v>83</v>
      </c>
      <c r="Y21" s="73">
        <v>427</v>
      </c>
      <c r="Z21" s="42"/>
      <c r="AA21" s="1" t="s">
        <v>462</v>
      </c>
      <c r="AB21" s="28" t="s">
        <v>230</v>
      </c>
    </row>
    <row r="22" spans="1:28" x14ac:dyDescent="0.3">
      <c r="A22" s="1" t="s">
        <v>68</v>
      </c>
      <c r="B22" s="1" t="s">
        <v>45</v>
      </c>
      <c r="C22" s="27" t="s">
        <v>55</v>
      </c>
      <c r="D22" s="38">
        <v>11</v>
      </c>
      <c r="E22" s="92"/>
      <c r="F22" s="27">
        <v>6</v>
      </c>
      <c r="G22" s="92"/>
      <c r="H22" s="27"/>
      <c r="I22" s="27"/>
      <c r="J22" s="27">
        <v>3</v>
      </c>
      <c r="K22" s="27">
        <v>4</v>
      </c>
      <c r="L22" s="92"/>
      <c r="M22" s="92"/>
      <c r="N22" s="27">
        <f>SUM(L22:M22)</f>
        <v>0</v>
      </c>
      <c r="O22" s="93"/>
      <c r="P22" s="93"/>
      <c r="Q22" s="93"/>
      <c r="R22" s="93"/>
      <c r="S22" s="93"/>
      <c r="T22" s="27">
        <f t="shared" si="1"/>
        <v>15</v>
      </c>
      <c r="U22" s="40" t="str">
        <f t="shared" si="2"/>
        <v/>
      </c>
      <c r="V22" s="22">
        <v>174</v>
      </c>
      <c r="W22" s="22" t="s">
        <v>95</v>
      </c>
      <c r="X22" s="22" t="s">
        <v>83</v>
      </c>
      <c r="Y22" s="73">
        <v>427</v>
      </c>
      <c r="Z22" s="42"/>
      <c r="AA22" s="1" t="s">
        <v>462</v>
      </c>
      <c r="AB22" s="28" t="s">
        <v>230</v>
      </c>
    </row>
    <row r="23" spans="1:28" x14ac:dyDescent="0.3">
      <c r="A23" s="1" t="s">
        <v>68</v>
      </c>
      <c r="B23" s="1" t="s">
        <v>45</v>
      </c>
      <c r="C23" s="57" t="s">
        <v>38</v>
      </c>
      <c r="D23" s="1"/>
      <c r="E23" s="57">
        <v>240</v>
      </c>
      <c r="F23" s="43"/>
      <c r="G23" s="43"/>
      <c r="H23" s="43"/>
      <c r="I23" s="43"/>
      <c r="J23" s="43"/>
      <c r="K23" s="43"/>
      <c r="L23" s="43"/>
      <c r="M23" s="43"/>
      <c r="N23" s="57">
        <v>33</v>
      </c>
      <c r="O23" s="43"/>
      <c r="P23" s="43"/>
      <c r="Q23" s="43"/>
      <c r="R23" s="43"/>
      <c r="S23" s="43"/>
      <c r="T23" s="57"/>
      <c r="U23" s="40" t="str">
        <f t="shared" ref="U23" si="4">_xlfn.IFNA("",((T23+Q23+N23-R23)+(O23*2))/E23)</f>
        <v/>
      </c>
      <c r="V23" s="22">
        <v>174</v>
      </c>
      <c r="W23" s="22" t="s">
        <v>95</v>
      </c>
      <c r="X23" s="22" t="s">
        <v>83</v>
      </c>
      <c r="Y23" s="73">
        <v>427</v>
      </c>
      <c r="Z23" s="42"/>
      <c r="AA23" s="1" t="s">
        <v>462</v>
      </c>
      <c r="AB23" s="28" t="s">
        <v>230</v>
      </c>
    </row>
    <row r="24" spans="1:28" x14ac:dyDescent="0.3">
      <c r="A24" s="44" t="s">
        <v>68</v>
      </c>
      <c r="B24" s="44" t="s">
        <v>45</v>
      </c>
      <c r="C24" s="45" t="s">
        <v>39</v>
      </c>
      <c r="D24" s="44"/>
      <c r="E24" s="45">
        <f t="shared" ref="E24:T24" si="5">SUM(E13:E23)</f>
        <v>240</v>
      </c>
      <c r="F24" s="45">
        <f t="shared" si="5"/>
        <v>38</v>
      </c>
      <c r="G24" s="45">
        <f t="shared" si="5"/>
        <v>0</v>
      </c>
      <c r="H24" s="45">
        <f t="shared" si="5"/>
        <v>0</v>
      </c>
      <c r="I24" s="45">
        <f t="shared" si="5"/>
        <v>0</v>
      </c>
      <c r="J24" s="45">
        <f t="shared" si="5"/>
        <v>9</v>
      </c>
      <c r="K24" s="45">
        <f t="shared" si="5"/>
        <v>20</v>
      </c>
      <c r="L24" s="45">
        <f t="shared" si="5"/>
        <v>0</v>
      </c>
      <c r="M24" s="45">
        <f t="shared" si="5"/>
        <v>0</v>
      </c>
      <c r="N24" s="45">
        <f t="shared" si="5"/>
        <v>33</v>
      </c>
      <c r="O24" s="45">
        <f t="shared" si="5"/>
        <v>0</v>
      </c>
      <c r="P24" s="45">
        <f t="shared" si="5"/>
        <v>0</v>
      </c>
      <c r="Q24" s="45">
        <f t="shared" si="5"/>
        <v>0</v>
      </c>
      <c r="R24" s="45">
        <f t="shared" si="5"/>
        <v>0</v>
      </c>
      <c r="S24" s="45">
        <f t="shared" si="5"/>
        <v>0</v>
      </c>
      <c r="T24" s="45">
        <f t="shared" si="5"/>
        <v>85</v>
      </c>
      <c r="U24" s="46">
        <f>((T24+Q24+N24-R24)+(O24*2))/E24</f>
        <v>0.49166666666666664</v>
      </c>
      <c r="V24" s="47">
        <v>174</v>
      </c>
      <c r="W24" s="47" t="s">
        <v>95</v>
      </c>
      <c r="X24" s="47" t="s">
        <v>83</v>
      </c>
      <c r="Y24" s="74">
        <v>427</v>
      </c>
      <c r="Z24" s="49"/>
      <c r="AA24" s="44" t="s">
        <v>462</v>
      </c>
      <c r="AB24" s="80" t="s">
        <v>230</v>
      </c>
    </row>
    <row r="25" spans="1:28" x14ac:dyDescent="0.3">
      <c r="A25" s="1"/>
      <c r="B25" s="1"/>
      <c r="C25" s="1"/>
      <c r="D25" s="1"/>
      <c r="F25" s="50" t="s">
        <v>40</v>
      </c>
      <c r="G25" s="51" t="e">
        <f>F24/G24</f>
        <v>#DIV/0!</v>
      </c>
      <c r="H25" s="27"/>
      <c r="I25" s="1"/>
      <c r="J25" s="50" t="s">
        <v>41</v>
      </c>
      <c r="K25" s="52">
        <f>J24/K24</f>
        <v>0.45</v>
      </c>
      <c r="L25" s="1"/>
      <c r="M25" s="39" t="s">
        <v>42</v>
      </c>
      <c r="N25" s="53"/>
      <c r="P25" s="1"/>
      <c r="Q25" s="1"/>
      <c r="R25" s="1"/>
      <c r="S25" s="1"/>
      <c r="T25" s="1"/>
      <c r="U25" s="1"/>
      <c r="V25" s="22"/>
      <c r="W25" s="22"/>
      <c r="X25" s="22"/>
      <c r="Y25" s="54"/>
      <c r="Z25" s="42"/>
      <c r="AA25" s="1"/>
      <c r="AB25" s="28"/>
    </row>
    <row r="26" spans="1:28" x14ac:dyDescent="0.3">
      <c r="A26" s="1"/>
      <c r="B26" s="1"/>
      <c r="C26" s="5" t="s">
        <v>43</v>
      </c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5"/>
      <c r="V27" s="22"/>
      <c r="W27" s="22"/>
      <c r="X27" s="22"/>
      <c r="Y27" s="54"/>
      <c r="Z27" s="42"/>
      <c r="AA27" s="1"/>
      <c r="AB27" s="28"/>
    </row>
    <row r="28" spans="1:28" x14ac:dyDescent="0.3">
      <c r="B28" s="1"/>
      <c r="C28" s="1"/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2"/>
      <c r="AA28" s="1"/>
      <c r="AB28" s="28"/>
    </row>
    <row r="29" spans="1:28" x14ac:dyDescent="0.3">
      <c r="A29" s="1"/>
      <c r="B29" s="1"/>
      <c r="C29" s="5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32" t="s">
        <v>69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6</v>
      </c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68</v>
      </c>
      <c r="C35" s="27" t="s">
        <v>331</v>
      </c>
      <c r="D35" s="38">
        <v>11</v>
      </c>
      <c r="E35" s="92"/>
      <c r="F35" s="27">
        <v>4</v>
      </c>
      <c r="G35" s="92"/>
      <c r="H35" s="27"/>
      <c r="I35" s="27"/>
      <c r="J35" s="27">
        <v>2</v>
      </c>
      <c r="K35" s="27">
        <v>3</v>
      </c>
      <c r="L35" s="92"/>
      <c r="M35" s="92"/>
      <c r="N35" s="27">
        <f>SUM(L35:M35)</f>
        <v>0</v>
      </c>
      <c r="O35" s="92"/>
      <c r="P35" s="93"/>
      <c r="Q35" s="92"/>
      <c r="R35" s="92"/>
      <c r="S35" s="92"/>
      <c r="T35" s="27">
        <f>(H35*3)+((F35-H35)*2)+J35</f>
        <v>10</v>
      </c>
      <c r="U35" s="40" t="str">
        <f>IFERROR(((T35+Q35+N35-R35)+(O35*2))/E35,"")</f>
        <v/>
      </c>
      <c r="V35" s="22">
        <v>174</v>
      </c>
      <c r="W35" s="22" t="s">
        <v>82</v>
      </c>
      <c r="X35" s="22" t="s">
        <v>96</v>
      </c>
      <c r="Y35" s="73">
        <v>427</v>
      </c>
      <c r="Z35" s="42"/>
      <c r="AA35" s="1" t="s">
        <v>231</v>
      </c>
      <c r="AB35" s="28" t="s">
        <v>232</v>
      </c>
    </row>
    <row r="36" spans="1:28" x14ac:dyDescent="0.3">
      <c r="A36" s="1" t="s">
        <v>45</v>
      </c>
      <c r="B36" s="1" t="s">
        <v>68</v>
      </c>
      <c r="C36" s="27" t="s">
        <v>332</v>
      </c>
      <c r="D36" s="38">
        <v>24</v>
      </c>
      <c r="E36" s="92"/>
      <c r="F36" s="27">
        <v>10</v>
      </c>
      <c r="G36" s="92"/>
      <c r="H36" s="27"/>
      <c r="I36" s="27"/>
      <c r="J36" s="27">
        <v>4</v>
      </c>
      <c r="K36" s="27">
        <v>6</v>
      </c>
      <c r="L36" s="92"/>
      <c r="M36" s="27">
        <v>11</v>
      </c>
      <c r="N36" s="27">
        <f t="shared" ref="N36:N41" si="6">SUM(L36:M36)</f>
        <v>11</v>
      </c>
      <c r="O36" s="93"/>
      <c r="P36" s="93"/>
      <c r="Q36" s="93"/>
      <c r="R36" s="93"/>
      <c r="S36" s="93"/>
      <c r="T36" s="39">
        <f t="shared" ref="T36:T41" si="7">(H36*3)+((F36-H36)*2)+J36</f>
        <v>24</v>
      </c>
      <c r="U36" s="40" t="str">
        <f t="shared" ref="U36:U45" si="8">IFERROR(((T36+Q36+N36-R36)+(O36*2))/E36,"")</f>
        <v/>
      </c>
      <c r="V36" s="22">
        <v>174</v>
      </c>
      <c r="W36" s="22" t="s">
        <v>82</v>
      </c>
      <c r="X36" s="22" t="s">
        <v>96</v>
      </c>
      <c r="Y36" s="73">
        <v>427</v>
      </c>
      <c r="Z36" s="42"/>
      <c r="AA36" s="1" t="s">
        <v>231</v>
      </c>
      <c r="AB36" s="28" t="s">
        <v>232</v>
      </c>
    </row>
    <row r="37" spans="1:28" x14ac:dyDescent="0.3">
      <c r="A37" s="1" t="s">
        <v>45</v>
      </c>
      <c r="B37" s="1" t="s">
        <v>68</v>
      </c>
      <c r="C37" s="27" t="s">
        <v>333</v>
      </c>
      <c r="D37" s="38">
        <v>22</v>
      </c>
      <c r="E37" s="92"/>
      <c r="F37" s="27">
        <v>2</v>
      </c>
      <c r="G37" s="92"/>
      <c r="H37" s="27"/>
      <c r="I37" s="27"/>
      <c r="J37" s="27">
        <v>2</v>
      </c>
      <c r="K37" s="27">
        <v>3</v>
      </c>
      <c r="L37" s="92"/>
      <c r="M37" s="92"/>
      <c r="N37" s="27">
        <f t="shared" si="6"/>
        <v>0</v>
      </c>
      <c r="O37" s="93"/>
      <c r="P37" s="93"/>
      <c r="Q37" s="93"/>
      <c r="R37" s="93"/>
      <c r="S37" s="93"/>
      <c r="T37" s="39">
        <f t="shared" si="7"/>
        <v>6</v>
      </c>
      <c r="U37" s="40" t="str">
        <f t="shared" si="8"/>
        <v/>
      </c>
      <c r="V37" s="22">
        <v>174</v>
      </c>
      <c r="W37" s="22" t="s">
        <v>82</v>
      </c>
      <c r="X37" s="22" t="s">
        <v>96</v>
      </c>
      <c r="Y37" s="73">
        <v>427</v>
      </c>
      <c r="Z37" s="42"/>
      <c r="AA37" s="1" t="s">
        <v>231</v>
      </c>
      <c r="AB37" s="28" t="s">
        <v>232</v>
      </c>
    </row>
    <row r="38" spans="1:28" x14ac:dyDescent="0.3">
      <c r="A38" s="1" t="s">
        <v>45</v>
      </c>
      <c r="B38" s="1" t="s">
        <v>68</v>
      </c>
      <c r="C38" s="27" t="s">
        <v>334</v>
      </c>
      <c r="D38" s="38">
        <v>3</v>
      </c>
      <c r="E38" s="92"/>
      <c r="F38" s="27">
        <v>0</v>
      </c>
      <c r="G38" s="92"/>
      <c r="H38" s="27"/>
      <c r="I38" s="27"/>
      <c r="J38" s="27">
        <v>0</v>
      </c>
      <c r="K38" s="27">
        <v>0</v>
      </c>
      <c r="L38" s="92"/>
      <c r="M38" s="92"/>
      <c r="N38" s="27">
        <f t="shared" si="6"/>
        <v>0</v>
      </c>
      <c r="O38" s="93"/>
      <c r="P38" s="93"/>
      <c r="Q38" s="93"/>
      <c r="R38" s="93"/>
      <c r="S38" s="93"/>
      <c r="T38" s="39">
        <f t="shared" si="7"/>
        <v>0</v>
      </c>
      <c r="U38" s="40" t="str">
        <f t="shared" si="8"/>
        <v/>
      </c>
      <c r="V38" s="22">
        <v>174</v>
      </c>
      <c r="W38" s="22" t="s">
        <v>82</v>
      </c>
      <c r="X38" s="22" t="s">
        <v>96</v>
      </c>
      <c r="Y38" s="73">
        <v>427</v>
      </c>
      <c r="Z38" s="42"/>
      <c r="AA38" s="1" t="s">
        <v>231</v>
      </c>
      <c r="AB38" s="28" t="s">
        <v>232</v>
      </c>
    </row>
    <row r="39" spans="1:28" x14ac:dyDescent="0.3">
      <c r="A39" s="1" t="s">
        <v>45</v>
      </c>
      <c r="B39" s="1" t="s">
        <v>68</v>
      </c>
      <c r="C39" s="27" t="s">
        <v>335</v>
      </c>
      <c r="D39" s="38">
        <v>45</v>
      </c>
      <c r="E39" s="92"/>
      <c r="F39" s="27">
        <v>2</v>
      </c>
      <c r="G39" s="92"/>
      <c r="H39" s="27"/>
      <c r="I39" s="27"/>
      <c r="J39" s="27">
        <v>0</v>
      </c>
      <c r="K39" s="27">
        <v>0</v>
      </c>
      <c r="L39" s="92"/>
      <c r="M39" s="92"/>
      <c r="N39" s="27">
        <f t="shared" si="6"/>
        <v>0</v>
      </c>
      <c r="O39" s="93"/>
      <c r="P39" s="93"/>
      <c r="Q39" s="93"/>
      <c r="R39" s="93"/>
      <c r="S39" s="93"/>
      <c r="T39" s="39">
        <f t="shared" si="7"/>
        <v>4</v>
      </c>
      <c r="U39" s="40" t="str">
        <f t="shared" si="8"/>
        <v/>
      </c>
      <c r="V39" s="22">
        <v>174</v>
      </c>
      <c r="W39" s="22" t="s">
        <v>82</v>
      </c>
      <c r="X39" s="22" t="s">
        <v>96</v>
      </c>
      <c r="Y39" s="73">
        <v>427</v>
      </c>
      <c r="Z39" s="42"/>
      <c r="AA39" s="1" t="s">
        <v>231</v>
      </c>
      <c r="AB39" s="28" t="s">
        <v>232</v>
      </c>
    </row>
    <row r="40" spans="1:28" x14ac:dyDescent="0.3">
      <c r="A40" s="1" t="s">
        <v>45</v>
      </c>
      <c r="B40" s="1" t="s">
        <v>68</v>
      </c>
      <c r="C40" s="27" t="s">
        <v>336</v>
      </c>
      <c r="D40" s="38">
        <v>23</v>
      </c>
      <c r="E40" s="92"/>
      <c r="F40" s="27">
        <v>2</v>
      </c>
      <c r="G40" s="92"/>
      <c r="H40" s="27"/>
      <c r="I40" s="27"/>
      <c r="J40" s="27">
        <v>3</v>
      </c>
      <c r="K40" s="27">
        <v>5</v>
      </c>
      <c r="L40" s="92"/>
      <c r="M40" s="92"/>
      <c r="N40" s="27">
        <f t="shared" si="6"/>
        <v>0</v>
      </c>
      <c r="O40" s="93"/>
      <c r="P40" s="93"/>
      <c r="Q40" s="93"/>
      <c r="R40" s="93"/>
      <c r="S40" s="93"/>
      <c r="T40" s="39">
        <f t="shared" si="7"/>
        <v>7</v>
      </c>
      <c r="U40" s="40" t="str">
        <f t="shared" si="8"/>
        <v/>
      </c>
      <c r="V40" s="22">
        <v>174</v>
      </c>
      <c r="W40" s="22" t="s">
        <v>82</v>
      </c>
      <c r="X40" s="22" t="s">
        <v>96</v>
      </c>
      <c r="Y40" s="73">
        <v>427</v>
      </c>
      <c r="Z40" s="42"/>
      <c r="AA40" s="1" t="s">
        <v>231</v>
      </c>
      <c r="AB40" s="28" t="s">
        <v>232</v>
      </c>
    </row>
    <row r="41" spans="1:28" x14ac:dyDescent="0.3">
      <c r="A41" s="1" t="s">
        <v>45</v>
      </c>
      <c r="B41" s="1" t="s">
        <v>68</v>
      </c>
      <c r="C41" s="27" t="s">
        <v>337</v>
      </c>
      <c r="D41" s="38">
        <v>40</v>
      </c>
      <c r="E41" s="92"/>
      <c r="F41" s="27">
        <v>3</v>
      </c>
      <c r="G41" s="92"/>
      <c r="H41" s="27"/>
      <c r="I41" s="27"/>
      <c r="J41" s="27">
        <v>1</v>
      </c>
      <c r="K41" s="27">
        <v>2</v>
      </c>
      <c r="L41" s="92"/>
      <c r="M41" s="92"/>
      <c r="N41" s="27">
        <f t="shared" si="6"/>
        <v>0</v>
      </c>
      <c r="O41" s="93"/>
      <c r="P41" s="93"/>
      <c r="Q41" s="93"/>
      <c r="R41" s="93"/>
      <c r="S41" s="93"/>
      <c r="T41" s="39">
        <f t="shared" si="7"/>
        <v>7</v>
      </c>
      <c r="U41" s="40" t="str">
        <f t="shared" si="8"/>
        <v/>
      </c>
      <c r="V41" s="22">
        <v>174</v>
      </c>
      <c r="W41" s="22" t="s">
        <v>82</v>
      </c>
      <c r="X41" s="22" t="s">
        <v>96</v>
      </c>
      <c r="Y41" s="73">
        <v>427</v>
      </c>
      <c r="Z41" s="42"/>
      <c r="AA41" s="1" t="s">
        <v>231</v>
      </c>
      <c r="AB41" s="28" t="s">
        <v>232</v>
      </c>
    </row>
    <row r="42" spans="1:28" x14ac:dyDescent="0.3">
      <c r="A42" s="1" t="s">
        <v>45</v>
      </c>
      <c r="B42" s="1" t="s">
        <v>68</v>
      </c>
      <c r="C42" s="27" t="s">
        <v>338</v>
      </c>
      <c r="D42" s="38">
        <v>13</v>
      </c>
      <c r="E42" s="92" t="s">
        <v>548</v>
      </c>
      <c r="F42" s="27"/>
      <c r="G42" s="92"/>
      <c r="H42" s="27"/>
      <c r="I42" s="27"/>
      <c r="J42" s="27"/>
      <c r="K42" s="27"/>
      <c r="L42" s="92"/>
      <c r="M42" s="92"/>
      <c r="N42" s="27">
        <f>SUM(L42:M42)</f>
        <v>0</v>
      </c>
      <c r="O42" s="93"/>
      <c r="P42" s="93"/>
      <c r="Q42" s="93"/>
      <c r="R42" s="93"/>
      <c r="S42" s="93"/>
      <c r="T42" s="39">
        <f>(H42*3)+((F42-H42)*2)+J42</f>
        <v>0</v>
      </c>
      <c r="U42" s="40" t="str">
        <f t="shared" si="8"/>
        <v/>
      </c>
      <c r="V42" s="22">
        <v>174</v>
      </c>
      <c r="W42" s="22" t="s">
        <v>82</v>
      </c>
      <c r="X42" s="22" t="s">
        <v>96</v>
      </c>
      <c r="Y42" s="73">
        <v>427</v>
      </c>
      <c r="Z42" s="42"/>
      <c r="AA42" s="1" t="s">
        <v>231</v>
      </c>
      <c r="AB42" s="28" t="s">
        <v>232</v>
      </c>
    </row>
    <row r="43" spans="1:28" x14ac:dyDescent="0.3">
      <c r="A43" s="1" t="s">
        <v>45</v>
      </c>
      <c r="B43" s="1" t="s">
        <v>68</v>
      </c>
      <c r="C43" s="27" t="s">
        <v>339</v>
      </c>
      <c r="D43" s="38">
        <v>10</v>
      </c>
      <c r="E43" s="92"/>
      <c r="F43" s="27">
        <v>10</v>
      </c>
      <c r="G43" s="92"/>
      <c r="H43" s="27"/>
      <c r="I43" s="27"/>
      <c r="J43" s="27">
        <v>12</v>
      </c>
      <c r="K43" s="27">
        <v>17</v>
      </c>
      <c r="L43" s="92"/>
      <c r="M43" s="27">
        <v>15</v>
      </c>
      <c r="N43" s="27">
        <f>SUM(L43:M43)</f>
        <v>15</v>
      </c>
      <c r="O43" s="93"/>
      <c r="P43" s="93"/>
      <c r="Q43" s="93"/>
      <c r="R43" s="93"/>
      <c r="S43" s="93"/>
      <c r="T43" s="39">
        <f>(H43*3)+((F43-H43)*2)+J43</f>
        <v>32</v>
      </c>
      <c r="U43" s="40" t="str">
        <f t="shared" si="8"/>
        <v/>
      </c>
      <c r="V43" s="22">
        <v>174</v>
      </c>
      <c r="W43" s="22" t="s">
        <v>82</v>
      </c>
      <c r="X43" s="22" t="s">
        <v>96</v>
      </c>
      <c r="Y43" s="73">
        <v>427</v>
      </c>
      <c r="Z43" s="42"/>
      <c r="AA43" s="1" t="s">
        <v>231</v>
      </c>
      <c r="AB43" s="28" t="s">
        <v>232</v>
      </c>
    </row>
    <row r="44" spans="1:28" x14ac:dyDescent="0.3">
      <c r="A44" s="1" t="s">
        <v>45</v>
      </c>
      <c r="B44" s="1" t="s">
        <v>68</v>
      </c>
      <c r="C44" s="27" t="s">
        <v>340</v>
      </c>
      <c r="D44" s="38">
        <v>25</v>
      </c>
      <c r="E44" s="92" t="s">
        <v>499</v>
      </c>
      <c r="F44" s="27"/>
      <c r="G44" s="92"/>
      <c r="H44" s="27"/>
      <c r="I44" s="27"/>
      <c r="J44" s="27"/>
      <c r="K44" s="27"/>
      <c r="L44" s="92"/>
      <c r="M44" s="92"/>
      <c r="N44" s="27">
        <f>SUM(L44:M44)</f>
        <v>0</v>
      </c>
      <c r="O44" s="93"/>
      <c r="P44" s="93"/>
      <c r="Q44" s="93"/>
      <c r="R44" s="93"/>
      <c r="S44" s="93"/>
      <c r="T44" s="39">
        <f>(H44*3)+((F44-H44)*2)+J44</f>
        <v>0</v>
      </c>
      <c r="U44" s="40" t="str">
        <f t="shared" si="8"/>
        <v/>
      </c>
      <c r="V44" s="22">
        <v>174</v>
      </c>
      <c r="W44" s="22" t="s">
        <v>82</v>
      </c>
      <c r="X44" s="22" t="s">
        <v>96</v>
      </c>
      <c r="Y44" s="73">
        <v>427</v>
      </c>
      <c r="Z44" s="42"/>
      <c r="AA44" s="1" t="s">
        <v>231</v>
      </c>
      <c r="AB44" s="28" t="s">
        <v>232</v>
      </c>
    </row>
    <row r="45" spans="1:28" x14ac:dyDescent="0.3">
      <c r="A45" s="1" t="s">
        <v>45</v>
      </c>
      <c r="B45" s="1" t="s">
        <v>68</v>
      </c>
      <c r="C45" s="27" t="s">
        <v>341</v>
      </c>
      <c r="D45" s="38">
        <v>15</v>
      </c>
      <c r="E45" s="92" t="s">
        <v>499</v>
      </c>
      <c r="F45" s="27"/>
      <c r="G45" s="92"/>
      <c r="H45" s="27"/>
      <c r="I45" s="27"/>
      <c r="J45" s="27"/>
      <c r="K45" s="27"/>
      <c r="L45" s="92"/>
      <c r="M45" s="92"/>
      <c r="N45" s="27">
        <f>SUM(L45:M45)</f>
        <v>0</v>
      </c>
      <c r="O45" s="93"/>
      <c r="P45" s="93"/>
      <c r="Q45" s="93"/>
      <c r="R45" s="93"/>
      <c r="S45" s="93"/>
      <c r="T45" s="39">
        <f>(H45*3)+((F45-H45)*2)+J45</f>
        <v>0</v>
      </c>
      <c r="U45" s="40" t="str">
        <f t="shared" si="8"/>
        <v/>
      </c>
      <c r="V45" s="22">
        <v>174</v>
      </c>
      <c r="W45" s="22" t="s">
        <v>82</v>
      </c>
      <c r="X45" s="22" t="s">
        <v>96</v>
      </c>
      <c r="Y45" s="73">
        <v>427</v>
      </c>
      <c r="Z45" s="42"/>
      <c r="AA45" s="1" t="s">
        <v>231</v>
      </c>
      <c r="AB45" s="28" t="s">
        <v>232</v>
      </c>
    </row>
    <row r="46" spans="1:28" x14ac:dyDescent="0.3">
      <c r="A46" s="1" t="s">
        <v>45</v>
      </c>
      <c r="B46" s="1" t="s">
        <v>68</v>
      </c>
      <c r="C46" s="57" t="s">
        <v>38</v>
      </c>
      <c r="D46" s="36"/>
      <c r="E46" s="57">
        <v>240</v>
      </c>
      <c r="F46" s="57"/>
      <c r="G46" s="57"/>
      <c r="H46" s="57"/>
      <c r="I46" s="57"/>
      <c r="J46" s="57"/>
      <c r="K46" s="57"/>
      <c r="L46" s="57"/>
      <c r="M46" s="57"/>
      <c r="N46" s="57">
        <v>25</v>
      </c>
      <c r="O46" s="57"/>
      <c r="P46" s="57"/>
      <c r="Q46" s="57"/>
      <c r="R46" s="57"/>
      <c r="S46" s="57"/>
      <c r="T46" s="57"/>
      <c r="U46" s="40" t="str">
        <f t="shared" ref="U46" si="9">_xlfn.IFNA("",((T46+Q46+N46-R46)+(O46*2))/E46)</f>
        <v/>
      </c>
      <c r="V46" s="22">
        <v>174</v>
      </c>
      <c r="W46" s="22" t="s">
        <v>82</v>
      </c>
      <c r="X46" s="22" t="s">
        <v>96</v>
      </c>
      <c r="Y46" s="73">
        <v>427</v>
      </c>
      <c r="Z46" s="42"/>
      <c r="AA46" s="1" t="s">
        <v>231</v>
      </c>
      <c r="AB46" s="28" t="s">
        <v>232</v>
      </c>
    </row>
    <row r="47" spans="1:28" x14ac:dyDescent="0.3">
      <c r="A47" s="44" t="s">
        <v>45</v>
      </c>
      <c r="B47" s="44" t="s">
        <v>68</v>
      </c>
      <c r="C47" s="45" t="s">
        <v>39</v>
      </c>
      <c r="D47" s="44"/>
      <c r="E47" s="45">
        <f t="shared" ref="E47:T47" si="10">SUM(E35:E46)</f>
        <v>240</v>
      </c>
      <c r="F47" s="45">
        <f t="shared" si="10"/>
        <v>33</v>
      </c>
      <c r="G47" s="45">
        <f t="shared" si="10"/>
        <v>0</v>
      </c>
      <c r="H47" s="45">
        <f t="shared" si="10"/>
        <v>0</v>
      </c>
      <c r="I47" s="45">
        <f t="shared" si="10"/>
        <v>0</v>
      </c>
      <c r="J47" s="45">
        <f t="shared" si="10"/>
        <v>24</v>
      </c>
      <c r="K47" s="45">
        <f t="shared" si="10"/>
        <v>36</v>
      </c>
      <c r="L47" s="45">
        <f t="shared" si="10"/>
        <v>0</v>
      </c>
      <c r="M47" s="45">
        <f t="shared" si="10"/>
        <v>26</v>
      </c>
      <c r="N47" s="45">
        <f t="shared" si="10"/>
        <v>51</v>
      </c>
      <c r="O47" s="45">
        <f t="shared" si="10"/>
        <v>0</v>
      </c>
      <c r="P47" s="45">
        <f t="shared" si="10"/>
        <v>0</v>
      </c>
      <c r="Q47" s="45">
        <f t="shared" si="10"/>
        <v>0</v>
      </c>
      <c r="R47" s="45">
        <f t="shared" si="10"/>
        <v>0</v>
      </c>
      <c r="S47" s="45">
        <f t="shared" si="10"/>
        <v>0</v>
      </c>
      <c r="T47" s="45">
        <f t="shared" si="10"/>
        <v>90</v>
      </c>
      <c r="U47" s="46">
        <f>((T47+Q47+N47-R47)+(O47*2))/E47</f>
        <v>0.58750000000000002</v>
      </c>
      <c r="V47" s="47">
        <v>174</v>
      </c>
      <c r="W47" s="47" t="s">
        <v>82</v>
      </c>
      <c r="X47" s="47" t="s">
        <v>96</v>
      </c>
      <c r="Y47" s="74">
        <v>427</v>
      </c>
      <c r="Z47" s="49"/>
      <c r="AA47" s="44" t="s">
        <v>231</v>
      </c>
      <c r="AB47" s="80" t="s">
        <v>232</v>
      </c>
    </row>
    <row r="48" spans="1:28" x14ac:dyDescent="0.3">
      <c r="A48" s="1"/>
      <c r="B48" s="1"/>
      <c r="C48" s="1"/>
      <c r="D48" s="1"/>
      <c r="F48" s="50" t="s">
        <v>40</v>
      </c>
      <c r="G48" s="51" t="e">
        <f>F47/G47</f>
        <v>#DIV/0!</v>
      </c>
      <c r="H48" s="27"/>
      <c r="I48" s="1"/>
      <c r="J48" s="50" t="s">
        <v>41</v>
      </c>
      <c r="K48" s="52">
        <f>J47/K47</f>
        <v>0.66666666666666663</v>
      </c>
      <c r="L48" s="1"/>
      <c r="M48" s="39" t="s">
        <v>42</v>
      </c>
      <c r="N48" s="53"/>
      <c r="P48" s="1"/>
      <c r="Q48" s="1"/>
      <c r="R48" s="1"/>
      <c r="S48" s="1"/>
      <c r="T48" s="1"/>
      <c r="U48" s="1"/>
      <c r="V48" s="22"/>
      <c r="W48" s="22"/>
      <c r="X48" s="22"/>
      <c r="Y48" s="54"/>
      <c r="Z48" s="42"/>
      <c r="AA48" s="1"/>
      <c r="AB48" s="28"/>
    </row>
    <row r="49" spans="1:28" x14ac:dyDescent="0.3">
      <c r="A49" s="1"/>
      <c r="B49" s="1"/>
      <c r="C49" s="5" t="s">
        <v>43</v>
      </c>
      <c r="V49" s="22"/>
      <c r="W49" s="22"/>
      <c r="X49" s="22"/>
      <c r="Y49" s="54"/>
      <c r="Z49" s="42"/>
      <c r="AA49" s="1"/>
      <c r="AB49" s="28"/>
    </row>
    <row r="50" spans="1:28" x14ac:dyDescent="0.3">
      <c r="A50" s="1"/>
      <c r="B50" s="1"/>
      <c r="C50" s="5"/>
      <c r="V50" s="22"/>
      <c r="W50" s="22"/>
      <c r="X50" s="22"/>
      <c r="Y50" s="54"/>
      <c r="Z50" s="42"/>
      <c r="AA50" s="1"/>
      <c r="AB50" s="1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2"/>
      <c r="AA51" s="1"/>
      <c r="AB51" s="1"/>
    </row>
  </sheetData>
  <sheetProtection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89A53-2B91-4978-9EE5-B37AD361C3B3}">
  <sheetPr>
    <tabColor rgb="FFFF0000"/>
    <pageSetUpPr fitToPage="1"/>
  </sheetPr>
  <dimension ref="A1:AB51"/>
  <sheetViews>
    <sheetView topLeftCell="A2" workbookViewId="0">
      <selection activeCell="C13" sqref="C13:E13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3" t="s">
        <v>446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77" t="s">
        <v>498</v>
      </c>
    </row>
    <row r="3" spans="1:28" x14ac:dyDescent="0.3">
      <c r="B3" s="1"/>
      <c r="C3" s="6">
        <v>29197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200</v>
      </c>
      <c r="D4" s="7" t="s">
        <v>4</v>
      </c>
      <c r="E4" s="8"/>
      <c r="F4" s="5"/>
      <c r="G4" s="1"/>
      <c r="J4" s="15" t="s">
        <v>234</v>
      </c>
      <c r="K4" s="16" t="str">
        <f>+C11</f>
        <v>New Orleans Pride</v>
      </c>
      <c r="L4" s="17"/>
      <c r="M4" s="18"/>
      <c r="N4" s="19">
        <v>22</v>
      </c>
      <c r="O4" s="19">
        <v>22</v>
      </c>
      <c r="P4" s="19">
        <v>26</v>
      </c>
      <c r="Q4" s="19">
        <v>22</v>
      </c>
      <c r="R4" s="20"/>
      <c r="S4" s="21">
        <f>SUM(N4:R4)</f>
        <v>92</v>
      </c>
      <c r="T4" s="22">
        <v>179</v>
      </c>
    </row>
    <row r="5" spans="1:28" x14ac:dyDescent="0.3">
      <c r="B5" s="1"/>
      <c r="C5" s="6" t="s">
        <v>233</v>
      </c>
      <c r="D5" s="7" t="s">
        <v>5</v>
      </c>
      <c r="E5" s="1"/>
      <c r="F5" s="1"/>
      <c r="G5" s="1"/>
      <c r="J5" s="15" t="s">
        <v>150</v>
      </c>
      <c r="K5" s="16" t="str">
        <f>+C34</f>
        <v>New York Stars</v>
      </c>
      <c r="L5" s="17"/>
      <c r="M5" s="18"/>
      <c r="N5" s="19">
        <v>23</v>
      </c>
      <c r="O5" s="19">
        <v>21</v>
      </c>
      <c r="P5" s="19">
        <v>25</v>
      </c>
      <c r="Q5" s="19">
        <v>22</v>
      </c>
      <c r="R5" s="20"/>
      <c r="S5" s="21">
        <f>SUM(N5:R5)</f>
        <v>91</v>
      </c>
      <c r="T5" s="22">
        <v>179</v>
      </c>
      <c r="U5" s="1"/>
      <c r="V5" s="1"/>
      <c r="W5" s="1"/>
    </row>
    <row r="6" spans="1:28" x14ac:dyDescent="0.3">
      <c r="C6" s="23">
        <v>599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442</v>
      </c>
      <c r="D7" s="7" t="s">
        <v>7</v>
      </c>
      <c r="G7" s="1"/>
      <c r="S7" s="1"/>
      <c r="T7" s="25" t="s">
        <v>8</v>
      </c>
      <c r="U7" s="1"/>
      <c r="V7" s="26">
        <v>179</v>
      </c>
      <c r="W7" s="1"/>
    </row>
    <row r="8" spans="1:28" x14ac:dyDescent="0.3">
      <c r="B8" s="1"/>
      <c r="C8" s="24" t="s">
        <v>443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New Orleans Pride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8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56</v>
      </c>
      <c r="B13" s="1" t="s">
        <v>45</v>
      </c>
      <c r="C13" s="27" t="s">
        <v>116</v>
      </c>
      <c r="D13" s="38">
        <v>22</v>
      </c>
      <c r="E13" s="92" t="s">
        <v>573</v>
      </c>
      <c r="F13" s="27"/>
      <c r="G13" s="92"/>
      <c r="H13" s="27"/>
      <c r="I13" s="27"/>
      <c r="J13" s="27"/>
      <c r="K13" s="27"/>
      <c r="L13" s="92"/>
      <c r="M13" s="92"/>
      <c r="N13" s="27"/>
      <c r="O13" s="92"/>
      <c r="P13" s="93"/>
      <c r="Q13" s="92"/>
      <c r="R13" s="92"/>
      <c r="S13" s="92"/>
      <c r="T13" s="27"/>
      <c r="U13" s="40" t="str">
        <f>IFERROR(((T13+Q13+N13-R13)+(O13*2))/E13,"")</f>
        <v/>
      </c>
      <c r="V13" s="22">
        <v>179</v>
      </c>
      <c r="W13" s="22" t="s">
        <v>82</v>
      </c>
      <c r="X13" s="22" t="s">
        <v>96</v>
      </c>
      <c r="Y13" s="73">
        <v>599</v>
      </c>
      <c r="Z13" s="42"/>
      <c r="AA13" s="1" t="s">
        <v>97</v>
      </c>
      <c r="AB13" s="28" t="s">
        <v>235</v>
      </c>
    </row>
    <row r="14" spans="1:28" x14ac:dyDescent="0.3">
      <c r="A14" s="1" t="s">
        <v>56</v>
      </c>
      <c r="B14" s="1" t="s">
        <v>45</v>
      </c>
      <c r="C14" s="27" t="s">
        <v>50</v>
      </c>
      <c r="D14" s="38">
        <v>15</v>
      </c>
      <c r="E14" s="92"/>
      <c r="F14" s="27">
        <v>2</v>
      </c>
      <c r="G14" s="92"/>
      <c r="H14" s="27"/>
      <c r="I14" s="27"/>
      <c r="J14" s="27">
        <v>0</v>
      </c>
      <c r="K14" s="27">
        <v>0</v>
      </c>
      <c r="L14" s="92"/>
      <c r="M14" s="92"/>
      <c r="N14" s="27">
        <f>SUM(L14:M14)</f>
        <v>0</v>
      </c>
      <c r="O14" s="92"/>
      <c r="P14" s="93"/>
      <c r="Q14" s="92"/>
      <c r="R14" s="92"/>
      <c r="S14" s="92"/>
      <c r="T14" s="27">
        <f>(H14*3)+((F14-H14)*2)+J14</f>
        <v>4</v>
      </c>
      <c r="U14" s="40" t="str">
        <f>IFERROR(((T14+Q14+N14-R14)+(O14*2))/E14,"")</f>
        <v/>
      </c>
      <c r="V14" s="22">
        <v>179</v>
      </c>
      <c r="W14" s="22" t="s">
        <v>82</v>
      </c>
      <c r="X14" s="22" t="s">
        <v>96</v>
      </c>
      <c r="Y14" s="73">
        <v>599</v>
      </c>
      <c r="Z14" s="42"/>
      <c r="AA14" s="1" t="s">
        <v>97</v>
      </c>
      <c r="AB14" s="28" t="s">
        <v>235</v>
      </c>
    </row>
    <row r="15" spans="1:28" x14ac:dyDescent="0.3">
      <c r="A15" s="1" t="s">
        <v>56</v>
      </c>
      <c r="B15" s="1" t="s">
        <v>45</v>
      </c>
      <c r="C15" s="27" t="s">
        <v>145</v>
      </c>
      <c r="D15" s="94"/>
      <c r="E15" s="92"/>
      <c r="F15" s="27">
        <v>1</v>
      </c>
      <c r="G15" s="92"/>
      <c r="H15" s="27"/>
      <c r="I15" s="27"/>
      <c r="J15" s="27">
        <v>0</v>
      </c>
      <c r="K15" s="27">
        <v>0</v>
      </c>
      <c r="L15" s="92"/>
      <c r="M15" s="92"/>
      <c r="N15" s="27">
        <f>SUM(L15:M15)</f>
        <v>0</v>
      </c>
      <c r="O15" s="92"/>
      <c r="P15" s="93"/>
      <c r="Q15" s="92"/>
      <c r="R15" s="92"/>
      <c r="S15" s="92"/>
      <c r="T15" s="27">
        <f>(H15*3)+((F15-H15)*2)+J15</f>
        <v>2</v>
      </c>
      <c r="U15" s="40" t="str">
        <f>IFERROR(((T15+Q15+N15-R15)+(O15*2))/E15,"")</f>
        <v/>
      </c>
      <c r="V15" s="22">
        <v>179</v>
      </c>
      <c r="W15" s="22" t="s">
        <v>82</v>
      </c>
      <c r="X15" s="22" t="s">
        <v>96</v>
      </c>
      <c r="Y15" s="73">
        <v>599</v>
      </c>
      <c r="Z15" s="42"/>
      <c r="AA15" s="1" t="s">
        <v>97</v>
      </c>
      <c r="AB15" s="28" t="s">
        <v>235</v>
      </c>
    </row>
    <row r="16" spans="1:28" x14ac:dyDescent="0.3">
      <c r="A16" s="1" t="s">
        <v>56</v>
      </c>
      <c r="B16" s="1" t="s">
        <v>45</v>
      </c>
      <c r="C16" s="27" t="s">
        <v>49</v>
      </c>
      <c r="D16" s="38">
        <v>10</v>
      </c>
      <c r="E16" s="92"/>
      <c r="F16" s="27">
        <v>1</v>
      </c>
      <c r="G16" s="92"/>
      <c r="H16" s="27"/>
      <c r="I16" s="27"/>
      <c r="J16" s="27">
        <v>0</v>
      </c>
      <c r="K16" s="27">
        <v>0</v>
      </c>
      <c r="L16" s="92"/>
      <c r="M16" s="92"/>
      <c r="N16" s="27">
        <f t="shared" ref="N16:N21" si="0">SUM(L16:M16)</f>
        <v>0</v>
      </c>
      <c r="O16" s="93"/>
      <c r="P16" s="93"/>
      <c r="Q16" s="93"/>
      <c r="R16" s="93"/>
      <c r="S16" s="93"/>
      <c r="T16" s="39">
        <f t="shared" ref="T16:T23" si="1">(H16*3)+((F16-H16)*2)+J16</f>
        <v>2</v>
      </c>
      <c r="U16" s="40" t="str">
        <f t="shared" ref="U16:U24" si="2">IFERROR(((T16+Q16+N16-R16)+(O16*2))/E16,"")</f>
        <v/>
      </c>
      <c r="V16" s="22">
        <v>179</v>
      </c>
      <c r="W16" s="22" t="s">
        <v>82</v>
      </c>
      <c r="X16" s="22" t="s">
        <v>96</v>
      </c>
      <c r="Y16" s="73">
        <v>599</v>
      </c>
      <c r="Z16" s="42"/>
      <c r="AA16" s="1" t="s">
        <v>97</v>
      </c>
      <c r="AB16" s="28" t="s">
        <v>235</v>
      </c>
    </row>
    <row r="17" spans="1:28" x14ac:dyDescent="0.3">
      <c r="A17" s="1" t="s">
        <v>56</v>
      </c>
      <c r="B17" s="1" t="s">
        <v>45</v>
      </c>
      <c r="C17" s="27" t="s">
        <v>46</v>
      </c>
      <c r="D17" s="38">
        <v>12</v>
      </c>
      <c r="E17" s="92"/>
      <c r="F17" s="27">
        <v>0</v>
      </c>
      <c r="G17" s="92"/>
      <c r="H17" s="27"/>
      <c r="I17" s="27"/>
      <c r="J17" s="27">
        <v>0</v>
      </c>
      <c r="K17" s="27">
        <v>0</v>
      </c>
      <c r="L17" s="92"/>
      <c r="M17" s="92"/>
      <c r="N17" s="27">
        <f t="shared" si="0"/>
        <v>0</v>
      </c>
      <c r="O17" s="93"/>
      <c r="P17" s="93"/>
      <c r="Q17" s="93"/>
      <c r="R17" s="93"/>
      <c r="S17" s="93"/>
      <c r="T17" s="39">
        <f t="shared" si="1"/>
        <v>0</v>
      </c>
      <c r="U17" s="40" t="str">
        <f t="shared" si="2"/>
        <v/>
      </c>
      <c r="V17" s="22">
        <v>179</v>
      </c>
      <c r="W17" s="22" t="s">
        <v>82</v>
      </c>
      <c r="X17" s="22" t="s">
        <v>96</v>
      </c>
      <c r="Y17" s="73">
        <v>599</v>
      </c>
      <c r="Z17" s="42"/>
      <c r="AA17" s="1" t="s">
        <v>97</v>
      </c>
      <c r="AB17" s="28" t="s">
        <v>235</v>
      </c>
    </row>
    <row r="18" spans="1:28" x14ac:dyDescent="0.3">
      <c r="A18" s="1" t="s">
        <v>56</v>
      </c>
      <c r="B18" s="1" t="s">
        <v>45</v>
      </c>
      <c r="C18" s="27" t="s">
        <v>52</v>
      </c>
      <c r="D18" s="38">
        <v>32</v>
      </c>
      <c r="E18" s="92"/>
      <c r="F18" s="27">
        <v>2</v>
      </c>
      <c r="G18" s="92"/>
      <c r="H18" s="27"/>
      <c r="I18" s="27"/>
      <c r="J18" s="27">
        <v>4</v>
      </c>
      <c r="K18" s="27">
        <v>6</v>
      </c>
      <c r="L18" s="92"/>
      <c r="M18" s="92"/>
      <c r="N18" s="27">
        <f t="shared" si="0"/>
        <v>0</v>
      </c>
      <c r="O18" s="93"/>
      <c r="P18" s="93"/>
      <c r="Q18" s="93"/>
      <c r="R18" s="93"/>
      <c r="S18" s="93"/>
      <c r="T18" s="39">
        <f t="shared" si="1"/>
        <v>8</v>
      </c>
      <c r="U18" s="40" t="str">
        <f t="shared" si="2"/>
        <v/>
      </c>
      <c r="V18" s="22">
        <v>179</v>
      </c>
      <c r="W18" s="22" t="s">
        <v>82</v>
      </c>
      <c r="X18" s="22" t="s">
        <v>96</v>
      </c>
      <c r="Y18" s="73">
        <v>599</v>
      </c>
      <c r="Z18" s="42"/>
      <c r="AA18" s="1" t="s">
        <v>97</v>
      </c>
      <c r="AB18" s="28" t="s">
        <v>235</v>
      </c>
    </row>
    <row r="19" spans="1:28" x14ac:dyDescent="0.3">
      <c r="A19" s="1" t="s">
        <v>56</v>
      </c>
      <c r="B19" s="1" t="s">
        <v>45</v>
      </c>
      <c r="C19" s="27" t="s">
        <v>47</v>
      </c>
      <c r="D19" s="38">
        <v>30</v>
      </c>
      <c r="E19" s="92"/>
      <c r="F19" s="27">
        <v>5</v>
      </c>
      <c r="G19" s="92"/>
      <c r="H19" s="27"/>
      <c r="I19" s="27"/>
      <c r="J19" s="27">
        <v>8</v>
      </c>
      <c r="K19" s="27">
        <v>10</v>
      </c>
      <c r="L19" s="92"/>
      <c r="M19" s="92"/>
      <c r="N19" s="27">
        <f t="shared" si="0"/>
        <v>0</v>
      </c>
      <c r="O19" s="93"/>
      <c r="P19" s="93"/>
      <c r="Q19" s="93"/>
      <c r="R19" s="93"/>
      <c r="S19" s="93"/>
      <c r="T19" s="39">
        <f t="shared" si="1"/>
        <v>18</v>
      </c>
      <c r="U19" s="40" t="str">
        <f t="shared" si="2"/>
        <v/>
      </c>
      <c r="V19" s="22">
        <v>179</v>
      </c>
      <c r="W19" s="22" t="s">
        <v>82</v>
      </c>
      <c r="X19" s="22" t="s">
        <v>96</v>
      </c>
      <c r="Y19" s="73">
        <v>599</v>
      </c>
      <c r="Z19" s="42"/>
      <c r="AA19" s="1" t="s">
        <v>97</v>
      </c>
      <c r="AB19" s="28" t="s">
        <v>235</v>
      </c>
    </row>
    <row r="20" spans="1:28" x14ac:dyDescent="0.3">
      <c r="A20" s="1" t="s">
        <v>56</v>
      </c>
      <c r="B20" s="1" t="s">
        <v>45</v>
      </c>
      <c r="C20" s="27" t="s">
        <v>53</v>
      </c>
      <c r="D20" s="38">
        <v>24</v>
      </c>
      <c r="E20" s="92"/>
      <c r="F20" s="27">
        <v>2</v>
      </c>
      <c r="G20" s="92"/>
      <c r="H20" s="27"/>
      <c r="I20" s="27"/>
      <c r="J20" s="27">
        <v>2</v>
      </c>
      <c r="K20" s="27">
        <v>2</v>
      </c>
      <c r="L20" s="92"/>
      <c r="M20" s="92"/>
      <c r="N20" s="27">
        <f t="shared" si="0"/>
        <v>0</v>
      </c>
      <c r="O20" s="93"/>
      <c r="P20" s="93"/>
      <c r="Q20" s="93"/>
      <c r="R20" s="93"/>
      <c r="S20" s="93"/>
      <c r="T20" s="39">
        <f t="shared" si="1"/>
        <v>6</v>
      </c>
      <c r="U20" s="40" t="str">
        <f t="shared" si="2"/>
        <v/>
      </c>
      <c r="V20" s="22">
        <v>179</v>
      </c>
      <c r="W20" s="22" t="s">
        <v>82</v>
      </c>
      <c r="X20" s="22" t="s">
        <v>96</v>
      </c>
      <c r="Y20" s="73">
        <v>599</v>
      </c>
      <c r="Z20" s="42"/>
      <c r="AA20" s="1" t="s">
        <v>97</v>
      </c>
      <c r="AB20" s="28" t="s">
        <v>235</v>
      </c>
    </row>
    <row r="21" spans="1:28" x14ac:dyDescent="0.3">
      <c r="A21" s="1" t="s">
        <v>56</v>
      </c>
      <c r="B21" s="1" t="s">
        <v>45</v>
      </c>
      <c r="C21" s="27" t="s">
        <v>48</v>
      </c>
      <c r="D21" s="38">
        <v>31</v>
      </c>
      <c r="E21" s="92"/>
      <c r="F21" s="27">
        <v>5</v>
      </c>
      <c r="G21" s="92"/>
      <c r="H21" s="27"/>
      <c r="I21" s="27"/>
      <c r="J21" s="27">
        <v>1</v>
      </c>
      <c r="K21" s="27">
        <v>1</v>
      </c>
      <c r="L21" s="92"/>
      <c r="M21" s="92"/>
      <c r="N21" s="27">
        <f t="shared" si="0"/>
        <v>0</v>
      </c>
      <c r="O21" s="93"/>
      <c r="P21" s="93"/>
      <c r="Q21" s="93"/>
      <c r="R21" s="93"/>
      <c r="S21" s="93"/>
      <c r="T21" s="39">
        <f t="shared" si="1"/>
        <v>11</v>
      </c>
      <c r="U21" s="40" t="str">
        <f t="shared" si="2"/>
        <v/>
      </c>
      <c r="V21" s="22">
        <v>179</v>
      </c>
      <c r="W21" s="22" t="s">
        <v>82</v>
      </c>
      <c r="X21" s="22" t="s">
        <v>96</v>
      </c>
      <c r="Y21" s="73">
        <v>599</v>
      </c>
      <c r="Z21" s="42"/>
      <c r="AA21" s="1" t="s">
        <v>97</v>
      </c>
      <c r="AB21" s="28" t="s">
        <v>235</v>
      </c>
    </row>
    <row r="22" spans="1:28" x14ac:dyDescent="0.3">
      <c r="A22" s="1" t="s">
        <v>56</v>
      </c>
      <c r="B22" s="1" t="s">
        <v>45</v>
      </c>
      <c r="C22" s="27" t="s">
        <v>51</v>
      </c>
      <c r="D22" s="38">
        <v>34</v>
      </c>
      <c r="E22" s="92"/>
      <c r="F22" s="27">
        <v>13</v>
      </c>
      <c r="G22" s="92"/>
      <c r="H22" s="27"/>
      <c r="I22" s="27"/>
      <c r="J22" s="27">
        <v>7</v>
      </c>
      <c r="K22" s="27">
        <v>8</v>
      </c>
      <c r="L22" s="92"/>
      <c r="M22" s="92"/>
      <c r="N22" s="27">
        <f>SUM(L22:M22)</f>
        <v>0</v>
      </c>
      <c r="O22" s="93"/>
      <c r="P22" s="93"/>
      <c r="Q22" s="93"/>
      <c r="R22" s="93"/>
      <c r="S22" s="93"/>
      <c r="T22" s="39">
        <f t="shared" si="1"/>
        <v>33</v>
      </c>
      <c r="U22" s="40" t="str">
        <f t="shared" si="2"/>
        <v/>
      </c>
      <c r="V22" s="22">
        <v>179</v>
      </c>
      <c r="W22" s="22" t="s">
        <v>82</v>
      </c>
      <c r="X22" s="22" t="s">
        <v>96</v>
      </c>
      <c r="Y22" s="73">
        <v>599</v>
      </c>
      <c r="Z22" s="42"/>
      <c r="AA22" s="1" t="s">
        <v>97</v>
      </c>
      <c r="AB22" s="28" t="s">
        <v>235</v>
      </c>
    </row>
    <row r="23" spans="1:28" x14ac:dyDescent="0.3">
      <c r="A23" s="1" t="s">
        <v>56</v>
      </c>
      <c r="B23" s="1" t="s">
        <v>45</v>
      </c>
      <c r="C23" s="27" t="s">
        <v>54</v>
      </c>
      <c r="D23" s="38">
        <v>5</v>
      </c>
      <c r="E23" s="92" t="s">
        <v>573</v>
      </c>
      <c r="F23" s="27"/>
      <c r="G23" s="92"/>
      <c r="H23" s="27"/>
      <c r="I23" s="27"/>
      <c r="J23" s="27"/>
      <c r="K23" s="27"/>
      <c r="L23" s="92"/>
      <c r="M23" s="92"/>
      <c r="N23" s="27">
        <f>SUM(L23:M23)</f>
        <v>0</v>
      </c>
      <c r="O23" s="93"/>
      <c r="P23" s="93"/>
      <c r="Q23" s="93"/>
      <c r="R23" s="93"/>
      <c r="S23" s="93"/>
      <c r="T23" s="39">
        <f t="shared" si="1"/>
        <v>0</v>
      </c>
      <c r="U23" s="40" t="str">
        <f t="shared" si="2"/>
        <v/>
      </c>
      <c r="V23" s="22">
        <v>179</v>
      </c>
      <c r="W23" s="22" t="s">
        <v>82</v>
      </c>
      <c r="X23" s="22" t="s">
        <v>96</v>
      </c>
      <c r="Y23" s="73">
        <v>599</v>
      </c>
      <c r="Z23" s="42"/>
      <c r="AA23" s="1" t="s">
        <v>97</v>
      </c>
      <c r="AB23" s="28" t="s">
        <v>235</v>
      </c>
    </row>
    <row r="24" spans="1:28" x14ac:dyDescent="0.3">
      <c r="A24" s="1" t="s">
        <v>56</v>
      </c>
      <c r="B24" s="1" t="s">
        <v>45</v>
      </c>
      <c r="C24" s="27" t="s">
        <v>55</v>
      </c>
      <c r="D24" s="38">
        <v>11</v>
      </c>
      <c r="E24" s="92"/>
      <c r="F24" s="27">
        <v>3</v>
      </c>
      <c r="G24" s="92"/>
      <c r="H24" s="27"/>
      <c r="I24" s="27"/>
      <c r="J24" s="27">
        <v>2</v>
      </c>
      <c r="K24" s="27">
        <v>2</v>
      </c>
      <c r="L24" s="92"/>
      <c r="M24" s="92"/>
      <c r="N24" s="27">
        <f>SUM(L24:M24)</f>
        <v>0</v>
      </c>
      <c r="O24" s="93"/>
      <c r="P24" s="93"/>
      <c r="Q24" s="93"/>
      <c r="R24" s="93"/>
      <c r="S24" s="93"/>
      <c r="T24" s="39">
        <f>(H24*3)+((F24-H24)*2)+J24</f>
        <v>8</v>
      </c>
      <c r="U24" s="40" t="str">
        <f t="shared" si="2"/>
        <v/>
      </c>
      <c r="V24" s="22">
        <v>179</v>
      </c>
      <c r="W24" s="22" t="s">
        <v>82</v>
      </c>
      <c r="X24" s="22" t="s">
        <v>96</v>
      </c>
      <c r="Y24" s="73">
        <v>599</v>
      </c>
      <c r="Z24" s="42"/>
      <c r="AA24" s="1" t="s">
        <v>97</v>
      </c>
      <c r="AB24" s="28" t="s">
        <v>235</v>
      </c>
    </row>
    <row r="25" spans="1:28" x14ac:dyDescent="0.3">
      <c r="A25" s="1" t="s">
        <v>56</v>
      </c>
      <c r="B25" s="1" t="s">
        <v>45</v>
      </c>
      <c r="C25" s="57" t="s">
        <v>38</v>
      </c>
      <c r="D25" s="1"/>
      <c r="E25" s="57">
        <v>240</v>
      </c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57"/>
      <c r="U25" s="40" t="str">
        <f t="shared" ref="U25" si="3">_xlfn.IFNA("",((T25+Q25+N25-R25)+(O25*2))/E25)</f>
        <v/>
      </c>
      <c r="V25" s="22">
        <v>179</v>
      </c>
      <c r="W25" s="22" t="s">
        <v>82</v>
      </c>
      <c r="X25" s="22" t="s">
        <v>96</v>
      </c>
      <c r="Y25" s="73">
        <v>599</v>
      </c>
      <c r="Z25" s="42"/>
      <c r="AA25" s="1" t="s">
        <v>97</v>
      </c>
      <c r="AB25" s="28" t="s">
        <v>235</v>
      </c>
    </row>
    <row r="26" spans="1:28" x14ac:dyDescent="0.3">
      <c r="A26" s="44" t="s">
        <v>56</v>
      </c>
      <c r="B26" s="44" t="s">
        <v>45</v>
      </c>
      <c r="C26" s="45" t="s">
        <v>39</v>
      </c>
      <c r="D26" s="44"/>
      <c r="E26" s="45">
        <f t="shared" ref="E26:T26" si="4">SUM(E13:E25)</f>
        <v>240</v>
      </c>
      <c r="F26" s="45">
        <f t="shared" si="4"/>
        <v>34</v>
      </c>
      <c r="G26" s="45">
        <f t="shared" si="4"/>
        <v>0</v>
      </c>
      <c r="H26" s="45">
        <f t="shared" si="4"/>
        <v>0</v>
      </c>
      <c r="I26" s="45">
        <f t="shared" si="4"/>
        <v>0</v>
      </c>
      <c r="J26" s="45">
        <f t="shared" si="4"/>
        <v>24</v>
      </c>
      <c r="K26" s="45">
        <f t="shared" si="4"/>
        <v>29</v>
      </c>
      <c r="L26" s="45">
        <f t="shared" si="4"/>
        <v>0</v>
      </c>
      <c r="M26" s="45">
        <f t="shared" si="4"/>
        <v>0</v>
      </c>
      <c r="N26" s="45">
        <f t="shared" si="4"/>
        <v>0</v>
      </c>
      <c r="O26" s="45">
        <f t="shared" si="4"/>
        <v>0</v>
      </c>
      <c r="P26" s="45">
        <f t="shared" si="4"/>
        <v>0</v>
      </c>
      <c r="Q26" s="45">
        <f t="shared" si="4"/>
        <v>0</v>
      </c>
      <c r="R26" s="45">
        <f t="shared" si="4"/>
        <v>0</v>
      </c>
      <c r="S26" s="45">
        <f t="shared" si="4"/>
        <v>0</v>
      </c>
      <c r="T26" s="45">
        <f t="shared" si="4"/>
        <v>92</v>
      </c>
      <c r="U26" s="46">
        <f>((T26+Q26+N26-R26)+(O26*2))/E26</f>
        <v>0.38333333333333336</v>
      </c>
      <c r="V26" s="47">
        <v>179</v>
      </c>
      <c r="W26" s="47" t="s">
        <v>82</v>
      </c>
      <c r="X26" s="47" t="s">
        <v>96</v>
      </c>
      <c r="Y26" s="74">
        <v>599</v>
      </c>
      <c r="Z26" s="49"/>
      <c r="AA26" s="44" t="s">
        <v>97</v>
      </c>
      <c r="AB26" s="80" t="s">
        <v>235</v>
      </c>
    </row>
    <row r="27" spans="1:28" x14ac:dyDescent="0.3">
      <c r="A27" s="1"/>
      <c r="B27" s="1"/>
      <c r="C27" s="1"/>
      <c r="D27" s="1"/>
      <c r="F27" s="50" t="s">
        <v>40</v>
      </c>
      <c r="G27" s="51" t="e">
        <f>F26/G26</f>
        <v>#DIV/0!</v>
      </c>
      <c r="H27" s="27"/>
      <c r="I27" s="1"/>
      <c r="J27" s="50" t="s">
        <v>41</v>
      </c>
      <c r="K27" s="52">
        <f>J26/K26</f>
        <v>0.82758620689655171</v>
      </c>
      <c r="L27" s="1"/>
      <c r="M27" s="39" t="s">
        <v>42</v>
      </c>
      <c r="N27" s="53"/>
      <c r="P27" s="1"/>
      <c r="Q27" s="1"/>
      <c r="R27" s="1"/>
      <c r="S27" s="1"/>
      <c r="T27" s="1"/>
      <c r="U27" s="1"/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5" t="s">
        <v>43</v>
      </c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4"/>
      <c r="Z33" s="42"/>
      <c r="AA33" s="1"/>
      <c r="AB33" s="1"/>
    </row>
    <row r="34" spans="1:28" x14ac:dyDescent="0.3">
      <c r="B34" s="1"/>
      <c r="C34" s="55" t="s">
        <v>57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56">
        <v>5</v>
      </c>
      <c r="W34" s="1"/>
      <c r="X34" s="1"/>
      <c r="Y34" s="31"/>
      <c r="Z34" s="42"/>
      <c r="AA34" s="1"/>
      <c r="AB34" s="1"/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56</v>
      </c>
      <c r="C36" s="27" t="s">
        <v>342</v>
      </c>
      <c r="D36" s="38">
        <v>13</v>
      </c>
      <c r="E36" s="92"/>
      <c r="F36" s="27">
        <v>2</v>
      </c>
      <c r="G36" s="92"/>
      <c r="H36" s="27"/>
      <c r="I36" s="27"/>
      <c r="J36" s="27">
        <v>0</v>
      </c>
      <c r="K36" s="27">
        <v>0</v>
      </c>
      <c r="L36" s="92"/>
      <c r="M36" s="92"/>
      <c r="N36" s="27">
        <f>SUM(L36:M36)</f>
        <v>0</v>
      </c>
      <c r="O36" s="92"/>
      <c r="P36" s="93"/>
      <c r="Q36" s="92"/>
      <c r="R36" s="92"/>
      <c r="S36" s="92"/>
      <c r="T36" s="27">
        <f>+(F36*2)+J36</f>
        <v>4</v>
      </c>
      <c r="U36" s="40" t="str">
        <f>IFERROR(((T36+Q36+N36-R36)+(O36*2))/E36,"")</f>
        <v/>
      </c>
      <c r="V36" s="22">
        <v>179</v>
      </c>
      <c r="W36" s="22" t="s">
        <v>95</v>
      </c>
      <c r="X36" s="22" t="s">
        <v>83</v>
      </c>
      <c r="Y36" s="73">
        <v>599</v>
      </c>
      <c r="Z36" s="42"/>
      <c r="AA36" s="1" t="s">
        <v>219</v>
      </c>
      <c r="AB36" s="28" t="s">
        <v>153</v>
      </c>
    </row>
    <row r="37" spans="1:28" x14ac:dyDescent="0.3">
      <c r="A37" s="1" t="s">
        <v>45</v>
      </c>
      <c r="B37" s="1" t="s">
        <v>56</v>
      </c>
      <c r="C37" s="27" t="s">
        <v>343</v>
      </c>
      <c r="D37" s="38">
        <v>11</v>
      </c>
      <c r="E37" s="92"/>
      <c r="F37" s="27">
        <v>5</v>
      </c>
      <c r="G37" s="92"/>
      <c r="H37" s="27"/>
      <c r="I37" s="27"/>
      <c r="J37" s="27">
        <v>2</v>
      </c>
      <c r="K37" s="27">
        <v>2</v>
      </c>
      <c r="L37" s="92"/>
      <c r="M37" s="92"/>
      <c r="N37" s="27">
        <f t="shared" ref="N37:N42" si="5">SUM(L37:M37)</f>
        <v>0</v>
      </c>
      <c r="O37" s="93"/>
      <c r="P37" s="93"/>
      <c r="Q37" s="93"/>
      <c r="R37" s="93"/>
      <c r="S37" s="93"/>
      <c r="T37" s="27">
        <f t="shared" ref="T37:T46" si="6">+(F37*2)+J37</f>
        <v>12</v>
      </c>
      <c r="U37" s="40" t="str">
        <f t="shared" ref="U37:U46" si="7">IFERROR(((T37+Q37+N37-R37)+(O37*2))/E37,"")</f>
        <v/>
      </c>
      <c r="V37" s="22">
        <v>179</v>
      </c>
      <c r="W37" s="22" t="s">
        <v>95</v>
      </c>
      <c r="X37" s="22" t="s">
        <v>83</v>
      </c>
      <c r="Y37" s="73">
        <v>599</v>
      </c>
      <c r="Z37" s="42"/>
      <c r="AA37" s="1" t="s">
        <v>219</v>
      </c>
      <c r="AB37" s="28" t="s">
        <v>153</v>
      </c>
    </row>
    <row r="38" spans="1:28" x14ac:dyDescent="0.3">
      <c r="A38" s="1" t="s">
        <v>45</v>
      </c>
      <c r="B38" s="1" t="s">
        <v>56</v>
      </c>
      <c r="C38" s="27" t="s">
        <v>344</v>
      </c>
      <c r="D38" s="38">
        <v>31</v>
      </c>
      <c r="E38" s="92"/>
      <c r="F38" s="27">
        <v>7</v>
      </c>
      <c r="G38" s="92"/>
      <c r="H38" s="27"/>
      <c r="I38" s="27"/>
      <c r="J38" s="27">
        <v>2</v>
      </c>
      <c r="K38" s="27">
        <v>4</v>
      </c>
      <c r="L38" s="92"/>
      <c r="M38" s="92"/>
      <c r="N38" s="27">
        <f t="shared" si="5"/>
        <v>0</v>
      </c>
      <c r="O38" s="93"/>
      <c r="P38" s="93"/>
      <c r="Q38" s="93"/>
      <c r="R38" s="93"/>
      <c r="S38" s="93"/>
      <c r="T38" s="27">
        <v>16</v>
      </c>
      <c r="U38" s="40" t="str">
        <f t="shared" si="7"/>
        <v/>
      </c>
      <c r="V38" s="22">
        <v>179</v>
      </c>
      <c r="W38" s="22" t="s">
        <v>95</v>
      </c>
      <c r="X38" s="22" t="s">
        <v>83</v>
      </c>
      <c r="Y38" s="73">
        <v>599</v>
      </c>
      <c r="Z38" s="42"/>
      <c r="AA38" s="1" t="s">
        <v>219</v>
      </c>
      <c r="AB38" s="28" t="s">
        <v>153</v>
      </c>
    </row>
    <row r="39" spans="1:28" x14ac:dyDescent="0.3">
      <c r="A39" s="1" t="s">
        <v>45</v>
      </c>
      <c r="B39" s="1" t="s">
        <v>56</v>
      </c>
      <c r="C39" s="27" t="s">
        <v>345</v>
      </c>
      <c r="D39" s="38">
        <v>6</v>
      </c>
      <c r="E39" s="92"/>
      <c r="F39" s="27">
        <v>6</v>
      </c>
      <c r="G39" s="92"/>
      <c r="H39" s="27"/>
      <c r="I39" s="27"/>
      <c r="J39" s="27">
        <v>0</v>
      </c>
      <c r="K39" s="27">
        <v>0</v>
      </c>
      <c r="L39" s="92"/>
      <c r="M39" s="92"/>
      <c r="N39" s="27">
        <f t="shared" si="5"/>
        <v>0</v>
      </c>
      <c r="O39" s="93"/>
      <c r="P39" s="93"/>
      <c r="Q39" s="93"/>
      <c r="R39" s="93"/>
      <c r="S39" s="93"/>
      <c r="T39" s="27">
        <f t="shared" si="6"/>
        <v>12</v>
      </c>
      <c r="U39" s="40" t="str">
        <f t="shared" si="7"/>
        <v/>
      </c>
      <c r="V39" s="22">
        <v>179</v>
      </c>
      <c r="W39" s="22" t="s">
        <v>95</v>
      </c>
      <c r="X39" s="22" t="s">
        <v>83</v>
      </c>
      <c r="Y39" s="73">
        <v>599</v>
      </c>
      <c r="Z39" s="42"/>
      <c r="AA39" s="1" t="s">
        <v>219</v>
      </c>
      <c r="AB39" s="28" t="s">
        <v>153</v>
      </c>
    </row>
    <row r="40" spans="1:28" x14ac:dyDescent="0.3">
      <c r="A40" s="1" t="s">
        <v>45</v>
      </c>
      <c r="B40" s="1" t="s">
        <v>56</v>
      </c>
      <c r="C40" s="27" t="s">
        <v>346</v>
      </c>
      <c r="D40" s="38">
        <v>12</v>
      </c>
      <c r="E40" s="92"/>
      <c r="F40" s="27">
        <v>1</v>
      </c>
      <c r="G40" s="92"/>
      <c r="H40" s="27"/>
      <c r="I40" s="27"/>
      <c r="J40" s="27">
        <v>5</v>
      </c>
      <c r="K40" s="27">
        <v>6</v>
      </c>
      <c r="L40" s="92"/>
      <c r="M40" s="92"/>
      <c r="N40" s="27">
        <f t="shared" si="5"/>
        <v>0</v>
      </c>
      <c r="O40" s="93"/>
      <c r="P40" s="93"/>
      <c r="Q40" s="93"/>
      <c r="R40" s="93"/>
      <c r="S40" s="93"/>
      <c r="T40" s="27">
        <f t="shared" si="6"/>
        <v>7</v>
      </c>
      <c r="U40" s="40" t="str">
        <f t="shared" si="7"/>
        <v/>
      </c>
      <c r="V40" s="22">
        <v>179</v>
      </c>
      <c r="W40" s="22" t="s">
        <v>95</v>
      </c>
      <c r="X40" s="22" t="s">
        <v>83</v>
      </c>
      <c r="Y40" s="73">
        <v>599</v>
      </c>
      <c r="Z40" s="42"/>
      <c r="AA40" s="1" t="s">
        <v>219</v>
      </c>
      <c r="AB40" s="28" t="s">
        <v>153</v>
      </c>
    </row>
    <row r="41" spans="1:28" x14ac:dyDescent="0.3">
      <c r="A41" s="1" t="s">
        <v>45</v>
      </c>
      <c r="B41" s="1" t="s">
        <v>56</v>
      </c>
      <c r="C41" s="27" t="s">
        <v>347</v>
      </c>
      <c r="D41" s="38">
        <v>32</v>
      </c>
      <c r="E41" s="92"/>
      <c r="F41" s="27">
        <v>1</v>
      </c>
      <c r="G41" s="92"/>
      <c r="H41" s="27"/>
      <c r="I41" s="27"/>
      <c r="J41" s="27">
        <v>0</v>
      </c>
      <c r="K41" s="27">
        <v>0</v>
      </c>
      <c r="L41" s="92"/>
      <c r="M41" s="92"/>
      <c r="N41" s="27">
        <f t="shared" si="5"/>
        <v>0</v>
      </c>
      <c r="O41" s="93"/>
      <c r="P41" s="93"/>
      <c r="Q41" s="93"/>
      <c r="R41" s="93"/>
      <c r="S41" s="93"/>
      <c r="T41" s="27">
        <f t="shared" si="6"/>
        <v>2</v>
      </c>
      <c r="U41" s="40" t="str">
        <f t="shared" si="7"/>
        <v/>
      </c>
      <c r="V41" s="22">
        <v>179</v>
      </c>
      <c r="W41" s="22" t="s">
        <v>95</v>
      </c>
      <c r="X41" s="22" t="s">
        <v>83</v>
      </c>
      <c r="Y41" s="73">
        <v>599</v>
      </c>
      <c r="Z41" s="42"/>
      <c r="AA41" s="1" t="s">
        <v>219</v>
      </c>
      <c r="AB41" s="28" t="s">
        <v>153</v>
      </c>
    </row>
    <row r="42" spans="1:28" x14ac:dyDescent="0.3">
      <c r="A42" s="1" t="s">
        <v>45</v>
      </c>
      <c r="B42" s="1" t="s">
        <v>56</v>
      </c>
      <c r="C42" s="27" t="s">
        <v>348</v>
      </c>
      <c r="D42" s="38">
        <v>24</v>
      </c>
      <c r="E42" s="92"/>
      <c r="F42" s="27">
        <v>3</v>
      </c>
      <c r="G42" s="92"/>
      <c r="H42" s="27"/>
      <c r="I42" s="27"/>
      <c r="J42" s="27">
        <v>1</v>
      </c>
      <c r="K42" s="27">
        <v>3</v>
      </c>
      <c r="L42" s="92"/>
      <c r="M42" s="92"/>
      <c r="N42" s="27">
        <f t="shared" si="5"/>
        <v>0</v>
      </c>
      <c r="O42" s="93"/>
      <c r="P42" s="93"/>
      <c r="Q42" s="93"/>
      <c r="R42" s="93"/>
      <c r="S42" s="93"/>
      <c r="T42" s="27">
        <f t="shared" si="6"/>
        <v>7</v>
      </c>
      <c r="U42" s="40" t="str">
        <f t="shared" si="7"/>
        <v/>
      </c>
      <c r="V42" s="22">
        <v>179</v>
      </c>
      <c r="W42" s="22" t="s">
        <v>95</v>
      </c>
      <c r="X42" s="22" t="s">
        <v>83</v>
      </c>
      <c r="Y42" s="73">
        <v>599</v>
      </c>
      <c r="Z42" s="42"/>
      <c r="AA42" s="1" t="s">
        <v>219</v>
      </c>
      <c r="AB42" s="28" t="s">
        <v>153</v>
      </c>
    </row>
    <row r="43" spans="1:28" x14ac:dyDescent="0.3">
      <c r="A43" s="1" t="s">
        <v>45</v>
      </c>
      <c r="B43" s="1" t="s">
        <v>56</v>
      </c>
      <c r="C43" s="27" t="s">
        <v>349</v>
      </c>
      <c r="D43" s="38">
        <v>33</v>
      </c>
      <c r="E43" s="92"/>
      <c r="F43" s="27">
        <v>3</v>
      </c>
      <c r="G43" s="92"/>
      <c r="H43" s="27"/>
      <c r="I43" s="27"/>
      <c r="J43" s="27">
        <v>0</v>
      </c>
      <c r="K43" s="27">
        <v>2</v>
      </c>
      <c r="L43" s="92"/>
      <c r="M43" s="92"/>
      <c r="N43" s="27">
        <f>SUM(L43:M43)</f>
        <v>0</v>
      </c>
      <c r="O43" s="93"/>
      <c r="P43" s="93"/>
      <c r="Q43" s="93"/>
      <c r="R43" s="93"/>
      <c r="S43" s="93"/>
      <c r="T43" s="27">
        <f t="shared" si="6"/>
        <v>6</v>
      </c>
      <c r="U43" s="40" t="str">
        <f t="shared" si="7"/>
        <v/>
      </c>
      <c r="V43" s="22">
        <v>179</v>
      </c>
      <c r="W43" s="22" t="s">
        <v>95</v>
      </c>
      <c r="X43" s="22" t="s">
        <v>83</v>
      </c>
      <c r="Y43" s="73">
        <v>599</v>
      </c>
      <c r="Z43" s="42"/>
      <c r="AA43" s="1" t="s">
        <v>219</v>
      </c>
      <c r="AB43" s="28" t="s">
        <v>153</v>
      </c>
    </row>
    <row r="44" spans="1:28" x14ac:dyDescent="0.3">
      <c r="A44" s="1" t="s">
        <v>45</v>
      </c>
      <c r="B44" s="1" t="s">
        <v>56</v>
      </c>
      <c r="C44" s="27" t="s">
        <v>350</v>
      </c>
      <c r="D44" s="38">
        <v>10</v>
      </c>
      <c r="E44" s="92"/>
      <c r="F44" s="27">
        <v>7</v>
      </c>
      <c r="G44" s="92"/>
      <c r="H44" s="27"/>
      <c r="I44" s="27"/>
      <c r="J44" s="27">
        <v>2</v>
      </c>
      <c r="K44" s="27">
        <v>2</v>
      </c>
      <c r="L44" s="92"/>
      <c r="M44" s="92"/>
      <c r="N44" s="27">
        <f>SUM(L44:M44)</f>
        <v>0</v>
      </c>
      <c r="O44" s="93"/>
      <c r="P44" s="93"/>
      <c r="Q44" s="93"/>
      <c r="R44" s="93"/>
      <c r="S44" s="93"/>
      <c r="T44" s="27">
        <v>16</v>
      </c>
      <c r="U44" s="40" t="str">
        <f t="shared" si="7"/>
        <v/>
      </c>
      <c r="V44" s="22">
        <v>179</v>
      </c>
      <c r="W44" s="22" t="s">
        <v>95</v>
      </c>
      <c r="X44" s="22" t="s">
        <v>83</v>
      </c>
      <c r="Y44" s="73">
        <v>599</v>
      </c>
      <c r="Z44" s="42"/>
      <c r="AA44" s="1" t="s">
        <v>219</v>
      </c>
      <c r="AB44" s="28" t="s">
        <v>153</v>
      </c>
    </row>
    <row r="45" spans="1:28" x14ac:dyDescent="0.3">
      <c r="A45" s="1" t="s">
        <v>45</v>
      </c>
      <c r="B45" s="1" t="s">
        <v>56</v>
      </c>
      <c r="C45" s="27" t="s">
        <v>351</v>
      </c>
      <c r="D45" s="38">
        <v>22</v>
      </c>
      <c r="E45" s="92"/>
      <c r="F45" s="27">
        <v>0</v>
      </c>
      <c r="G45" s="92"/>
      <c r="H45" s="27"/>
      <c r="I45" s="27"/>
      <c r="J45" s="27">
        <v>0</v>
      </c>
      <c r="K45" s="27">
        <v>0</v>
      </c>
      <c r="L45" s="92"/>
      <c r="M45" s="92"/>
      <c r="N45" s="27">
        <f>SUM(L45:M45)</f>
        <v>0</v>
      </c>
      <c r="O45" s="93"/>
      <c r="P45" s="93"/>
      <c r="Q45" s="93"/>
      <c r="R45" s="93"/>
      <c r="S45" s="93"/>
      <c r="T45" s="27">
        <f t="shared" si="6"/>
        <v>0</v>
      </c>
      <c r="U45" s="40" t="str">
        <f t="shared" si="7"/>
        <v/>
      </c>
      <c r="V45" s="22">
        <v>179</v>
      </c>
      <c r="W45" s="22" t="s">
        <v>95</v>
      </c>
      <c r="X45" s="22" t="s">
        <v>83</v>
      </c>
      <c r="Y45" s="73">
        <v>599</v>
      </c>
      <c r="Z45" s="42"/>
      <c r="AA45" s="1" t="s">
        <v>219</v>
      </c>
      <c r="AB45" s="28" t="s">
        <v>153</v>
      </c>
    </row>
    <row r="46" spans="1:28" x14ac:dyDescent="0.3">
      <c r="A46" s="1" t="s">
        <v>45</v>
      </c>
      <c r="B46" s="1" t="s">
        <v>56</v>
      </c>
      <c r="C46" s="27" t="s">
        <v>352</v>
      </c>
      <c r="D46" s="38">
        <v>20</v>
      </c>
      <c r="E46" s="92"/>
      <c r="F46" s="27">
        <v>4</v>
      </c>
      <c r="G46" s="92"/>
      <c r="H46" s="27"/>
      <c r="I46" s="27"/>
      <c r="J46" s="27">
        <v>1</v>
      </c>
      <c r="K46" s="27">
        <v>1</v>
      </c>
      <c r="L46" s="92"/>
      <c r="M46" s="92"/>
      <c r="N46" s="27">
        <f>SUM(L46:M46)</f>
        <v>0</v>
      </c>
      <c r="O46" s="93"/>
      <c r="P46" s="93"/>
      <c r="Q46" s="93"/>
      <c r="R46" s="93"/>
      <c r="S46" s="93"/>
      <c r="T46" s="27">
        <f t="shared" si="6"/>
        <v>9</v>
      </c>
      <c r="U46" s="40" t="str">
        <f t="shared" si="7"/>
        <v/>
      </c>
      <c r="V46" s="22">
        <v>179</v>
      </c>
      <c r="W46" s="22" t="s">
        <v>95</v>
      </c>
      <c r="X46" s="22" t="s">
        <v>83</v>
      </c>
      <c r="Y46" s="73">
        <v>599</v>
      </c>
      <c r="Z46" s="42"/>
      <c r="AA46" s="1" t="s">
        <v>219</v>
      </c>
      <c r="AB46" s="28" t="s">
        <v>153</v>
      </c>
    </row>
    <row r="47" spans="1:28" x14ac:dyDescent="0.3">
      <c r="A47" s="1" t="s">
        <v>45</v>
      </c>
      <c r="B47" s="1" t="s">
        <v>56</v>
      </c>
      <c r="C47" s="57" t="s">
        <v>38</v>
      </c>
      <c r="D47" s="1"/>
      <c r="E47" s="57">
        <v>240</v>
      </c>
      <c r="F47" s="43"/>
      <c r="G47" s="43"/>
      <c r="H47" s="43"/>
      <c r="I47" s="43"/>
      <c r="J47" s="43"/>
      <c r="K47" s="43"/>
      <c r="L47" s="43"/>
      <c r="M47" s="43"/>
      <c r="N47" s="27"/>
      <c r="O47" s="43"/>
      <c r="P47" s="43"/>
      <c r="Q47" s="43"/>
      <c r="R47" s="43"/>
      <c r="S47" s="43"/>
      <c r="T47" s="57"/>
      <c r="U47" s="40" t="str">
        <f t="shared" ref="U47" si="8">_xlfn.IFNA("",((T47+Q47+N47-R47)+(O47*2))/E47)</f>
        <v/>
      </c>
      <c r="V47" s="22">
        <v>179</v>
      </c>
      <c r="W47" s="22" t="s">
        <v>95</v>
      </c>
      <c r="X47" s="22" t="s">
        <v>83</v>
      </c>
      <c r="Y47" s="73">
        <v>599</v>
      </c>
      <c r="Z47" s="42"/>
      <c r="AA47" s="1" t="s">
        <v>219</v>
      </c>
      <c r="AB47" s="28" t="s">
        <v>153</v>
      </c>
    </row>
    <row r="48" spans="1:28" x14ac:dyDescent="0.3">
      <c r="A48" s="44" t="s">
        <v>45</v>
      </c>
      <c r="B48" s="44" t="s">
        <v>56</v>
      </c>
      <c r="C48" s="45" t="s">
        <v>39</v>
      </c>
      <c r="D48" s="44"/>
      <c r="E48" s="45">
        <f t="shared" ref="E48:T48" si="9">SUM(E36:E47)</f>
        <v>240</v>
      </c>
      <c r="F48" s="45">
        <f t="shared" si="9"/>
        <v>39</v>
      </c>
      <c r="G48" s="45">
        <f t="shared" si="9"/>
        <v>0</v>
      </c>
      <c r="H48" s="45">
        <f t="shared" si="9"/>
        <v>0</v>
      </c>
      <c r="I48" s="45">
        <f t="shared" si="9"/>
        <v>0</v>
      </c>
      <c r="J48" s="45">
        <f t="shared" si="9"/>
        <v>13</v>
      </c>
      <c r="K48" s="45">
        <f t="shared" si="9"/>
        <v>20</v>
      </c>
      <c r="L48" s="45">
        <f t="shared" si="9"/>
        <v>0</v>
      </c>
      <c r="M48" s="45">
        <f t="shared" si="9"/>
        <v>0</v>
      </c>
      <c r="N48" s="45">
        <f t="shared" si="9"/>
        <v>0</v>
      </c>
      <c r="O48" s="45">
        <f t="shared" si="9"/>
        <v>0</v>
      </c>
      <c r="P48" s="45">
        <f t="shared" si="9"/>
        <v>0</v>
      </c>
      <c r="Q48" s="45">
        <f t="shared" si="9"/>
        <v>0</v>
      </c>
      <c r="R48" s="45">
        <f t="shared" si="9"/>
        <v>0</v>
      </c>
      <c r="S48" s="45">
        <f t="shared" si="9"/>
        <v>0</v>
      </c>
      <c r="T48" s="45">
        <f t="shared" si="9"/>
        <v>91</v>
      </c>
      <c r="U48" s="46">
        <f>((T48+Q48+N48-R48)+(O48*2))/E48</f>
        <v>0.37916666666666665</v>
      </c>
      <c r="V48" s="47">
        <v>179</v>
      </c>
      <c r="W48" s="47" t="s">
        <v>95</v>
      </c>
      <c r="X48" s="47" t="s">
        <v>83</v>
      </c>
      <c r="Y48" s="74">
        <v>599</v>
      </c>
      <c r="Z48" s="49"/>
      <c r="AA48" s="44" t="s">
        <v>219</v>
      </c>
      <c r="AB48" s="80" t="s">
        <v>153</v>
      </c>
    </row>
    <row r="49" spans="1:28" x14ac:dyDescent="0.3">
      <c r="A49" s="1"/>
      <c r="B49" s="1"/>
      <c r="C49" s="1"/>
      <c r="D49" s="1"/>
      <c r="F49" s="50" t="s">
        <v>40</v>
      </c>
      <c r="G49" s="51" t="e">
        <f>F48/G48</f>
        <v>#DIV/0!</v>
      </c>
      <c r="H49" s="27"/>
      <c r="I49" s="1"/>
      <c r="J49" s="50" t="s">
        <v>41</v>
      </c>
      <c r="K49" s="52">
        <f>J48/K48</f>
        <v>0.65</v>
      </c>
      <c r="L49" s="1"/>
      <c r="M49" s="39" t="s">
        <v>42</v>
      </c>
      <c r="N49" s="53"/>
      <c r="P49" s="1"/>
      <c r="Q49" s="1"/>
      <c r="R49" s="1"/>
      <c r="S49" s="1"/>
      <c r="T49" s="1"/>
      <c r="U49" s="1"/>
      <c r="V49" s="22"/>
      <c r="W49" s="22"/>
      <c r="X49" s="22"/>
      <c r="Y49" s="54"/>
      <c r="Z49" s="42"/>
      <c r="AA49" s="1"/>
      <c r="AB49" s="1"/>
    </row>
    <row r="50" spans="1:28" x14ac:dyDescent="0.3">
      <c r="A50" s="1"/>
      <c r="B50" s="1"/>
      <c r="C50" s="5" t="s">
        <v>43</v>
      </c>
      <c r="V50" s="22"/>
      <c r="W50" s="22"/>
      <c r="X50" s="22"/>
      <c r="Y50" s="54"/>
      <c r="Z50" s="42"/>
      <c r="AA50" s="1"/>
      <c r="AB50" s="1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2"/>
      <c r="AA51" s="1"/>
      <c r="AB51" s="1"/>
    </row>
  </sheetData>
  <sheetProtection sheet="1" objects="1" scenarios="1"/>
  <printOptions gridLines="1"/>
  <pageMargins left="0.25" right="0.25" top="0.75" bottom="0.75" header="0.3" footer="0.3"/>
  <pageSetup scale="6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6D11C-2741-4F38-9FCA-FA3E059D7452}">
  <sheetPr>
    <tabColor rgb="FF92D050"/>
  </sheetPr>
  <dimension ref="A1:AB49"/>
  <sheetViews>
    <sheetView workbookViewId="0">
      <selection activeCell="A13" sqref="A13"/>
    </sheetView>
  </sheetViews>
  <sheetFormatPr defaultRowHeight="14.4" x14ac:dyDescent="0.3"/>
  <cols>
    <col min="1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6" t="s">
        <v>104</v>
      </c>
    </row>
    <row r="2" spans="1:28" x14ac:dyDescent="0.3">
      <c r="B2" s="1"/>
      <c r="C2" s="2" t="s">
        <v>44</v>
      </c>
      <c r="D2" s="3" t="s">
        <v>80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29200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105</v>
      </c>
      <c r="D4" s="7" t="s">
        <v>4</v>
      </c>
      <c r="E4" s="8"/>
      <c r="F4" s="5"/>
      <c r="G4" s="1"/>
      <c r="J4" s="15" t="s">
        <v>108</v>
      </c>
      <c r="K4" s="16" t="str">
        <f>+C11</f>
        <v>New Orleans Pride</v>
      </c>
      <c r="L4" s="17"/>
      <c r="M4" s="18"/>
      <c r="N4" s="19">
        <v>27</v>
      </c>
      <c r="O4" s="19">
        <v>27</v>
      </c>
      <c r="P4" s="19">
        <v>29</v>
      </c>
      <c r="Q4" s="19">
        <v>36</v>
      </c>
      <c r="R4" s="20"/>
      <c r="S4" s="21">
        <f>SUM(N4:R4)</f>
        <v>119</v>
      </c>
      <c r="T4" s="22">
        <v>189</v>
      </c>
    </row>
    <row r="5" spans="1:28" x14ac:dyDescent="0.3">
      <c r="B5" s="1"/>
      <c r="C5" s="6" t="s">
        <v>115</v>
      </c>
      <c r="D5" s="7" t="s">
        <v>5</v>
      </c>
      <c r="E5" s="1"/>
      <c r="F5" s="1"/>
      <c r="G5" s="1"/>
      <c r="J5" s="15" t="s">
        <v>109</v>
      </c>
      <c r="K5" s="16" t="str">
        <f>+C33</f>
        <v>Dallas Diamonds</v>
      </c>
      <c r="L5" s="17"/>
      <c r="M5" s="18"/>
      <c r="N5" s="19">
        <v>27</v>
      </c>
      <c r="O5" s="19">
        <v>41</v>
      </c>
      <c r="P5" s="19">
        <v>14</v>
      </c>
      <c r="Q5" s="19">
        <v>29</v>
      </c>
      <c r="R5" s="20"/>
      <c r="S5" s="21">
        <f>SUM(N5:R5)</f>
        <v>111</v>
      </c>
      <c r="T5" s="22">
        <v>189</v>
      </c>
      <c r="U5" s="1"/>
      <c r="V5" s="1"/>
      <c r="W5" s="1"/>
    </row>
    <row r="6" spans="1:28" x14ac:dyDescent="0.3">
      <c r="C6" s="23">
        <v>502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106</v>
      </c>
      <c r="D7" s="7" t="s">
        <v>7</v>
      </c>
      <c r="G7" s="1"/>
      <c r="S7" s="1"/>
      <c r="T7" s="25" t="s">
        <v>8</v>
      </c>
      <c r="U7" s="1"/>
      <c r="V7" s="26">
        <v>189</v>
      </c>
      <c r="W7" s="1"/>
    </row>
    <row r="8" spans="1:28" x14ac:dyDescent="0.3">
      <c r="B8" s="1"/>
      <c r="C8" s="24" t="s">
        <v>107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9.7222222222222224E-2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>
        <v>9</v>
      </c>
      <c r="W11" s="1"/>
      <c r="X11" s="1"/>
      <c r="Y11" s="31"/>
      <c r="Z11" s="42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58</v>
      </c>
      <c r="B13" s="1" t="s">
        <v>45</v>
      </c>
      <c r="C13" s="27" t="s">
        <v>116</v>
      </c>
      <c r="D13" s="38">
        <v>22</v>
      </c>
      <c r="E13" s="27" t="s">
        <v>573</v>
      </c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39"/>
      <c r="Q13" s="27"/>
      <c r="R13" s="27"/>
      <c r="S13" s="27"/>
      <c r="T13" s="27"/>
      <c r="U13" s="40" t="str">
        <f>IFERROR(((T13+Q13+N13-R13)+(O13*2))/E13,"")</f>
        <v/>
      </c>
      <c r="V13" s="22">
        <v>189</v>
      </c>
      <c r="W13" s="22" t="s">
        <v>82</v>
      </c>
      <c r="X13" s="22" t="s">
        <v>96</v>
      </c>
      <c r="Y13" s="73">
        <v>502</v>
      </c>
      <c r="Z13" s="42"/>
      <c r="AA13" s="1" t="s">
        <v>97</v>
      </c>
      <c r="AB13" s="28" t="s">
        <v>110</v>
      </c>
    </row>
    <row r="14" spans="1:28" x14ac:dyDescent="0.3">
      <c r="A14" s="1" t="s">
        <v>58</v>
      </c>
      <c r="B14" s="1" t="s">
        <v>45</v>
      </c>
      <c r="C14" s="27" t="s">
        <v>50</v>
      </c>
      <c r="D14" s="38">
        <v>15</v>
      </c>
      <c r="E14" s="27">
        <v>32</v>
      </c>
      <c r="F14" s="27">
        <v>7</v>
      </c>
      <c r="G14" s="27">
        <v>13</v>
      </c>
      <c r="H14" s="27"/>
      <c r="I14" s="27"/>
      <c r="J14" s="27">
        <v>4</v>
      </c>
      <c r="K14" s="27">
        <v>7</v>
      </c>
      <c r="L14" s="27">
        <v>3</v>
      </c>
      <c r="M14" s="27">
        <v>2</v>
      </c>
      <c r="N14" s="27">
        <f>SUM(L14:M14)</f>
        <v>5</v>
      </c>
      <c r="O14" s="27">
        <v>3</v>
      </c>
      <c r="P14" s="39">
        <v>3</v>
      </c>
      <c r="Q14" s="27">
        <v>2</v>
      </c>
      <c r="R14" s="27">
        <v>1</v>
      </c>
      <c r="S14" s="27">
        <v>0</v>
      </c>
      <c r="T14" s="27">
        <f>+(F14*2)+J14</f>
        <v>18</v>
      </c>
      <c r="U14" s="40">
        <f>IFERROR(((T14+Q14+N14-R14)+(O14*2))/E14,"")</f>
        <v>0.9375</v>
      </c>
      <c r="V14" s="22">
        <v>189</v>
      </c>
      <c r="W14" s="22" t="s">
        <v>82</v>
      </c>
      <c r="X14" s="22" t="s">
        <v>96</v>
      </c>
      <c r="Y14" s="73">
        <v>502</v>
      </c>
      <c r="Z14" s="42"/>
      <c r="AA14" s="1" t="s">
        <v>97</v>
      </c>
      <c r="AB14" s="28" t="s">
        <v>110</v>
      </c>
    </row>
    <row r="15" spans="1:28" x14ac:dyDescent="0.3">
      <c r="A15" s="1" t="s">
        <v>58</v>
      </c>
      <c r="B15" s="1" t="s">
        <v>45</v>
      </c>
      <c r="C15" s="27" t="s">
        <v>49</v>
      </c>
      <c r="D15" s="38">
        <v>10</v>
      </c>
      <c r="E15" s="27">
        <v>24</v>
      </c>
      <c r="F15" s="27">
        <v>6</v>
      </c>
      <c r="G15" s="27">
        <v>12</v>
      </c>
      <c r="H15" s="27"/>
      <c r="I15" s="27"/>
      <c r="J15" s="27">
        <v>1</v>
      </c>
      <c r="K15" s="27">
        <v>5</v>
      </c>
      <c r="L15" s="27">
        <v>0</v>
      </c>
      <c r="M15" s="27">
        <v>2</v>
      </c>
      <c r="N15" s="27">
        <f t="shared" ref="N15:N20" si="0">SUM(L15:M15)</f>
        <v>2</v>
      </c>
      <c r="O15" s="39">
        <v>6</v>
      </c>
      <c r="P15" s="39">
        <v>3</v>
      </c>
      <c r="Q15" s="39">
        <v>2</v>
      </c>
      <c r="R15" s="39">
        <v>3</v>
      </c>
      <c r="S15" s="39">
        <v>0</v>
      </c>
      <c r="T15" s="27">
        <f t="shared" ref="T15:T23" si="1">+(F15*2)+J15</f>
        <v>13</v>
      </c>
      <c r="U15" s="40">
        <f t="shared" ref="U15:U23" si="2">IFERROR(((T15+Q15+N15-R15)+(O15*2))/E15,"")</f>
        <v>1.0833333333333333</v>
      </c>
      <c r="V15" s="22">
        <v>189</v>
      </c>
      <c r="W15" s="22" t="s">
        <v>82</v>
      </c>
      <c r="X15" s="22" t="s">
        <v>96</v>
      </c>
      <c r="Y15" s="73">
        <v>502</v>
      </c>
      <c r="Z15" s="42"/>
      <c r="AA15" s="1" t="s">
        <v>97</v>
      </c>
      <c r="AB15" s="28" t="s">
        <v>110</v>
      </c>
    </row>
    <row r="16" spans="1:28" x14ac:dyDescent="0.3">
      <c r="A16" s="1" t="s">
        <v>58</v>
      </c>
      <c r="B16" s="1" t="s">
        <v>45</v>
      </c>
      <c r="C16" s="27" t="s">
        <v>46</v>
      </c>
      <c r="D16" s="38">
        <v>12</v>
      </c>
      <c r="E16" s="27">
        <v>25</v>
      </c>
      <c r="F16" s="27">
        <v>4</v>
      </c>
      <c r="G16" s="27">
        <v>6</v>
      </c>
      <c r="H16" s="27"/>
      <c r="I16" s="27"/>
      <c r="J16" s="27">
        <v>3</v>
      </c>
      <c r="K16" s="27">
        <v>4</v>
      </c>
      <c r="L16" s="27">
        <v>2</v>
      </c>
      <c r="M16" s="27">
        <v>4</v>
      </c>
      <c r="N16" s="27">
        <f t="shared" si="0"/>
        <v>6</v>
      </c>
      <c r="O16" s="39">
        <v>1</v>
      </c>
      <c r="P16" s="39">
        <v>4</v>
      </c>
      <c r="Q16" s="39">
        <v>2</v>
      </c>
      <c r="R16" s="39">
        <v>3</v>
      </c>
      <c r="S16" s="39">
        <v>0</v>
      </c>
      <c r="T16" s="27">
        <f t="shared" si="1"/>
        <v>11</v>
      </c>
      <c r="U16" s="40">
        <f t="shared" si="2"/>
        <v>0.72</v>
      </c>
      <c r="V16" s="22">
        <v>189</v>
      </c>
      <c r="W16" s="22" t="s">
        <v>82</v>
      </c>
      <c r="X16" s="22" t="s">
        <v>96</v>
      </c>
      <c r="Y16" s="73">
        <v>502</v>
      </c>
      <c r="Z16" s="42"/>
      <c r="AA16" s="1" t="s">
        <v>97</v>
      </c>
      <c r="AB16" s="28" t="s">
        <v>110</v>
      </c>
    </row>
    <row r="17" spans="1:28" x14ac:dyDescent="0.3">
      <c r="A17" s="1" t="s">
        <v>58</v>
      </c>
      <c r="B17" s="1" t="s">
        <v>45</v>
      </c>
      <c r="C17" s="27" t="s">
        <v>52</v>
      </c>
      <c r="D17" s="38">
        <v>32</v>
      </c>
      <c r="E17" s="27">
        <v>19</v>
      </c>
      <c r="F17" s="27">
        <v>7</v>
      </c>
      <c r="G17" s="27">
        <v>11</v>
      </c>
      <c r="H17" s="27"/>
      <c r="I17" s="27"/>
      <c r="J17" s="27">
        <v>4</v>
      </c>
      <c r="K17" s="27">
        <v>7</v>
      </c>
      <c r="L17" s="27">
        <v>1</v>
      </c>
      <c r="M17" s="27">
        <v>2</v>
      </c>
      <c r="N17" s="27">
        <f t="shared" si="0"/>
        <v>3</v>
      </c>
      <c r="O17" s="39">
        <v>0</v>
      </c>
      <c r="P17" s="39">
        <v>5</v>
      </c>
      <c r="Q17" s="39">
        <v>1</v>
      </c>
      <c r="R17" s="39">
        <v>1</v>
      </c>
      <c r="S17" s="39">
        <v>0</v>
      </c>
      <c r="T17" s="27">
        <f t="shared" si="1"/>
        <v>18</v>
      </c>
      <c r="U17" s="40">
        <f t="shared" si="2"/>
        <v>1.1052631578947369</v>
      </c>
      <c r="V17" s="22">
        <v>189</v>
      </c>
      <c r="W17" s="22" t="s">
        <v>82</v>
      </c>
      <c r="X17" s="22" t="s">
        <v>96</v>
      </c>
      <c r="Y17" s="73">
        <v>502</v>
      </c>
      <c r="Z17" s="42"/>
      <c r="AA17" s="1" t="s">
        <v>97</v>
      </c>
      <c r="AB17" s="28" t="s">
        <v>110</v>
      </c>
    </row>
    <row r="18" spans="1:28" x14ac:dyDescent="0.3">
      <c r="A18" s="1" t="s">
        <v>58</v>
      </c>
      <c r="B18" s="1" t="s">
        <v>45</v>
      </c>
      <c r="C18" s="27" t="s">
        <v>47</v>
      </c>
      <c r="D18" s="38">
        <v>30</v>
      </c>
      <c r="E18" s="27">
        <v>36</v>
      </c>
      <c r="F18" s="27">
        <v>8</v>
      </c>
      <c r="G18" s="27">
        <v>12</v>
      </c>
      <c r="H18" s="27"/>
      <c r="I18" s="27"/>
      <c r="J18" s="27">
        <v>3</v>
      </c>
      <c r="K18" s="27">
        <v>4</v>
      </c>
      <c r="L18" s="27">
        <v>3</v>
      </c>
      <c r="M18" s="27">
        <v>4</v>
      </c>
      <c r="N18" s="27">
        <f t="shared" si="0"/>
        <v>7</v>
      </c>
      <c r="O18" s="39">
        <v>3</v>
      </c>
      <c r="P18" s="39">
        <v>4</v>
      </c>
      <c r="Q18" s="39">
        <v>0</v>
      </c>
      <c r="R18" s="39">
        <v>1</v>
      </c>
      <c r="S18" s="39">
        <v>0</v>
      </c>
      <c r="T18" s="27">
        <f t="shared" si="1"/>
        <v>19</v>
      </c>
      <c r="U18" s="40">
        <f t="shared" si="2"/>
        <v>0.86111111111111116</v>
      </c>
      <c r="V18" s="22">
        <v>189</v>
      </c>
      <c r="W18" s="22" t="s">
        <v>82</v>
      </c>
      <c r="X18" s="22" t="s">
        <v>96</v>
      </c>
      <c r="Y18" s="73">
        <v>502</v>
      </c>
      <c r="Z18" s="42"/>
      <c r="AA18" s="1" t="s">
        <v>97</v>
      </c>
      <c r="AB18" s="28" t="s">
        <v>110</v>
      </c>
    </row>
    <row r="19" spans="1:28" x14ac:dyDescent="0.3">
      <c r="A19" s="1" t="s">
        <v>58</v>
      </c>
      <c r="B19" s="1" t="s">
        <v>45</v>
      </c>
      <c r="C19" s="27" t="s">
        <v>53</v>
      </c>
      <c r="D19" s="38">
        <v>24</v>
      </c>
      <c r="E19" s="27">
        <v>10</v>
      </c>
      <c r="F19" s="27">
        <v>1</v>
      </c>
      <c r="G19" s="27">
        <v>5</v>
      </c>
      <c r="H19" s="27"/>
      <c r="I19" s="27"/>
      <c r="J19" s="27">
        <v>3</v>
      </c>
      <c r="K19" s="27">
        <v>4</v>
      </c>
      <c r="L19" s="27">
        <v>0</v>
      </c>
      <c r="M19" s="27">
        <v>2</v>
      </c>
      <c r="N19" s="27">
        <f t="shared" si="0"/>
        <v>2</v>
      </c>
      <c r="O19" s="39">
        <v>0</v>
      </c>
      <c r="P19" s="39">
        <v>2</v>
      </c>
      <c r="Q19" s="39">
        <v>0</v>
      </c>
      <c r="R19" s="39">
        <v>1</v>
      </c>
      <c r="S19" s="39">
        <v>0</v>
      </c>
      <c r="T19" s="27">
        <f t="shared" si="1"/>
        <v>5</v>
      </c>
      <c r="U19" s="40">
        <f t="shared" si="2"/>
        <v>0.6</v>
      </c>
      <c r="V19" s="22">
        <v>189</v>
      </c>
      <c r="W19" s="22" t="s">
        <v>82</v>
      </c>
      <c r="X19" s="22" t="s">
        <v>96</v>
      </c>
      <c r="Y19" s="73">
        <v>502</v>
      </c>
      <c r="Z19" s="42"/>
      <c r="AA19" s="1" t="s">
        <v>97</v>
      </c>
      <c r="AB19" s="28" t="s">
        <v>110</v>
      </c>
    </row>
    <row r="20" spans="1:28" x14ac:dyDescent="0.3">
      <c r="A20" s="1" t="s">
        <v>58</v>
      </c>
      <c r="B20" s="1" t="s">
        <v>45</v>
      </c>
      <c r="C20" s="27" t="s">
        <v>48</v>
      </c>
      <c r="D20" s="38">
        <v>31</v>
      </c>
      <c r="E20" s="27">
        <v>41</v>
      </c>
      <c r="F20" s="27">
        <v>2</v>
      </c>
      <c r="G20" s="27">
        <v>5</v>
      </c>
      <c r="H20" s="27"/>
      <c r="I20" s="27"/>
      <c r="J20" s="27">
        <v>4</v>
      </c>
      <c r="K20" s="27">
        <v>4</v>
      </c>
      <c r="L20" s="27">
        <v>2</v>
      </c>
      <c r="M20" s="27">
        <v>7</v>
      </c>
      <c r="N20" s="27">
        <f t="shared" si="0"/>
        <v>9</v>
      </c>
      <c r="O20" s="39">
        <v>1</v>
      </c>
      <c r="P20" s="57">
        <v>6</v>
      </c>
      <c r="Q20" s="39">
        <v>3</v>
      </c>
      <c r="R20" s="39">
        <v>3</v>
      </c>
      <c r="S20" s="39">
        <v>0</v>
      </c>
      <c r="T20" s="27">
        <f t="shared" si="1"/>
        <v>8</v>
      </c>
      <c r="U20" s="40">
        <f t="shared" si="2"/>
        <v>0.46341463414634149</v>
      </c>
      <c r="V20" s="22">
        <v>189</v>
      </c>
      <c r="W20" s="22" t="s">
        <v>82</v>
      </c>
      <c r="X20" s="22" t="s">
        <v>96</v>
      </c>
      <c r="Y20" s="73">
        <v>502</v>
      </c>
      <c r="Z20" s="42"/>
      <c r="AA20" s="1" t="s">
        <v>97</v>
      </c>
      <c r="AB20" s="28" t="s">
        <v>110</v>
      </c>
    </row>
    <row r="21" spans="1:28" x14ac:dyDescent="0.3">
      <c r="A21" s="1" t="s">
        <v>58</v>
      </c>
      <c r="B21" s="1" t="s">
        <v>45</v>
      </c>
      <c r="C21" s="27" t="s">
        <v>51</v>
      </c>
      <c r="D21" s="38">
        <v>34</v>
      </c>
      <c r="E21" s="27">
        <v>30</v>
      </c>
      <c r="F21" s="27">
        <v>6</v>
      </c>
      <c r="G21" s="27">
        <v>10</v>
      </c>
      <c r="H21" s="27"/>
      <c r="I21" s="27"/>
      <c r="J21" s="27">
        <v>3</v>
      </c>
      <c r="K21" s="27">
        <v>6</v>
      </c>
      <c r="L21" s="27">
        <v>1</v>
      </c>
      <c r="M21" s="27">
        <v>2</v>
      </c>
      <c r="N21" s="27">
        <f>SUM(L21:M21)</f>
        <v>3</v>
      </c>
      <c r="O21" s="39">
        <v>4</v>
      </c>
      <c r="P21" s="39">
        <v>5</v>
      </c>
      <c r="Q21" s="39">
        <v>0</v>
      </c>
      <c r="R21" s="39">
        <v>3</v>
      </c>
      <c r="S21" s="39">
        <v>0</v>
      </c>
      <c r="T21" s="27">
        <f t="shared" si="1"/>
        <v>15</v>
      </c>
      <c r="U21" s="40">
        <f t="shared" si="2"/>
        <v>0.76666666666666672</v>
      </c>
      <c r="V21" s="22">
        <v>189</v>
      </c>
      <c r="W21" s="22" t="s">
        <v>82</v>
      </c>
      <c r="X21" s="22" t="s">
        <v>96</v>
      </c>
      <c r="Y21" s="73">
        <v>502</v>
      </c>
      <c r="Z21" s="42"/>
      <c r="AA21" s="1" t="s">
        <v>97</v>
      </c>
      <c r="AB21" s="28" t="s">
        <v>110</v>
      </c>
    </row>
    <row r="22" spans="1:28" x14ac:dyDescent="0.3">
      <c r="A22" s="1" t="s">
        <v>58</v>
      </c>
      <c r="B22" s="1" t="s">
        <v>45</v>
      </c>
      <c r="C22" s="27" t="s">
        <v>54</v>
      </c>
      <c r="D22" s="38">
        <v>5</v>
      </c>
      <c r="E22" s="27" t="s">
        <v>573</v>
      </c>
      <c r="F22" s="27"/>
      <c r="G22" s="27"/>
      <c r="H22" s="27"/>
      <c r="I22" s="27"/>
      <c r="J22" s="27"/>
      <c r="K22" s="27"/>
      <c r="L22" s="27"/>
      <c r="M22" s="27"/>
      <c r="N22" s="27"/>
      <c r="O22" s="39"/>
      <c r="P22" s="39"/>
      <c r="Q22" s="39"/>
      <c r="R22" s="39"/>
      <c r="S22" s="39"/>
      <c r="T22" s="27"/>
      <c r="U22" s="40"/>
      <c r="V22" s="22">
        <v>189</v>
      </c>
      <c r="W22" s="22" t="s">
        <v>82</v>
      </c>
      <c r="X22" s="22" t="s">
        <v>96</v>
      </c>
      <c r="Y22" s="75">
        <v>502</v>
      </c>
      <c r="Z22" s="42"/>
      <c r="AA22" s="1" t="s">
        <v>97</v>
      </c>
      <c r="AB22" s="28" t="s">
        <v>110</v>
      </c>
    </row>
    <row r="23" spans="1:28" x14ac:dyDescent="0.3">
      <c r="A23" s="1" t="s">
        <v>58</v>
      </c>
      <c r="B23" s="1" t="s">
        <v>45</v>
      </c>
      <c r="C23" s="27" t="s">
        <v>55</v>
      </c>
      <c r="D23" s="38">
        <v>11</v>
      </c>
      <c r="E23" s="27">
        <v>23</v>
      </c>
      <c r="F23" s="27">
        <v>4</v>
      </c>
      <c r="G23" s="27">
        <v>6</v>
      </c>
      <c r="H23" s="27"/>
      <c r="I23" s="27"/>
      <c r="J23" s="27">
        <v>4</v>
      </c>
      <c r="K23" s="27">
        <v>5</v>
      </c>
      <c r="L23" s="27">
        <v>0</v>
      </c>
      <c r="M23" s="27">
        <v>1</v>
      </c>
      <c r="N23" s="27">
        <f>SUM(L23:M23)</f>
        <v>1</v>
      </c>
      <c r="O23" s="39">
        <v>4</v>
      </c>
      <c r="P23" s="39">
        <v>5</v>
      </c>
      <c r="Q23" s="39">
        <v>3</v>
      </c>
      <c r="R23" s="39">
        <v>4</v>
      </c>
      <c r="S23" s="39">
        <v>0</v>
      </c>
      <c r="T23" s="27">
        <f t="shared" si="1"/>
        <v>12</v>
      </c>
      <c r="U23" s="40">
        <f t="shared" si="2"/>
        <v>0.86956521739130432</v>
      </c>
      <c r="V23" s="22">
        <v>189</v>
      </c>
      <c r="W23" s="22" t="s">
        <v>82</v>
      </c>
      <c r="X23" s="22" t="s">
        <v>96</v>
      </c>
      <c r="Y23" s="73">
        <v>502</v>
      </c>
      <c r="Z23" s="42"/>
      <c r="AA23" s="1" t="s">
        <v>97</v>
      </c>
      <c r="AB23" s="28" t="s">
        <v>110</v>
      </c>
    </row>
    <row r="24" spans="1:28" x14ac:dyDescent="0.3">
      <c r="A24" s="44" t="s">
        <v>58</v>
      </c>
      <c r="B24" s="44" t="s">
        <v>45</v>
      </c>
      <c r="C24" s="45" t="s">
        <v>39</v>
      </c>
      <c r="D24" s="44"/>
      <c r="E24" s="45">
        <f t="shared" ref="E24:T24" si="3">SUM(E13:E23)</f>
        <v>240</v>
      </c>
      <c r="F24" s="45">
        <f t="shared" si="3"/>
        <v>45</v>
      </c>
      <c r="G24" s="45">
        <f t="shared" si="3"/>
        <v>80</v>
      </c>
      <c r="H24" s="45">
        <f t="shared" si="3"/>
        <v>0</v>
      </c>
      <c r="I24" s="45">
        <f t="shared" si="3"/>
        <v>0</v>
      </c>
      <c r="J24" s="45">
        <f t="shared" si="3"/>
        <v>29</v>
      </c>
      <c r="K24" s="45">
        <f t="shared" si="3"/>
        <v>46</v>
      </c>
      <c r="L24" s="45">
        <f t="shared" si="3"/>
        <v>12</v>
      </c>
      <c r="M24" s="45">
        <f t="shared" si="3"/>
        <v>26</v>
      </c>
      <c r="N24" s="45">
        <f t="shared" si="3"/>
        <v>38</v>
      </c>
      <c r="O24" s="45">
        <f t="shared" si="3"/>
        <v>22</v>
      </c>
      <c r="P24" s="45">
        <f t="shared" si="3"/>
        <v>37</v>
      </c>
      <c r="Q24" s="45">
        <f t="shared" si="3"/>
        <v>13</v>
      </c>
      <c r="R24" s="45">
        <f t="shared" si="3"/>
        <v>20</v>
      </c>
      <c r="S24" s="45">
        <f t="shared" si="3"/>
        <v>0</v>
      </c>
      <c r="T24" s="45">
        <f t="shared" si="3"/>
        <v>119</v>
      </c>
      <c r="U24" s="46">
        <f>((T24+Q24+N24-R24)+(O24*2))/E24</f>
        <v>0.80833333333333335</v>
      </c>
      <c r="V24" s="47">
        <v>189</v>
      </c>
      <c r="W24" s="47" t="s">
        <v>82</v>
      </c>
      <c r="X24" s="47" t="s">
        <v>96</v>
      </c>
      <c r="Y24" s="74">
        <v>502</v>
      </c>
      <c r="Z24" s="78" t="s">
        <v>178</v>
      </c>
      <c r="AA24" s="44" t="s">
        <v>97</v>
      </c>
      <c r="AB24" s="80" t="s">
        <v>110</v>
      </c>
    </row>
    <row r="25" spans="1:28" x14ac:dyDescent="0.3">
      <c r="A25" s="1"/>
      <c r="B25" s="1"/>
      <c r="C25" s="1"/>
      <c r="D25" s="1"/>
      <c r="F25" s="50" t="s">
        <v>40</v>
      </c>
      <c r="G25" s="51">
        <f>F24/G24</f>
        <v>0.5625</v>
      </c>
      <c r="H25" s="27"/>
      <c r="I25" s="1"/>
      <c r="J25" s="50" t="s">
        <v>41</v>
      </c>
      <c r="K25" s="52">
        <f>J24/K24</f>
        <v>0.63043478260869568</v>
      </c>
      <c r="L25" s="1"/>
      <c r="M25" s="39" t="s">
        <v>42</v>
      </c>
      <c r="N25" s="53">
        <v>8</v>
      </c>
      <c r="P25" s="1"/>
      <c r="Q25" s="1"/>
      <c r="R25" s="1"/>
      <c r="S25" s="1"/>
      <c r="T25" s="1"/>
      <c r="U25" s="1"/>
      <c r="V25" s="22"/>
      <c r="W25" s="22"/>
      <c r="X25" s="22"/>
      <c r="Y25" s="54"/>
      <c r="Z25" s="42"/>
      <c r="AA25" s="1"/>
      <c r="AB25" s="1"/>
    </row>
    <row r="26" spans="1:28" x14ac:dyDescent="0.3">
      <c r="A26" s="1"/>
      <c r="B26" s="1"/>
      <c r="C26" s="5" t="s">
        <v>43</v>
      </c>
      <c r="V26" s="22"/>
      <c r="W26" s="22"/>
      <c r="X26" s="22"/>
      <c r="Y26" s="54"/>
      <c r="Z26" s="42"/>
      <c r="AA26" s="1"/>
      <c r="AB26" s="1"/>
    </row>
    <row r="27" spans="1:28" x14ac:dyDescent="0.3">
      <c r="B27" s="1"/>
      <c r="C27" s="1" t="s">
        <v>111</v>
      </c>
      <c r="D27" s="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31"/>
      <c r="Z27" s="42"/>
      <c r="AA27" s="1"/>
      <c r="AB27" s="1"/>
    </row>
    <row r="28" spans="1:28" x14ac:dyDescent="0.3">
      <c r="B28" s="1"/>
      <c r="C28" s="1"/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2"/>
      <c r="AA28" s="1"/>
      <c r="AB28" s="1"/>
    </row>
    <row r="29" spans="1:28" x14ac:dyDescent="0.3">
      <c r="B29" s="1"/>
      <c r="C29" s="1"/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1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32" t="s">
        <v>59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9</v>
      </c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58</v>
      </c>
      <c r="C35" s="27" t="s">
        <v>81</v>
      </c>
      <c r="D35" s="38">
        <v>34</v>
      </c>
      <c r="E35" s="27">
        <v>36</v>
      </c>
      <c r="F35" s="27">
        <v>11</v>
      </c>
      <c r="G35" s="27">
        <v>24</v>
      </c>
      <c r="H35" s="27"/>
      <c r="I35" s="27"/>
      <c r="J35" s="27">
        <v>9</v>
      </c>
      <c r="K35" s="27">
        <v>14</v>
      </c>
      <c r="L35" s="27">
        <v>6</v>
      </c>
      <c r="M35" s="27">
        <v>6</v>
      </c>
      <c r="N35" s="27">
        <f>SUM(L35:M35)</f>
        <v>12</v>
      </c>
      <c r="O35" s="27">
        <v>2</v>
      </c>
      <c r="P35" s="39">
        <v>4</v>
      </c>
      <c r="Q35" s="27">
        <v>3</v>
      </c>
      <c r="R35" s="27">
        <v>5</v>
      </c>
      <c r="S35" s="27">
        <v>0</v>
      </c>
      <c r="T35" s="27">
        <f>(H35*3)+((F35-H35)*2)+J35</f>
        <v>31</v>
      </c>
      <c r="U35" s="40">
        <f>IFERROR(((T35+Q35+N35-R35)+(O35*2))/E35,"")</f>
        <v>1.25</v>
      </c>
      <c r="V35" s="22">
        <v>189</v>
      </c>
      <c r="W35" s="22" t="s">
        <v>95</v>
      </c>
      <c r="X35" s="22" t="s">
        <v>83</v>
      </c>
      <c r="Y35" s="73">
        <v>502</v>
      </c>
      <c r="Z35" s="42"/>
      <c r="AA35" s="1" t="s">
        <v>84</v>
      </c>
      <c r="AB35" s="28" t="s">
        <v>112</v>
      </c>
    </row>
    <row r="36" spans="1:28" x14ac:dyDescent="0.3">
      <c r="A36" s="1" t="s">
        <v>45</v>
      </c>
      <c r="B36" s="1" t="s">
        <v>58</v>
      </c>
      <c r="C36" s="27" t="s">
        <v>86</v>
      </c>
      <c r="D36" s="38">
        <v>12</v>
      </c>
      <c r="E36" s="27">
        <v>3</v>
      </c>
      <c r="F36" s="27">
        <v>0</v>
      </c>
      <c r="G36" s="27">
        <v>0</v>
      </c>
      <c r="H36" s="27"/>
      <c r="I36" s="27"/>
      <c r="J36" s="27">
        <v>0</v>
      </c>
      <c r="K36" s="27">
        <v>0</v>
      </c>
      <c r="L36" s="27">
        <v>0</v>
      </c>
      <c r="M36" s="27">
        <v>1</v>
      </c>
      <c r="N36" s="27">
        <f t="shared" ref="N36:N41" si="4">SUM(L36:M36)</f>
        <v>1</v>
      </c>
      <c r="O36" s="39">
        <v>0</v>
      </c>
      <c r="P36" s="39">
        <v>1</v>
      </c>
      <c r="Q36" s="39">
        <v>0</v>
      </c>
      <c r="R36" s="39">
        <v>0</v>
      </c>
      <c r="S36" s="39">
        <v>0</v>
      </c>
      <c r="T36" s="39">
        <f t="shared" ref="T36:T41" si="5">(H36*3)+((F36-H36)*2)+J36</f>
        <v>0</v>
      </c>
      <c r="U36" s="40">
        <f t="shared" ref="U36:U45" si="6">IFERROR(((T36+Q36+N36-R36)+(O36*2))/E36,"")</f>
        <v>0.33333333333333331</v>
      </c>
      <c r="V36" s="22">
        <v>189</v>
      </c>
      <c r="W36" s="22" t="s">
        <v>95</v>
      </c>
      <c r="X36" s="22" t="s">
        <v>83</v>
      </c>
      <c r="Y36" s="73">
        <v>502</v>
      </c>
      <c r="Z36" s="42"/>
      <c r="AA36" s="1" t="s">
        <v>84</v>
      </c>
      <c r="AB36" s="28" t="s">
        <v>112</v>
      </c>
    </row>
    <row r="37" spans="1:28" x14ac:dyDescent="0.3">
      <c r="A37" s="1" t="s">
        <v>45</v>
      </c>
      <c r="B37" s="1" t="s">
        <v>58</v>
      </c>
      <c r="C37" s="27" t="s">
        <v>87</v>
      </c>
      <c r="D37" s="38">
        <v>20</v>
      </c>
      <c r="E37" s="27">
        <v>39</v>
      </c>
      <c r="F37" s="27">
        <v>6</v>
      </c>
      <c r="G37" s="27">
        <v>10</v>
      </c>
      <c r="H37" s="27"/>
      <c r="I37" s="27"/>
      <c r="J37" s="27">
        <v>10</v>
      </c>
      <c r="K37" s="27">
        <v>12</v>
      </c>
      <c r="L37" s="27">
        <v>6</v>
      </c>
      <c r="M37" s="27">
        <v>3</v>
      </c>
      <c r="N37" s="27">
        <f t="shared" si="4"/>
        <v>9</v>
      </c>
      <c r="O37" s="39">
        <v>1</v>
      </c>
      <c r="P37" s="39">
        <v>5</v>
      </c>
      <c r="Q37" s="39">
        <v>1</v>
      </c>
      <c r="R37" s="39">
        <v>1</v>
      </c>
      <c r="S37" s="39">
        <v>0</v>
      </c>
      <c r="T37" s="39">
        <f t="shared" si="5"/>
        <v>22</v>
      </c>
      <c r="U37" s="40">
        <f t="shared" si="6"/>
        <v>0.84615384615384615</v>
      </c>
      <c r="V37" s="22">
        <v>189</v>
      </c>
      <c r="W37" s="22" t="s">
        <v>95</v>
      </c>
      <c r="X37" s="22" t="s">
        <v>83</v>
      </c>
      <c r="Y37" s="73">
        <v>502</v>
      </c>
      <c r="Z37" s="42"/>
      <c r="AA37" s="1" t="s">
        <v>84</v>
      </c>
      <c r="AB37" s="28" t="s">
        <v>112</v>
      </c>
    </row>
    <row r="38" spans="1:28" x14ac:dyDescent="0.3">
      <c r="A38" s="1" t="s">
        <v>45</v>
      </c>
      <c r="B38" s="1" t="s">
        <v>58</v>
      </c>
      <c r="C38" s="27" t="s">
        <v>88</v>
      </c>
      <c r="D38" s="38">
        <v>40</v>
      </c>
      <c r="E38" s="27">
        <v>40</v>
      </c>
      <c r="F38" s="27">
        <v>10</v>
      </c>
      <c r="G38" s="27">
        <v>14</v>
      </c>
      <c r="H38" s="27"/>
      <c r="I38" s="27"/>
      <c r="J38" s="27">
        <v>6</v>
      </c>
      <c r="K38" s="27">
        <v>7</v>
      </c>
      <c r="L38" s="27">
        <v>1</v>
      </c>
      <c r="M38" s="27">
        <v>7</v>
      </c>
      <c r="N38" s="27">
        <f t="shared" si="4"/>
        <v>8</v>
      </c>
      <c r="O38" s="39">
        <v>1</v>
      </c>
      <c r="P38" s="57">
        <v>6</v>
      </c>
      <c r="Q38" s="39">
        <v>1</v>
      </c>
      <c r="R38" s="39">
        <v>1</v>
      </c>
      <c r="S38" s="39">
        <v>0</v>
      </c>
      <c r="T38" s="39">
        <f t="shared" si="5"/>
        <v>26</v>
      </c>
      <c r="U38" s="40">
        <f t="shared" si="6"/>
        <v>0.9</v>
      </c>
      <c r="V38" s="22">
        <v>189</v>
      </c>
      <c r="W38" s="22" t="s">
        <v>95</v>
      </c>
      <c r="X38" s="22" t="s">
        <v>83</v>
      </c>
      <c r="Y38" s="73">
        <v>502</v>
      </c>
      <c r="Z38" s="42"/>
      <c r="AA38" s="1" t="s">
        <v>84</v>
      </c>
      <c r="AB38" s="28" t="s">
        <v>112</v>
      </c>
    </row>
    <row r="39" spans="1:28" x14ac:dyDescent="0.3">
      <c r="A39" s="1" t="s">
        <v>45</v>
      </c>
      <c r="B39" s="1" t="s">
        <v>58</v>
      </c>
      <c r="C39" s="27" t="s">
        <v>89</v>
      </c>
      <c r="D39" s="38">
        <v>11</v>
      </c>
      <c r="E39" s="27">
        <v>6</v>
      </c>
      <c r="F39" s="27">
        <v>0</v>
      </c>
      <c r="G39" s="27">
        <v>1</v>
      </c>
      <c r="H39" s="27"/>
      <c r="I39" s="27"/>
      <c r="J39" s="27">
        <v>2</v>
      </c>
      <c r="K39" s="27">
        <v>6</v>
      </c>
      <c r="L39" s="27">
        <v>0</v>
      </c>
      <c r="M39" s="27">
        <v>0</v>
      </c>
      <c r="N39" s="27">
        <f t="shared" si="4"/>
        <v>0</v>
      </c>
      <c r="O39" s="39">
        <v>0</v>
      </c>
      <c r="P39" s="39">
        <v>1</v>
      </c>
      <c r="Q39" s="39">
        <v>0</v>
      </c>
      <c r="R39" s="39">
        <v>2</v>
      </c>
      <c r="S39" s="39">
        <v>0</v>
      </c>
      <c r="T39" s="39">
        <f t="shared" si="5"/>
        <v>2</v>
      </c>
      <c r="U39" s="40">
        <f t="shared" si="6"/>
        <v>0</v>
      </c>
      <c r="V39" s="22">
        <v>189</v>
      </c>
      <c r="W39" s="22" t="s">
        <v>95</v>
      </c>
      <c r="X39" s="22" t="s">
        <v>83</v>
      </c>
      <c r="Y39" s="73">
        <v>502</v>
      </c>
      <c r="Z39" s="42"/>
      <c r="AA39" s="1" t="s">
        <v>84</v>
      </c>
      <c r="AB39" s="28" t="s">
        <v>112</v>
      </c>
    </row>
    <row r="40" spans="1:28" x14ac:dyDescent="0.3">
      <c r="A40" s="1" t="s">
        <v>45</v>
      </c>
      <c r="B40" s="1" t="s">
        <v>58</v>
      </c>
      <c r="C40" s="27" t="s">
        <v>90</v>
      </c>
      <c r="D40" s="38">
        <v>42</v>
      </c>
      <c r="E40" s="27">
        <v>20</v>
      </c>
      <c r="F40" s="27">
        <v>0</v>
      </c>
      <c r="G40" s="27">
        <v>3</v>
      </c>
      <c r="H40" s="27"/>
      <c r="I40" s="27"/>
      <c r="J40" s="27">
        <v>2</v>
      </c>
      <c r="K40" s="27">
        <v>2</v>
      </c>
      <c r="L40" s="27">
        <v>1</v>
      </c>
      <c r="M40" s="27">
        <v>1</v>
      </c>
      <c r="N40" s="27">
        <f t="shared" si="4"/>
        <v>2</v>
      </c>
      <c r="O40" s="39">
        <v>1</v>
      </c>
      <c r="P40" s="39">
        <v>2</v>
      </c>
      <c r="Q40" s="39">
        <v>1</v>
      </c>
      <c r="R40" s="39">
        <v>0</v>
      </c>
      <c r="S40" s="39">
        <v>0</v>
      </c>
      <c r="T40" s="39">
        <f t="shared" si="5"/>
        <v>2</v>
      </c>
      <c r="U40" s="40">
        <f t="shared" si="6"/>
        <v>0.35</v>
      </c>
      <c r="V40" s="22">
        <v>189</v>
      </c>
      <c r="W40" s="22" t="s">
        <v>95</v>
      </c>
      <c r="X40" s="22" t="s">
        <v>83</v>
      </c>
      <c r="Y40" s="73">
        <v>502</v>
      </c>
      <c r="Z40" s="42"/>
      <c r="AA40" s="1" t="s">
        <v>84</v>
      </c>
      <c r="AB40" s="28" t="s">
        <v>112</v>
      </c>
    </row>
    <row r="41" spans="1:28" x14ac:dyDescent="0.3">
      <c r="A41" s="1" t="s">
        <v>45</v>
      </c>
      <c r="B41" s="1" t="s">
        <v>58</v>
      </c>
      <c r="C41" s="27" t="s">
        <v>91</v>
      </c>
      <c r="D41" s="38">
        <v>22</v>
      </c>
      <c r="E41" s="27">
        <v>40</v>
      </c>
      <c r="F41" s="27">
        <v>4</v>
      </c>
      <c r="G41" s="27">
        <v>12</v>
      </c>
      <c r="H41" s="27"/>
      <c r="I41" s="27"/>
      <c r="J41" s="27">
        <v>5</v>
      </c>
      <c r="K41" s="27">
        <v>5</v>
      </c>
      <c r="L41" s="27">
        <v>1</v>
      </c>
      <c r="M41" s="27">
        <v>3</v>
      </c>
      <c r="N41" s="27">
        <f t="shared" si="4"/>
        <v>4</v>
      </c>
      <c r="O41" s="39">
        <v>3</v>
      </c>
      <c r="P41" s="39">
        <v>2</v>
      </c>
      <c r="Q41" s="39">
        <v>0</v>
      </c>
      <c r="R41" s="39">
        <v>4</v>
      </c>
      <c r="S41" s="39">
        <v>0</v>
      </c>
      <c r="T41" s="39">
        <f t="shared" si="5"/>
        <v>13</v>
      </c>
      <c r="U41" s="40">
        <f t="shared" si="6"/>
        <v>0.47499999999999998</v>
      </c>
      <c r="V41" s="22">
        <v>189</v>
      </c>
      <c r="W41" s="22" t="s">
        <v>95</v>
      </c>
      <c r="X41" s="22" t="s">
        <v>83</v>
      </c>
      <c r="Y41" s="73">
        <v>502</v>
      </c>
      <c r="Z41" s="42"/>
      <c r="AA41" s="1" t="s">
        <v>84</v>
      </c>
      <c r="AB41" s="28" t="s">
        <v>112</v>
      </c>
    </row>
    <row r="42" spans="1:28" x14ac:dyDescent="0.3">
      <c r="A42" s="1" t="s">
        <v>45</v>
      </c>
      <c r="B42" s="1" t="s">
        <v>58</v>
      </c>
      <c r="C42" s="27" t="s">
        <v>92</v>
      </c>
      <c r="D42" s="38">
        <v>44</v>
      </c>
      <c r="E42" s="27">
        <v>28</v>
      </c>
      <c r="F42" s="27">
        <v>1</v>
      </c>
      <c r="G42" s="27">
        <v>6</v>
      </c>
      <c r="H42" s="27"/>
      <c r="I42" s="27"/>
      <c r="J42" s="27">
        <v>3</v>
      </c>
      <c r="K42" s="27">
        <v>3</v>
      </c>
      <c r="L42" s="27">
        <v>0</v>
      </c>
      <c r="M42" s="27">
        <v>1</v>
      </c>
      <c r="N42" s="27">
        <f>SUM(L42:M42)</f>
        <v>1</v>
      </c>
      <c r="O42" s="39">
        <v>2</v>
      </c>
      <c r="P42" s="57">
        <v>6</v>
      </c>
      <c r="Q42" s="39">
        <v>1</v>
      </c>
      <c r="R42" s="39">
        <v>0</v>
      </c>
      <c r="S42" s="39">
        <v>0</v>
      </c>
      <c r="T42" s="39">
        <f>(H42*3)+((F42-H42)*2)+J42</f>
        <v>5</v>
      </c>
      <c r="U42" s="40">
        <f t="shared" si="6"/>
        <v>0.39285714285714285</v>
      </c>
      <c r="V42" s="22">
        <v>189</v>
      </c>
      <c r="W42" s="22" t="s">
        <v>95</v>
      </c>
      <c r="X42" s="22" t="s">
        <v>83</v>
      </c>
      <c r="Y42" s="73">
        <v>502</v>
      </c>
      <c r="Z42" s="42"/>
      <c r="AA42" s="1" t="s">
        <v>84</v>
      </c>
      <c r="AB42" s="28" t="s">
        <v>112</v>
      </c>
    </row>
    <row r="43" spans="1:28" x14ac:dyDescent="0.3">
      <c r="A43" s="1" t="s">
        <v>45</v>
      </c>
      <c r="B43" s="1" t="s">
        <v>58</v>
      </c>
      <c r="C43" s="27" t="s">
        <v>93</v>
      </c>
      <c r="D43" s="38">
        <v>21</v>
      </c>
      <c r="E43" s="27">
        <v>9</v>
      </c>
      <c r="F43" s="27">
        <v>3</v>
      </c>
      <c r="G43" s="27">
        <v>3</v>
      </c>
      <c r="H43" s="27"/>
      <c r="I43" s="27"/>
      <c r="J43" s="27">
        <v>2</v>
      </c>
      <c r="K43" s="27">
        <v>2</v>
      </c>
      <c r="L43" s="27">
        <v>0</v>
      </c>
      <c r="M43" s="27">
        <v>1</v>
      </c>
      <c r="N43" s="27">
        <f>SUM(L43:M43)</f>
        <v>1</v>
      </c>
      <c r="O43" s="39">
        <v>0</v>
      </c>
      <c r="P43" s="39">
        <v>1</v>
      </c>
      <c r="Q43" s="39">
        <v>0</v>
      </c>
      <c r="R43" s="39">
        <v>0</v>
      </c>
      <c r="S43" s="39">
        <v>0</v>
      </c>
      <c r="T43" s="39">
        <f>(H43*3)+((F43-H43)*2)+J43</f>
        <v>8</v>
      </c>
      <c r="U43" s="40">
        <f t="shared" si="6"/>
        <v>1</v>
      </c>
      <c r="V43" s="22">
        <v>189</v>
      </c>
      <c r="W43" s="22" t="s">
        <v>95</v>
      </c>
      <c r="X43" s="22" t="s">
        <v>83</v>
      </c>
      <c r="Y43" s="73">
        <v>502</v>
      </c>
      <c r="Z43" s="42"/>
      <c r="AA43" s="1" t="s">
        <v>84</v>
      </c>
      <c r="AB43" s="28" t="s">
        <v>112</v>
      </c>
    </row>
    <row r="44" spans="1:28" x14ac:dyDescent="0.3">
      <c r="A44" s="1" t="s">
        <v>45</v>
      </c>
      <c r="B44" s="1" t="s">
        <v>58</v>
      </c>
      <c r="C44" s="27" t="s">
        <v>94</v>
      </c>
      <c r="D44" s="38">
        <v>14</v>
      </c>
      <c r="E44" s="27">
        <v>3</v>
      </c>
      <c r="F44" s="27">
        <v>0</v>
      </c>
      <c r="G44" s="27">
        <v>0</v>
      </c>
      <c r="H44" s="27"/>
      <c r="I44" s="27"/>
      <c r="J44" s="27">
        <v>0</v>
      </c>
      <c r="K44" s="27">
        <v>0</v>
      </c>
      <c r="L44" s="27">
        <v>0</v>
      </c>
      <c r="M44" s="27">
        <v>0</v>
      </c>
      <c r="N44" s="27">
        <f>SUM(L44:M44)</f>
        <v>0</v>
      </c>
      <c r="O44" s="39">
        <v>0</v>
      </c>
      <c r="P44" s="39">
        <v>2</v>
      </c>
      <c r="Q44" s="39">
        <v>0</v>
      </c>
      <c r="R44" s="39">
        <v>1</v>
      </c>
      <c r="S44" s="39">
        <v>0</v>
      </c>
      <c r="T44" s="39">
        <f>(H44*3)+((F44-H44)*2)+J44</f>
        <v>0</v>
      </c>
      <c r="U44" s="101">
        <f t="shared" si="6"/>
        <v>-0.33333333333333331</v>
      </c>
      <c r="V44" s="22">
        <v>189</v>
      </c>
      <c r="W44" s="22" t="s">
        <v>95</v>
      </c>
      <c r="X44" s="22" t="s">
        <v>83</v>
      </c>
      <c r="Y44" s="73">
        <v>502</v>
      </c>
      <c r="Z44" s="42"/>
      <c r="AA44" s="1" t="s">
        <v>84</v>
      </c>
      <c r="AB44" s="28" t="s">
        <v>112</v>
      </c>
    </row>
    <row r="45" spans="1:28" x14ac:dyDescent="0.3">
      <c r="A45" s="1" t="s">
        <v>45</v>
      </c>
      <c r="B45" s="1" t="s">
        <v>58</v>
      </c>
      <c r="C45" s="27" t="s">
        <v>113</v>
      </c>
      <c r="D45" s="38">
        <v>32</v>
      </c>
      <c r="E45" s="27">
        <v>16</v>
      </c>
      <c r="F45" s="27">
        <v>1</v>
      </c>
      <c r="G45" s="27">
        <v>4</v>
      </c>
      <c r="H45" s="27"/>
      <c r="I45" s="27"/>
      <c r="J45" s="27">
        <v>0</v>
      </c>
      <c r="K45" s="27">
        <v>1</v>
      </c>
      <c r="L45" s="27">
        <v>1</v>
      </c>
      <c r="M45" s="27">
        <v>1</v>
      </c>
      <c r="N45" s="27">
        <f>SUM(L45:M45)</f>
        <v>2</v>
      </c>
      <c r="O45" s="39">
        <v>1</v>
      </c>
      <c r="P45" s="39">
        <v>2</v>
      </c>
      <c r="Q45" s="39">
        <v>0</v>
      </c>
      <c r="R45" s="39">
        <v>2</v>
      </c>
      <c r="S45" s="39">
        <v>0</v>
      </c>
      <c r="T45" s="39">
        <f>(H45*3)+((F45-H45)*2)+J45</f>
        <v>2</v>
      </c>
      <c r="U45" s="40">
        <f t="shared" si="6"/>
        <v>0.25</v>
      </c>
      <c r="V45" s="22">
        <v>189</v>
      </c>
      <c r="W45" s="22" t="s">
        <v>95</v>
      </c>
      <c r="X45" s="22" t="s">
        <v>83</v>
      </c>
      <c r="Y45" s="73">
        <v>502</v>
      </c>
      <c r="Z45" s="42"/>
      <c r="AA45" s="1" t="s">
        <v>84</v>
      </c>
      <c r="AB45" s="28" t="s">
        <v>112</v>
      </c>
    </row>
    <row r="46" spans="1:28" x14ac:dyDescent="0.3">
      <c r="A46" s="44" t="s">
        <v>45</v>
      </c>
      <c r="B46" s="44" t="s">
        <v>58</v>
      </c>
      <c r="C46" s="45" t="s">
        <v>39</v>
      </c>
      <c r="D46" s="44"/>
      <c r="E46" s="45">
        <f t="shared" ref="E46:T46" si="7">SUM(E35:E45)</f>
        <v>240</v>
      </c>
      <c r="F46" s="45">
        <f t="shared" si="7"/>
        <v>36</v>
      </c>
      <c r="G46" s="45">
        <f t="shared" si="7"/>
        <v>77</v>
      </c>
      <c r="H46" s="45">
        <f t="shared" si="7"/>
        <v>0</v>
      </c>
      <c r="I46" s="45">
        <f t="shared" si="7"/>
        <v>0</v>
      </c>
      <c r="J46" s="45">
        <f t="shared" si="7"/>
        <v>39</v>
      </c>
      <c r="K46" s="45">
        <f t="shared" si="7"/>
        <v>52</v>
      </c>
      <c r="L46" s="45">
        <f t="shared" si="7"/>
        <v>16</v>
      </c>
      <c r="M46" s="45">
        <f t="shared" si="7"/>
        <v>24</v>
      </c>
      <c r="N46" s="45">
        <f t="shared" si="7"/>
        <v>40</v>
      </c>
      <c r="O46" s="45">
        <f t="shared" si="7"/>
        <v>11</v>
      </c>
      <c r="P46" s="45">
        <f t="shared" si="7"/>
        <v>32</v>
      </c>
      <c r="Q46" s="45">
        <f t="shared" si="7"/>
        <v>7</v>
      </c>
      <c r="R46" s="45">
        <f t="shared" si="7"/>
        <v>16</v>
      </c>
      <c r="S46" s="45">
        <f t="shared" si="7"/>
        <v>0</v>
      </c>
      <c r="T46" s="45">
        <f t="shared" si="7"/>
        <v>111</v>
      </c>
      <c r="U46" s="46">
        <f>((T46+Q46+N46-R46)+(O46*2))/E46</f>
        <v>0.68333333333333335</v>
      </c>
      <c r="V46" s="47">
        <v>189</v>
      </c>
      <c r="W46" s="47" t="s">
        <v>95</v>
      </c>
      <c r="X46" s="47" t="s">
        <v>83</v>
      </c>
      <c r="Y46" s="74">
        <v>502</v>
      </c>
      <c r="Z46" s="78" t="s">
        <v>463</v>
      </c>
      <c r="AA46" s="44" t="s">
        <v>84</v>
      </c>
      <c r="AB46" s="80" t="s">
        <v>112</v>
      </c>
    </row>
    <row r="47" spans="1:28" x14ac:dyDescent="0.3">
      <c r="A47" s="1"/>
      <c r="B47" s="1"/>
      <c r="C47" s="1"/>
      <c r="D47" s="1"/>
      <c r="F47" s="50" t="s">
        <v>40</v>
      </c>
      <c r="G47" s="51">
        <f>F46/G46</f>
        <v>0.46753246753246752</v>
      </c>
      <c r="H47" s="27"/>
      <c r="I47" s="1"/>
      <c r="J47" s="50" t="s">
        <v>41</v>
      </c>
      <c r="K47" s="52">
        <f>J46/K46</f>
        <v>0.75</v>
      </c>
      <c r="L47" s="1"/>
      <c r="M47" s="39" t="s">
        <v>42</v>
      </c>
      <c r="N47" s="53">
        <v>6</v>
      </c>
      <c r="P47" s="1"/>
      <c r="Q47" s="1"/>
      <c r="R47" s="1"/>
      <c r="S47" s="1"/>
      <c r="T47" s="1"/>
      <c r="U47" s="1"/>
      <c r="V47" s="22"/>
      <c r="W47" s="22"/>
      <c r="X47" s="22"/>
      <c r="Y47" s="54"/>
      <c r="Z47" s="42"/>
      <c r="AA47" s="1"/>
      <c r="AB47" s="1"/>
    </row>
    <row r="48" spans="1:28" x14ac:dyDescent="0.3">
      <c r="A48" s="1"/>
      <c r="B48" s="1"/>
      <c r="C48" s="5" t="s">
        <v>43</v>
      </c>
      <c r="V48" s="22"/>
      <c r="W48" s="22"/>
      <c r="X48" s="22"/>
      <c r="Y48" s="54"/>
      <c r="Z48" s="42"/>
      <c r="AA48" s="1"/>
      <c r="AB48" s="1"/>
    </row>
    <row r="49" spans="1:28" x14ac:dyDescent="0.3">
      <c r="A49" s="1"/>
      <c r="B49" s="1"/>
      <c r="C49" s="1" t="s">
        <v>114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22"/>
      <c r="W49" s="22"/>
      <c r="X49" s="22"/>
      <c r="Y49" s="54"/>
      <c r="Z49" s="42"/>
      <c r="AA49" s="1"/>
      <c r="AB49" s="1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38</vt:i4>
      </vt:variant>
      <vt:variant>
        <vt:lpstr>Named Ranges</vt:lpstr>
      </vt:variant>
      <vt:variant>
        <vt:i4>5</vt:i4>
      </vt:variant>
    </vt:vector>
  </HeadingPairs>
  <TitlesOfParts>
    <vt:vector size="43" baseType="lpstr">
      <vt:lpstr>1 vs NY</vt:lpstr>
      <vt:lpstr>2 vs Dall</vt:lpstr>
      <vt:lpstr>3 vs StL</vt:lpstr>
      <vt:lpstr>4 vs NJ</vt:lpstr>
      <vt:lpstr>5 @Phil</vt:lpstr>
      <vt:lpstr>6 vs Chic</vt:lpstr>
      <vt:lpstr>7 vs Hous</vt:lpstr>
      <vt:lpstr>8 @NY</vt:lpstr>
      <vt:lpstr>9 @Dall</vt:lpstr>
      <vt:lpstr>10 @Cal</vt:lpstr>
      <vt:lpstr>11 vs Minn</vt:lpstr>
      <vt:lpstr>12 vs Phil</vt:lpstr>
      <vt:lpstr>13 @Chic</vt:lpstr>
      <vt:lpstr>14 vs NJ</vt:lpstr>
      <vt:lpstr>15 @Iowa</vt:lpstr>
      <vt:lpstr>16 vs NJ</vt:lpstr>
      <vt:lpstr>17 @Dall</vt:lpstr>
      <vt:lpstr>18 vs SF</vt:lpstr>
      <vt:lpstr>19 @Minn</vt:lpstr>
      <vt:lpstr>20 @Milw</vt:lpstr>
      <vt:lpstr>21 vs Dall</vt:lpstr>
      <vt:lpstr>22 vs Cal</vt:lpstr>
      <vt:lpstr>23 vs Iowa</vt:lpstr>
      <vt:lpstr>24 @Dall</vt:lpstr>
      <vt:lpstr>25 @StL</vt:lpstr>
      <vt:lpstr>26 @Cal</vt:lpstr>
      <vt:lpstr>27 @SF</vt:lpstr>
      <vt:lpstr>28 @Hous</vt:lpstr>
      <vt:lpstr>29 vs Hous</vt:lpstr>
      <vt:lpstr>30 @Dall</vt:lpstr>
      <vt:lpstr>31 @Hous</vt:lpstr>
      <vt:lpstr>32 @SF</vt:lpstr>
      <vt:lpstr>33 vs Milw</vt:lpstr>
      <vt:lpstr>34 vs SF</vt:lpstr>
      <vt:lpstr>35 @Minn</vt:lpstr>
      <vt:lpstr>Playoff 12 @Minn</vt:lpstr>
      <vt:lpstr>Playoff 14 vs Minn</vt:lpstr>
      <vt:lpstr>Playoff 16 vs Minn</vt:lpstr>
      <vt:lpstr>'1 vs NY'!Print_Area</vt:lpstr>
      <vt:lpstr>'20 @Milw'!Print_Area</vt:lpstr>
      <vt:lpstr>'25 @StL'!Print_Area</vt:lpstr>
      <vt:lpstr>'3 vs StL'!Print_Area</vt:lpstr>
      <vt:lpstr>'8 @NY'!Print_Area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2023-12-29T19:04:41Z</cp:lastPrinted>
  <dcterms:created xsi:type="dcterms:W3CDTF">2019-04-24T12:44:49Z</dcterms:created>
  <dcterms:modified xsi:type="dcterms:W3CDTF">2025-02-12T20:09:02Z</dcterms:modified>
</cp:coreProperties>
</file>