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Orleans Pride\NOP  Year 3  1980 - 1981\"/>
    </mc:Choice>
  </mc:AlternateContent>
  <xr:revisionPtr revIDLastSave="0" documentId="13_ncr:1_{B7D54816-94EA-4DB5-A72A-00C1A44FD3AF}" xr6:coauthVersionLast="47" xr6:coauthVersionMax="47" xr10:uidLastSave="{00000000-0000-0000-0000-000000000000}"/>
  <bookViews>
    <workbookView xWindow="-108" yWindow="-108" windowWidth="23256" windowHeight="12576" xr2:uid="{B96DE33D-6E69-4266-8155-6041AA9A4144}"/>
  </bookViews>
  <sheets>
    <sheet name="1 @Gulls" sheetId="1" r:id="rId1"/>
    <sheet name="2 vs NJ" sheetId="2" r:id="rId2"/>
    <sheet name="3 vs Gulls" sheetId="3" r:id="rId3"/>
    <sheet name="4 vs Minn" sheetId="4" r:id="rId4"/>
    <sheet name="5 vs Dall" sheetId="5" r:id="rId5"/>
    <sheet name="6 vs SF" sheetId="6" r:id="rId6"/>
    <sheet name="7 @StL" sheetId="7" r:id="rId7"/>
    <sheet name="8 @Chic" sheetId="8" r:id="rId8"/>
    <sheet name="9 @Minn" sheetId="9" r:id="rId9"/>
    <sheet name="10 @Neb" sheetId="10" r:id="rId10"/>
    <sheet name="11 vs Chic" sheetId="11" r:id="rId11"/>
    <sheet name="12 vs NJ" sheetId="12" r:id="rId12"/>
    <sheet name="13 vs NJ" sheetId="13" r:id="rId13"/>
    <sheet name="14 @ StL" sheetId="14" r:id="rId14"/>
    <sheet name="15 vs StL" sheetId="15" r:id="rId15"/>
    <sheet name="16 @SF" sheetId="16" r:id="rId16"/>
    <sheet name="17 @Dall" sheetId="17" r:id="rId17"/>
    <sheet name="18 @Dall" sheetId="18" r:id="rId18"/>
    <sheet name="19 @NJ" sheetId="19" r:id="rId19"/>
    <sheet name="20 vs Neb" sheetId="20" r:id="rId20"/>
    <sheet name="21 vs Dall" sheetId="21" r:id="rId21"/>
    <sheet name="22 @Neb" sheetId="22" r:id="rId22"/>
    <sheet name="23 vs Minn" sheetId="23" r:id="rId23"/>
    <sheet name="24 vs StL" sheetId="24" r:id="rId24"/>
    <sheet name="25 @Dall" sheetId="25" r:id="rId25"/>
    <sheet name="26 vs SF" sheetId="26" r:id="rId26"/>
    <sheet name="27 @Minn" sheetId="27" r:id="rId27"/>
    <sheet name="28 @Chic" sheetId="28" r:id="rId28"/>
    <sheet name="29 vs Neb" sheetId="29" r:id="rId29"/>
    <sheet name="30 vs Neb" sheetId="30" r:id="rId30"/>
    <sheet name="31 @Dall" sheetId="31" r:id="rId31"/>
    <sheet name="32 @NJ" sheetId="32" r:id="rId32"/>
    <sheet name="33 @NJ" sheetId="33" r:id="rId33"/>
    <sheet name="34 vs NJ" sheetId="34" r:id="rId34"/>
    <sheet name="35 vs Chic" sheetId="35" r:id="rId35"/>
    <sheet name="36 @SF" sheetId="36" r:id="rId36"/>
    <sheet name="37 @SF" sheetId="37" r:id="rId37"/>
  </sheets>
  <definedNames>
    <definedName name="_xlnm.Print_Area" localSheetId="0">'1 @Gulls'!$A$1:$AB$51</definedName>
    <definedName name="_xlnm.Print_Area" localSheetId="9">'10 @Neb'!$A$1:$AB$51</definedName>
    <definedName name="_xlnm.Print_Area" localSheetId="10">'11 vs Chic'!$A$1:$AB$51</definedName>
    <definedName name="_xlnm.Print_Area" localSheetId="11">'12 vs NJ'!$A$1:$AB$50</definedName>
    <definedName name="_xlnm.Print_Area" localSheetId="12">'13 vs NJ'!$A$1:$AB$49</definedName>
    <definedName name="_xlnm.Print_Area" localSheetId="13">'14 @ StL'!$A$1:$AB$48</definedName>
    <definedName name="_xlnm.Print_Area" localSheetId="14">'15 vs StL'!$A$1:$AB$47</definedName>
    <definedName name="_xlnm.Print_Area" localSheetId="15">'16 @SF'!$A$1:$AB$46</definedName>
    <definedName name="_xlnm.Print_Area" localSheetId="16">'17 @Dall'!$A$1:$AB$50</definedName>
    <definedName name="_xlnm.Print_Area" localSheetId="17">'18 @Dall'!$A$1:$AB$50</definedName>
    <definedName name="_xlnm.Print_Area" localSheetId="18">'19 @NJ'!$A$1:$AB$49</definedName>
    <definedName name="_xlnm.Print_Area" localSheetId="1">'2 vs NJ'!$A$1:$AB$51</definedName>
    <definedName name="_xlnm.Print_Area" localSheetId="19">'20 vs Neb'!$A$1:$AB$51</definedName>
    <definedName name="_xlnm.Print_Area" localSheetId="20">'21 vs Dall'!$A$1:$AB$49</definedName>
    <definedName name="_xlnm.Print_Area" localSheetId="21">'22 @Neb'!$A$1:$AB$51</definedName>
    <definedName name="_xlnm.Print_Area" localSheetId="22">'23 vs Minn'!$A$1:$AB$48</definedName>
    <definedName name="_xlnm.Print_Area" localSheetId="23">'24 vs StL'!$A$1:$AB$50</definedName>
    <definedName name="_xlnm.Print_Area" localSheetId="24">'25 @Dall'!$A$1:$AB$50</definedName>
    <definedName name="_xlnm.Print_Area" localSheetId="25">'26 vs SF'!$A$1:$AB$49</definedName>
    <definedName name="_xlnm.Print_Area" localSheetId="26">'27 @Minn'!$A$1:$AB$48</definedName>
    <definedName name="_xlnm.Print_Area" localSheetId="27">'28 @Chic'!$A$1:$AB$51</definedName>
    <definedName name="_xlnm.Print_Area" localSheetId="28">'29 vs Neb'!$A$1:$AB$50</definedName>
    <definedName name="_xlnm.Print_Area" localSheetId="2">'3 vs Gulls'!$A$1:$AB$51</definedName>
    <definedName name="_xlnm.Print_Area" localSheetId="29">'30 vs Neb'!$A$1:$AB$50</definedName>
    <definedName name="_xlnm.Print_Area" localSheetId="30">'31 @Dall'!$A$1:$AB$48</definedName>
    <definedName name="_xlnm.Print_Area" localSheetId="31">'32 @NJ'!$A$1:$AB$47</definedName>
    <definedName name="_xlnm.Print_Area" localSheetId="32">'33 @NJ'!$A$1:$AB$48</definedName>
    <definedName name="_xlnm.Print_Area" localSheetId="33">'34 vs NJ'!$A$1:$AB$49</definedName>
    <definedName name="_xlnm.Print_Area" localSheetId="34">'35 vs Chic'!$A$1:$AB$49</definedName>
    <definedName name="_xlnm.Print_Area" localSheetId="35">'36 @SF'!$A$1:$AB$49</definedName>
    <definedName name="_xlnm.Print_Area" localSheetId="36">'37 @SF'!$A$1:$AB$51</definedName>
    <definedName name="_xlnm.Print_Area" localSheetId="3">'4 vs Minn'!$A$1:$AB$51</definedName>
    <definedName name="_xlnm.Print_Area" localSheetId="4">'5 vs Dall'!$A$1:$AB$50</definedName>
    <definedName name="_xlnm.Print_Area" localSheetId="5">'6 vs SF'!$A$1:$AB$51</definedName>
    <definedName name="_xlnm.Print_Area" localSheetId="6">'7 @StL'!$A$1:$AB$50</definedName>
    <definedName name="_xlnm.Print_Area" localSheetId="7">'8 @Chic'!$A$1:$AB$50</definedName>
    <definedName name="_xlnm.Print_Area" localSheetId="8">'9 @Minn'!$A$1:$AB$51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35" l="1"/>
  <c r="R47" i="35"/>
  <c r="Q47" i="35"/>
  <c r="P47" i="35"/>
  <c r="O47" i="35"/>
  <c r="M47" i="35"/>
  <c r="L47" i="35"/>
  <c r="K47" i="35"/>
  <c r="J47" i="35"/>
  <c r="I47" i="35"/>
  <c r="H47" i="35"/>
  <c r="G47" i="35"/>
  <c r="F47" i="35"/>
  <c r="E47" i="35"/>
  <c r="U46" i="35"/>
  <c r="T45" i="35"/>
  <c r="U45" i="35" s="1"/>
  <c r="N45" i="35"/>
  <c r="T44" i="35"/>
  <c r="U44" i="35" s="1"/>
  <c r="N44" i="35"/>
  <c r="T43" i="35"/>
  <c r="U43" i="35" s="1"/>
  <c r="N43" i="35"/>
  <c r="T42" i="35"/>
  <c r="N42" i="35"/>
  <c r="U42" i="35" s="1"/>
  <c r="T41" i="35"/>
  <c r="U41" i="35" s="1"/>
  <c r="N41" i="35"/>
  <c r="T40" i="35"/>
  <c r="U40" i="35" s="1"/>
  <c r="N40" i="35"/>
  <c r="T38" i="35"/>
  <c r="N38" i="35"/>
  <c r="T37" i="35"/>
  <c r="N37" i="35"/>
  <c r="T36" i="35"/>
  <c r="N36" i="35"/>
  <c r="U35" i="35"/>
  <c r="T35" i="35"/>
  <c r="N35" i="35"/>
  <c r="S46" i="34"/>
  <c r="R46" i="34"/>
  <c r="Q46" i="34"/>
  <c r="P46" i="34"/>
  <c r="O46" i="34"/>
  <c r="M46" i="34"/>
  <c r="L46" i="34"/>
  <c r="K46" i="34"/>
  <c r="J46" i="34"/>
  <c r="K47" i="34" s="1"/>
  <c r="I46" i="34"/>
  <c r="H46" i="34"/>
  <c r="G46" i="34"/>
  <c r="F46" i="34"/>
  <c r="G47" i="34" s="1"/>
  <c r="E46" i="34"/>
  <c r="U45" i="34"/>
  <c r="T44" i="34"/>
  <c r="U44" i="34" s="1"/>
  <c r="N44" i="34"/>
  <c r="U43" i="34"/>
  <c r="T43" i="34"/>
  <c r="N43" i="34"/>
  <c r="T42" i="34"/>
  <c r="U42" i="34" s="1"/>
  <c r="N42" i="34"/>
  <c r="U41" i="34"/>
  <c r="N41" i="34"/>
  <c r="U40" i="34"/>
  <c r="N40" i="34"/>
  <c r="T39" i="34"/>
  <c r="N39" i="34"/>
  <c r="U39" i="34" s="1"/>
  <c r="T38" i="34"/>
  <c r="U38" i="34" s="1"/>
  <c r="N38" i="34"/>
  <c r="U37" i="34"/>
  <c r="T37" i="34"/>
  <c r="N37" i="34"/>
  <c r="T36" i="34"/>
  <c r="T46" i="34" s="1"/>
  <c r="N36" i="34"/>
  <c r="U35" i="34"/>
  <c r="N35" i="34"/>
  <c r="N46" i="34" s="1"/>
  <c r="S46" i="33"/>
  <c r="R46" i="33"/>
  <c r="Q46" i="33"/>
  <c r="P46" i="33"/>
  <c r="O46" i="33"/>
  <c r="M46" i="33"/>
  <c r="L46" i="33"/>
  <c r="K46" i="33"/>
  <c r="J46" i="33"/>
  <c r="I46" i="33"/>
  <c r="H46" i="33"/>
  <c r="G46" i="33"/>
  <c r="F46" i="33"/>
  <c r="E46" i="33"/>
  <c r="T44" i="33"/>
  <c r="U44" i="33" s="1"/>
  <c r="N44" i="33"/>
  <c r="T43" i="33"/>
  <c r="N43" i="33"/>
  <c r="T42" i="33"/>
  <c r="U42" i="33" s="1"/>
  <c r="N42" i="33"/>
  <c r="T41" i="33"/>
  <c r="N41" i="33"/>
  <c r="U40" i="33"/>
  <c r="T40" i="33"/>
  <c r="N40" i="33"/>
  <c r="T39" i="33"/>
  <c r="N39" i="33"/>
  <c r="T38" i="33"/>
  <c r="N38" i="33"/>
  <c r="T37" i="33"/>
  <c r="N37" i="33"/>
  <c r="T36" i="33"/>
  <c r="U36" i="33" s="1"/>
  <c r="N36" i="33"/>
  <c r="T35" i="33"/>
  <c r="U35" i="33" s="1"/>
  <c r="N35" i="33"/>
  <c r="S45" i="32"/>
  <c r="R45" i="32"/>
  <c r="Q45" i="32"/>
  <c r="P45" i="32"/>
  <c r="O45" i="32"/>
  <c r="M45" i="32"/>
  <c r="L45" i="32"/>
  <c r="K45" i="32"/>
  <c r="J45" i="32"/>
  <c r="I45" i="32"/>
  <c r="H45" i="32"/>
  <c r="G45" i="32"/>
  <c r="F45" i="32"/>
  <c r="E45" i="32"/>
  <c r="T44" i="32"/>
  <c r="U44" i="32" s="1"/>
  <c r="N44" i="32"/>
  <c r="T43" i="32"/>
  <c r="N43" i="32"/>
  <c r="T42" i="32"/>
  <c r="U42" i="32" s="1"/>
  <c r="N42" i="32"/>
  <c r="T41" i="32"/>
  <c r="N41" i="32"/>
  <c r="U40" i="32"/>
  <c r="T40" i="32"/>
  <c r="N40" i="32"/>
  <c r="T39" i="32"/>
  <c r="N39" i="32"/>
  <c r="T38" i="32"/>
  <c r="N38" i="32"/>
  <c r="T37" i="32"/>
  <c r="N37" i="32"/>
  <c r="T35" i="32"/>
  <c r="U35" i="32" s="1"/>
  <c r="N35" i="32"/>
  <c r="S46" i="31"/>
  <c r="R46" i="31"/>
  <c r="Q46" i="31"/>
  <c r="P46" i="31"/>
  <c r="O46" i="31"/>
  <c r="M46" i="31"/>
  <c r="L46" i="31"/>
  <c r="K46" i="31"/>
  <c r="J46" i="31"/>
  <c r="I46" i="31"/>
  <c r="H46" i="31"/>
  <c r="G46" i="31"/>
  <c r="F46" i="31"/>
  <c r="E46" i="31"/>
  <c r="T45" i="31"/>
  <c r="U45" i="31" s="1"/>
  <c r="N45" i="31"/>
  <c r="T44" i="31"/>
  <c r="N44" i="31"/>
  <c r="T43" i="31"/>
  <c r="U43" i="31" s="1"/>
  <c r="N43" i="31"/>
  <c r="T42" i="31"/>
  <c r="N42" i="31"/>
  <c r="U42" i="31" s="1"/>
  <c r="U41" i="31"/>
  <c r="T41" i="31"/>
  <c r="N41" i="31"/>
  <c r="T40" i="31"/>
  <c r="N40" i="31"/>
  <c r="T39" i="31"/>
  <c r="U39" i="31" s="1"/>
  <c r="N39" i="31"/>
  <c r="T37" i="31"/>
  <c r="N37" i="31"/>
  <c r="U37" i="31" s="1"/>
  <c r="T36" i="31"/>
  <c r="N36" i="31"/>
  <c r="U36" i="31" s="1"/>
  <c r="T35" i="31"/>
  <c r="T46" i="31" s="1"/>
  <c r="N35" i="31"/>
  <c r="S47" i="30"/>
  <c r="R47" i="30"/>
  <c r="Q47" i="30"/>
  <c r="P47" i="30"/>
  <c r="O47" i="30"/>
  <c r="M47" i="30"/>
  <c r="L47" i="30"/>
  <c r="K47" i="30"/>
  <c r="J47" i="30"/>
  <c r="I47" i="30"/>
  <c r="H47" i="30"/>
  <c r="G47" i="30"/>
  <c r="F47" i="30"/>
  <c r="E47" i="30"/>
  <c r="U46" i="30"/>
  <c r="T45" i="30"/>
  <c r="U45" i="30" s="1"/>
  <c r="N45" i="30"/>
  <c r="T44" i="30"/>
  <c r="U44" i="30" s="1"/>
  <c r="N44" i="30"/>
  <c r="T43" i="30"/>
  <c r="U43" i="30" s="1"/>
  <c r="N43" i="30"/>
  <c r="T42" i="30"/>
  <c r="N42" i="30"/>
  <c r="T41" i="30"/>
  <c r="U41" i="30" s="1"/>
  <c r="N41" i="30"/>
  <c r="T40" i="30"/>
  <c r="U40" i="30" s="1"/>
  <c r="N40" i="30"/>
  <c r="T39" i="30"/>
  <c r="N39" i="30"/>
  <c r="T38" i="30"/>
  <c r="U38" i="30" s="1"/>
  <c r="N38" i="30"/>
  <c r="T37" i="30"/>
  <c r="N37" i="30"/>
  <c r="U36" i="30"/>
  <c r="T36" i="30"/>
  <c r="N36" i="30"/>
  <c r="T35" i="30"/>
  <c r="N35" i="30"/>
  <c r="N47" i="30" s="1"/>
  <c r="S47" i="29"/>
  <c r="R47" i="29"/>
  <c r="Q47" i="29"/>
  <c r="P47" i="29"/>
  <c r="O47" i="29"/>
  <c r="M47" i="29"/>
  <c r="L47" i="29"/>
  <c r="K47" i="29"/>
  <c r="J47" i="29"/>
  <c r="K48" i="29" s="1"/>
  <c r="I47" i="29"/>
  <c r="H47" i="29"/>
  <c r="G47" i="29"/>
  <c r="F47" i="29"/>
  <c r="G48" i="29" s="1"/>
  <c r="E47" i="29"/>
  <c r="U46" i="29"/>
  <c r="T45" i="29"/>
  <c r="U45" i="29" s="1"/>
  <c r="N45" i="29"/>
  <c r="U44" i="29"/>
  <c r="T44" i="29"/>
  <c r="N44" i="29"/>
  <c r="T43" i="29"/>
  <c r="U43" i="29" s="1"/>
  <c r="N43" i="29"/>
  <c r="T42" i="29"/>
  <c r="U42" i="29" s="1"/>
  <c r="N42" i="29"/>
  <c r="T41" i="29"/>
  <c r="U41" i="29" s="1"/>
  <c r="N41" i="29"/>
  <c r="U40" i="29"/>
  <c r="T40" i="29"/>
  <c r="N40" i="29"/>
  <c r="T39" i="29"/>
  <c r="U39" i="29" s="1"/>
  <c r="N39" i="29"/>
  <c r="T38" i="29"/>
  <c r="U38" i="29" s="1"/>
  <c r="N38" i="29"/>
  <c r="T37" i="29"/>
  <c r="U37" i="29" s="1"/>
  <c r="N37" i="29"/>
  <c r="U36" i="29"/>
  <c r="T36" i="29"/>
  <c r="N36" i="29"/>
  <c r="T35" i="29"/>
  <c r="T47" i="29" s="1"/>
  <c r="N35" i="29"/>
  <c r="N47" i="29" s="1"/>
  <c r="S47" i="28"/>
  <c r="R47" i="28"/>
  <c r="Q47" i="28"/>
  <c r="P47" i="28"/>
  <c r="O47" i="28"/>
  <c r="M47" i="28"/>
  <c r="L47" i="28"/>
  <c r="K47" i="28"/>
  <c r="J47" i="28"/>
  <c r="I47" i="28"/>
  <c r="H47" i="28"/>
  <c r="G47" i="28"/>
  <c r="F47" i="28"/>
  <c r="G48" i="28" s="1"/>
  <c r="E47" i="28"/>
  <c r="U46" i="28"/>
  <c r="T46" i="28"/>
  <c r="N46" i="28"/>
  <c r="T45" i="28"/>
  <c r="N45" i="28"/>
  <c r="T44" i="28"/>
  <c r="U44" i="28" s="1"/>
  <c r="N44" i="28"/>
  <c r="T43" i="28"/>
  <c r="N43" i="28"/>
  <c r="U42" i="28"/>
  <c r="T41" i="28"/>
  <c r="N41" i="28"/>
  <c r="U40" i="28"/>
  <c r="T40" i="28"/>
  <c r="N40" i="28"/>
  <c r="U39" i="28"/>
  <c r="U38" i="28"/>
  <c r="T38" i="28"/>
  <c r="N38" i="28"/>
  <c r="T37" i="28"/>
  <c r="N37" i="28"/>
  <c r="T36" i="28"/>
  <c r="U36" i="28" s="1"/>
  <c r="N36" i="28"/>
  <c r="T35" i="28"/>
  <c r="N35" i="28"/>
  <c r="N47" i="28" s="1"/>
  <c r="T45" i="27"/>
  <c r="S45" i="27"/>
  <c r="R45" i="27"/>
  <c r="Q45" i="27"/>
  <c r="P45" i="27"/>
  <c r="O45" i="27"/>
  <c r="M45" i="27"/>
  <c r="L45" i="27"/>
  <c r="K45" i="27"/>
  <c r="J45" i="27"/>
  <c r="K46" i="27" s="1"/>
  <c r="I45" i="27"/>
  <c r="H45" i="27"/>
  <c r="G45" i="27"/>
  <c r="F45" i="27"/>
  <c r="G46" i="27" s="1"/>
  <c r="E45" i="27"/>
  <c r="U44" i="27"/>
  <c r="N43" i="27"/>
  <c r="U43" i="27" s="1"/>
  <c r="N42" i="27"/>
  <c r="U42" i="27" s="1"/>
  <c r="U41" i="27"/>
  <c r="N40" i="27"/>
  <c r="U40" i="27" s="1"/>
  <c r="N39" i="27"/>
  <c r="U39" i="27" s="1"/>
  <c r="N38" i="27"/>
  <c r="U38" i="27" s="1"/>
  <c r="U37" i="27"/>
  <c r="N37" i="27"/>
  <c r="N36" i="27"/>
  <c r="U36" i="27" s="1"/>
  <c r="N35" i="27"/>
  <c r="N45" i="27" s="1"/>
  <c r="S47" i="25"/>
  <c r="R47" i="25"/>
  <c r="Q47" i="25"/>
  <c r="P47" i="25"/>
  <c r="O47" i="25"/>
  <c r="M47" i="25"/>
  <c r="L47" i="25"/>
  <c r="K47" i="25"/>
  <c r="J47" i="25"/>
  <c r="K48" i="25" s="1"/>
  <c r="I47" i="25"/>
  <c r="H47" i="25"/>
  <c r="G47" i="25"/>
  <c r="F47" i="25"/>
  <c r="G48" i="25" s="1"/>
  <c r="E47" i="25"/>
  <c r="U46" i="25"/>
  <c r="T46" i="25"/>
  <c r="N46" i="25"/>
  <c r="T45" i="25"/>
  <c r="U45" i="25" s="1"/>
  <c r="N45" i="25"/>
  <c r="T44" i="25"/>
  <c r="U44" i="25" s="1"/>
  <c r="N44" i="25"/>
  <c r="T43" i="25"/>
  <c r="U43" i="25" s="1"/>
  <c r="N43" i="25"/>
  <c r="U42" i="25"/>
  <c r="T42" i="25"/>
  <c r="N42" i="25"/>
  <c r="T41" i="25"/>
  <c r="U41" i="25" s="1"/>
  <c r="N41" i="25"/>
  <c r="T40" i="25"/>
  <c r="U40" i="25" s="1"/>
  <c r="N40" i="25"/>
  <c r="T39" i="25"/>
  <c r="U39" i="25" s="1"/>
  <c r="N39" i="25"/>
  <c r="U38" i="25"/>
  <c r="T38" i="25"/>
  <c r="N38" i="25"/>
  <c r="T37" i="25"/>
  <c r="U37" i="25" s="1"/>
  <c r="N37" i="25"/>
  <c r="T36" i="25"/>
  <c r="U36" i="25" s="1"/>
  <c r="N36" i="25"/>
  <c r="T35" i="25"/>
  <c r="U35" i="25" s="1"/>
  <c r="N35" i="25"/>
  <c r="N47" i="25" s="1"/>
  <c r="T45" i="23"/>
  <c r="S45" i="23"/>
  <c r="R45" i="23"/>
  <c r="Q45" i="23"/>
  <c r="P45" i="23"/>
  <c r="O45" i="23"/>
  <c r="M45" i="23"/>
  <c r="L45" i="23"/>
  <c r="K45" i="23"/>
  <c r="J45" i="23"/>
  <c r="K46" i="23" s="1"/>
  <c r="I45" i="23"/>
  <c r="H45" i="23"/>
  <c r="G45" i="23"/>
  <c r="F45" i="23"/>
  <c r="G46" i="23" s="1"/>
  <c r="E45" i="23"/>
  <c r="U44" i="23"/>
  <c r="N43" i="23"/>
  <c r="U43" i="23" s="1"/>
  <c r="N42" i="23"/>
  <c r="U42" i="23" s="1"/>
  <c r="N41" i="23"/>
  <c r="U41" i="23" s="1"/>
  <c r="N40" i="23"/>
  <c r="U40" i="23" s="1"/>
  <c r="N39" i="23"/>
  <c r="U39" i="23" s="1"/>
  <c r="N38" i="23"/>
  <c r="U38" i="23" s="1"/>
  <c r="N37" i="23"/>
  <c r="U37" i="23" s="1"/>
  <c r="N36" i="23"/>
  <c r="U36" i="23" s="1"/>
  <c r="N35" i="23"/>
  <c r="U35" i="23" s="1"/>
  <c r="S48" i="22"/>
  <c r="R48" i="22"/>
  <c r="Q48" i="22"/>
  <c r="P48" i="22"/>
  <c r="O48" i="22"/>
  <c r="M48" i="22"/>
  <c r="L48" i="22"/>
  <c r="K48" i="22"/>
  <c r="J48" i="22"/>
  <c r="I48" i="22"/>
  <c r="H48" i="22"/>
  <c r="G48" i="22"/>
  <c r="F48" i="22"/>
  <c r="E48" i="22"/>
  <c r="U47" i="22"/>
  <c r="T46" i="22"/>
  <c r="U46" i="22" s="1"/>
  <c r="N46" i="22"/>
  <c r="T45" i="22"/>
  <c r="U45" i="22" s="1"/>
  <c r="N45" i="22"/>
  <c r="T44" i="22"/>
  <c r="U44" i="22" s="1"/>
  <c r="N44" i="22"/>
  <c r="T43" i="22"/>
  <c r="N43" i="22"/>
  <c r="U43" i="22" s="1"/>
  <c r="T42" i="22"/>
  <c r="U42" i="22" s="1"/>
  <c r="N42" i="22"/>
  <c r="T41" i="22"/>
  <c r="U41" i="22" s="1"/>
  <c r="N41" i="22"/>
  <c r="T40" i="22"/>
  <c r="N40" i="22"/>
  <c r="T39" i="22"/>
  <c r="N39" i="22"/>
  <c r="T38" i="22"/>
  <c r="U38" i="22" s="1"/>
  <c r="N38" i="22"/>
  <c r="U37" i="22"/>
  <c r="T37" i="22"/>
  <c r="N37" i="22"/>
  <c r="T36" i="22"/>
  <c r="N36" i="22"/>
  <c r="T35" i="22"/>
  <c r="N35" i="22"/>
  <c r="S48" i="21"/>
  <c r="R48" i="21"/>
  <c r="Q48" i="21"/>
  <c r="P48" i="21"/>
  <c r="O48" i="21"/>
  <c r="M48" i="21"/>
  <c r="L48" i="21"/>
  <c r="K48" i="21"/>
  <c r="J48" i="21"/>
  <c r="I48" i="21"/>
  <c r="H48" i="21"/>
  <c r="G48" i="21"/>
  <c r="F48" i="21"/>
  <c r="E48" i="21"/>
  <c r="T47" i="21"/>
  <c r="U47" i="21" s="1"/>
  <c r="N47" i="21"/>
  <c r="T46" i="21"/>
  <c r="N46" i="21"/>
  <c r="T44" i="21"/>
  <c r="U44" i="21" s="1"/>
  <c r="N44" i="21"/>
  <c r="T43" i="21"/>
  <c r="U43" i="21" s="1"/>
  <c r="N43" i="21"/>
  <c r="T42" i="21"/>
  <c r="N42" i="21"/>
  <c r="U42" i="21" s="1"/>
  <c r="T41" i="21"/>
  <c r="U41" i="21" s="1"/>
  <c r="N41" i="21"/>
  <c r="T40" i="21"/>
  <c r="N40" i="21"/>
  <c r="U39" i="21"/>
  <c r="T39" i="21"/>
  <c r="N39" i="21"/>
  <c r="T37" i="21"/>
  <c r="U37" i="21" s="1"/>
  <c r="N37" i="21"/>
  <c r="T36" i="21"/>
  <c r="N36" i="21"/>
  <c r="T35" i="21"/>
  <c r="U35" i="21" s="1"/>
  <c r="N35" i="21"/>
  <c r="S48" i="20"/>
  <c r="R48" i="20"/>
  <c r="Q48" i="20"/>
  <c r="P48" i="20"/>
  <c r="O48" i="20"/>
  <c r="M48" i="20"/>
  <c r="L48" i="20"/>
  <c r="K48" i="20"/>
  <c r="J48" i="20"/>
  <c r="I48" i="20"/>
  <c r="H48" i="20"/>
  <c r="G48" i="20"/>
  <c r="F48" i="20"/>
  <c r="G49" i="20" s="1"/>
  <c r="E48" i="20"/>
  <c r="U47" i="20"/>
  <c r="T46" i="20"/>
  <c r="N46" i="20"/>
  <c r="N45" i="20"/>
  <c r="U45" i="20" s="1"/>
  <c r="N44" i="20"/>
  <c r="U44" i="20" s="1"/>
  <c r="U43" i="20"/>
  <c r="N43" i="20"/>
  <c r="T42" i="20"/>
  <c r="U42" i="20" s="1"/>
  <c r="N42" i="20"/>
  <c r="N41" i="20"/>
  <c r="U41" i="20" s="1"/>
  <c r="N40" i="20"/>
  <c r="U40" i="20" s="1"/>
  <c r="N39" i="20"/>
  <c r="U39" i="20" s="1"/>
  <c r="N38" i="20"/>
  <c r="U38" i="20" s="1"/>
  <c r="T37" i="20"/>
  <c r="U37" i="20" s="1"/>
  <c r="N37" i="20"/>
  <c r="U36" i="20"/>
  <c r="N36" i="20"/>
  <c r="N35" i="20"/>
  <c r="S45" i="19"/>
  <c r="R45" i="19"/>
  <c r="Q45" i="19"/>
  <c r="P45" i="19"/>
  <c r="O45" i="19"/>
  <c r="M45" i="19"/>
  <c r="L45" i="19"/>
  <c r="K45" i="19"/>
  <c r="J45" i="19"/>
  <c r="I45" i="19"/>
  <c r="H45" i="19"/>
  <c r="G45" i="19"/>
  <c r="F45" i="19"/>
  <c r="E45" i="19"/>
  <c r="U44" i="19"/>
  <c r="T43" i="19"/>
  <c r="U43" i="19" s="1"/>
  <c r="N43" i="19"/>
  <c r="T42" i="19"/>
  <c r="U42" i="19" s="1"/>
  <c r="N42" i="19"/>
  <c r="T41" i="19"/>
  <c r="U41" i="19" s="1"/>
  <c r="N41" i="19"/>
  <c r="T40" i="19"/>
  <c r="N40" i="19"/>
  <c r="U40" i="19" s="1"/>
  <c r="T39" i="19"/>
  <c r="U39" i="19" s="1"/>
  <c r="N39" i="19"/>
  <c r="T38" i="19"/>
  <c r="U38" i="19" s="1"/>
  <c r="N38" i="19"/>
  <c r="T37" i="19"/>
  <c r="N37" i="19"/>
  <c r="T36" i="19"/>
  <c r="N36" i="19"/>
  <c r="T35" i="19"/>
  <c r="N35" i="19"/>
  <c r="S48" i="18"/>
  <c r="R48" i="18"/>
  <c r="Q48" i="18"/>
  <c r="P48" i="18"/>
  <c r="O48" i="18"/>
  <c r="M48" i="18"/>
  <c r="L48" i="18"/>
  <c r="K48" i="18"/>
  <c r="J48" i="18"/>
  <c r="I48" i="18"/>
  <c r="H48" i="18"/>
  <c r="G48" i="18"/>
  <c r="F48" i="18"/>
  <c r="E48" i="18"/>
  <c r="T47" i="18"/>
  <c r="U47" i="18" s="1"/>
  <c r="N47" i="18"/>
  <c r="T46" i="18"/>
  <c r="N46" i="18"/>
  <c r="T44" i="18"/>
  <c r="N44" i="18"/>
  <c r="T43" i="18"/>
  <c r="N43" i="18"/>
  <c r="U42" i="18"/>
  <c r="T42" i="18"/>
  <c r="N42" i="18"/>
  <c r="T41" i="18"/>
  <c r="N41" i="18"/>
  <c r="T40" i="18"/>
  <c r="N40" i="18"/>
  <c r="T39" i="18"/>
  <c r="N39" i="18"/>
  <c r="T38" i="18"/>
  <c r="N38" i="18"/>
  <c r="U38" i="18" s="1"/>
  <c r="T37" i="18"/>
  <c r="U37" i="18" s="1"/>
  <c r="N37" i="18"/>
  <c r="T36" i="18"/>
  <c r="N36" i="18"/>
  <c r="U36" i="18" s="1"/>
  <c r="T35" i="18"/>
  <c r="U35" i="18" s="1"/>
  <c r="N35" i="18"/>
  <c r="S48" i="17"/>
  <c r="R48" i="17"/>
  <c r="Q48" i="17"/>
  <c r="P48" i="17"/>
  <c r="O48" i="17"/>
  <c r="M48" i="17"/>
  <c r="L48" i="17"/>
  <c r="K48" i="17"/>
  <c r="J48" i="17"/>
  <c r="I48" i="17"/>
  <c r="H48" i="17"/>
  <c r="G48" i="17"/>
  <c r="F48" i="17"/>
  <c r="E48" i="17"/>
  <c r="T47" i="17"/>
  <c r="U47" i="17" s="1"/>
  <c r="N47" i="17"/>
  <c r="T46" i="17"/>
  <c r="N46" i="17"/>
  <c r="T44" i="17"/>
  <c r="U44" i="17" s="1"/>
  <c r="N44" i="17"/>
  <c r="T43" i="17"/>
  <c r="N43" i="17"/>
  <c r="U42" i="17"/>
  <c r="T42" i="17"/>
  <c r="N42" i="17"/>
  <c r="T41" i="17"/>
  <c r="N41" i="17"/>
  <c r="T40" i="17"/>
  <c r="U40" i="17" s="1"/>
  <c r="N40" i="17"/>
  <c r="T39" i="17"/>
  <c r="N39" i="17"/>
  <c r="T38" i="17"/>
  <c r="N38" i="17"/>
  <c r="U38" i="17" s="1"/>
  <c r="T37" i="17"/>
  <c r="U37" i="17" s="1"/>
  <c r="N37" i="17"/>
  <c r="T36" i="17"/>
  <c r="N36" i="17"/>
  <c r="T35" i="17"/>
  <c r="U35" i="17" s="1"/>
  <c r="N35" i="17"/>
  <c r="S43" i="13"/>
  <c r="R43" i="13"/>
  <c r="Q43" i="13"/>
  <c r="P43" i="13"/>
  <c r="O43" i="13"/>
  <c r="M43" i="13"/>
  <c r="L43" i="13"/>
  <c r="K43" i="13"/>
  <c r="J43" i="13"/>
  <c r="I43" i="13"/>
  <c r="H43" i="13"/>
  <c r="G43" i="13"/>
  <c r="F43" i="13"/>
  <c r="E43" i="13"/>
  <c r="T42" i="13"/>
  <c r="U42" i="13" s="1"/>
  <c r="N42" i="13"/>
  <c r="T41" i="13"/>
  <c r="N41" i="13"/>
  <c r="T40" i="13"/>
  <c r="U40" i="13" s="1"/>
  <c r="N40" i="13"/>
  <c r="T39" i="13"/>
  <c r="N39" i="13"/>
  <c r="U38" i="13"/>
  <c r="T38" i="13"/>
  <c r="N38" i="13"/>
  <c r="T37" i="13"/>
  <c r="N37" i="13"/>
  <c r="T36" i="13"/>
  <c r="N36" i="13"/>
  <c r="T35" i="13"/>
  <c r="N35" i="13"/>
  <c r="T34" i="13"/>
  <c r="U34" i="13" s="1"/>
  <c r="N34" i="13"/>
  <c r="S48" i="12"/>
  <c r="R48" i="12"/>
  <c r="Q48" i="12"/>
  <c r="P48" i="12"/>
  <c r="O48" i="12"/>
  <c r="M48" i="12"/>
  <c r="L48" i="12"/>
  <c r="K48" i="12"/>
  <c r="J48" i="12"/>
  <c r="I48" i="12"/>
  <c r="H48" i="12"/>
  <c r="G48" i="12"/>
  <c r="F48" i="12"/>
  <c r="E48" i="12"/>
  <c r="U47" i="12"/>
  <c r="U46" i="12"/>
  <c r="T45" i="12"/>
  <c r="N45" i="12"/>
  <c r="T43" i="12"/>
  <c r="N43" i="12"/>
  <c r="T42" i="12"/>
  <c r="N42" i="12"/>
  <c r="T41" i="12"/>
  <c r="N41" i="12"/>
  <c r="T40" i="12"/>
  <c r="N40" i="12"/>
  <c r="T39" i="12"/>
  <c r="N39" i="12"/>
  <c r="T38" i="12"/>
  <c r="N38" i="12"/>
  <c r="T37" i="12"/>
  <c r="N37" i="12"/>
  <c r="T36" i="12"/>
  <c r="N36" i="12"/>
  <c r="T35" i="12"/>
  <c r="U35" i="12" s="1"/>
  <c r="N35" i="12"/>
  <c r="S48" i="11"/>
  <c r="R48" i="11"/>
  <c r="Q48" i="11"/>
  <c r="P48" i="11"/>
  <c r="O48" i="11"/>
  <c r="M48" i="11"/>
  <c r="L48" i="11"/>
  <c r="K48" i="11"/>
  <c r="J48" i="11"/>
  <c r="I48" i="11"/>
  <c r="H48" i="11"/>
  <c r="G48" i="11"/>
  <c r="F48" i="11"/>
  <c r="E48" i="11"/>
  <c r="U47" i="11"/>
  <c r="T46" i="11"/>
  <c r="N46" i="11"/>
  <c r="T45" i="11"/>
  <c r="U45" i="11" s="1"/>
  <c r="N45" i="11"/>
  <c r="T44" i="11"/>
  <c r="U44" i="11" s="1"/>
  <c r="N44" i="11"/>
  <c r="T43" i="11"/>
  <c r="N43" i="11"/>
  <c r="T42" i="11"/>
  <c r="N42" i="11"/>
  <c r="U41" i="11"/>
  <c r="T40" i="11"/>
  <c r="N40" i="11"/>
  <c r="T39" i="11"/>
  <c r="U39" i="11" s="1"/>
  <c r="N39" i="11"/>
  <c r="T38" i="11"/>
  <c r="U38" i="11" s="1"/>
  <c r="N38" i="11"/>
  <c r="T37" i="11"/>
  <c r="N37" i="11"/>
  <c r="T36" i="11"/>
  <c r="N36" i="11"/>
  <c r="T35" i="11"/>
  <c r="U35" i="11" s="1"/>
  <c r="N35" i="11"/>
  <c r="S48" i="10"/>
  <c r="R48" i="10"/>
  <c r="Q48" i="10"/>
  <c r="P48" i="10"/>
  <c r="O48" i="10"/>
  <c r="M48" i="10"/>
  <c r="L48" i="10"/>
  <c r="K48" i="10"/>
  <c r="J48" i="10"/>
  <c r="I48" i="10"/>
  <c r="H48" i="10"/>
  <c r="G48" i="10"/>
  <c r="F48" i="10"/>
  <c r="E48" i="10"/>
  <c r="U47" i="10"/>
  <c r="N46" i="10"/>
  <c r="U46" i="10" s="1"/>
  <c r="N45" i="10"/>
  <c r="U45" i="10" s="1"/>
  <c r="N44" i="10"/>
  <c r="U44" i="10" s="1"/>
  <c r="N43" i="10"/>
  <c r="U43" i="10" s="1"/>
  <c r="N42" i="10"/>
  <c r="U42" i="10" s="1"/>
  <c r="N41" i="10"/>
  <c r="U41" i="10" s="1"/>
  <c r="N40" i="10"/>
  <c r="U40" i="10" s="1"/>
  <c r="T39" i="10"/>
  <c r="N39" i="10"/>
  <c r="N38" i="10"/>
  <c r="U38" i="10" s="1"/>
  <c r="T37" i="10"/>
  <c r="U37" i="10" s="1"/>
  <c r="N37" i="10"/>
  <c r="N36" i="10"/>
  <c r="U36" i="10" s="1"/>
  <c r="N35" i="10"/>
  <c r="S46" i="9"/>
  <c r="R46" i="9"/>
  <c r="Q46" i="9"/>
  <c r="P46" i="9"/>
  <c r="O46" i="9"/>
  <c r="M46" i="9"/>
  <c r="L46" i="9"/>
  <c r="K46" i="9"/>
  <c r="J46" i="9"/>
  <c r="K47" i="9" s="1"/>
  <c r="I46" i="9"/>
  <c r="H46" i="9"/>
  <c r="G46" i="9"/>
  <c r="F46" i="9"/>
  <c r="G47" i="9" s="1"/>
  <c r="E46" i="9"/>
  <c r="U45" i="9"/>
  <c r="T44" i="9"/>
  <c r="U44" i="9" s="1"/>
  <c r="N44" i="9"/>
  <c r="U43" i="9"/>
  <c r="T43" i="9"/>
  <c r="N43" i="9"/>
  <c r="T42" i="9"/>
  <c r="U42" i="9" s="1"/>
  <c r="N42" i="9"/>
  <c r="N41" i="9"/>
  <c r="U41" i="9" s="1"/>
  <c r="U40" i="9"/>
  <c r="T40" i="9"/>
  <c r="N40" i="9"/>
  <c r="T39" i="9"/>
  <c r="U39" i="9" s="1"/>
  <c r="N39" i="9"/>
  <c r="N38" i="9"/>
  <c r="U38" i="9" s="1"/>
  <c r="U37" i="9"/>
  <c r="T37" i="9"/>
  <c r="N37" i="9"/>
  <c r="T36" i="9"/>
  <c r="U36" i="9" s="1"/>
  <c r="N36" i="9"/>
  <c r="T35" i="9"/>
  <c r="U35" i="9" s="1"/>
  <c r="N35" i="9"/>
  <c r="N46" i="9" s="1"/>
  <c r="U23" i="9"/>
  <c r="S47" i="8"/>
  <c r="R47" i="8"/>
  <c r="Q47" i="8"/>
  <c r="P47" i="8"/>
  <c r="O47" i="8"/>
  <c r="M47" i="8"/>
  <c r="L47" i="8"/>
  <c r="K47" i="8"/>
  <c r="J47" i="8"/>
  <c r="I47" i="8"/>
  <c r="H47" i="8"/>
  <c r="G47" i="8"/>
  <c r="F47" i="8"/>
  <c r="E47" i="8"/>
  <c r="T46" i="8"/>
  <c r="U46" i="8" s="1"/>
  <c r="N46" i="8"/>
  <c r="T45" i="8"/>
  <c r="N45" i="8"/>
  <c r="T44" i="8"/>
  <c r="U44" i="8" s="1"/>
  <c r="N44" i="8"/>
  <c r="T43" i="8"/>
  <c r="N43" i="8"/>
  <c r="U42" i="8"/>
  <c r="T42" i="8"/>
  <c r="N42" i="8"/>
  <c r="T41" i="8"/>
  <c r="N41" i="8"/>
  <c r="U40" i="8"/>
  <c r="T39" i="8"/>
  <c r="N39" i="8"/>
  <c r="T38" i="8"/>
  <c r="U38" i="8" s="1"/>
  <c r="N38" i="8"/>
  <c r="T37" i="8"/>
  <c r="N37" i="8"/>
  <c r="U36" i="8"/>
  <c r="T36" i="8"/>
  <c r="N36" i="8"/>
  <c r="T35" i="8"/>
  <c r="N35" i="8"/>
  <c r="N47" i="8" s="1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E47" i="5"/>
  <c r="T46" i="5"/>
  <c r="U46" i="5" s="1"/>
  <c r="N46" i="5"/>
  <c r="T45" i="5"/>
  <c r="N45" i="5"/>
  <c r="T44" i="5"/>
  <c r="U44" i="5" s="1"/>
  <c r="N44" i="5"/>
  <c r="T43" i="5"/>
  <c r="N43" i="5"/>
  <c r="U42" i="5"/>
  <c r="T42" i="5"/>
  <c r="N42" i="5"/>
  <c r="T41" i="5"/>
  <c r="N41" i="5"/>
  <c r="T40" i="5"/>
  <c r="U40" i="5" s="1"/>
  <c r="N40" i="5"/>
  <c r="T39" i="5"/>
  <c r="N39" i="5"/>
  <c r="T38" i="5"/>
  <c r="N38" i="5"/>
  <c r="U38" i="5" s="1"/>
  <c r="T37" i="5"/>
  <c r="T47" i="5" s="1"/>
  <c r="N37" i="5"/>
  <c r="T36" i="5"/>
  <c r="N36" i="5"/>
  <c r="T35" i="5"/>
  <c r="U35" i="5" s="1"/>
  <c r="N35" i="5"/>
  <c r="T48" i="4"/>
  <c r="S48" i="4"/>
  <c r="R48" i="4"/>
  <c r="Q48" i="4"/>
  <c r="P48" i="4"/>
  <c r="O48" i="4"/>
  <c r="M48" i="4"/>
  <c r="L48" i="4"/>
  <c r="K48" i="4"/>
  <c r="J48" i="4"/>
  <c r="K49" i="4" s="1"/>
  <c r="I48" i="4"/>
  <c r="H48" i="4"/>
  <c r="G48" i="4"/>
  <c r="F48" i="4"/>
  <c r="G49" i="4" s="1"/>
  <c r="E48" i="4"/>
  <c r="U47" i="4"/>
  <c r="N47" i="4"/>
  <c r="N46" i="4"/>
  <c r="U46" i="4" s="1"/>
  <c r="U44" i="4"/>
  <c r="N44" i="4"/>
  <c r="N43" i="4"/>
  <c r="U43" i="4" s="1"/>
  <c r="U42" i="4"/>
  <c r="N42" i="4"/>
  <c r="N41" i="4"/>
  <c r="U41" i="4" s="1"/>
  <c r="U40" i="4"/>
  <c r="N40" i="4"/>
  <c r="N39" i="4"/>
  <c r="N48" i="4" s="1"/>
  <c r="U38" i="4"/>
  <c r="N38" i="4"/>
  <c r="U37" i="4"/>
  <c r="U36" i="4"/>
  <c r="U35" i="4"/>
  <c r="N35" i="4"/>
  <c r="S48" i="3"/>
  <c r="R48" i="3"/>
  <c r="Q48" i="3"/>
  <c r="P48" i="3"/>
  <c r="O48" i="3"/>
  <c r="M48" i="3"/>
  <c r="L48" i="3"/>
  <c r="K48" i="3"/>
  <c r="J48" i="3"/>
  <c r="K49" i="3" s="1"/>
  <c r="I48" i="3"/>
  <c r="H48" i="3"/>
  <c r="G48" i="3"/>
  <c r="F48" i="3"/>
  <c r="G49" i="3" s="1"/>
  <c r="E48" i="3"/>
  <c r="U47" i="3"/>
  <c r="T46" i="3"/>
  <c r="U46" i="3" s="1"/>
  <c r="N46" i="3"/>
  <c r="U45" i="3"/>
  <c r="T45" i="3"/>
  <c r="N45" i="3"/>
  <c r="T44" i="3"/>
  <c r="U44" i="3" s="1"/>
  <c r="N44" i="3"/>
  <c r="T43" i="3"/>
  <c r="N43" i="3"/>
  <c r="U43" i="3" s="1"/>
  <c r="T42" i="3"/>
  <c r="U42" i="3" s="1"/>
  <c r="N42" i="3"/>
  <c r="U41" i="3"/>
  <c r="T41" i="3"/>
  <c r="N41" i="3"/>
  <c r="T40" i="3"/>
  <c r="U40" i="3" s="1"/>
  <c r="N40" i="3"/>
  <c r="T39" i="3"/>
  <c r="N39" i="3"/>
  <c r="U39" i="3" s="1"/>
  <c r="U38" i="3"/>
  <c r="T38" i="3"/>
  <c r="N38" i="3"/>
  <c r="U37" i="3"/>
  <c r="T37" i="3"/>
  <c r="N37" i="3"/>
  <c r="T36" i="3"/>
  <c r="U36" i="3" s="1"/>
  <c r="N36" i="3"/>
  <c r="T35" i="3"/>
  <c r="N35" i="3"/>
  <c r="N48" i="3" s="1"/>
  <c r="S47" i="2"/>
  <c r="R47" i="2"/>
  <c r="Q47" i="2"/>
  <c r="P47" i="2"/>
  <c r="O47" i="2"/>
  <c r="M47" i="2"/>
  <c r="L47" i="2"/>
  <c r="K47" i="2"/>
  <c r="J47" i="2"/>
  <c r="K48" i="2" s="1"/>
  <c r="I47" i="2"/>
  <c r="H47" i="2"/>
  <c r="G47" i="2"/>
  <c r="F47" i="2"/>
  <c r="G48" i="2" s="1"/>
  <c r="E47" i="2"/>
  <c r="U46" i="2"/>
  <c r="T45" i="2"/>
  <c r="U45" i="2" s="1"/>
  <c r="N45" i="2"/>
  <c r="U44" i="2"/>
  <c r="T44" i="2"/>
  <c r="N44" i="2"/>
  <c r="T43" i="2"/>
  <c r="U43" i="2" s="1"/>
  <c r="N43" i="2"/>
  <c r="T42" i="2"/>
  <c r="U42" i="2" s="1"/>
  <c r="N42" i="2"/>
  <c r="T41" i="2"/>
  <c r="U41" i="2" s="1"/>
  <c r="N41" i="2"/>
  <c r="U40" i="2"/>
  <c r="T40" i="2"/>
  <c r="N40" i="2"/>
  <c r="T39" i="2"/>
  <c r="U39" i="2" s="1"/>
  <c r="N39" i="2"/>
  <c r="T38" i="2"/>
  <c r="U38" i="2" s="1"/>
  <c r="N38" i="2"/>
  <c r="N37" i="2"/>
  <c r="U37" i="2" s="1"/>
  <c r="T36" i="2"/>
  <c r="U36" i="2" s="1"/>
  <c r="N36" i="2"/>
  <c r="T35" i="2"/>
  <c r="U35" i="2" s="1"/>
  <c r="N35" i="2"/>
  <c r="N47" i="2" s="1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T46" i="1"/>
  <c r="U46" i="1" s="1"/>
  <c r="N46" i="1"/>
  <c r="U45" i="1"/>
  <c r="T45" i="1"/>
  <c r="N45" i="1"/>
  <c r="T44" i="1"/>
  <c r="U44" i="1" s="1"/>
  <c r="N44" i="1"/>
  <c r="T43" i="1"/>
  <c r="U43" i="1" s="1"/>
  <c r="N43" i="1"/>
  <c r="T42" i="1"/>
  <c r="U42" i="1" s="1"/>
  <c r="N42" i="1"/>
  <c r="U41" i="1"/>
  <c r="T41" i="1"/>
  <c r="N41" i="1"/>
  <c r="T40" i="1"/>
  <c r="U40" i="1" s="1"/>
  <c r="N40" i="1"/>
  <c r="T39" i="1"/>
  <c r="U39" i="1" s="1"/>
  <c r="N39" i="1"/>
  <c r="T38" i="1"/>
  <c r="U38" i="1" s="1"/>
  <c r="N38" i="1"/>
  <c r="U37" i="1"/>
  <c r="T37" i="1"/>
  <c r="N37" i="1"/>
  <c r="T36" i="1"/>
  <c r="U36" i="1" s="1"/>
  <c r="N36" i="1"/>
  <c r="T35" i="1"/>
  <c r="U35" i="1" s="1"/>
  <c r="N35" i="1"/>
  <c r="N48" i="1" s="1"/>
  <c r="S46" i="37"/>
  <c r="R46" i="37"/>
  <c r="Q46" i="37"/>
  <c r="P46" i="37"/>
  <c r="O46" i="37"/>
  <c r="M46" i="37"/>
  <c r="L46" i="37"/>
  <c r="K46" i="37"/>
  <c r="J46" i="37"/>
  <c r="I46" i="37"/>
  <c r="H46" i="37"/>
  <c r="G46" i="37"/>
  <c r="F46" i="37"/>
  <c r="E46" i="37"/>
  <c r="U45" i="37"/>
  <c r="T44" i="37"/>
  <c r="U44" i="37" s="1"/>
  <c r="N44" i="37"/>
  <c r="T43" i="37"/>
  <c r="U43" i="37" s="1"/>
  <c r="N43" i="37"/>
  <c r="T42" i="37"/>
  <c r="U42" i="37" s="1"/>
  <c r="N42" i="37"/>
  <c r="T41" i="37"/>
  <c r="N41" i="37"/>
  <c r="U41" i="37" s="1"/>
  <c r="T40" i="37"/>
  <c r="U40" i="37" s="1"/>
  <c r="N40" i="37"/>
  <c r="T39" i="37"/>
  <c r="U39" i="37" s="1"/>
  <c r="N39" i="37"/>
  <c r="T38" i="37"/>
  <c r="N38" i="37"/>
  <c r="T37" i="37"/>
  <c r="N37" i="37"/>
  <c r="T36" i="37"/>
  <c r="N36" i="37"/>
  <c r="U35" i="37"/>
  <c r="T35" i="37"/>
  <c r="N35" i="37"/>
  <c r="S46" i="36"/>
  <c r="R46" i="36"/>
  <c r="Q46" i="36"/>
  <c r="P46" i="36"/>
  <c r="O46" i="36"/>
  <c r="M46" i="36"/>
  <c r="L46" i="36"/>
  <c r="K46" i="36"/>
  <c r="J46" i="36"/>
  <c r="I46" i="36"/>
  <c r="H46" i="36"/>
  <c r="G46" i="36"/>
  <c r="F46" i="36"/>
  <c r="E46" i="36"/>
  <c r="U45" i="36"/>
  <c r="T44" i="36"/>
  <c r="U44" i="36" s="1"/>
  <c r="N44" i="36"/>
  <c r="T43" i="36"/>
  <c r="U43" i="36" s="1"/>
  <c r="N43" i="36"/>
  <c r="U42" i="36"/>
  <c r="T41" i="36"/>
  <c r="U41" i="36" s="1"/>
  <c r="N41" i="36"/>
  <c r="T40" i="36"/>
  <c r="U40" i="36" s="1"/>
  <c r="N40" i="36"/>
  <c r="T39" i="36"/>
  <c r="N39" i="36"/>
  <c r="T38" i="36"/>
  <c r="U38" i="36" s="1"/>
  <c r="N38" i="36"/>
  <c r="T37" i="36"/>
  <c r="U37" i="36" s="1"/>
  <c r="N37" i="36"/>
  <c r="T36" i="36"/>
  <c r="N36" i="36"/>
  <c r="T35" i="36"/>
  <c r="U35" i="36" s="1"/>
  <c r="N35" i="36"/>
  <c r="S47" i="26"/>
  <c r="R47" i="26"/>
  <c r="Q47" i="26"/>
  <c r="P47" i="26"/>
  <c r="O47" i="26"/>
  <c r="M47" i="26"/>
  <c r="L47" i="26"/>
  <c r="K47" i="26"/>
  <c r="J47" i="26"/>
  <c r="K48" i="26" s="1"/>
  <c r="I47" i="26"/>
  <c r="H47" i="26"/>
  <c r="G47" i="26"/>
  <c r="F47" i="26"/>
  <c r="G48" i="26" s="1"/>
  <c r="E47" i="26"/>
  <c r="U46" i="26"/>
  <c r="T45" i="26"/>
  <c r="U45" i="26" s="1"/>
  <c r="N45" i="26"/>
  <c r="U44" i="26"/>
  <c r="T44" i="26"/>
  <c r="N44" i="26"/>
  <c r="T42" i="26"/>
  <c r="U42" i="26" s="1"/>
  <c r="N42" i="26"/>
  <c r="T41" i="26"/>
  <c r="N41" i="26"/>
  <c r="U41" i="26" s="1"/>
  <c r="T40" i="26"/>
  <c r="U40" i="26" s="1"/>
  <c r="N40" i="26"/>
  <c r="U39" i="26"/>
  <c r="T39" i="26"/>
  <c r="N39" i="26"/>
  <c r="T38" i="26"/>
  <c r="U38" i="26" s="1"/>
  <c r="N38" i="26"/>
  <c r="T37" i="26"/>
  <c r="N37" i="26"/>
  <c r="U37" i="26" s="1"/>
  <c r="T36" i="26"/>
  <c r="U36" i="26" s="1"/>
  <c r="N36" i="26"/>
  <c r="U35" i="26"/>
  <c r="T35" i="26"/>
  <c r="N35" i="26"/>
  <c r="N47" i="26" s="1"/>
  <c r="S45" i="16"/>
  <c r="R45" i="16"/>
  <c r="Q45" i="16"/>
  <c r="P45" i="16"/>
  <c r="O45" i="16"/>
  <c r="M45" i="16"/>
  <c r="L45" i="16"/>
  <c r="K45" i="16"/>
  <c r="J45" i="16"/>
  <c r="I45" i="16"/>
  <c r="H45" i="16"/>
  <c r="G45" i="16"/>
  <c r="F45" i="16"/>
  <c r="E45" i="16"/>
  <c r="T44" i="16"/>
  <c r="U44" i="16" s="1"/>
  <c r="N44" i="16"/>
  <c r="T42" i="16"/>
  <c r="N42" i="16"/>
  <c r="T39" i="16"/>
  <c r="U39" i="16" s="1"/>
  <c r="N39" i="16"/>
  <c r="T38" i="16"/>
  <c r="U38" i="16" s="1"/>
  <c r="N38" i="16"/>
  <c r="T37" i="16"/>
  <c r="U37" i="16" s="1"/>
  <c r="N37" i="16"/>
  <c r="T36" i="16"/>
  <c r="U36" i="16" s="1"/>
  <c r="N36" i="16"/>
  <c r="T35" i="16"/>
  <c r="N35" i="16"/>
  <c r="S47" i="6"/>
  <c r="R47" i="6"/>
  <c r="Q47" i="6"/>
  <c r="P47" i="6"/>
  <c r="O47" i="6"/>
  <c r="M47" i="6"/>
  <c r="L47" i="6"/>
  <c r="K47" i="6"/>
  <c r="J47" i="6"/>
  <c r="I47" i="6"/>
  <c r="H47" i="6"/>
  <c r="G47" i="6"/>
  <c r="F47" i="6"/>
  <c r="E47" i="6"/>
  <c r="U46" i="6"/>
  <c r="T45" i="6"/>
  <c r="U45" i="6" s="1"/>
  <c r="N45" i="6"/>
  <c r="T44" i="6"/>
  <c r="U44" i="6" s="1"/>
  <c r="N44" i="6"/>
  <c r="U43" i="6"/>
  <c r="T42" i="6"/>
  <c r="U42" i="6" s="1"/>
  <c r="N42" i="6"/>
  <c r="T41" i="6"/>
  <c r="U41" i="6" s="1"/>
  <c r="N41" i="6"/>
  <c r="T40" i="6"/>
  <c r="N40" i="6"/>
  <c r="U39" i="6"/>
  <c r="T38" i="6"/>
  <c r="N38" i="6"/>
  <c r="T37" i="6"/>
  <c r="N37" i="6"/>
  <c r="T36" i="6"/>
  <c r="U36" i="6" s="1"/>
  <c r="N36" i="6"/>
  <c r="T35" i="6"/>
  <c r="U35" i="6" s="1"/>
  <c r="N35" i="6"/>
  <c r="T46" i="24"/>
  <c r="S46" i="24"/>
  <c r="R46" i="24"/>
  <c r="Q46" i="24"/>
  <c r="P46" i="24"/>
  <c r="O46" i="24"/>
  <c r="M46" i="24"/>
  <c r="L46" i="24"/>
  <c r="K46" i="24"/>
  <c r="J46" i="24"/>
  <c r="K47" i="24" s="1"/>
  <c r="I46" i="24"/>
  <c r="H46" i="24"/>
  <c r="G46" i="24"/>
  <c r="F46" i="24"/>
  <c r="G47" i="24" s="1"/>
  <c r="E46" i="24"/>
  <c r="U45" i="24"/>
  <c r="N44" i="24"/>
  <c r="U44" i="24" s="1"/>
  <c r="N43" i="24"/>
  <c r="U43" i="24" s="1"/>
  <c r="U42" i="24"/>
  <c r="U41" i="24"/>
  <c r="N41" i="24"/>
  <c r="N40" i="24"/>
  <c r="U40" i="24" s="1"/>
  <c r="U39" i="24"/>
  <c r="N39" i="24"/>
  <c r="N37" i="24"/>
  <c r="U37" i="24" s="1"/>
  <c r="U36" i="24"/>
  <c r="N36" i="24"/>
  <c r="N35" i="24"/>
  <c r="N46" i="24" s="1"/>
  <c r="S44" i="15"/>
  <c r="R44" i="15"/>
  <c r="Q44" i="15"/>
  <c r="P44" i="15"/>
  <c r="O44" i="15"/>
  <c r="M44" i="15"/>
  <c r="L44" i="15"/>
  <c r="K44" i="15"/>
  <c r="J44" i="15"/>
  <c r="I44" i="15"/>
  <c r="H44" i="15"/>
  <c r="G44" i="15"/>
  <c r="F44" i="15"/>
  <c r="E44" i="15"/>
  <c r="T43" i="15"/>
  <c r="U43" i="15" s="1"/>
  <c r="N43" i="15"/>
  <c r="T42" i="15"/>
  <c r="N42" i="15"/>
  <c r="T41" i="15"/>
  <c r="N41" i="15"/>
  <c r="T40" i="15"/>
  <c r="N40" i="15"/>
  <c r="U39" i="15"/>
  <c r="T39" i="15"/>
  <c r="N39" i="15"/>
  <c r="T38" i="15"/>
  <c r="N38" i="15"/>
  <c r="U37" i="15"/>
  <c r="T36" i="15"/>
  <c r="N36" i="15"/>
  <c r="T35" i="15"/>
  <c r="N35" i="15"/>
  <c r="S45" i="14"/>
  <c r="R45" i="14"/>
  <c r="Q45" i="14"/>
  <c r="P45" i="14"/>
  <c r="O45" i="14"/>
  <c r="M45" i="14"/>
  <c r="L45" i="14"/>
  <c r="K45" i="14"/>
  <c r="J45" i="14"/>
  <c r="I45" i="14"/>
  <c r="H45" i="14"/>
  <c r="G45" i="14"/>
  <c r="F45" i="14"/>
  <c r="G46" i="14" s="1"/>
  <c r="E45" i="14"/>
  <c r="U44" i="14"/>
  <c r="N43" i="14"/>
  <c r="U43" i="14" s="1"/>
  <c r="N42" i="14"/>
  <c r="U42" i="14" s="1"/>
  <c r="T41" i="14"/>
  <c r="N41" i="14"/>
  <c r="N40" i="14"/>
  <c r="U40" i="14" s="1"/>
  <c r="N39" i="14"/>
  <c r="U39" i="14" s="1"/>
  <c r="N38" i="14"/>
  <c r="U38" i="14" s="1"/>
  <c r="T37" i="14"/>
  <c r="T45" i="14" s="1"/>
  <c r="N37" i="14"/>
  <c r="U37" i="14" s="1"/>
  <c r="N36" i="14"/>
  <c r="U36" i="14" s="1"/>
  <c r="N35" i="14"/>
  <c r="T47" i="7"/>
  <c r="S47" i="7"/>
  <c r="R47" i="7"/>
  <c r="Q47" i="7"/>
  <c r="P47" i="7"/>
  <c r="O47" i="7"/>
  <c r="M47" i="7"/>
  <c r="L47" i="7"/>
  <c r="K47" i="7"/>
  <c r="J47" i="7"/>
  <c r="K48" i="7" s="1"/>
  <c r="I47" i="7"/>
  <c r="H47" i="7"/>
  <c r="G47" i="7"/>
  <c r="F47" i="7"/>
  <c r="G48" i="7" s="1"/>
  <c r="E47" i="7"/>
  <c r="U46" i="7"/>
  <c r="N45" i="7"/>
  <c r="U45" i="7" s="1"/>
  <c r="N44" i="7"/>
  <c r="U44" i="7" s="1"/>
  <c r="N43" i="7"/>
  <c r="U43" i="7" s="1"/>
  <c r="N42" i="7"/>
  <c r="U42" i="7" s="1"/>
  <c r="N40" i="7"/>
  <c r="U40" i="7" s="1"/>
  <c r="N39" i="7"/>
  <c r="U39" i="7" s="1"/>
  <c r="N37" i="7"/>
  <c r="U37" i="7" s="1"/>
  <c r="N36" i="7"/>
  <c r="U36" i="7" s="1"/>
  <c r="N35" i="7"/>
  <c r="U35" i="7" s="1"/>
  <c r="U36" i="12" l="1"/>
  <c r="U38" i="12"/>
  <c r="U40" i="12"/>
  <c r="U42" i="12"/>
  <c r="U45" i="12"/>
  <c r="U39" i="12"/>
  <c r="N47" i="35"/>
  <c r="U36" i="35"/>
  <c r="U38" i="35"/>
  <c r="U37" i="35"/>
  <c r="G48" i="35"/>
  <c r="K48" i="35"/>
  <c r="T47" i="35"/>
  <c r="U47" i="35" s="1"/>
  <c r="U46" i="34"/>
  <c r="U36" i="34"/>
  <c r="U37" i="33"/>
  <c r="U39" i="33"/>
  <c r="U41" i="33"/>
  <c r="U43" i="33"/>
  <c r="N46" i="33"/>
  <c r="U38" i="33"/>
  <c r="G47" i="33"/>
  <c r="K47" i="33"/>
  <c r="T46" i="33"/>
  <c r="U46" i="33" s="1"/>
  <c r="U37" i="32"/>
  <c r="T45" i="32"/>
  <c r="U41" i="32"/>
  <c r="U43" i="32"/>
  <c r="N45" i="32"/>
  <c r="U38" i="32"/>
  <c r="G46" i="32"/>
  <c r="K46" i="32"/>
  <c r="U45" i="32"/>
  <c r="U39" i="32"/>
  <c r="U44" i="31"/>
  <c r="U40" i="31"/>
  <c r="N46" i="31"/>
  <c r="U46" i="31" s="1"/>
  <c r="G47" i="31"/>
  <c r="K47" i="31"/>
  <c r="U35" i="31"/>
  <c r="U37" i="30"/>
  <c r="U39" i="30"/>
  <c r="U35" i="30"/>
  <c r="U42" i="30"/>
  <c r="G48" i="30"/>
  <c r="K48" i="30"/>
  <c r="T47" i="30"/>
  <c r="U47" i="30" s="1"/>
  <c r="U47" i="29"/>
  <c r="U35" i="29"/>
  <c r="U35" i="28"/>
  <c r="U37" i="28"/>
  <c r="U45" i="28"/>
  <c r="U41" i="28"/>
  <c r="K48" i="28"/>
  <c r="U43" i="28"/>
  <c r="T47" i="28"/>
  <c r="U47" i="28"/>
  <c r="U35" i="27"/>
  <c r="U45" i="27"/>
  <c r="T47" i="25"/>
  <c r="U47" i="25" s="1"/>
  <c r="N45" i="23"/>
  <c r="U45" i="23" s="1"/>
  <c r="T48" i="22"/>
  <c r="N48" i="22"/>
  <c r="U40" i="22"/>
  <c r="U39" i="22"/>
  <c r="G49" i="22"/>
  <c r="K49" i="22"/>
  <c r="U48" i="22"/>
  <c r="U36" i="22"/>
  <c r="U35" i="22"/>
  <c r="U36" i="21"/>
  <c r="U40" i="21"/>
  <c r="U46" i="21"/>
  <c r="N48" i="21"/>
  <c r="G49" i="21"/>
  <c r="K49" i="21"/>
  <c r="T48" i="21"/>
  <c r="N48" i="20"/>
  <c r="K49" i="20"/>
  <c r="U46" i="20"/>
  <c r="T48" i="20"/>
  <c r="U48" i="20" s="1"/>
  <c r="U35" i="20"/>
  <c r="U35" i="19"/>
  <c r="U37" i="19"/>
  <c r="N45" i="19"/>
  <c r="U36" i="19"/>
  <c r="G46" i="19"/>
  <c r="K46" i="19"/>
  <c r="T45" i="19"/>
  <c r="U45" i="19" s="1"/>
  <c r="U40" i="18"/>
  <c r="U43" i="18"/>
  <c r="U46" i="18"/>
  <c r="U39" i="18"/>
  <c r="U41" i="18"/>
  <c r="N48" i="18"/>
  <c r="U44" i="18"/>
  <c r="G49" i="18"/>
  <c r="K49" i="18"/>
  <c r="T48" i="18"/>
  <c r="U48" i="18" s="1"/>
  <c r="U39" i="17"/>
  <c r="U36" i="17"/>
  <c r="U43" i="17"/>
  <c r="U46" i="17"/>
  <c r="U41" i="17"/>
  <c r="N48" i="17"/>
  <c r="G49" i="17"/>
  <c r="K49" i="17"/>
  <c r="T48" i="17"/>
  <c r="N43" i="13"/>
  <c r="U35" i="13"/>
  <c r="U37" i="13"/>
  <c r="U39" i="13"/>
  <c r="U41" i="13"/>
  <c r="U36" i="13"/>
  <c r="G44" i="13"/>
  <c r="K44" i="13"/>
  <c r="T43" i="13"/>
  <c r="U43" i="13" s="1"/>
  <c r="U43" i="12"/>
  <c r="U41" i="12"/>
  <c r="U37" i="12"/>
  <c r="N48" i="12"/>
  <c r="G49" i="12"/>
  <c r="K49" i="12"/>
  <c r="T48" i="12"/>
  <c r="U36" i="11"/>
  <c r="U42" i="11"/>
  <c r="U37" i="11"/>
  <c r="U43" i="11"/>
  <c r="N48" i="11"/>
  <c r="U40" i="11"/>
  <c r="U46" i="11"/>
  <c r="G49" i="11"/>
  <c r="K49" i="11"/>
  <c r="T48" i="11"/>
  <c r="U48" i="11" s="1"/>
  <c r="N48" i="10"/>
  <c r="U39" i="10"/>
  <c r="U35" i="10"/>
  <c r="G49" i="10"/>
  <c r="K49" i="10"/>
  <c r="T48" i="10"/>
  <c r="U48" i="10" s="1"/>
  <c r="T46" i="9"/>
  <c r="U46" i="9" s="1"/>
  <c r="U35" i="8"/>
  <c r="U37" i="8"/>
  <c r="U39" i="8"/>
  <c r="U43" i="8"/>
  <c r="U45" i="8"/>
  <c r="U41" i="8"/>
  <c r="G48" i="8"/>
  <c r="K48" i="8"/>
  <c r="T47" i="8"/>
  <c r="U47" i="8" s="1"/>
  <c r="U41" i="5"/>
  <c r="U36" i="5"/>
  <c r="U43" i="5"/>
  <c r="U45" i="5"/>
  <c r="U39" i="5"/>
  <c r="N47" i="5"/>
  <c r="U47" i="5" s="1"/>
  <c r="G48" i="5"/>
  <c r="K48" i="5"/>
  <c r="U37" i="5"/>
  <c r="U48" i="4"/>
  <c r="U39" i="4"/>
  <c r="T48" i="3"/>
  <c r="U48" i="3" s="1"/>
  <c r="U35" i="3"/>
  <c r="T47" i="2"/>
  <c r="U47" i="2" s="1"/>
  <c r="T48" i="1"/>
  <c r="U48" i="1" s="1"/>
  <c r="N46" i="37"/>
  <c r="U36" i="37"/>
  <c r="U38" i="37"/>
  <c r="U37" i="37"/>
  <c r="G47" i="37"/>
  <c r="K47" i="37"/>
  <c r="T46" i="37"/>
  <c r="U46" i="37" s="1"/>
  <c r="U36" i="36"/>
  <c r="U39" i="36"/>
  <c r="N46" i="36"/>
  <c r="G47" i="36"/>
  <c r="K47" i="36"/>
  <c r="T46" i="36"/>
  <c r="T47" i="26"/>
  <c r="U47" i="26" s="1"/>
  <c r="N45" i="16"/>
  <c r="U35" i="16"/>
  <c r="U42" i="16"/>
  <c r="G46" i="16"/>
  <c r="K46" i="16"/>
  <c r="T45" i="16"/>
  <c r="U45" i="16" s="1"/>
  <c r="N47" i="6"/>
  <c r="U38" i="6"/>
  <c r="U40" i="6"/>
  <c r="U37" i="6"/>
  <c r="G48" i="6"/>
  <c r="K48" i="6"/>
  <c r="T47" i="6"/>
  <c r="U47" i="6" s="1"/>
  <c r="U35" i="24"/>
  <c r="U46" i="24"/>
  <c r="U38" i="15"/>
  <c r="U36" i="15"/>
  <c r="U40" i="15"/>
  <c r="U42" i="15"/>
  <c r="N44" i="15"/>
  <c r="U41" i="15"/>
  <c r="G45" i="15"/>
  <c r="K45" i="15"/>
  <c r="T44" i="15"/>
  <c r="U44" i="15" s="1"/>
  <c r="U35" i="15"/>
  <c r="U41" i="14"/>
  <c r="N45" i="14"/>
  <c r="U45" i="14" s="1"/>
  <c r="K46" i="14"/>
  <c r="U35" i="14"/>
  <c r="N47" i="7"/>
  <c r="U47" i="7" s="1"/>
  <c r="U48" i="21" l="1"/>
  <c r="U48" i="17"/>
  <c r="U48" i="12"/>
  <c r="U46" i="36"/>
  <c r="U23" i="34" l="1"/>
  <c r="T15" i="27"/>
  <c r="N15" i="27"/>
  <c r="U15" i="27" l="1"/>
  <c r="S23" i="20" l="1"/>
  <c r="R23" i="20"/>
  <c r="Q23" i="20"/>
  <c r="P23" i="20"/>
  <c r="O23" i="20"/>
  <c r="M23" i="20"/>
  <c r="L23" i="20"/>
  <c r="K23" i="20"/>
  <c r="J23" i="20"/>
  <c r="I23" i="20"/>
  <c r="H23" i="20"/>
  <c r="G23" i="20"/>
  <c r="F23" i="20"/>
  <c r="E23" i="20"/>
  <c r="U22" i="20"/>
  <c r="N21" i="20"/>
  <c r="U21" i="20" s="1"/>
  <c r="N20" i="20"/>
  <c r="U20" i="20" s="1"/>
  <c r="N19" i="20"/>
  <c r="U19" i="20" s="1"/>
  <c r="N18" i="20"/>
  <c r="U18" i="20" s="1"/>
  <c r="N17" i="20"/>
  <c r="U17" i="20" s="1"/>
  <c r="N16" i="20"/>
  <c r="U16" i="20" s="1"/>
  <c r="N15" i="20"/>
  <c r="U15" i="20" s="1"/>
  <c r="T23" i="20"/>
  <c r="N14" i="20"/>
  <c r="U14" i="20" s="1"/>
  <c r="N13" i="20"/>
  <c r="T24" i="10"/>
  <c r="S24" i="10"/>
  <c r="R24" i="10"/>
  <c r="Q24" i="10"/>
  <c r="P24" i="10"/>
  <c r="O24" i="10"/>
  <c r="M24" i="10"/>
  <c r="L24" i="10"/>
  <c r="K24" i="10"/>
  <c r="J24" i="10"/>
  <c r="I24" i="10"/>
  <c r="H24" i="10"/>
  <c r="G24" i="10"/>
  <c r="F24" i="10"/>
  <c r="E24" i="10"/>
  <c r="U23" i="10"/>
  <c r="N22" i="10"/>
  <c r="U22" i="10" s="1"/>
  <c r="N21" i="10"/>
  <c r="U21" i="10" s="1"/>
  <c r="N20" i="10"/>
  <c r="U20" i="10" s="1"/>
  <c r="N19" i="10"/>
  <c r="U19" i="10" s="1"/>
  <c r="N18" i="10"/>
  <c r="U18" i="10" s="1"/>
  <c r="N17" i="10"/>
  <c r="U17" i="10" s="1"/>
  <c r="N16" i="10"/>
  <c r="U16" i="10" s="1"/>
  <c r="N15" i="10"/>
  <c r="U15" i="10" s="1"/>
  <c r="N14" i="10"/>
  <c r="U14" i="10" s="1"/>
  <c r="N13" i="10"/>
  <c r="S24" i="29"/>
  <c r="R24" i="29"/>
  <c r="Q24" i="29"/>
  <c r="P24" i="29"/>
  <c r="O24" i="29"/>
  <c r="M24" i="29"/>
  <c r="L24" i="29"/>
  <c r="K24" i="29"/>
  <c r="J24" i="29"/>
  <c r="K25" i="29" s="1"/>
  <c r="I24" i="29"/>
  <c r="H24" i="29"/>
  <c r="G24" i="29"/>
  <c r="F24" i="29"/>
  <c r="G25" i="29" s="1"/>
  <c r="E24" i="29"/>
  <c r="U23" i="29"/>
  <c r="T22" i="29"/>
  <c r="N22" i="29"/>
  <c r="T21" i="29"/>
  <c r="U21" i="29" s="1"/>
  <c r="N21" i="29"/>
  <c r="T20" i="29"/>
  <c r="N20" i="29"/>
  <c r="T19" i="29"/>
  <c r="N19" i="29"/>
  <c r="T18" i="29"/>
  <c r="N18" i="29"/>
  <c r="T17" i="29"/>
  <c r="N17" i="29"/>
  <c r="T16" i="29"/>
  <c r="N16" i="29"/>
  <c r="T15" i="29"/>
  <c r="N15" i="29"/>
  <c r="T14" i="29"/>
  <c r="N14" i="29"/>
  <c r="T13" i="29"/>
  <c r="N13" i="29"/>
  <c r="G25" i="10" l="1"/>
  <c r="K25" i="10"/>
  <c r="U14" i="29"/>
  <c r="U16" i="29"/>
  <c r="N24" i="29"/>
  <c r="U13" i="29"/>
  <c r="U17" i="29"/>
  <c r="U18" i="29"/>
  <c r="U20" i="29"/>
  <c r="U15" i="29"/>
  <c r="U22" i="29"/>
  <c r="U19" i="29"/>
  <c r="N23" i="20"/>
  <c r="U23" i="20"/>
  <c r="G24" i="20"/>
  <c r="K24" i="20"/>
  <c r="N24" i="10"/>
  <c r="U24" i="10" s="1"/>
  <c r="U13" i="20"/>
  <c r="U13" i="10"/>
  <c r="T24" i="29"/>
  <c r="U24" i="29" l="1"/>
  <c r="T20" i="34"/>
  <c r="N20" i="34"/>
  <c r="U20" i="34" l="1"/>
  <c r="T18" i="21"/>
  <c r="N18" i="21"/>
  <c r="U18" i="21" l="1"/>
  <c r="S24" i="35"/>
  <c r="R24" i="35"/>
  <c r="Q24" i="35"/>
  <c r="P24" i="35"/>
  <c r="O24" i="35"/>
  <c r="M24" i="35"/>
  <c r="L24" i="35"/>
  <c r="K24" i="35"/>
  <c r="J24" i="35"/>
  <c r="I24" i="35"/>
  <c r="H24" i="35"/>
  <c r="G24" i="35"/>
  <c r="F24" i="35"/>
  <c r="E24" i="35"/>
  <c r="U23" i="35"/>
  <c r="T22" i="35"/>
  <c r="N22" i="35"/>
  <c r="T21" i="35"/>
  <c r="N21" i="35"/>
  <c r="T20" i="35"/>
  <c r="N20" i="35"/>
  <c r="T19" i="35"/>
  <c r="N19" i="35"/>
  <c r="T18" i="35"/>
  <c r="N18" i="35"/>
  <c r="T17" i="35"/>
  <c r="N17" i="35"/>
  <c r="T16" i="35"/>
  <c r="N16" i="35"/>
  <c r="T15" i="35"/>
  <c r="N15" i="35"/>
  <c r="T14" i="35"/>
  <c r="N14" i="35"/>
  <c r="T13" i="35"/>
  <c r="N13" i="35"/>
  <c r="S24" i="34"/>
  <c r="R24" i="34"/>
  <c r="Q24" i="34"/>
  <c r="P24" i="34"/>
  <c r="O24" i="34"/>
  <c r="M24" i="34"/>
  <c r="L24" i="34"/>
  <c r="K24" i="34"/>
  <c r="J24" i="34"/>
  <c r="I24" i="34"/>
  <c r="H24" i="34"/>
  <c r="G24" i="34"/>
  <c r="F24" i="34"/>
  <c r="E24" i="34"/>
  <c r="T22" i="34"/>
  <c r="N22" i="34"/>
  <c r="T21" i="34"/>
  <c r="N21" i="34"/>
  <c r="T19" i="34"/>
  <c r="N19" i="34"/>
  <c r="T18" i="34"/>
  <c r="N18" i="34"/>
  <c r="T17" i="34"/>
  <c r="N17" i="34"/>
  <c r="T16" i="34"/>
  <c r="N16" i="34"/>
  <c r="N15" i="34"/>
  <c r="U15" i="34" s="1"/>
  <c r="T14" i="34"/>
  <c r="N14" i="34"/>
  <c r="T13" i="34"/>
  <c r="N13" i="34"/>
  <c r="S23" i="33"/>
  <c r="R23" i="33"/>
  <c r="Q23" i="33"/>
  <c r="P23" i="33"/>
  <c r="O23" i="33"/>
  <c r="M23" i="33"/>
  <c r="L23" i="33"/>
  <c r="K23" i="33"/>
  <c r="J23" i="33"/>
  <c r="K24" i="33" s="1"/>
  <c r="I23" i="33"/>
  <c r="H23" i="33"/>
  <c r="G23" i="33"/>
  <c r="F23" i="33"/>
  <c r="G24" i="33" s="1"/>
  <c r="E23" i="33"/>
  <c r="T22" i="33"/>
  <c r="N22" i="33"/>
  <c r="T21" i="33"/>
  <c r="N21" i="33"/>
  <c r="U20" i="33"/>
  <c r="T19" i="33"/>
  <c r="N19" i="33"/>
  <c r="T18" i="33"/>
  <c r="N18" i="33"/>
  <c r="T17" i="33"/>
  <c r="N17" i="33"/>
  <c r="T16" i="33"/>
  <c r="N16" i="33"/>
  <c r="T15" i="33"/>
  <c r="N15" i="33"/>
  <c r="T14" i="33"/>
  <c r="N14" i="33"/>
  <c r="T13" i="33"/>
  <c r="N13" i="33"/>
  <c r="S23" i="32"/>
  <c r="R23" i="32"/>
  <c r="Q23" i="32"/>
  <c r="P23" i="32"/>
  <c r="O23" i="32"/>
  <c r="M23" i="32"/>
  <c r="L23" i="32"/>
  <c r="K23" i="32"/>
  <c r="J23" i="32"/>
  <c r="I23" i="32"/>
  <c r="H23" i="32"/>
  <c r="G23" i="32"/>
  <c r="F23" i="32"/>
  <c r="E23" i="32"/>
  <c r="T22" i="32"/>
  <c r="N22" i="32"/>
  <c r="T21" i="32"/>
  <c r="N21" i="32"/>
  <c r="U20" i="32"/>
  <c r="T19" i="32"/>
  <c r="N19" i="32"/>
  <c r="T18" i="32"/>
  <c r="N18" i="32"/>
  <c r="T17" i="32"/>
  <c r="N17" i="32"/>
  <c r="T16" i="32"/>
  <c r="N16" i="32"/>
  <c r="T15" i="32"/>
  <c r="N15" i="32"/>
  <c r="T14" i="32"/>
  <c r="N14" i="32"/>
  <c r="T13" i="32"/>
  <c r="N13" i="32"/>
  <c r="S23" i="31"/>
  <c r="R23" i="31"/>
  <c r="Q23" i="31"/>
  <c r="P23" i="31"/>
  <c r="O23" i="31"/>
  <c r="M23" i="31"/>
  <c r="L23" i="31"/>
  <c r="K23" i="31"/>
  <c r="J23" i="31"/>
  <c r="K24" i="31" s="1"/>
  <c r="I23" i="31"/>
  <c r="H23" i="31"/>
  <c r="G23" i="31"/>
  <c r="F23" i="31"/>
  <c r="G24" i="31" s="1"/>
  <c r="E23" i="31"/>
  <c r="T22" i="31"/>
  <c r="N22" i="31"/>
  <c r="T21" i="31"/>
  <c r="N21" i="31"/>
  <c r="T20" i="31"/>
  <c r="N20" i="31"/>
  <c r="T19" i="31"/>
  <c r="N19" i="31"/>
  <c r="T18" i="31"/>
  <c r="N18" i="31"/>
  <c r="T17" i="31"/>
  <c r="N17" i="31"/>
  <c r="T16" i="31"/>
  <c r="N16" i="31"/>
  <c r="T15" i="31"/>
  <c r="N15" i="31"/>
  <c r="T14" i="31"/>
  <c r="N14" i="31"/>
  <c r="T13" i="31"/>
  <c r="N13" i="31"/>
  <c r="S24" i="30"/>
  <c r="R24" i="30"/>
  <c r="Q24" i="30"/>
  <c r="P24" i="30"/>
  <c r="O24" i="30"/>
  <c r="M24" i="30"/>
  <c r="L24" i="30"/>
  <c r="K24" i="30"/>
  <c r="J24" i="30"/>
  <c r="I24" i="30"/>
  <c r="H24" i="30"/>
  <c r="G24" i="30"/>
  <c r="F24" i="30"/>
  <c r="E24" i="30"/>
  <c r="U23" i="30"/>
  <c r="T22" i="30"/>
  <c r="N22" i="30"/>
  <c r="T21" i="30"/>
  <c r="N21" i="30"/>
  <c r="T20" i="30"/>
  <c r="N20" i="30"/>
  <c r="T19" i="30"/>
  <c r="N19" i="30"/>
  <c r="T18" i="30"/>
  <c r="N18" i="30"/>
  <c r="T17" i="30"/>
  <c r="N17" i="30"/>
  <c r="T16" i="30"/>
  <c r="N16" i="30"/>
  <c r="T15" i="30"/>
  <c r="N15" i="30"/>
  <c r="T14" i="30"/>
  <c r="N14" i="30"/>
  <c r="T13" i="30"/>
  <c r="N13" i="30"/>
  <c r="S23" i="28"/>
  <c r="R23" i="28"/>
  <c r="Q23" i="28"/>
  <c r="P23" i="28"/>
  <c r="O23" i="28"/>
  <c r="M23" i="28"/>
  <c r="L23" i="28"/>
  <c r="K23" i="28"/>
  <c r="J23" i="28"/>
  <c r="K24" i="28" s="1"/>
  <c r="I23" i="28"/>
  <c r="H23" i="28"/>
  <c r="G23" i="28"/>
  <c r="F23" i="28"/>
  <c r="G24" i="28" s="1"/>
  <c r="E23" i="28"/>
  <c r="T22" i="28"/>
  <c r="N22" i="28"/>
  <c r="T21" i="28"/>
  <c r="N21" i="28"/>
  <c r="T20" i="28"/>
  <c r="N20" i="28"/>
  <c r="T19" i="28"/>
  <c r="N19" i="28"/>
  <c r="T18" i="28"/>
  <c r="N18" i="28"/>
  <c r="T17" i="28"/>
  <c r="N17" i="28"/>
  <c r="T16" i="28"/>
  <c r="N16" i="28"/>
  <c r="T14" i="28"/>
  <c r="N14" i="28"/>
  <c r="T13" i="28"/>
  <c r="N13" i="28"/>
  <c r="S24" i="27"/>
  <c r="R24" i="27"/>
  <c r="Q24" i="27"/>
  <c r="P24" i="27"/>
  <c r="O24" i="27"/>
  <c r="M24" i="27"/>
  <c r="L24" i="27"/>
  <c r="K24" i="27"/>
  <c r="J24" i="27"/>
  <c r="I24" i="27"/>
  <c r="H24" i="27"/>
  <c r="G24" i="27"/>
  <c r="F24" i="27"/>
  <c r="E24" i="27"/>
  <c r="U23" i="27"/>
  <c r="T22" i="27"/>
  <c r="N22" i="27"/>
  <c r="N21" i="27"/>
  <c r="U21" i="27" s="1"/>
  <c r="N20" i="27"/>
  <c r="U20" i="27" s="1"/>
  <c r="N19" i="27"/>
  <c r="U19" i="27" s="1"/>
  <c r="N18" i="27"/>
  <c r="U18" i="27" s="1"/>
  <c r="N17" i="27"/>
  <c r="U17" i="27" s="1"/>
  <c r="N16" i="27"/>
  <c r="U16" i="27" s="1"/>
  <c r="N14" i="27"/>
  <c r="U14" i="27" s="1"/>
  <c r="N13" i="27"/>
  <c r="U22" i="32" l="1"/>
  <c r="U13" i="30"/>
  <c r="U13" i="35"/>
  <c r="U17" i="35"/>
  <c r="K25" i="35"/>
  <c r="U21" i="34"/>
  <c r="U17" i="33"/>
  <c r="U19" i="33"/>
  <c r="U22" i="33"/>
  <c r="U16" i="33"/>
  <c r="N23" i="33"/>
  <c r="U18" i="33"/>
  <c r="U14" i="33"/>
  <c r="U13" i="33"/>
  <c r="U15" i="33"/>
  <c r="U21" i="33"/>
  <c r="U17" i="32"/>
  <c r="U19" i="32"/>
  <c r="U14" i="32"/>
  <c r="U16" i="32"/>
  <c r="U14" i="31"/>
  <c r="U16" i="31"/>
  <c r="U18" i="31"/>
  <c r="U22" i="31"/>
  <c r="N23" i="31"/>
  <c r="U13" i="31"/>
  <c r="U20" i="31"/>
  <c r="U15" i="31"/>
  <c r="U17" i="31"/>
  <c r="U19" i="31"/>
  <c r="U21" i="31"/>
  <c r="U15" i="30"/>
  <c r="U18" i="30"/>
  <c r="U20" i="30"/>
  <c r="U22" i="30"/>
  <c r="U13" i="28"/>
  <c r="U22" i="28"/>
  <c r="U20" i="28"/>
  <c r="U18" i="28"/>
  <c r="N23" i="28"/>
  <c r="U14" i="28"/>
  <c r="U17" i="28"/>
  <c r="U16" i="28"/>
  <c r="U19" i="28"/>
  <c r="U21" i="28"/>
  <c r="U21" i="35"/>
  <c r="U20" i="35"/>
  <c r="U18" i="35"/>
  <c r="G25" i="35"/>
  <c r="U18" i="34"/>
  <c r="U17" i="34"/>
  <c r="U19" i="34"/>
  <c r="N24" i="34"/>
  <c r="U22" i="34"/>
  <c r="U16" i="34"/>
  <c r="U14" i="34"/>
  <c r="K25" i="34"/>
  <c r="G25" i="34"/>
  <c r="U21" i="30"/>
  <c r="U17" i="30"/>
  <c r="U22" i="27"/>
  <c r="T24" i="27"/>
  <c r="N24" i="27"/>
  <c r="U13" i="27"/>
  <c r="K25" i="27"/>
  <c r="G25" i="27"/>
  <c r="U15" i="35"/>
  <c r="U22" i="35"/>
  <c r="U19" i="35"/>
  <c r="N24" i="35"/>
  <c r="U14" i="35"/>
  <c r="U16" i="35"/>
  <c r="T24" i="35"/>
  <c r="T24" i="34"/>
  <c r="U13" i="34"/>
  <c r="T23" i="33"/>
  <c r="N23" i="32"/>
  <c r="U18" i="32"/>
  <c r="U13" i="32"/>
  <c r="U15" i="32"/>
  <c r="U21" i="32"/>
  <c r="G24" i="32"/>
  <c r="K24" i="32"/>
  <c r="T23" i="32"/>
  <c r="T23" i="31"/>
  <c r="U23" i="31" s="1"/>
  <c r="U19" i="30"/>
  <c r="N24" i="30"/>
  <c r="U14" i="30"/>
  <c r="U16" i="30"/>
  <c r="G25" i="30"/>
  <c r="K25" i="30"/>
  <c r="T24" i="30"/>
  <c r="T23" i="28"/>
  <c r="S24" i="25"/>
  <c r="R24" i="25"/>
  <c r="Q24" i="25"/>
  <c r="P24" i="25"/>
  <c r="O24" i="25"/>
  <c r="M24" i="25"/>
  <c r="L24" i="25"/>
  <c r="K24" i="25"/>
  <c r="J24" i="25"/>
  <c r="I24" i="25"/>
  <c r="H24" i="25"/>
  <c r="G24" i="25"/>
  <c r="F24" i="25"/>
  <c r="E24" i="25"/>
  <c r="T23" i="25"/>
  <c r="N23" i="25"/>
  <c r="T22" i="25"/>
  <c r="N22" i="25"/>
  <c r="T21" i="25"/>
  <c r="N21" i="25"/>
  <c r="T19" i="25"/>
  <c r="N19" i="25"/>
  <c r="T18" i="25"/>
  <c r="N18" i="25"/>
  <c r="T16" i="25"/>
  <c r="N16" i="25"/>
  <c r="T14" i="25"/>
  <c r="N14" i="25"/>
  <c r="T13" i="25"/>
  <c r="N13" i="25"/>
  <c r="T23" i="23"/>
  <c r="S23" i="23"/>
  <c r="R23" i="23"/>
  <c r="Q23" i="23"/>
  <c r="P23" i="23"/>
  <c r="O23" i="23"/>
  <c r="M23" i="23"/>
  <c r="L23" i="23"/>
  <c r="K23" i="23"/>
  <c r="J23" i="23"/>
  <c r="I23" i="23"/>
  <c r="H23" i="23"/>
  <c r="G23" i="23"/>
  <c r="F23" i="23"/>
  <c r="E23" i="23"/>
  <c r="U22" i="23"/>
  <c r="U21" i="23"/>
  <c r="N20" i="23"/>
  <c r="U20" i="23" s="1"/>
  <c r="N19" i="23"/>
  <c r="U19" i="23" s="1"/>
  <c r="N18" i="23"/>
  <c r="U18" i="23" s="1"/>
  <c r="N17" i="23"/>
  <c r="U17" i="23" s="1"/>
  <c r="N16" i="23"/>
  <c r="U16" i="23" s="1"/>
  <c r="N15" i="23"/>
  <c r="U15" i="23" s="1"/>
  <c r="N14" i="23"/>
  <c r="U14" i="23" s="1"/>
  <c r="N13" i="23"/>
  <c r="S23" i="22"/>
  <c r="R23" i="22"/>
  <c r="Q23" i="22"/>
  <c r="P23" i="22"/>
  <c r="O23" i="22"/>
  <c r="M23" i="22"/>
  <c r="L23" i="22"/>
  <c r="K23" i="22"/>
  <c r="J23" i="22"/>
  <c r="I23" i="22"/>
  <c r="H23" i="22"/>
  <c r="G23" i="22"/>
  <c r="F23" i="22"/>
  <c r="E23" i="22"/>
  <c r="U22" i="22"/>
  <c r="T21" i="22"/>
  <c r="N21" i="22"/>
  <c r="T20" i="22"/>
  <c r="N20" i="22"/>
  <c r="T19" i="22"/>
  <c r="N19" i="22"/>
  <c r="T18" i="22"/>
  <c r="N18" i="22"/>
  <c r="T17" i="22"/>
  <c r="N17" i="22"/>
  <c r="T16" i="22"/>
  <c r="N16" i="22"/>
  <c r="T15" i="22"/>
  <c r="N15" i="22"/>
  <c r="T14" i="22"/>
  <c r="N14" i="22"/>
  <c r="T13" i="22"/>
  <c r="N13" i="22"/>
  <c r="S22" i="21"/>
  <c r="R22" i="21"/>
  <c r="Q22" i="21"/>
  <c r="P22" i="21"/>
  <c r="O22" i="21"/>
  <c r="M22" i="21"/>
  <c r="L22" i="21"/>
  <c r="K22" i="21"/>
  <c r="J22" i="21"/>
  <c r="I22" i="21"/>
  <c r="H22" i="21"/>
  <c r="G22" i="21"/>
  <c r="F22" i="21"/>
  <c r="E22" i="21"/>
  <c r="T21" i="21"/>
  <c r="N21" i="21"/>
  <c r="T20" i="21"/>
  <c r="N20" i="21"/>
  <c r="T19" i="21"/>
  <c r="N19" i="21"/>
  <c r="T17" i="21"/>
  <c r="N17" i="21"/>
  <c r="T16" i="21"/>
  <c r="N16" i="21"/>
  <c r="T15" i="21"/>
  <c r="N15" i="21"/>
  <c r="T14" i="21"/>
  <c r="N14" i="21"/>
  <c r="T13" i="21"/>
  <c r="N13" i="21"/>
  <c r="S23" i="19"/>
  <c r="R23" i="19"/>
  <c r="Q23" i="19"/>
  <c r="P23" i="19"/>
  <c r="O23" i="19"/>
  <c r="M23" i="19"/>
  <c r="L23" i="19"/>
  <c r="K23" i="19"/>
  <c r="J23" i="19"/>
  <c r="I23" i="19"/>
  <c r="H23" i="19"/>
  <c r="G23" i="19"/>
  <c r="F23" i="19"/>
  <c r="E23" i="19"/>
  <c r="U22" i="19"/>
  <c r="T21" i="19"/>
  <c r="U21" i="19" s="1"/>
  <c r="N21" i="19"/>
  <c r="T20" i="19"/>
  <c r="N20" i="19"/>
  <c r="U19" i="19"/>
  <c r="T18" i="19"/>
  <c r="N18" i="19"/>
  <c r="T17" i="19"/>
  <c r="N17" i="19"/>
  <c r="T16" i="19"/>
  <c r="N16" i="19"/>
  <c r="T15" i="19"/>
  <c r="N15" i="19"/>
  <c r="T14" i="19"/>
  <c r="N14" i="19"/>
  <c r="T13" i="19"/>
  <c r="N13" i="19"/>
  <c r="S22" i="18"/>
  <c r="R22" i="18"/>
  <c r="Q22" i="18"/>
  <c r="P22" i="18"/>
  <c r="O22" i="18"/>
  <c r="M22" i="18"/>
  <c r="L22" i="18"/>
  <c r="K22" i="18"/>
  <c r="J22" i="18"/>
  <c r="I22" i="18"/>
  <c r="H22" i="18"/>
  <c r="G22" i="18"/>
  <c r="F22" i="18"/>
  <c r="E22" i="18"/>
  <c r="T21" i="18"/>
  <c r="N21" i="18"/>
  <c r="T20" i="18"/>
  <c r="N20" i="18"/>
  <c r="T18" i="18"/>
  <c r="N18" i="18"/>
  <c r="T17" i="18"/>
  <c r="N17" i="18"/>
  <c r="T16" i="18"/>
  <c r="N16" i="18"/>
  <c r="T15" i="18"/>
  <c r="N15" i="18"/>
  <c r="T14" i="18"/>
  <c r="N14" i="18"/>
  <c r="T13" i="18"/>
  <c r="N13" i="18"/>
  <c r="S23" i="17"/>
  <c r="R23" i="17"/>
  <c r="Q23" i="17"/>
  <c r="P23" i="17"/>
  <c r="O23" i="17"/>
  <c r="M23" i="17"/>
  <c r="L23" i="17"/>
  <c r="K23" i="17"/>
  <c r="J23" i="17"/>
  <c r="K24" i="17" s="1"/>
  <c r="I23" i="17"/>
  <c r="H23" i="17"/>
  <c r="G23" i="17"/>
  <c r="F23" i="17"/>
  <c r="G24" i="17" s="1"/>
  <c r="E23" i="17"/>
  <c r="T22" i="17"/>
  <c r="N22" i="17"/>
  <c r="T21" i="17"/>
  <c r="N21" i="17"/>
  <c r="T20" i="17"/>
  <c r="U20" i="17" s="1"/>
  <c r="N20" i="17"/>
  <c r="T19" i="17"/>
  <c r="N19" i="17"/>
  <c r="T18" i="17"/>
  <c r="N18" i="17"/>
  <c r="T17" i="17"/>
  <c r="N17" i="17"/>
  <c r="T16" i="17"/>
  <c r="N16" i="17"/>
  <c r="T15" i="17"/>
  <c r="N15" i="17"/>
  <c r="T14" i="17"/>
  <c r="N14" i="17"/>
  <c r="T13" i="17"/>
  <c r="N13" i="17"/>
  <c r="U23" i="28" l="1"/>
  <c r="K24" i="19"/>
  <c r="U13" i="19"/>
  <c r="U23" i="33"/>
  <c r="U23" i="32"/>
  <c r="U24" i="27"/>
  <c r="U18" i="25"/>
  <c r="U14" i="25"/>
  <c r="N24" i="25"/>
  <c r="U21" i="25"/>
  <c r="U23" i="25"/>
  <c r="U15" i="22"/>
  <c r="U21" i="22"/>
  <c r="U18" i="22"/>
  <c r="U16" i="21"/>
  <c r="U16" i="19"/>
  <c r="U20" i="19"/>
  <c r="U17" i="19"/>
  <c r="U14" i="18"/>
  <c r="U16" i="18"/>
  <c r="U21" i="18"/>
  <c r="G23" i="18"/>
  <c r="K23" i="18"/>
  <c r="U13" i="18"/>
  <c r="U15" i="18"/>
  <c r="N22" i="18"/>
  <c r="U18" i="18"/>
  <c r="U17" i="18"/>
  <c r="U20" i="18"/>
  <c r="U16" i="17"/>
  <c r="U22" i="17"/>
  <c r="U13" i="17"/>
  <c r="U15" i="17"/>
  <c r="N23" i="17"/>
  <c r="U17" i="17"/>
  <c r="U19" i="17"/>
  <c r="U14" i="17"/>
  <c r="U21" i="17"/>
  <c r="U18" i="17"/>
  <c r="U24" i="34"/>
  <c r="U24" i="30"/>
  <c r="U14" i="21"/>
  <c r="N22" i="21"/>
  <c r="U19" i="21"/>
  <c r="U21" i="21"/>
  <c r="N23" i="23"/>
  <c r="U23" i="23" s="1"/>
  <c r="K24" i="23"/>
  <c r="G24" i="23"/>
  <c r="U20" i="22"/>
  <c r="U19" i="22"/>
  <c r="U17" i="22"/>
  <c r="U16" i="22"/>
  <c r="U14" i="22"/>
  <c r="N23" i="22"/>
  <c r="U13" i="22"/>
  <c r="K24" i="22"/>
  <c r="G24" i="22"/>
  <c r="U14" i="19"/>
  <c r="U18" i="19"/>
  <c r="U15" i="19"/>
  <c r="N23" i="19"/>
  <c r="G24" i="19"/>
  <c r="U24" i="35"/>
  <c r="U13" i="25"/>
  <c r="U19" i="25"/>
  <c r="U22" i="25"/>
  <c r="T24" i="25"/>
  <c r="G25" i="25"/>
  <c r="K25" i="25"/>
  <c r="U16" i="25"/>
  <c r="U13" i="23"/>
  <c r="T23" i="22"/>
  <c r="U13" i="21"/>
  <c r="U17" i="21"/>
  <c r="U20" i="21"/>
  <c r="U15" i="21"/>
  <c r="G23" i="21"/>
  <c r="K23" i="21"/>
  <c r="T22" i="21"/>
  <c r="T23" i="19"/>
  <c r="T22" i="18"/>
  <c r="T23" i="17"/>
  <c r="U23" i="17" l="1"/>
  <c r="U24" i="25"/>
  <c r="U22" i="18"/>
  <c r="U22" i="21"/>
  <c r="U23" i="22"/>
  <c r="U23" i="19"/>
  <c r="S23" i="13"/>
  <c r="R23" i="13"/>
  <c r="Q23" i="13"/>
  <c r="P23" i="13"/>
  <c r="O23" i="13"/>
  <c r="M23" i="13"/>
  <c r="L23" i="13"/>
  <c r="K23" i="13"/>
  <c r="J23" i="13"/>
  <c r="K24" i="13" s="1"/>
  <c r="I23" i="13"/>
  <c r="H23" i="13"/>
  <c r="G23" i="13"/>
  <c r="F23" i="13"/>
  <c r="G24" i="13" s="1"/>
  <c r="E23" i="13"/>
  <c r="T22" i="13"/>
  <c r="U22" i="13" s="1"/>
  <c r="N22" i="13"/>
  <c r="T21" i="13"/>
  <c r="N21" i="13"/>
  <c r="T20" i="13"/>
  <c r="N20" i="13"/>
  <c r="U20" i="13" s="1"/>
  <c r="T19" i="13"/>
  <c r="N19" i="13"/>
  <c r="T18" i="13"/>
  <c r="N18" i="13"/>
  <c r="T17" i="13"/>
  <c r="U17" i="13" s="1"/>
  <c r="N17" i="13"/>
  <c r="T16" i="13"/>
  <c r="N16" i="13"/>
  <c r="U16" i="13" s="1"/>
  <c r="T15" i="13"/>
  <c r="U15" i="13" s="1"/>
  <c r="N15" i="13"/>
  <c r="T14" i="13"/>
  <c r="N14" i="13"/>
  <c r="T13" i="13"/>
  <c r="N13" i="13"/>
  <c r="S24" i="12"/>
  <c r="R24" i="12"/>
  <c r="Q24" i="12"/>
  <c r="P24" i="12"/>
  <c r="O24" i="12"/>
  <c r="M24" i="12"/>
  <c r="L24" i="12"/>
  <c r="K24" i="12"/>
  <c r="J24" i="12"/>
  <c r="I24" i="12"/>
  <c r="H24" i="12"/>
  <c r="G24" i="12"/>
  <c r="F24" i="12"/>
  <c r="E24" i="12"/>
  <c r="U23" i="12"/>
  <c r="T22" i="12"/>
  <c r="N22" i="12"/>
  <c r="T21" i="12"/>
  <c r="N21" i="12"/>
  <c r="U21" i="12" s="1"/>
  <c r="T20" i="12"/>
  <c r="N20" i="12"/>
  <c r="T19" i="12"/>
  <c r="N19" i="12"/>
  <c r="U19" i="12" s="1"/>
  <c r="U18" i="12"/>
  <c r="T17" i="12"/>
  <c r="N17" i="12"/>
  <c r="T16" i="12"/>
  <c r="N16" i="12"/>
  <c r="T15" i="12"/>
  <c r="N15" i="12"/>
  <c r="T14" i="12"/>
  <c r="N14" i="12"/>
  <c r="T13" i="12"/>
  <c r="U13" i="12" s="1"/>
  <c r="N13" i="12"/>
  <c r="S24" i="11"/>
  <c r="R24" i="11"/>
  <c r="Q24" i="11"/>
  <c r="P24" i="11"/>
  <c r="O24" i="11"/>
  <c r="M24" i="11"/>
  <c r="L24" i="11"/>
  <c r="K24" i="11"/>
  <c r="J24" i="11"/>
  <c r="I24" i="11"/>
  <c r="H24" i="11"/>
  <c r="G24" i="11"/>
  <c r="F24" i="11"/>
  <c r="E24" i="11"/>
  <c r="U23" i="11"/>
  <c r="T22" i="11"/>
  <c r="N22" i="11"/>
  <c r="T21" i="11"/>
  <c r="N21" i="11"/>
  <c r="T20" i="11"/>
  <c r="N20" i="11"/>
  <c r="U19" i="11"/>
  <c r="T18" i="11"/>
  <c r="N18" i="11"/>
  <c r="T17" i="11"/>
  <c r="N17" i="11"/>
  <c r="U17" i="11" s="1"/>
  <c r="T16" i="11"/>
  <c r="N16" i="11"/>
  <c r="T15" i="11"/>
  <c r="N15" i="11"/>
  <c r="T14" i="11"/>
  <c r="N14" i="11"/>
  <c r="T13" i="11"/>
  <c r="N13" i="11"/>
  <c r="S24" i="9"/>
  <c r="R24" i="9"/>
  <c r="Q24" i="9"/>
  <c r="P24" i="9"/>
  <c r="O24" i="9"/>
  <c r="M24" i="9"/>
  <c r="L24" i="9"/>
  <c r="K24" i="9"/>
  <c r="J24" i="9"/>
  <c r="I24" i="9"/>
  <c r="H24" i="9"/>
  <c r="G24" i="9"/>
  <c r="F24" i="9"/>
  <c r="E24" i="9"/>
  <c r="T22" i="9"/>
  <c r="N22" i="9"/>
  <c r="N21" i="9"/>
  <c r="U21" i="9" s="1"/>
  <c r="N20" i="9"/>
  <c r="U20" i="9" s="1"/>
  <c r="T19" i="9"/>
  <c r="N19" i="9"/>
  <c r="T18" i="9"/>
  <c r="N18" i="9"/>
  <c r="T17" i="9"/>
  <c r="N17" i="9"/>
  <c r="T16" i="9"/>
  <c r="N16" i="9"/>
  <c r="T15" i="9"/>
  <c r="N15" i="9"/>
  <c r="T14" i="9"/>
  <c r="N14" i="9"/>
  <c r="T13" i="9"/>
  <c r="N13" i="9"/>
  <c r="S23" i="8"/>
  <c r="R23" i="8"/>
  <c r="Q23" i="8"/>
  <c r="P23" i="8"/>
  <c r="O23" i="8"/>
  <c r="M23" i="8"/>
  <c r="L23" i="8"/>
  <c r="K23" i="8"/>
  <c r="J23" i="8"/>
  <c r="I23" i="8"/>
  <c r="H23" i="8"/>
  <c r="G23" i="8"/>
  <c r="F23" i="8"/>
  <c r="E23" i="8"/>
  <c r="T22" i="8"/>
  <c r="N22" i="8"/>
  <c r="T21" i="8"/>
  <c r="U21" i="8" s="1"/>
  <c r="N21" i="8"/>
  <c r="T20" i="8"/>
  <c r="N20" i="8"/>
  <c r="T19" i="8"/>
  <c r="N19" i="8"/>
  <c r="U18" i="8"/>
  <c r="T17" i="8"/>
  <c r="N17" i="8"/>
  <c r="T16" i="8"/>
  <c r="N16" i="8"/>
  <c r="T15" i="8"/>
  <c r="N15" i="8"/>
  <c r="T14" i="8"/>
  <c r="N14" i="8"/>
  <c r="T13" i="8"/>
  <c r="N13" i="8"/>
  <c r="S25" i="5"/>
  <c r="R25" i="5"/>
  <c r="Q25" i="5"/>
  <c r="P25" i="5"/>
  <c r="O25" i="5"/>
  <c r="M25" i="5"/>
  <c r="L25" i="5"/>
  <c r="K25" i="5"/>
  <c r="J25" i="5"/>
  <c r="K26" i="5" s="1"/>
  <c r="I25" i="5"/>
  <c r="H25" i="5"/>
  <c r="G25" i="5"/>
  <c r="F25" i="5"/>
  <c r="G26" i="5" s="1"/>
  <c r="E25" i="5"/>
  <c r="T24" i="5"/>
  <c r="U24" i="5" s="1"/>
  <c r="N24" i="5"/>
  <c r="T23" i="5"/>
  <c r="N23" i="5"/>
  <c r="T22" i="5"/>
  <c r="N22" i="5"/>
  <c r="U22" i="5" s="1"/>
  <c r="T21" i="5"/>
  <c r="N21" i="5"/>
  <c r="T20" i="5"/>
  <c r="N20" i="5"/>
  <c r="T19" i="5"/>
  <c r="N19" i="5"/>
  <c r="T18" i="5"/>
  <c r="N18" i="5"/>
  <c r="T17" i="5"/>
  <c r="N17" i="5"/>
  <c r="T16" i="5"/>
  <c r="N16" i="5"/>
  <c r="T15" i="5"/>
  <c r="N15" i="5"/>
  <c r="T14" i="5"/>
  <c r="N14" i="5"/>
  <c r="U14" i="5" s="1"/>
  <c r="T13" i="5"/>
  <c r="N13" i="5"/>
  <c r="S26" i="4"/>
  <c r="R26" i="4"/>
  <c r="Q26" i="4"/>
  <c r="P26" i="4"/>
  <c r="O26" i="4"/>
  <c r="M26" i="4"/>
  <c r="L26" i="4"/>
  <c r="K26" i="4"/>
  <c r="J26" i="4"/>
  <c r="I26" i="4"/>
  <c r="H26" i="4"/>
  <c r="G26" i="4"/>
  <c r="F26" i="4"/>
  <c r="E26" i="4"/>
  <c r="U25" i="4"/>
  <c r="N24" i="4"/>
  <c r="U24" i="4" s="1"/>
  <c r="U23" i="4"/>
  <c r="N22" i="4"/>
  <c r="U22" i="4" s="1"/>
  <c r="N21" i="4"/>
  <c r="U21" i="4" s="1"/>
  <c r="U20" i="4"/>
  <c r="N19" i="4"/>
  <c r="U19" i="4" s="1"/>
  <c r="N18" i="4"/>
  <c r="U18" i="4" s="1"/>
  <c r="N17" i="4"/>
  <c r="U17" i="4" s="1"/>
  <c r="N16" i="4"/>
  <c r="U16" i="4" s="1"/>
  <c r="N15" i="4"/>
  <c r="U15" i="4" s="1"/>
  <c r="N14" i="4"/>
  <c r="U14" i="4" s="1"/>
  <c r="T13" i="4"/>
  <c r="N13" i="4"/>
  <c r="U14" i="13" l="1"/>
  <c r="U18" i="13"/>
  <c r="U19" i="13"/>
  <c r="U21" i="13"/>
  <c r="N23" i="13"/>
  <c r="U13" i="13"/>
  <c r="U14" i="12"/>
  <c r="U16" i="11"/>
  <c r="U14" i="11"/>
  <c r="U18" i="11"/>
  <c r="K25" i="11"/>
  <c r="U22" i="9"/>
  <c r="U15" i="9"/>
  <c r="U19" i="9"/>
  <c r="U16" i="8"/>
  <c r="G24" i="8"/>
  <c r="K24" i="8"/>
  <c r="U22" i="12"/>
  <c r="U15" i="12"/>
  <c r="U17" i="12"/>
  <c r="U16" i="12"/>
  <c r="N24" i="11"/>
  <c r="U21" i="11"/>
  <c r="U13" i="11"/>
  <c r="U15" i="11"/>
  <c r="U20" i="11"/>
  <c r="U22" i="11"/>
  <c r="U13" i="8"/>
  <c r="U17" i="8"/>
  <c r="U14" i="8"/>
  <c r="U20" i="8"/>
  <c r="N23" i="8"/>
  <c r="U22" i="8"/>
  <c r="U15" i="8"/>
  <c r="U19" i="8"/>
  <c r="U17" i="5"/>
  <c r="U18" i="5"/>
  <c r="U19" i="5"/>
  <c r="U16" i="5"/>
  <c r="U20" i="5"/>
  <c r="U21" i="5"/>
  <c r="U23" i="5"/>
  <c r="N25" i="5"/>
  <c r="U13" i="5"/>
  <c r="U15" i="5"/>
  <c r="N24" i="12"/>
  <c r="U20" i="12"/>
  <c r="K25" i="12"/>
  <c r="G25" i="12"/>
  <c r="G25" i="11"/>
  <c r="U18" i="9"/>
  <c r="U13" i="9"/>
  <c r="U16" i="9"/>
  <c r="U17" i="9"/>
  <c r="U14" i="9"/>
  <c r="N24" i="9"/>
  <c r="K25" i="9"/>
  <c r="G25" i="9"/>
  <c r="U13" i="4"/>
  <c r="T26" i="4"/>
  <c r="G27" i="4"/>
  <c r="N26" i="4"/>
  <c r="U26" i="4" s="1"/>
  <c r="K27" i="4"/>
  <c r="T23" i="13"/>
  <c r="U23" i="13" s="1"/>
  <c r="T24" i="12"/>
  <c r="T24" i="11"/>
  <c r="U24" i="11" s="1"/>
  <c r="T24" i="9"/>
  <c r="T23" i="8"/>
  <c r="T25" i="5"/>
  <c r="U23" i="8" l="1"/>
  <c r="U25" i="5"/>
  <c r="U24" i="12"/>
  <c r="U24" i="9"/>
  <c r="S26" i="3"/>
  <c r="R26" i="3"/>
  <c r="Q26" i="3"/>
  <c r="P26" i="3"/>
  <c r="O26" i="3"/>
  <c r="M26" i="3"/>
  <c r="L26" i="3"/>
  <c r="K26" i="3"/>
  <c r="J26" i="3"/>
  <c r="I26" i="3"/>
  <c r="H26" i="3"/>
  <c r="G26" i="3"/>
  <c r="F26" i="3"/>
  <c r="E26" i="3"/>
  <c r="U25" i="3"/>
  <c r="T24" i="3"/>
  <c r="U24" i="3" s="1"/>
  <c r="N24" i="3"/>
  <c r="U23" i="3"/>
  <c r="T23" i="3"/>
  <c r="N23" i="3"/>
  <c r="T22" i="3"/>
  <c r="N22" i="3"/>
  <c r="T21" i="3"/>
  <c r="N21" i="3"/>
  <c r="T20" i="3"/>
  <c r="U20" i="3" s="1"/>
  <c r="N20" i="3"/>
  <c r="T19" i="3"/>
  <c r="N19" i="3"/>
  <c r="U19" i="3" s="1"/>
  <c r="T18" i="3"/>
  <c r="N18" i="3"/>
  <c r="T17" i="3"/>
  <c r="N17" i="3"/>
  <c r="T16" i="3"/>
  <c r="N16" i="3"/>
  <c r="T15" i="3"/>
  <c r="N15" i="3"/>
  <c r="U15" i="3" s="1"/>
  <c r="T14" i="3"/>
  <c r="N14" i="3"/>
  <c r="T13" i="3"/>
  <c r="N13" i="3"/>
  <c r="S26" i="2"/>
  <c r="R26" i="2"/>
  <c r="Q26" i="2"/>
  <c r="P26" i="2"/>
  <c r="O26" i="2"/>
  <c r="M26" i="2"/>
  <c r="L26" i="2"/>
  <c r="K26" i="2"/>
  <c r="J26" i="2"/>
  <c r="I26" i="2"/>
  <c r="H26" i="2"/>
  <c r="G26" i="2"/>
  <c r="F26" i="2"/>
  <c r="E26" i="2"/>
  <c r="U25" i="2"/>
  <c r="T24" i="2"/>
  <c r="N24" i="2"/>
  <c r="T23" i="2"/>
  <c r="N23" i="2"/>
  <c r="T22" i="2"/>
  <c r="N22" i="2"/>
  <c r="T21" i="2"/>
  <c r="N21" i="2"/>
  <c r="T20" i="2"/>
  <c r="U20" i="2" s="1"/>
  <c r="N20" i="2"/>
  <c r="T19" i="2"/>
  <c r="N19" i="2"/>
  <c r="T18" i="2"/>
  <c r="N18" i="2"/>
  <c r="T17" i="2"/>
  <c r="N17" i="2"/>
  <c r="T16" i="2"/>
  <c r="N16" i="2"/>
  <c r="T15" i="2"/>
  <c r="U15" i="2" s="1"/>
  <c r="N15" i="2"/>
  <c r="T14" i="2"/>
  <c r="N14" i="2"/>
  <c r="T13" i="2"/>
  <c r="N13" i="2"/>
  <c r="U17" i="3" l="1"/>
  <c r="U18" i="3"/>
  <c r="U14" i="3"/>
  <c r="U21" i="3"/>
  <c r="N26" i="3"/>
  <c r="U22" i="3"/>
  <c r="G27" i="3"/>
  <c r="U16" i="3"/>
  <c r="K27" i="3"/>
  <c r="U23" i="2"/>
  <c r="U17" i="2"/>
  <c r="U19" i="2"/>
  <c r="U24" i="2"/>
  <c r="U18" i="2"/>
  <c r="U14" i="2"/>
  <c r="U21" i="2"/>
  <c r="U22" i="2"/>
  <c r="K27" i="2"/>
  <c r="U16" i="2"/>
  <c r="N26" i="2"/>
  <c r="G27" i="2"/>
  <c r="T26" i="3"/>
  <c r="U13" i="3"/>
  <c r="T26" i="2"/>
  <c r="U13" i="2"/>
  <c r="U26" i="3" l="1"/>
  <c r="U26" i="2"/>
  <c r="S26" i="1"/>
  <c r="R26" i="1"/>
  <c r="Q26" i="1"/>
  <c r="P26" i="1"/>
  <c r="O26" i="1"/>
  <c r="M26" i="1"/>
  <c r="L26" i="1"/>
  <c r="K26" i="1"/>
  <c r="K27" i="1" s="1"/>
  <c r="J26" i="1"/>
  <c r="I26" i="1"/>
  <c r="H26" i="1"/>
  <c r="G26" i="1"/>
  <c r="F26" i="1"/>
  <c r="E26" i="1"/>
  <c r="U25" i="1"/>
  <c r="T24" i="1"/>
  <c r="N24" i="1"/>
  <c r="U24" i="1" s="1"/>
  <c r="T23" i="1"/>
  <c r="U23" i="1" s="1"/>
  <c r="N23" i="1"/>
  <c r="T22" i="1"/>
  <c r="N22" i="1"/>
  <c r="T21" i="1"/>
  <c r="N21" i="1"/>
  <c r="U20" i="1"/>
  <c r="T20" i="1"/>
  <c r="N20" i="1"/>
  <c r="T19" i="1"/>
  <c r="N19" i="1"/>
  <c r="T18" i="1"/>
  <c r="N18" i="1"/>
  <c r="T17" i="1"/>
  <c r="N17" i="1"/>
  <c r="U17" i="1" s="1"/>
  <c r="T16" i="1"/>
  <c r="N16" i="1"/>
  <c r="U16" i="1" s="1"/>
  <c r="T15" i="1"/>
  <c r="U15" i="1" s="1"/>
  <c r="N15" i="1"/>
  <c r="T14" i="1"/>
  <c r="N14" i="1"/>
  <c r="T13" i="1"/>
  <c r="N13" i="1"/>
  <c r="U22" i="1" l="1"/>
  <c r="U21" i="1"/>
  <c r="U18" i="1"/>
  <c r="N26" i="1"/>
  <c r="U19" i="1"/>
  <c r="U14" i="1"/>
  <c r="G27" i="1"/>
  <c r="T26" i="1"/>
  <c r="U13" i="1"/>
  <c r="U26" i="1" l="1"/>
  <c r="S24" i="24"/>
  <c r="R24" i="24"/>
  <c r="Q24" i="24"/>
  <c r="P24" i="24"/>
  <c r="O24" i="24"/>
  <c r="M24" i="24"/>
  <c r="L24" i="24"/>
  <c r="K24" i="24"/>
  <c r="J24" i="24"/>
  <c r="I24" i="24"/>
  <c r="H24" i="24"/>
  <c r="G24" i="24"/>
  <c r="F24" i="24"/>
  <c r="E24" i="24"/>
  <c r="U23" i="24"/>
  <c r="U22" i="24"/>
  <c r="N21" i="24"/>
  <c r="U21" i="24" s="1"/>
  <c r="N20" i="24"/>
  <c r="U20" i="24" s="1"/>
  <c r="N19" i="24"/>
  <c r="U19" i="24" s="1"/>
  <c r="N18" i="24"/>
  <c r="U18" i="24" s="1"/>
  <c r="N17" i="24"/>
  <c r="U17" i="24" s="1"/>
  <c r="N16" i="24"/>
  <c r="U16" i="24" s="1"/>
  <c r="N15" i="24"/>
  <c r="U15" i="24" s="1"/>
  <c r="N14" i="24"/>
  <c r="U14" i="24" s="1"/>
  <c r="N13" i="24"/>
  <c r="S4" i="24"/>
  <c r="S5" i="24"/>
  <c r="T24" i="14"/>
  <c r="S24" i="14"/>
  <c r="R24" i="14"/>
  <c r="Q24" i="14"/>
  <c r="P24" i="14"/>
  <c r="O24" i="14"/>
  <c r="M24" i="14"/>
  <c r="L24" i="14"/>
  <c r="K24" i="14"/>
  <c r="J24" i="14"/>
  <c r="K25" i="14" s="1"/>
  <c r="I24" i="14"/>
  <c r="H24" i="14"/>
  <c r="G24" i="14"/>
  <c r="F24" i="14"/>
  <c r="G25" i="14" s="1"/>
  <c r="E24" i="14"/>
  <c r="N23" i="14"/>
  <c r="N22" i="14"/>
  <c r="U22" i="14" s="1"/>
  <c r="N21" i="14"/>
  <c r="U21" i="14" s="1"/>
  <c r="N20" i="14"/>
  <c r="U20" i="14" s="1"/>
  <c r="N19" i="14"/>
  <c r="U19" i="14" s="1"/>
  <c r="U18" i="14"/>
  <c r="N17" i="14"/>
  <c r="U17" i="14" s="1"/>
  <c r="N16" i="14"/>
  <c r="U16" i="14" s="1"/>
  <c r="N15" i="14"/>
  <c r="U15" i="14" s="1"/>
  <c r="N14" i="14"/>
  <c r="U14" i="14" s="1"/>
  <c r="N13" i="14"/>
  <c r="U13" i="14" s="1"/>
  <c r="S4" i="14"/>
  <c r="S5" i="14"/>
  <c r="K25" i="24" l="1"/>
  <c r="G25" i="24"/>
  <c r="U15" i="26"/>
  <c r="N24" i="24"/>
  <c r="U13" i="24"/>
  <c r="T24" i="24"/>
  <c r="N24" i="14"/>
  <c r="U24" i="14" s="1"/>
  <c r="T24" i="7"/>
  <c r="S24" i="7"/>
  <c r="R24" i="7"/>
  <c r="Q24" i="7"/>
  <c r="P24" i="7"/>
  <c r="O24" i="7"/>
  <c r="M24" i="7"/>
  <c r="L24" i="7"/>
  <c r="K24" i="7"/>
  <c r="J24" i="7"/>
  <c r="I24" i="7"/>
  <c r="H24" i="7"/>
  <c r="G24" i="7"/>
  <c r="F24" i="7"/>
  <c r="E24" i="7"/>
  <c r="U23" i="7"/>
  <c r="N22" i="7"/>
  <c r="U22" i="7" s="1"/>
  <c r="N21" i="7"/>
  <c r="U21" i="7" s="1"/>
  <c r="N20" i="7"/>
  <c r="U20" i="7" s="1"/>
  <c r="N19" i="7"/>
  <c r="U19" i="7" s="1"/>
  <c r="U18" i="7"/>
  <c r="N17" i="7"/>
  <c r="U17" i="7" s="1"/>
  <c r="N16" i="7"/>
  <c r="U16" i="7" s="1"/>
  <c r="N15" i="7"/>
  <c r="U15" i="7" s="1"/>
  <c r="N14" i="7"/>
  <c r="U14" i="7" s="1"/>
  <c r="U13" i="7"/>
  <c r="S4" i="7"/>
  <c r="S5" i="7"/>
  <c r="S4" i="27"/>
  <c r="S5" i="27"/>
  <c r="T24" i="26"/>
  <c r="N24" i="26"/>
  <c r="T23" i="26"/>
  <c r="N23" i="26"/>
  <c r="T22" i="26"/>
  <c r="N22" i="26"/>
  <c r="T21" i="26"/>
  <c r="N21" i="26"/>
  <c r="T20" i="26"/>
  <c r="N20" i="26"/>
  <c r="S4" i="23"/>
  <c r="S5" i="23"/>
  <c r="S4" i="4"/>
  <c r="S5" i="4"/>
  <c r="N24" i="7" l="1"/>
  <c r="U24" i="24"/>
  <c r="U24" i="26"/>
  <c r="G25" i="7"/>
  <c r="K25" i="7"/>
  <c r="U21" i="26"/>
  <c r="U23" i="26"/>
  <c r="U20" i="26"/>
  <c r="U22" i="26"/>
  <c r="U24" i="7"/>
  <c r="S4" i="19" l="1"/>
  <c r="S5" i="19"/>
  <c r="S4" i="12" l="1"/>
  <c r="S5" i="12"/>
  <c r="S24" i="37"/>
  <c r="R24" i="37"/>
  <c r="Q24" i="37"/>
  <c r="P24" i="37"/>
  <c r="O24" i="37"/>
  <c r="M24" i="37"/>
  <c r="L24" i="37"/>
  <c r="K24" i="37"/>
  <c r="J24" i="37"/>
  <c r="I24" i="37"/>
  <c r="H24" i="37"/>
  <c r="G24" i="37"/>
  <c r="F24" i="37"/>
  <c r="E24" i="37"/>
  <c r="U23" i="37"/>
  <c r="T22" i="37"/>
  <c r="U22" i="37" s="1"/>
  <c r="N22" i="37"/>
  <c r="T21" i="37"/>
  <c r="N21" i="37"/>
  <c r="T20" i="37"/>
  <c r="N20" i="37"/>
  <c r="T18" i="37"/>
  <c r="U18" i="37" s="1"/>
  <c r="N18" i="37"/>
  <c r="T17" i="37"/>
  <c r="U17" i="37" s="1"/>
  <c r="N17" i="37"/>
  <c r="T16" i="37"/>
  <c r="N16" i="37"/>
  <c r="U15" i="37"/>
  <c r="T15" i="37"/>
  <c r="N15" i="37"/>
  <c r="T14" i="37"/>
  <c r="N14" i="37"/>
  <c r="T13" i="37"/>
  <c r="U13" i="37" s="1"/>
  <c r="N13" i="37"/>
  <c r="S4" i="37"/>
  <c r="S5" i="37"/>
  <c r="U20" i="37" l="1"/>
  <c r="K25" i="37"/>
  <c r="U14" i="37"/>
  <c r="U19" i="37"/>
  <c r="U21" i="37"/>
  <c r="N24" i="37"/>
  <c r="U16" i="37"/>
  <c r="G25" i="37"/>
  <c r="T24" i="37"/>
  <c r="U24" i="37" l="1"/>
  <c r="S24" i="36"/>
  <c r="R24" i="36"/>
  <c r="Q24" i="36"/>
  <c r="P24" i="36"/>
  <c r="O24" i="36"/>
  <c r="M24" i="36"/>
  <c r="L24" i="36"/>
  <c r="K24" i="36"/>
  <c r="K25" i="36" s="1"/>
  <c r="J24" i="36"/>
  <c r="I24" i="36"/>
  <c r="H24" i="36"/>
  <c r="G24" i="36"/>
  <c r="F24" i="36"/>
  <c r="E24" i="36"/>
  <c r="U23" i="36"/>
  <c r="T22" i="36"/>
  <c r="U22" i="36" s="1"/>
  <c r="N22" i="36"/>
  <c r="T21" i="36"/>
  <c r="N21" i="36"/>
  <c r="U21" i="36" s="1"/>
  <c r="T20" i="36"/>
  <c r="N20" i="36"/>
  <c r="U20" i="36" s="1"/>
  <c r="T19" i="36"/>
  <c r="N19" i="36"/>
  <c r="T18" i="36"/>
  <c r="N18" i="36"/>
  <c r="T17" i="36"/>
  <c r="N17" i="36"/>
  <c r="T16" i="36"/>
  <c r="N16" i="36"/>
  <c r="T15" i="36"/>
  <c r="N15" i="36"/>
  <c r="T14" i="36"/>
  <c r="N14" i="36"/>
  <c r="T13" i="36"/>
  <c r="N13" i="36"/>
  <c r="S4" i="36"/>
  <c r="S5" i="36"/>
  <c r="S26" i="26"/>
  <c r="R26" i="26"/>
  <c r="Q26" i="26"/>
  <c r="P26" i="26"/>
  <c r="O26" i="26"/>
  <c r="M26" i="26"/>
  <c r="L26" i="26"/>
  <c r="K26" i="26"/>
  <c r="J26" i="26"/>
  <c r="I26" i="26"/>
  <c r="H26" i="26"/>
  <c r="G26" i="26"/>
  <c r="F26" i="26"/>
  <c r="E26" i="26"/>
  <c r="U25" i="26"/>
  <c r="T19" i="26"/>
  <c r="N19" i="26"/>
  <c r="T18" i="26"/>
  <c r="N18" i="26"/>
  <c r="T16" i="26"/>
  <c r="N16" i="26"/>
  <c r="T14" i="26"/>
  <c r="N14" i="26"/>
  <c r="T13" i="26"/>
  <c r="N13" i="26"/>
  <c r="S4" i="26"/>
  <c r="S5" i="26"/>
  <c r="U17" i="36" l="1"/>
  <c r="U13" i="36"/>
  <c r="U16" i="36"/>
  <c r="U15" i="36"/>
  <c r="U18" i="36"/>
  <c r="U14" i="36"/>
  <c r="U19" i="36"/>
  <c r="N24" i="36"/>
  <c r="G25" i="36"/>
  <c r="U14" i="26"/>
  <c r="U16" i="26"/>
  <c r="U19" i="26"/>
  <c r="G27" i="26"/>
  <c r="K27" i="26"/>
  <c r="U13" i="26"/>
  <c r="U18" i="26"/>
  <c r="N26" i="26"/>
  <c r="T24" i="36"/>
  <c r="T26" i="26"/>
  <c r="U24" i="36" l="1"/>
  <c r="U26" i="26"/>
  <c r="S25" i="6"/>
  <c r="R25" i="6"/>
  <c r="Q25" i="6"/>
  <c r="P25" i="6"/>
  <c r="O25" i="6"/>
  <c r="M25" i="6"/>
  <c r="L25" i="6"/>
  <c r="K25" i="6"/>
  <c r="J25" i="6"/>
  <c r="K26" i="6" s="1"/>
  <c r="I25" i="6"/>
  <c r="H25" i="6"/>
  <c r="G25" i="6"/>
  <c r="F25" i="6"/>
  <c r="G26" i="6" s="1"/>
  <c r="E25" i="6"/>
  <c r="U24" i="6"/>
  <c r="T23" i="6"/>
  <c r="N23" i="6"/>
  <c r="T22" i="6"/>
  <c r="U22" i="6" s="1"/>
  <c r="N22" i="6"/>
  <c r="T21" i="6"/>
  <c r="N21" i="6"/>
  <c r="T20" i="6"/>
  <c r="N20" i="6"/>
  <c r="U19" i="6"/>
  <c r="T18" i="6"/>
  <c r="N18" i="6"/>
  <c r="U18" i="6" s="1"/>
  <c r="T17" i="6"/>
  <c r="N17" i="6"/>
  <c r="T16" i="6"/>
  <c r="N16" i="6"/>
  <c r="T15" i="6"/>
  <c r="N15" i="6"/>
  <c r="T14" i="6"/>
  <c r="N14" i="6"/>
  <c r="N25" i="6" s="1"/>
  <c r="U13" i="6"/>
  <c r="U15" i="6" l="1"/>
  <c r="U17" i="6"/>
  <c r="U21" i="6"/>
  <c r="U23" i="6"/>
  <c r="U14" i="6"/>
  <c r="U16" i="6"/>
  <c r="U20" i="6"/>
  <c r="T25" i="6"/>
  <c r="U25" i="6" s="1"/>
  <c r="S4" i="6" l="1"/>
  <c r="S5" i="6"/>
  <c r="S4" i="35" l="1"/>
  <c r="S5" i="35"/>
  <c r="T22" i="15"/>
  <c r="N22" i="15"/>
  <c r="T21" i="15"/>
  <c r="N21" i="15"/>
  <c r="T20" i="15"/>
  <c r="N20" i="15"/>
  <c r="T19" i="15"/>
  <c r="N19" i="15"/>
  <c r="T18" i="15"/>
  <c r="N18" i="15"/>
  <c r="T17" i="15"/>
  <c r="N17" i="15"/>
  <c r="T16" i="15"/>
  <c r="N16" i="15"/>
  <c r="T15" i="15"/>
  <c r="N15" i="15"/>
  <c r="T14" i="15"/>
  <c r="N14" i="15"/>
  <c r="T13" i="15"/>
  <c r="N13" i="15"/>
  <c r="U13" i="15" l="1"/>
  <c r="U21" i="15"/>
  <c r="U22" i="15"/>
  <c r="U19" i="15"/>
  <c r="U14" i="15"/>
  <c r="U20" i="15"/>
  <c r="U15" i="15"/>
  <c r="U16" i="15"/>
  <c r="U18" i="15"/>
  <c r="U17" i="15"/>
  <c r="S5" i="33" l="1"/>
  <c r="S4" i="33"/>
  <c r="S4" i="32"/>
  <c r="S5" i="32"/>
  <c r="S5" i="28" l="1"/>
  <c r="S4" i="28"/>
  <c r="T22" i="16" l="1"/>
  <c r="N22" i="16"/>
  <c r="T21" i="16"/>
  <c r="N21" i="16"/>
  <c r="T20" i="16"/>
  <c r="N20" i="16"/>
  <c r="T19" i="16"/>
  <c r="N19" i="16"/>
  <c r="T18" i="16"/>
  <c r="N18" i="16"/>
  <c r="T17" i="16"/>
  <c r="N17" i="16"/>
  <c r="T16" i="16"/>
  <c r="N16" i="16"/>
  <c r="T15" i="16"/>
  <c r="N15" i="16"/>
  <c r="T14" i="16"/>
  <c r="N14" i="16"/>
  <c r="T13" i="16"/>
  <c r="N13" i="16"/>
  <c r="S5" i="16"/>
  <c r="S4" i="16"/>
  <c r="U17" i="16" l="1"/>
  <c r="U19" i="16"/>
  <c r="U21" i="16"/>
  <c r="U13" i="16"/>
  <c r="U22" i="16"/>
  <c r="U15" i="16"/>
  <c r="U16" i="16"/>
  <c r="U18" i="16"/>
  <c r="U20" i="16"/>
  <c r="U14" i="16"/>
  <c r="S5" i="13" l="1"/>
  <c r="S4" i="13"/>
  <c r="S4" i="31" l="1"/>
  <c r="S5" i="31"/>
  <c r="S4" i="25" l="1"/>
  <c r="S5" i="25"/>
  <c r="T4" i="21" l="1"/>
  <c r="T5" i="21"/>
  <c r="S4" i="18" l="1"/>
  <c r="S5" i="18"/>
  <c r="S4" i="5" l="1"/>
  <c r="S5" i="5"/>
  <c r="S5" i="34" l="1"/>
  <c r="S4" i="34"/>
  <c r="S5" i="30"/>
  <c r="S4" i="30"/>
  <c r="S5" i="29"/>
  <c r="S4" i="29"/>
  <c r="S5" i="22"/>
  <c r="S4" i="22"/>
  <c r="S5" i="20"/>
  <c r="S4" i="20"/>
  <c r="S5" i="17"/>
  <c r="S4" i="17"/>
  <c r="S23" i="16"/>
  <c r="R23" i="16"/>
  <c r="Q23" i="16"/>
  <c r="P23" i="16"/>
  <c r="O23" i="16"/>
  <c r="M23" i="16"/>
  <c r="L23" i="16"/>
  <c r="K23" i="16"/>
  <c r="J23" i="16"/>
  <c r="I23" i="16"/>
  <c r="H23" i="16"/>
  <c r="G23" i="16"/>
  <c r="F23" i="16"/>
  <c r="E23" i="16"/>
  <c r="N23" i="16"/>
  <c r="C11" i="16"/>
  <c r="S23" i="15"/>
  <c r="R23" i="15"/>
  <c r="Q23" i="15"/>
  <c r="P23" i="15"/>
  <c r="O23" i="15"/>
  <c r="M23" i="15"/>
  <c r="L23" i="15"/>
  <c r="K23" i="15"/>
  <c r="J23" i="15"/>
  <c r="I23" i="15"/>
  <c r="H23" i="15"/>
  <c r="G23" i="15"/>
  <c r="F23" i="15"/>
  <c r="E23" i="15"/>
  <c r="C11" i="15"/>
  <c r="S5" i="15"/>
  <c r="S4" i="15"/>
  <c r="S5" i="11"/>
  <c r="S4" i="11"/>
  <c r="S5" i="10"/>
  <c r="S4" i="10"/>
  <c r="S5" i="9"/>
  <c r="S4" i="9"/>
  <c r="S5" i="8"/>
  <c r="S4" i="8"/>
  <c r="S5" i="3"/>
  <c r="S4" i="3"/>
  <c r="G24" i="15" l="1"/>
  <c r="K24" i="15"/>
  <c r="T23" i="15"/>
  <c r="U23" i="15" s="1"/>
  <c r="N23" i="15"/>
  <c r="G24" i="16"/>
  <c r="K24" i="16"/>
  <c r="T23" i="16"/>
  <c r="U23" i="16" s="1"/>
  <c r="S5" i="2" l="1"/>
  <c r="S4" i="2"/>
  <c r="S5" i="1"/>
  <c r="S4" i="1"/>
</calcChain>
</file>

<file path=xl/sharedStrings.xml><?xml version="1.0" encoding="utf-8"?>
<sst xmlns="http://schemas.openxmlformats.org/spreadsheetml/2006/main" count="9996" uniqueCount="490">
  <si>
    <t>1980-81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</si>
  <si>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</si>
  <si>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</si>
  <si>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</si>
  <si>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</si>
  <si>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</si>
  <si>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</si>
  <si>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</si>
  <si>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</si>
  <si>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</si>
  <si>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</si>
  <si>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</si>
  <si>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</si>
  <si>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</si>
  <si>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</si>
  <si>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</si>
  <si>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</si>
  <si>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</si>
  <si>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</si>
  <si>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</si>
  <si>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</si>
  <si>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</si>
  <si>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</si>
  <si>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</si>
  <si>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</si>
  <si>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</si>
  <si>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</si>
  <si>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</si>
  <si>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</si>
  <si>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</si>
  <si>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</si>
  <si>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</si>
  <si>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</si>
  <si>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</si>
  <si>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</si>
  <si>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</si>
  <si>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</si>
  <si>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</si>
  <si>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</si>
  <si>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</si>
  <si>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</si>
  <si>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</si>
  <si>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</si>
  <si>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</si>
  <si>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</si>
  <si>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New Orleans Pride</t>
  </si>
  <si>
    <t>N.O.</t>
  </si>
  <si>
    <t>Andrykowski, Kathy</t>
  </si>
  <si>
    <t>Blalock, Sybil</t>
  </si>
  <si>
    <t>Brogdon, Cindy</t>
  </si>
  <si>
    <t>Chapman, Vicky</t>
  </si>
  <si>
    <t>Crusoe, Beverly</t>
  </si>
  <si>
    <t>Farrah, Sharon</t>
  </si>
  <si>
    <t>Forest, Augusta</t>
  </si>
  <si>
    <t>Hardy, Bertha</t>
  </si>
  <si>
    <t>Peters, Sue</t>
  </si>
  <si>
    <t>Wayment, Heidi</t>
  </si>
  <si>
    <t>Booker, Betty</t>
  </si>
  <si>
    <t>Feeney, Eileen</t>
  </si>
  <si>
    <t>N.E.</t>
  </si>
  <si>
    <t>New England Gulls</t>
  </si>
  <si>
    <t>N.J.</t>
  </si>
  <si>
    <t>New Jersey Gems</t>
  </si>
  <si>
    <t>Minn</t>
  </si>
  <si>
    <t>Minnesota Fillies</t>
  </si>
  <si>
    <t>Dall</t>
  </si>
  <si>
    <t>Dallas Diamonds</t>
  </si>
  <si>
    <t>S.F.</t>
  </si>
  <si>
    <t>San Francisco Pioneers</t>
  </si>
  <si>
    <t>St.L</t>
  </si>
  <si>
    <t>St. Louis Streak</t>
  </si>
  <si>
    <t>Chic</t>
  </si>
  <si>
    <t>Chicago Hustle</t>
  </si>
  <si>
    <t>Nebr</t>
  </si>
  <si>
    <t>Nebraska Wranglers</t>
  </si>
  <si>
    <t>Wednesday</t>
  </si>
  <si>
    <t>SuperDome</t>
  </si>
  <si>
    <t>Jim Hughes</t>
  </si>
  <si>
    <t>Al Link</t>
  </si>
  <si>
    <t>(5-0)</t>
  </si>
  <si>
    <t>(3-2)</t>
  </si>
  <si>
    <t>Abernathy, Alfredda</t>
  </si>
  <si>
    <t>A</t>
  </si>
  <si>
    <t>L</t>
  </si>
  <si>
    <t>Greg Williams</t>
  </si>
  <si>
    <t xml:space="preserve"> 3-2</t>
  </si>
  <si>
    <t>Barnes, Vanessa</t>
  </si>
  <si>
    <t>Browning, Hattie</t>
  </si>
  <si>
    <t>Bruton, Cindy</t>
  </si>
  <si>
    <t>Fancher, Sherri</t>
  </si>
  <si>
    <t>Gillom, Peggie</t>
  </si>
  <si>
    <t>Jennings, Rosalind</t>
  </si>
  <si>
    <t>Lieberman, Nancy</t>
  </si>
  <si>
    <t>Sacoco, Katrina</t>
  </si>
  <si>
    <t>Shoemaker, Cathy</t>
  </si>
  <si>
    <t>Swindell, Retha</t>
  </si>
  <si>
    <t>Walker, Gwen</t>
  </si>
  <si>
    <t xml:space="preserve">H </t>
  </si>
  <si>
    <t xml:space="preserve">W </t>
  </si>
  <si>
    <t>Butch vanBreda Kolff</t>
  </si>
  <si>
    <t xml:space="preserve"> 5-0</t>
  </si>
  <si>
    <t xml:space="preserve"> 9-2</t>
  </si>
  <si>
    <t>Caldwell, Breena</t>
  </si>
  <si>
    <t>Ed Smythe</t>
  </si>
  <si>
    <t xml:space="preserve"> 1-2</t>
  </si>
  <si>
    <t>Candler, Belinda</t>
  </si>
  <si>
    <t>Digitale, Sue</t>
  </si>
  <si>
    <t>Easterling, Rita</t>
  </si>
  <si>
    <t>Fincher, Janie</t>
  </si>
  <si>
    <t>Geils, Donna</t>
  </si>
  <si>
    <t>McWhorter, Charlene</t>
  </si>
  <si>
    <t>Mayo, Paula</t>
  </si>
  <si>
    <t>Nissen, Inge</t>
  </si>
  <si>
    <t>White, Ethel</t>
  </si>
  <si>
    <t>Thursday</t>
  </si>
  <si>
    <t>Moody Coliseum</t>
  </si>
  <si>
    <t>Bob Dietz</t>
  </si>
  <si>
    <t>Roy Jones</t>
  </si>
  <si>
    <t>(12-5)</t>
  </si>
  <si>
    <t>(9-4)</t>
  </si>
  <si>
    <t xml:space="preserve"> 9-4</t>
  </si>
  <si>
    <t>Boutte, Joanette</t>
  </si>
  <si>
    <t>Bueltel, Kim</t>
  </si>
  <si>
    <t>French, Joanie</t>
  </si>
  <si>
    <t xml:space="preserve"> 12-5</t>
  </si>
  <si>
    <t>Saturday</t>
  </si>
  <si>
    <t>Ed Kelson</t>
  </si>
  <si>
    <t>(12-6)</t>
  </si>
  <si>
    <t>(10-4)</t>
  </si>
  <si>
    <t xml:space="preserve"> 10-4</t>
  </si>
  <si>
    <t xml:space="preserve"> 12-6</t>
  </si>
  <si>
    <t>n/a</t>
  </si>
  <si>
    <t xml:space="preserve"> 10-6</t>
  </si>
  <si>
    <t>Friday</t>
  </si>
  <si>
    <t>Don Durr</t>
  </si>
  <si>
    <t>(14-7)</t>
  </si>
  <si>
    <t>(10-6)</t>
  </si>
  <si>
    <t xml:space="preserve"> 14-7</t>
  </si>
  <si>
    <t>(16-9)</t>
  </si>
  <si>
    <t>(15-7)</t>
  </si>
  <si>
    <t xml:space="preserve"> 16-9</t>
  </si>
  <si>
    <t>Swilley, Kathy</t>
  </si>
  <si>
    <t xml:space="preserve"> 15-7</t>
  </si>
  <si>
    <t>Bruton, Cynthia</t>
  </si>
  <si>
    <t>Sunday</t>
  </si>
  <si>
    <t>Tarrant Cty Coliseum-Ft. Worth</t>
  </si>
  <si>
    <t>Bob Dietze</t>
  </si>
  <si>
    <t>(17-14)</t>
  </si>
  <si>
    <t>(21-9)</t>
  </si>
  <si>
    <t xml:space="preserve"> 17-14</t>
  </si>
  <si>
    <t>Nestor, Heidi</t>
  </si>
  <si>
    <t xml:space="preserve"> 21-9</t>
  </si>
  <si>
    <t>(0-3)</t>
  </si>
  <si>
    <t>(3-0)</t>
  </si>
  <si>
    <t xml:space="preserve"> 3-0</t>
  </si>
  <si>
    <t>Jim Loscutoff</t>
  </si>
  <si>
    <t xml:space="preserve"> 0-3</t>
  </si>
  <si>
    <t>Arturi, Lynn</t>
  </si>
  <si>
    <t>Booker, Gerry</t>
  </si>
  <si>
    <t>Cooper, Accronetta</t>
  </si>
  <si>
    <t>Critelli, Cris</t>
  </si>
  <si>
    <t>Gwyn, Althea</t>
  </si>
  <si>
    <t>Hale, Melinda</t>
  </si>
  <si>
    <t>Hastings, Martha</t>
  </si>
  <si>
    <t>Rajcula, Jody</t>
  </si>
  <si>
    <t>Schlesinger, Lisa</t>
  </si>
  <si>
    <t>Simms, Donna</t>
  </si>
  <si>
    <t>Slinker, Tina</t>
  </si>
  <si>
    <t>Summons, Sue</t>
  </si>
  <si>
    <t>Univ. of New Orleans</t>
  </si>
  <si>
    <t>(10-3)</t>
  </si>
  <si>
    <t>(9-5)</t>
  </si>
  <si>
    <t xml:space="preserve"> 10-3</t>
  </si>
  <si>
    <t>Blazejowski, Carol</t>
  </si>
  <si>
    <t>Kathy Mosolino</t>
  </si>
  <si>
    <t xml:space="preserve"> 9-5</t>
  </si>
  <si>
    <t>Comerie, Debbie</t>
  </si>
  <si>
    <t>Gregory, Anne</t>
  </si>
  <si>
    <t>Harris, Willodean</t>
  </si>
  <si>
    <t>Heiss, Tara</t>
  </si>
  <si>
    <t>Jeffreys, Jill</t>
  </si>
  <si>
    <t>Marquis, Gail</t>
  </si>
  <si>
    <t>Szeremeta, Wanda</t>
  </si>
  <si>
    <t>Thomas, Janice</t>
  </si>
  <si>
    <t>Van Ness, Joan</t>
  </si>
  <si>
    <t>(12-3)</t>
  </si>
  <si>
    <t>(1-13)</t>
  </si>
  <si>
    <t xml:space="preserve"> 12-3</t>
  </si>
  <si>
    <t>Larry Gillman</t>
  </si>
  <si>
    <t xml:space="preserve"> 1-13</t>
  </si>
  <si>
    <t>Cook, Jane Ellen</t>
  </si>
  <si>
    <t>Davidson, Winsome</t>
  </si>
  <si>
    <t>Johnson, Lydia</t>
  </si>
  <si>
    <t>Jones, Linnell</t>
  </si>
  <si>
    <t>Moore, Pearl</t>
  </si>
  <si>
    <t>Pope, Rowanna</t>
  </si>
  <si>
    <t>Roberts, Patricia</t>
  </si>
  <si>
    <t>Thompson, Rosie</t>
  </si>
  <si>
    <t>Tuesday</t>
  </si>
  <si>
    <t>S.F. Civic Auditorium</t>
  </si>
  <si>
    <t>Jim Cope</t>
  </si>
  <si>
    <t>John Greenberg</t>
  </si>
  <si>
    <t>(12-4)</t>
  </si>
  <si>
    <t>(5-10)</t>
  </si>
  <si>
    <t xml:space="preserve"> 12-4</t>
  </si>
  <si>
    <t>Bolin, Molly</t>
  </si>
  <si>
    <t>Dean Meminger</t>
  </si>
  <si>
    <t xml:space="preserve"> 4-5</t>
  </si>
  <si>
    <t>Draving , Doris</t>
  </si>
  <si>
    <t>Dunkle, Nancy</t>
  </si>
  <si>
    <t>Haugejorde, Cindy</t>
  </si>
  <si>
    <t>Hicks, Cardie</t>
  </si>
  <si>
    <t>McKinney, Musiette</t>
  </si>
  <si>
    <t>Uhl, Joan</t>
  </si>
  <si>
    <t>Williams, Roberta</t>
  </si>
  <si>
    <t>Alumni Hall - DePaul</t>
  </si>
  <si>
    <t>John Katzler</t>
  </si>
  <si>
    <t>??? Korbas</t>
  </si>
  <si>
    <t>(17-11)</t>
  </si>
  <si>
    <t>(14-11)</t>
  </si>
  <si>
    <t xml:space="preserve"> 17-11</t>
  </si>
  <si>
    <t>Bill Gleason</t>
  </si>
  <si>
    <t xml:space="preserve"> 13-8</t>
  </si>
  <si>
    <t>Kilday, Pam</t>
  </si>
  <si>
    <t>Merrimack College</t>
  </si>
  <si>
    <t>(1-0)</t>
  </si>
  <si>
    <t>(0-1)</t>
  </si>
  <si>
    <t>South Mountain Arena</t>
  </si>
  <si>
    <t>??? McArdle</t>
  </si>
  <si>
    <t>??? O'Connor</t>
  </si>
  <si>
    <t>(17-15)</t>
  </si>
  <si>
    <t>(20-12)</t>
  </si>
  <si>
    <t>Last game for Coach VBK</t>
  </si>
  <si>
    <t xml:space="preserve"> 17-15</t>
  </si>
  <si>
    <t xml:space="preserve"> 20-12</t>
  </si>
  <si>
    <t>??? Meyers</t>
  </si>
  <si>
    <t>Joe Zoppi</t>
  </si>
  <si>
    <t>(17-16)</t>
  </si>
  <si>
    <t>(21-12)</t>
  </si>
  <si>
    <t>VBK fired, Scott takes over</t>
  </si>
  <si>
    <t>Ray Scott</t>
  </si>
  <si>
    <t xml:space="preserve"> 0-1</t>
  </si>
  <si>
    <t xml:space="preserve"> 21-12</t>
  </si>
  <si>
    <t>(2-0)</t>
  </si>
  <si>
    <t>(0-2)</t>
  </si>
  <si>
    <t xml:space="preserve"> 2-0</t>
  </si>
  <si>
    <t xml:space="preserve"> 0-2</t>
  </si>
  <si>
    <t>(4-0)</t>
  </si>
  <si>
    <t xml:space="preserve"> 4-0</t>
  </si>
  <si>
    <t>Terry Kunze</t>
  </si>
  <si>
    <t>(6-0)</t>
  </si>
  <si>
    <t xml:space="preserve"> 6-0</t>
  </si>
  <si>
    <t>Frank LaPorte</t>
  </si>
  <si>
    <t>Keil Auditorium</t>
  </si>
  <si>
    <t>(7-0)</t>
  </si>
  <si>
    <t>(0-7)</t>
  </si>
  <si>
    <t xml:space="preserve"> 7-0</t>
  </si>
  <si>
    <t xml:space="preserve"> 0-7</t>
  </si>
  <si>
    <t>(7-1)</t>
  </si>
  <si>
    <t>(5-1)</t>
  </si>
  <si>
    <t xml:space="preserve"> 7-1</t>
  </si>
  <si>
    <t xml:space="preserve"> 1-0</t>
  </si>
  <si>
    <t>Minneapolis Audit.</t>
  </si>
  <si>
    <t>(8-1)</t>
  </si>
  <si>
    <t>(2-5)</t>
  </si>
  <si>
    <t xml:space="preserve"> 8-1</t>
  </si>
  <si>
    <t xml:space="preserve"> 2-5</t>
  </si>
  <si>
    <t>Omaha Civic Auditorium</t>
  </si>
  <si>
    <t>(8-2)</t>
  </si>
  <si>
    <t>(6-1)</t>
  </si>
  <si>
    <t xml:space="preserve"> 8-2</t>
  </si>
  <si>
    <t>Steve Kirk</t>
  </si>
  <si>
    <t xml:space="preserve"> 6-1</t>
  </si>
  <si>
    <t>(9-2)</t>
  </si>
  <si>
    <t>(5-3)</t>
  </si>
  <si>
    <t>(9-3)</t>
  </si>
  <si>
    <t>(8-4)</t>
  </si>
  <si>
    <t xml:space="preserve"> 9-3</t>
  </si>
  <si>
    <t xml:space="preserve"> 8-4</t>
  </si>
  <si>
    <t>Monday</t>
  </si>
  <si>
    <t>(12-7)</t>
  </si>
  <si>
    <t xml:space="preserve"> 12-7</t>
  </si>
  <si>
    <t>(13-7)</t>
  </si>
  <si>
    <t>(11-3)</t>
  </si>
  <si>
    <t xml:space="preserve"> 13-7</t>
  </si>
  <si>
    <t xml:space="preserve"> 11-3</t>
  </si>
  <si>
    <t>(14-8)</t>
  </si>
  <si>
    <t>(14-3)</t>
  </si>
  <si>
    <t xml:space="preserve"> 14-8</t>
  </si>
  <si>
    <t xml:space="preserve"> 14-3</t>
  </si>
  <si>
    <t>(15-8)</t>
  </si>
  <si>
    <t>(6-15)</t>
  </si>
  <si>
    <t xml:space="preserve"> 15-8</t>
  </si>
  <si>
    <t xml:space="preserve"> 6-15</t>
  </si>
  <si>
    <t>(15-9)</t>
  </si>
  <si>
    <t>(8-15)</t>
  </si>
  <si>
    <t xml:space="preserve"> 15-9</t>
  </si>
  <si>
    <t xml:space="preserve"> 8-15</t>
  </si>
  <si>
    <t>(17-9)</t>
  </si>
  <si>
    <t>(6-16)</t>
  </si>
  <si>
    <t xml:space="preserve"> 17-9</t>
  </si>
  <si>
    <t xml:space="preserve"> 5-11</t>
  </si>
  <si>
    <t>(17-10)</t>
  </si>
  <si>
    <t>(7-18)</t>
  </si>
  <si>
    <t xml:space="preserve"> 17-10</t>
  </si>
  <si>
    <t xml:space="preserve"> 7-18</t>
  </si>
  <si>
    <t>(17-12)</t>
  </si>
  <si>
    <t>(23-6)</t>
  </si>
  <si>
    <t xml:space="preserve"> 17-12</t>
  </si>
  <si>
    <t xml:space="preserve"> 23-6</t>
  </si>
  <si>
    <t>(17-13)</t>
  </si>
  <si>
    <t>(24-6)</t>
  </si>
  <si>
    <t xml:space="preserve"> 17-13</t>
  </si>
  <si>
    <t xml:space="preserve"> 24-6</t>
  </si>
  <si>
    <t>(17-17)</t>
  </si>
  <si>
    <t>(22-12)</t>
  </si>
  <si>
    <t xml:space="preserve"> 22-12</t>
  </si>
  <si>
    <t>(18-17)</t>
  </si>
  <si>
    <t xml:space="preserve"> 16-14</t>
  </si>
  <si>
    <t>(18-18)</t>
  </si>
  <si>
    <t>(12-21)</t>
  </si>
  <si>
    <t xml:space="preserve"> 1-3</t>
  </si>
  <si>
    <t xml:space="preserve"> 11-16</t>
  </si>
  <si>
    <t>(18-19)</t>
  </si>
  <si>
    <t>(13-22)</t>
  </si>
  <si>
    <t xml:space="preserve"> 1-4</t>
  </si>
  <si>
    <t xml:space="preserve"> 12-17</t>
  </si>
  <si>
    <t>2 OT</t>
  </si>
  <si>
    <t>Tatterson, Gail</t>
  </si>
  <si>
    <t>Young, Faye</t>
  </si>
  <si>
    <t>Young, Kaye</t>
  </si>
  <si>
    <t>English, Margaret</t>
  </si>
  <si>
    <t>Mayo, Pat</t>
  </si>
  <si>
    <t>Ortega, Anita</t>
  </si>
  <si>
    <t>Ricketts, Debbie</t>
  </si>
  <si>
    <t>Washington, Suzanne</t>
  </si>
  <si>
    <t>Green, Anita</t>
  </si>
  <si>
    <t>Pate, Sheryl</t>
  </si>
  <si>
    <t>Cotman, Angela</t>
  </si>
  <si>
    <t>DeLorme, Scooter</t>
  </si>
  <si>
    <t>Harris, Nessie</t>
  </si>
  <si>
    <t>Kocurek, Marie</t>
  </si>
  <si>
    <t>Mason, Debbie</t>
  </si>
  <si>
    <t>Owens, Katrina</t>
  </si>
  <si>
    <t>Sharps, Denise</t>
  </si>
  <si>
    <t>Timperman, Janet</t>
  </si>
  <si>
    <t>Wilson, Donna</t>
  </si>
  <si>
    <t>Beasley, Genia</t>
  </si>
  <si>
    <t>Chason, Carol</t>
  </si>
  <si>
    <t>Flora, Janet</t>
  </si>
  <si>
    <t>Greene, Vivian</t>
  </si>
  <si>
    <t>Jordan, Kim</t>
  </si>
  <si>
    <t>Kunzmann, Connie</t>
  </si>
  <si>
    <t>Lewis, Charlotte</t>
  </si>
  <si>
    <t>Pope, Peggy</t>
  </si>
  <si>
    <t>Taylor, Susan</t>
  </si>
  <si>
    <t>Walker, Rosie</t>
  </si>
  <si>
    <t>Warlick, Holly</t>
  </si>
  <si>
    <t>Wright, Josephine</t>
  </si>
  <si>
    <t>(1-12)</t>
  </si>
  <si>
    <t>Kiel Auditorium</t>
  </si>
  <si>
    <t>Adjustments</t>
  </si>
  <si>
    <t xml:space="preserve"> 1-12</t>
  </si>
  <si>
    <t>??? Dillard</t>
  </si>
  <si>
    <t>??? Korvas</t>
  </si>
  <si>
    <t>Hansen, Kim</t>
  </si>
  <si>
    <t>Hodgson, Pat</t>
  </si>
  <si>
    <t>Original Boxscore Used</t>
  </si>
  <si>
    <t xml:space="preserve">Technical </t>
  </si>
  <si>
    <t>Technical: Paula Mayo</t>
  </si>
  <si>
    <t>Info from Oakland Tribune</t>
  </si>
  <si>
    <t>??? Dill</t>
  </si>
  <si>
    <t>Name not in Newspaper</t>
  </si>
  <si>
    <t>Info From Oakland Tribune</t>
  </si>
  <si>
    <t>Johnny Butler</t>
  </si>
  <si>
    <t>Paul Wilson</t>
  </si>
  <si>
    <t>Chuck Camuso</t>
  </si>
  <si>
    <t>Game ends 4:58 - NO 3 players</t>
  </si>
  <si>
    <t>Wayment, Heidi - FO 5:14 4th</t>
  </si>
  <si>
    <t>O.K.</t>
  </si>
  <si>
    <t>N.O. has 9 players dressed.  Peters &amp; Brogdon are injured in 1st half. Leaving 7 available players</t>
  </si>
  <si>
    <t>Andrykowski &amp; Chapman foul out. 5 players left.  5:18 4th Qtr Wayment fouls out - 4 players left</t>
  </si>
  <si>
    <t>4:58 4th Qtr Farrah fouls out - 3 players left.  N.O.P. MUST play 2 injured players - they don't.  Game ends with 4:58 remaining.</t>
  </si>
  <si>
    <t>Info From Morristown Record</t>
  </si>
  <si>
    <t>Info From Passaic Herald</t>
  </si>
  <si>
    <t>Technical: Coach Butch van BredaKolff</t>
  </si>
  <si>
    <t>8 losses in a row</t>
  </si>
  <si>
    <t>Info From Minneapolis Tribune</t>
  </si>
  <si>
    <t>Daniels, Coco</t>
  </si>
  <si>
    <t>Montgomery, Pat</t>
  </si>
  <si>
    <t>Tech: Coach Kunze</t>
  </si>
  <si>
    <t>Technical: Coach Terry Kunze</t>
  </si>
  <si>
    <t>Montgomery, Patty</t>
  </si>
  <si>
    <t>Stachon, Toni</t>
  </si>
  <si>
    <t>Tech: Coach Kunze (2)</t>
  </si>
  <si>
    <t>Technical: Coach Terry Kunze (2) - Ejected</t>
  </si>
  <si>
    <t>Info From St. Louis Dispatch</t>
  </si>
  <si>
    <t>Info From St Louis Dispatch</t>
  </si>
  <si>
    <t>Chavers, Tonyus</t>
  </si>
  <si>
    <t>Williams, Cindy ???</t>
  </si>
  <si>
    <t>Name not in Box Score</t>
  </si>
  <si>
    <t>Info from Boston Globe</t>
  </si>
  <si>
    <t>Tech: Coach vanBreda Kolff</t>
  </si>
  <si>
    <t>Technical Foul: Butch vanBreda Kolff</t>
  </si>
  <si>
    <t>Info from</t>
  </si>
  <si>
    <t>Tech: Coach Mosolino (2)</t>
  </si>
  <si>
    <t>Willodean Harris in Contract dispute - 1st 8 games</t>
  </si>
  <si>
    <t>Tech: Coach Butch vanBreda Kolff  3rd Qtr  5:29</t>
  </si>
  <si>
    <t>ORIGINAL Box Score Used</t>
  </si>
  <si>
    <t>Technical Foul: Coach Butch vanBreda Kolff  2nd Qtr  5:00</t>
  </si>
  <si>
    <t xml:space="preserve">A </t>
  </si>
  <si>
    <t>Tech: Coach Mosolino</t>
  </si>
  <si>
    <t>Technicals:  Coach Kathy Mosolino  2nd Qtr</t>
  </si>
  <si>
    <t xml:space="preserve">                     Carol Blazejowski 4th Qtr</t>
  </si>
  <si>
    <t>Original Box Score Used</t>
  </si>
  <si>
    <t xml:space="preserve">Tech: Coach vanBreda Kolff </t>
  </si>
  <si>
    <t>Technical: Coach Butch vanBreda Kolff</t>
  </si>
  <si>
    <t>Not Available</t>
  </si>
  <si>
    <t>Triple Double - 2 OT</t>
  </si>
  <si>
    <t>Technical Foul: Coach Butch vanBreda Kolff  4th Qtr  0:43</t>
  </si>
  <si>
    <t>Technical: Coach vanBreda Kolff</t>
  </si>
  <si>
    <t>Technical Foul: Coach Butch vanBreda Kolff  3rd Qtr  10:31</t>
  </si>
  <si>
    <t>Technicals - 2</t>
  </si>
  <si>
    <t>Technical Foul: Sybil Blalock  1st Qtr  1:20  4th Qtr  2:03</t>
  </si>
  <si>
    <t>Technical: Coach Williams</t>
  </si>
  <si>
    <t>Technical Foul: Coach Greg Williams</t>
  </si>
  <si>
    <t>Info from Chicago Tribune</t>
  </si>
  <si>
    <t>Peters, Sue -                 Injured</t>
  </si>
  <si>
    <t>Brogdon, Cindy -           Injured</t>
  </si>
  <si>
    <t>Blalock, Sybil -        playing</t>
  </si>
  <si>
    <t>Forest, Augusta -    playing</t>
  </si>
  <si>
    <t>Nestor, Heidi -         playing</t>
  </si>
  <si>
    <t>7 wins in a row</t>
  </si>
  <si>
    <t>7 wins in a row 1013 pts for year</t>
  </si>
  <si>
    <t>Times-Picayune</t>
  </si>
  <si>
    <t>Eric Geldart</t>
  </si>
  <si>
    <t>??? Writhe</t>
  </si>
  <si>
    <t>1st Qtr - 14 pts</t>
  </si>
  <si>
    <t>&lt;at least</t>
  </si>
  <si>
    <t>Technical: Coach Kathy Mosolino (2) - Ejected 4:28 4th qtr</t>
  </si>
  <si>
    <t>Jeffrey, Jill</t>
  </si>
  <si>
    <t>Assumed Coaching of Team</t>
  </si>
  <si>
    <t>??? Gill</t>
  </si>
  <si>
    <t>??? Longo</t>
  </si>
  <si>
    <t>3rd Qtr - 11 pts</t>
  </si>
  <si>
    <t>Houston Vaughan</t>
  </si>
  <si>
    <t>Tom Perreault</t>
  </si>
  <si>
    <t>Ken Mauer (Jr or Sr)</t>
  </si>
  <si>
    <t>Nothing in Times-Picayune</t>
  </si>
  <si>
    <t>Info from:</t>
  </si>
  <si>
    <t>&lt;&lt;at least</t>
  </si>
  <si>
    <t>Technical, 1st Qtr - 14 pts</t>
  </si>
  <si>
    <t>Technical: Coach Mosolino 4th Qtr, Carol Blazejowski 4th Qtr</t>
  </si>
  <si>
    <t>Bill Campo</t>
  </si>
  <si>
    <t>?? O'Connor</t>
  </si>
  <si>
    <t>Omaha World-Herald</t>
  </si>
  <si>
    <t>??? Beckius</t>
  </si>
  <si>
    <t>??? Buchanan</t>
  </si>
  <si>
    <t>Tech: Coach Kirk (2)</t>
  </si>
  <si>
    <t>Injured Ankle - 3rd Qtr</t>
  </si>
  <si>
    <t>These 2 papers stats had 10-12 differences</t>
  </si>
  <si>
    <t>Technicals: Coach vanBreda Kolff (2-3rd Qtr) &amp; Asst Coach Ray Scott</t>
  </si>
  <si>
    <t>Tech: Coaches VBK (2) &amp; Scott</t>
  </si>
  <si>
    <t>Tulane Univ.</t>
  </si>
  <si>
    <t>TECHS-2 Game ends 4:58 - NO 3 players</t>
  </si>
  <si>
    <t>Technicals: Vicky Chapman (2), Coach Ray Scott</t>
  </si>
  <si>
    <t>TECH; Coach SCOTT Game ends 4:58 - NO 3 players</t>
  </si>
  <si>
    <t>I used Times-Picayune</t>
  </si>
  <si>
    <t>Technicals: Coach Kirk (2) - excessive time outs used</t>
  </si>
  <si>
    <t xml:space="preserve">  Omaha World-Herald</t>
  </si>
  <si>
    <t>Techncals: Coach Kirk (2) - ejected 2nd Qtr</t>
  </si>
  <si>
    <t>Tech: Coach VBK (2)</t>
  </si>
  <si>
    <t>Technicals: Coach vanBreda Kolff (2) - ejected 3rd Qtr</t>
  </si>
  <si>
    <t xml:space="preserve"> 10 in 1st qtr</t>
  </si>
  <si>
    <t>Name not in Paper</t>
  </si>
  <si>
    <t>OT - Foul Out early 4th Q</t>
  </si>
  <si>
    <t>Chapman, Vicky - Ejected</t>
  </si>
  <si>
    <t>Name Not in Newspapers</t>
  </si>
  <si>
    <t>Injured - Ankle</t>
  </si>
  <si>
    <t>Fuller, Mary</t>
  </si>
  <si>
    <t>Meyers, Ann</t>
  </si>
  <si>
    <t>Name Not in Newspaper</t>
  </si>
  <si>
    <t xml:space="preserve"> Injured - </t>
  </si>
  <si>
    <t xml:space="preserve">Injured - </t>
  </si>
  <si>
    <t>Injured - Foot</t>
  </si>
  <si>
    <t>Matthews, Linda</t>
  </si>
  <si>
    <t>Newspapers had Young - I chose Faye based on Media Guide games played</t>
  </si>
  <si>
    <t>Technical 4th Qtr</t>
  </si>
  <si>
    <t>Injured - Seperated Shoulder</t>
  </si>
  <si>
    <t>Injured - Knee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</si>
</sst>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5" fillId="4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10" fillId="0" borderId="0" xfId="1" applyNumberFormat="1" applyFont="1" applyFill="1"/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10" fillId="6" borderId="0" xfId="1" applyNumberFormat="1" applyFont="1" applyFill="1"/>
    <xf numFmtId="164" fontId="2" fillId="4" borderId="0" xfId="1" quotePrefix="1" applyNumberFormat="1" applyFont="1" applyFill="1" applyAlignment="1">
      <alignment horizontal="center" vertical="center"/>
    </xf>
    <xf numFmtId="0" fontId="21" fillId="4" borderId="0" xfId="0" applyFont="1" applyFill="1"/>
    <xf numFmtId="0" fontId="2" fillId="4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" fillId="4" borderId="0" xfId="0" quotePrefix="1" applyFont="1" applyFill="1" applyAlignment="1">
      <alignment horizontal="center"/>
    </xf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0" fontId="18" fillId="4" borderId="0" xfId="0" applyFont="1" applyFill="1"/>
    <xf numFmtId="0" fontId="11" fillId="0" borderId="0" xfId="0" applyFont="1" applyAlignment="1">
      <alignment horizontal="right"/>
    </xf>
    <xf numFmtId="0" fontId="23" fillId="0" borderId="0" xfId="0" applyFont="1"/>
    <xf numFmtId="165" fontId="5" fillId="0" borderId="0" xfId="0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0" fontId="7" fillId="6" borderId="0" xfId="0" applyFont="1" applyFill="1"/>
    <xf numFmtId="0" fontId="5" fillId="6" borderId="0" xfId="0" applyFont="1" applyFill="1" applyAlignment="1">
      <alignment horizontal="center"/>
    </xf>
    <xf numFmtId="0" fontId="7" fillId="6" borderId="0" xfId="0" applyFont="1" applyFill="1" applyAlignment="1">
      <alignment horizontal="right"/>
    </xf>
    <xf numFmtId="0" fontId="24" fillId="0" borderId="0" xfId="0" applyFont="1"/>
    <xf numFmtId="0" fontId="7" fillId="6" borderId="0" xfId="0" applyFont="1" applyFill="1" applyAlignment="1">
      <alignment horizontal="left"/>
    </xf>
    <xf numFmtId="165" fontId="11" fillId="0" borderId="0" xfId="0" applyNumberFormat="1" applyFont="1"/>
    <xf numFmtId="0" fontId="7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 vertical="center"/>
    </xf>
    <xf numFmtId="164" fontId="14" fillId="4" borderId="0" xfId="1" applyNumberFormat="1" applyFont="1" applyFill="1" applyAlignment="1">
      <alignment horizontal="center" vertical="center"/>
    </xf>
    <xf numFmtId="0" fontId="2" fillId="0" borderId="0" xfId="0" quotePrefix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5A44-8FF9-429B-8DA2-F1FC64216E96}">
  <sheetPr>
    <tabColor rgb="FFFF0000"/>
    <pageSetUpPr fitToPage="1"/>
  </sheetPr>
  <dimension ref="A1:AB51"/>
  <sheetViews>
    <sheetView tabSelected="1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29559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114</v>
      </c>
      <c r="D4" s="7" t="s">
        <v>5</v>
      </c>
      <c r="E4" s="8"/>
      <c r="F4" s="5"/>
      <c r="G4" s="1"/>
      <c r="J4" s="15" t="s">
        <v>225</v>
      </c>
      <c r="K4" s="16" t="s">
        <v>45</v>
      </c>
      <c r="L4" s="17"/>
      <c r="M4" s="18"/>
      <c r="N4" s="19">
        <v>33</v>
      </c>
      <c r="O4" s="19">
        <v>20</v>
      </c>
      <c r="P4" s="19">
        <v>25</v>
      </c>
      <c r="Q4" s="19">
        <v>21</v>
      </c>
      <c r="R4" s="20"/>
      <c r="S4" s="21">
        <f>SUM(N4:R4)</f>
        <v>99</v>
      </c>
      <c r="T4" s="22">
        <v>355</v>
      </c>
    </row>
    <row r="5" spans="1:28" x14ac:dyDescent="0.3">
      <c r="B5" s="1"/>
      <c r="C5" s="6" t="s">
        <v>224</v>
      </c>
      <c r="D5" s="7" t="s">
        <v>6</v>
      </c>
      <c r="E5" s="1"/>
      <c r="F5" s="1"/>
      <c r="G5" s="1"/>
      <c r="J5" s="15" t="s">
        <v>226</v>
      </c>
      <c r="K5" s="16" t="s">
        <v>60</v>
      </c>
      <c r="L5" s="17"/>
      <c r="M5" s="18"/>
      <c r="N5" s="19">
        <v>28</v>
      </c>
      <c r="O5" s="19">
        <v>18</v>
      </c>
      <c r="P5" s="19">
        <v>20</v>
      </c>
      <c r="Q5" s="19">
        <v>20</v>
      </c>
      <c r="R5" s="20"/>
      <c r="S5" s="21">
        <f>SUM(N5:R5)</f>
        <v>86</v>
      </c>
      <c r="T5" s="22">
        <v>355</v>
      </c>
      <c r="U5" s="1"/>
      <c r="V5" s="1"/>
      <c r="W5" s="1"/>
    </row>
    <row r="6" spans="1:28" x14ac:dyDescent="0.3">
      <c r="C6" s="23">
        <v>1341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435</v>
      </c>
      <c r="D7" s="7" t="s">
        <v>8</v>
      </c>
      <c r="G7" s="1"/>
      <c r="S7" s="1"/>
      <c r="T7" s="25" t="s">
        <v>9</v>
      </c>
      <c r="U7" s="1"/>
      <c r="V7" s="26">
        <v>355</v>
      </c>
      <c r="W7" s="1"/>
    </row>
    <row r="8" spans="1:28" x14ac:dyDescent="0.3">
      <c r="B8" s="1"/>
      <c r="C8" s="24" t="s">
        <v>436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32</v>
      </c>
      <c r="E13" s="27" t="s">
        <v>474</v>
      </c>
      <c r="F13" s="27"/>
      <c r="G13" s="27"/>
      <c r="H13" s="27"/>
      <c r="I13" s="27"/>
      <c r="J13" s="27"/>
      <c r="K13" s="27"/>
      <c r="L13" s="83"/>
      <c r="M13" s="27"/>
      <c r="N13" s="27">
        <f>SUM(L13:M13)</f>
        <v>0</v>
      </c>
      <c r="O13" s="27"/>
      <c r="P13" s="39"/>
      <c r="Q13" s="83"/>
      <c r="R13" s="83"/>
      <c r="S13" s="83"/>
      <c r="T13" s="27">
        <f>+(F13*2)+J13</f>
        <v>0</v>
      </c>
      <c r="U13" s="40" t="str">
        <f>IFERROR(((T13+Q13+N13-R13)+(O13*2))/E13,"")</f>
        <v/>
      </c>
      <c r="V13" s="22">
        <v>355</v>
      </c>
      <c r="W13" s="22" t="s">
        <v>82</v>
      </c>
      <c r="X13" s="22" t="s">
        <v>98</v>
      </c>
      <c r="Y13" s="66">
        <v>1341</v>
      </c>
      <c r="Z13" s="41"/>
      <c r="AA13" s="1" t="s">
        <v>99</v>
      </c>
      <c r="AB13" s="28" t="s">
        <v>261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10</v>
      </c>
      <c r="E14" s="27">
        <v>42</v>
      </c>
      <c r="F14" s="27">
        <v>7</v>
      </c>
      <c r="G14" s="27">
        <v>11</v>
      </c>
      <c r="H14" s="27"/>
      <c r="I14" s="27"/>
      <c r="J14" s="27">
        <v>0</v>
      </c>
      <c r="K14" s="27">
        <v>3</v>
      </c>
      <c r="L14" s="83"/>
      <c r="M14" s="27">
        <v>2</v>
      </c>
      <c r="N14" s="27">
        <f t="shared" ref="N14:N19" si="0">SUM(L14:M14)</f>
        <v>2</v>
      </c>
      <c r="O14" s="39">
        <v>5</v>
      </c>
      <c r="P14" s="39">
        <v>4</v>
      </c>
      <c r="Q14" s="85"/>
      <c r="R14" s="85"/>
      <c r="S14" s="85"/>
      <c r="T14" s="27">
        <f t="shared" ref="T14:T24" si="1">+(F14*2)+J14</f>
        <v>14</v>
      </c>
      <c r="U14" s="40">
        <f t="shared" ref="U14:U24" si="2">IFERROR(((T14+Q14+N14-R14)+(O14*2))/E14,"")</f>
        <v>0.61904761904761907</v>
      </c>
      <c r="V14" s="22">
        <v>355</v>
      </c>
      <c r="W14" s="22" t="s">
        <v>82</v>
      </c>
      <c r="X14" s="22" t="s">
        <v>98</v>
      </c>
      <c r="Y14" s="66">
        <v>1341</v>
      </c>
      <c r="Z14" s="41"/>
      <c r="AA14" s="1" t="s">
        <v>99</v>
      </c>
      <c r="AB14" s="28" t="s">
        <v>261</v>
      </c>
    </row>
    <row r="15" spans="1:28" x14ac:dyDescent="0.3">
      <c r="A15" s="1" t="s">
        <v>59</v>
      </c>
      <c r="B15" s="1" t="s">
        <v>46</v>
      </c>
      <c r="C15" s="27" t="s">
        <v>57</v>
      </c>
      <c r="D15" s="38">
        <v>20</v>
      </c>
      <c r="E15" s="27" t="s">
        <v>474</v>
      </c>
      <c r="F15" s="27"/>
      <c r="G15" s="27"/>
      <c r="H15" s="27"/>
      <c r="I15" s="27"/>
      <c r="J15" s="27"/>
      <c r="K15" s="27"/>
      <c r="L15" s="83"/>
      <c r="M15" s="27"/>
      <c r="N15" s="27">
        <f t="shared" si="0"/>
        <v>0</v>
      </c>
      <c r="O15" s="39"/>
      <c r="P15" s="39"/>
      <c r="Q15" s="85"/>
      <c r="R15" s="85"/>
      <c r="S15" s="85"/>
      <c r="T15" s="27">
        <f t="shared" si="1"/>
        <v>0</v>
      </c>
      <c r="U15" s="40" t="str">
        <f t="shared" si="2"/>
        <v/>
      </c>
      <c r="V15" s="22">
        <v>355</v>
      </c>
      <c r="W15" s="22" t="s">
        <v>82</v>
      </c>
      <c r="X15" s="22" t="s">
        <v>98</v>
      </c>
      <c r="Y15" s="66">
        <v>1341</v>
      </c>
      <c r="Z15" s="41"/>
      <c r="AA15" s="1" t="s">
        <v>99</v>
      </c>
      <c r="AB15" s="28" t="s">
        <v>261</v>
      </c>
    </row>
    <row r="16" spans="1:28" x14ac:dyDescent="0.3">
      <c r="A16" s="1" t="s">
        <v>59</v>
      </c>
      <c r="B16" s="1" t="s">
        <v>46</v>
      </c>
      <c r="C16" s="27" t="s">
        <v>49</v>
      </c>
      <c r="D16" s="38">
        <v>44</v>
      </c>
      <c r="E16" s="27">
        <v>44</v>
      </c>
      <c r="F16" s="27">
        <v>10</v>
      </c>
      <c r="G16" s="27">
        <v>19</v>
      </c>
      <c r="H16" s="27"/>
      <c r="I16" s="27"/>
      <c r="J16" s="27">
        <v>6</v>
      </c>
      <c r="K16" s="27">
        <v>7</v>
      </c>
      <c r="L16" s="83"/>
      <c r="M16" s="27">
        <v>2</v>
      </c>
      <c r="N16" s="27">
        <f t="shared" si="0"/>
        <v>2</v>
      </c>
      <c r="O16" s="39">
        <v>3</v>
      </c>
      <c r="P16" s="39">
        <v>2</v>
      </c>
      <c r="Q16" s="85"/>
      <c r="R16" s="85"/>
      <c r="S16" s="85"/>
      <c r="T16" s="27">
        <f t="shared" si="1"/>
        <v>26</v>
      </c>
      <c r="U16" s="40">
        <f t="shared" si="2"/>
        <v>0.77272727272727271</v>
      </c>
      <c r="V16" s="22">
        <v>355</v>
      </c>
      <c r="W16" s="22" t="s">
        <v>82</v>
      </c>
      <c r="X16" s="22" t="s">
        <v>98</v>
      </c>
      <c r="Y16" s="66">
        <v>1341</v>
      </c>
      <c r="Z16" s="41" t="s">
        <v>437</v>
      </c>
      <c r="AA16" s="1" t="s">
        <v>99</v>
      </c>
      <c r="AB16" s="28" t="s">
        <v>261</v>
      </c>
    </row>
    <row r="17" spans="1:28" x14ac:dyDescent="0.3">
      <c r="A17" s="1" t="s">
        <v>59</v>
      </c>
      <c r="B17" s="1" t="s">
        <v>46</v>
      </c>
      <c r="C17" s="27" t="s">
        <v>50</v>
      </c>
      <c r="D17" s="38">
        <v>30</v>
      </c>
      <c r="E17" s="27">
        <v>23</v>
      </c>
      <c r="F17" s="27">
        <v>2</v>
      </c>
      <c r="G17" s="27">
        <v>7</v>
      </c>
      <c r="H17" s="27"/>
      <c r="I17" s="27"/>
      <c r="J17" s="27">
        <v>5</v>
      </c>
      <c r="K17" s="27">
        <v>10</v>
      </c>
      <c r="L17" s="83"/>
      <c r="M17" s="27">
        <v>3</v>
      </c>
      <c r="N17" s="27">
        <f t="shared" si="0"/>
        <v>3</v>
      </c>
      <c r="O17" s="39">
        <v>0</v>
      </c>
      <c r="P17" s="39">
        <v>5</v>
      </c>
      <c r="Q17" s="85"/>
      <c r="R17" s="85"/>
      <c r="S17" s="85"/>
      <c r="T17" s="27">
        <f t="shared" si="1"/>
        <v>9</v>
      </c>
      <c r="U17" s="40">
        <f t="shared" si="2"/>
        <v>0.52173913043478259</v>
      </c>
      <c r="V17" s="22">
        <v>355</v>
      </c>
      <c r="W17" s="22" t="s">
        <v>82</v>
      </c>
      <c r="X17" s="22" t="s">
        <v>98</v>
      </c>
      <c r="Y17" s="66">
        <v>1341</v>
      </c>
      <c r="Z17" s="41"/>
      <c r="AA17" s="1" t="s">
        <v>99</v>
      </c>
      <c r="AB17" s="28" t="s">
        <v>261</v>
      </c>
    </row>
    <row r="18" spans="1:28" x14ac:dyDescent="0.3">
      <c r="A18" s="1" t="s">
        <v>59</v>
      </c>
      <c r="B18" s="1" t="s">
        <v>46</v>
      </c>
      <c r="C18" s="27" t="s">
        <v>51</v>
      </c>
      <c r="D18" s="38">
        <v>25</v>
      </c>
      <c r="E18" s="27">
        <v>24</v>
      </c>
      <c r="F18" s="27">
        <v>2</v>
      </c>
      <c r="G18" s="27">
        <v>5</v>
      </c>
      <c r="H18" s="27"/>
      <c r="I18" s="27"/>
      <c r="J18" s="27">
        <v>2</v>
      </c>
      <c r="K18" s="27">
        <v>2</v>
      </c>
      <c r="L18" s="83"/>
      <c r="M18" s="27">
        <v>2</v>
      </c>
      <c r="N18" s="27">
        <f t="shared" si="0"/>
        <v>2</v>
      </c>
      <c r="O18" s="39">
        <v>3</v>
      </c>
      <c r="P18" s="39">
        <v>5</v>
      </c>
      <c r="Q18" s="85"/>
      <c r="R18" s="85"/>
      <c r="S18" s="85"/>
      <c r="T18" s="27">
        <f t="shared" si="1"/>
        <v>6</v>
      </c>
      <c r="U18" s="40">
        <f t="shared" si="2"/>
        <v>0.58333333333333337</v>
      </c>
      <c r="V18" s="22">
        <v>355</v>
      </c>
      <c r="W18" s="22" t="s">
        <v>82</v>
      </c>
      <c r="X18" s="22" t="s">
        <v>98</v>
      </c>
      <c r="Y18" s="66">
        <v>1341</v>
      </c>
      <c r="Z18" s="41"/>
      <c r="AA18" s="1" t="s">
        <v>99</v>
      </c>
      <c r="AB18" s="28" t="s">
        <v>261</v>
      </c>
    </row>
    <row r="19" spans="1:28" x14ac:dyDescent="0.3">
      <c r="A19" s="1" t="s">
        <v>59</v>
      </c>
      <c r="B19" s="1" t="s">
        <v>46</v>
      </c>
      <c r="C19" s="27" t="s">
        <v>52</v>
      </c>
      <c r="D19" s="38">
        <v>11</v>
      </c>
      <c r="E19" s="27">
        <v>24</v>
      </c>
      <c r="F19" s="27">
        <v>2</v>
      </c>
      <c r="G19" s="27">
        <v>8</v>
      </c>
      <c r="H19" s="27"/>
      <c r="I19" s="27"/>
      <c r="J19" s="27">
        <v>6</v>
      </c>
      <c r="K19" s="27">
        <v>7</v>
      </c>
      <c r="L19" s="83"/>
      <c r="M19" s="27">
        <v>4</v>
      </c>
      <c r="N19" s="27">
        <f t="shared" si="0"/>
        <v>4</v>
      </c>
      <c r="O19" s="39">
        <v>2</v>
      </c>
      <c r="P19" s="39">
        <v>1</v>
      </c>
      <c r="Q19" s="85"/>
      <c r="R19" s="85"/>
      <c r="S19" s="85"/>
      <c r="T19" s="27">
        <f t="shared" si="1"/>
        <v>10</v>
      </c>
      <c r="U19" s="40">
        <f t="shared" si="2"/>
        <v>0.75</v>
      </c>
      <c r="V19" s="22">
        <v>355</v>
      </c>
      <c r="W19" s="22" t="s">
        <v>82</v>
      </c>
      <c r="X19" s="22" t="s">
        <v>98</v>
      </c>
      <c r="Y19" s="66">
        <v>1341</v>
      </c>
      <c r="Z19" s="41"/>
      <c r="AA19" s="1" t="s">
        <v>99</v>
      </c>
      <c r="AB19" s="28" t="s">
        <v>261</v>
      </c>
    </row>
    <row r="20" spans="1:28" x14ac:dyDescent="0.3">
      <c r="A20" s="1" t="s">
        <v>59</v>
      </c>
      <c r="B20" s="1" t="s">
        <v>46</v>
      </c>
      <c r="C20" s="27" t="s">
        <v>58</v>
      </c>
      <c r="D20" s="38">
        <v>55</v>
      </c>
      <c r="E20" s="27" t="s">
        <v>474</v>
      </c>
      <c r="F20" s="27"/>
      <c r="G20" s="27"/>
      <c r="H20" s="27"/>
      <c r="I20" s="27"/>
      <c r="J20" s="27"/>
      <c r="K20" s="27"/>
      <c r="L20" s="83"/>
      <c r="M20" s="27"/>
      <c r="N20" s="27">
        <f>SUM(L20:M20)</f>
        <v>0</v>
      </c>
      <c r="O20" s="39"/>
      <c r="P20" s="39"/>
      <c r="Q20" s="85"/>
      <c r="R20" s="85"/>
      <c r="S20" s="85"/>
      <c r="T20" s="27">
        <f t="shared" si="1"/>
        <v>0</v>
      </c>
      <c r="U20" s="40" t="str">
        <f t="shared" si="2"/>
        <v/>
      </c>
      <c r="V20" s="22">
        <v>355</v>
      </c>
      <c r="W20" s="22" t="s">
        <v>82</v>
      </c>
      <c r="X20" s="22" t="s">
        <v>98</v>
      </c>
      <c r="Y20" s="66">
        <v>1341</v>
      </c>
      <c r="Z20" s="41"/>
      <c r="AA20" s="1" t="s">
        <v>99</v>
      </c>
      <c r="AB20" s="28" t="s">
        <v>261</v>
      </c>
    </row>
    <row r="21" spans="1:28" x14ac:dyDescent="0.3">
      <c r="A21" s="1" t="s">
        <v>59</v>
      </c>
      <c r="B21" s="1" t="s">
        <v>46</v>
      </c>
      <c r="C21" s="27" t="s">
        <v>53</v>
      </c>
      <c r="D21" s="38">
        <v>31</v>
      </c>
      <c r="E21" s="27">
        <v>25</v>
      </c>
      <c r="F21" s="27">
        <v>5</v>
      </c>
      <c r="G21" s="27">
        <v>6</v>
      </c>
      <c r="H21" s="27"/>
      <c r="I21" s="27"/>
      <c r="J21" s="27">
        <v>4</v>
      </c>
      <c r="K21" s="27">
        <v>4</v>
      </c>
      <c r="L21" s="83"/>
      <c r="M21" s="27">
        <v>7</v>
      </c>
      <c r="N21" s="27">
        <f>SUM(L21:M21)</f>
        <v>7</v>
      </c>
      <c r="O21" s="39">
        <v>6</v>
      </c>
      <c r="P21" s="55">
        <v>6</v>
      </c>
      <c r="Q21" s="85"/>
      <c r="R21" s="85"/>
      <c r="S21" s="85"/>
      <c r="T21" s="27">
        <f t="shared" si="1"/>
        <v>14</v>
      </c>
      <c r="U21" s="40">
        <f t="shared" si="2"/>
        <v>1.32</v>
      </c>
      <c r="V21" s="22">
        <v>355</v>
      </c>
      <c r="W21" s="22" t="s">
        <v>82</v>
      </c>
      <c r="X21" s="22" t="s">
        <v>98</v>
      </c>
      <c r="Y21" s="66">
        <v>1341</v>
      </c>
      <c r="Z21" s="41"/>
      <c r="AA21" s="1" t="s">
        <v>99</v>
      </c>
      <c r="AB21" s="28" t="s">
        <v>261</v>
      </c>
    </row>
    <row r="22" spans="1:28" x14ac:dyDescent="0.3">
      <c r="A22" s="1" t="s">
        <v>59</v>
      </c>
      <c r="B22" s="1" t="s">
        <v>46</v>
      </c>
      <c r="C22" s="27" t="s">
        <v>54</v>
      </c>
      <c r="D22" s="38">
        <v>33</v>
      </c>
      <c r="E22" s="27">
        <v>29</v>
      </c>
      <c r="F22" s="27">
        <v>3</v>
      </c>
      <c r="G22" s="27">
        <v>7</v>
      </c>
      <c r="H22" s="27"/>
      <c r="I22" s="27"/>
      <c r="J22" s="27">
        <v>0</v>
      </c>
      <c r="K22" s="27">
        <v>0</v>
      </c>
      <c r="L22" s="83"/>
      <c r="M22" s="27">
        <v>0</v>
      </c>
      <c r="N22" s="27">
        <f>SUM(L22:M22)</f>
        <v>0</v>
      </c>
      <c r="O22" s="39">
        <v>3</v>
      </c>
      <c r="P22" s="39">
        <v>1</v>
      </c>
      <c r="Q22" s="85"/>
      <c r="R22" s="85"/>
      <c r="S22" s="85"/>
      <c r="T22" s="27">
        <f t="shared" si="1"/>
        <v>6</v>
      </c>
      <c r="U22" s="40">
        <f t="shared" si="2"/>
        <v>0.41379310344827586</v>
      </c>
      <c r="V22" s="22">
        <v>355</v>
      </c>
      <c r="W22" s="22" t="s">
        <v>82</v>
      </c>
      <c r="X22" s="22" t="s">
        <v>98</v>
      </c>
      <c r="Y22" s="66">
        <v>1341</v>
      </c>
      <c r="Z22" s="41"/>
      <c r="AA22" s="1" t="s">
        <v>99</v>
      </c>
      <c r="AB22" s="28" t="s">
        <v>261</v>
      </c>
    </row>
    <row r="23" spans="1:28" x14ac:dyDescent="0.3">
      <c r="A23" s="1" t="s">
        <v>59</v>
      </c>
      <c r="B23" s="1" t="s">
        <v>46</v>
      </c>
      <c r="C23" s="27" t="s">
        <v>55</v>
      </c>
      <c r="D23" s="38">
        <v>23</v>
      </c>
      <c r="E23" s="27">
        <v>6</v>
      </c>
      <c r="F23" s="27">
        <v>0</v>
      </c>
      <c r="G23" s="27">
        <v>0</v>
      </c>
      <c r="H23" s="27"/>
      <c r="I23" s="27"/>
      <c r="J23" s="27">
        <v>2</v>
      </c>
      <c r="K23" s="27">
        <v>2</v>
      </c>
      <c r="L23" s="83"/>
      <c r="M23" s="27">
        <v>1</v>
      </c>
      <c r="N23" s="27">
        <f>SUM(L23:M23)</f>
        <v>1</v>
      </c>
      <c r="O23" s="39">
        <v>0</v>
      </c>
      <c r="P23" s="39">
        <v>0</v>
      </c>
      <c r="Q23" s="85"/>
      <c r="R23" s="85"/>
      <c r="S23" s="85"/>
      <c r="T23" s="27">
        <f t="shared" si="1"/>
        <v>2</v>
      </c>
      <c r="U23" s="40">
        <f t="shared" si="2"/>
        <v>0.5</v>
      </c>
      <c r="V23" s="22">
        <v>355</v>
      </c>
      <c r="W23" s="22" t="s">
        <v>82</v>
      </c>
      <c r="X23" s="22" t="s">
        <v>98</v>
      </c>
      <c r="Y23" s="66">
        <v>1341</v>
      </c>
      <c r="Z23" s="41"/>
      <c r="AA23" s="1" t="s">
        <v>99</v>
      </c>
      <c r="AB23" s="28" t="s">
        <v>261</v>
      </c>
    </row>
    <row r="24" spans="1:28" x14ac:dyDescent="0.3">
      <c r="A24" s="1" t="s">
        <v>59</v>
      </c>
      <c r="B24" s="1" t="s">
        <v>46</v>
      </c>
      <c r="C24" s="27" t="s">
        <v>56</v>
      </c>
      <c r="D24" s="38">
        <v>22</v>
      </c>
      <c r="E24" s="27">
        <v>23</v>
      </c>
      <c r="F24" s="27">
        <v>2</v>
      </c>
      <c r="G24" s="27">
        <v>2</v>
      </c>
      <c r="H24" s="27"/>
      <c r="I24" s="27"/>
      <c r="J24" s="27">
        <v>8</v>
      </c>
      <c r="K24" s="27">
        <v>9</v>
      </c>
      <c r="L24" s="83"/>
      <c r="M24" s="27">
        <v>11</v>
      </c>
      <c r="N24" s="27">
        <f>SUM(L24:M24)</f>
        <v>11</v>
      </c>
      <c r="O24" s="39">
        <v>1</v>
      </c>
      <c r="P24" s="39">
        <v>4</v>
      </c>
      <c r="Q24" s="85"/>
      <c r="R24" s="85"/>
      <c r="S24" s="85"/>
      <c r="T24" s="27">
        <f t="shared" si="1"/>
        <v>12</v>
      </c>
      <c r="U24" s="40">
        <f t="shared" si="2"/>
        <v>1.0869565217391304</v>
      </c>
      <c r="V24" s="22">
        <v>355</v>
      </c>
      <c r="W24" s="22" t="s">
        <v>82</v>
      </c>
      <c r="X24" s="22" t="s">
        <v>98</v>
      </c>
      <c r="Y24" s="66">
        <v>1341</v>
      </c>
      <c r="Z24" s="41"/>
      <c r="AA24" s="1" t="s">
        <v>99</v>
      </c>
      <c r="AB24" s="28" t="s">
        <v>261</v>
      </c>
    </row>
    <row r="25" spans="1:28" x14ac:dyDescent="0.3">
      <c r="A25" s="1" t="s">
        <v>59</v>
      </c>
      <c r="B25" s="1" t="s">
        <v>46</v>
      </c>
      <c r="C25" s="55" t="s">
        <v>39</v>
      </c>
      <c r="D25" s="1"/>
      <c r="E25" s="55"/>
      <c r="F25" s="42"/>
      <c r="G25" s="42"/>
      <c r="H25" s="42"/>
      <c r="I25" s="42"/>
      <c r="J25" s="42"/>
      <c r="K25" s="55"/>
      <c r="L25" s="42"/>
      <c r="M25" s="42"/>
      <c r="N25" s="27"/>
      <c r="O25" s="42"/>
      <c r="P25" s="42"/>
      <c r="Q25" s="42"/>
      <c r="R25" s="55">
        <v>24</v>
      </c>
      <c r="S25" s="42"/>
      <c r="T25" s="27"/>
      <c r="U25" s="40" t="str">
        <f t="shared" ref="U25" si="3">_xlfn.IFNA("",((T25+Q25+N25-R25)+(O25*2))/E25)</f>
        <v/>
      </c>
      <c r="V25" s="22">
        <v>355</v>
      </c>
      <c r="W25" s="22" t="s">
        <v>82</v>
      </c>
      <c r="X25" s="22" t="s">
        <v>98</v>
      </c>
      <c r="Y25" s="66">
        <v>1341</v>
      </c>
      <c r="Z25" s="41"/>
      <c r="AA25" s="1" t="s">
        <v>99</v>
      </c>
      <c r="AB25" s="28" t="s">
        <v>261</v>
      </c>
    </row>
    <row r="26" spans="1:28" x14ac:dyDescent="0.3">
      <c r="A26" s="43" t="s">
        <v>59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33</v>
      </c>
      <c r="G26" s="44">
        <f t="shared" si="4"/>
        <v>65</v>
      </c>
      <c r="H26" s="44">
        <f t="shared" si="4"/>
        <v>0</v>
      </c>
      <c r="I26" s="44">
        <f t="shared" si="4"/>
        <v>0</v>
      </c>
      <c r="J26" s="44">
        <f t="shared" si="4"/>
        <v>33</v>
      </c>
      <c r="K26" s="44">
        <f t="shared" si="4"/>
        <v>44</v>
      </c>
      <c r="L26" s="44">
        <f t="shared" si="4"/>
        <v>0</v>
      </c>
      <c r="M26" s="44">
        <f t="shared" si="4"/>
        <v>32</v>
      </c>
      <c r="N26" s="44">
        <f t="shared" si="4"/>
        <v>32</v>
      </c>
      <c r="O26" s="44">
        <f t="shared" si="4"/>
        <v>23</v>
      </c>
      <c r="P26" s="44">
        <f t="shared" si="4"/>
        <v>28</v>
      </c>
      <c r="Q26" s="44">
        <f t="shared" si="4"/>
        <v>0</v>
      </c>
      <c r="R26" s="44">
        <f t="shared" si="4"/>
        <v>24</v>
      </c>
      <c r="S26" s="44">
        <f t="shared" si="4"/>
        <v>0</v>
      </c>
      <c r="T26" s="44">
        <f t="shared" si="4"/>
        <v>99</v>
      </c>
      <c r="U26" s="45">
        <f>((T26+Q26+N26-R26)+(O26*2))/E26</f>
        <v>0.63749999999999996</v>
      </c>
      <c r="V26" s="46">
        <v>355</v>
      </c>
      <c r="W26" s="46" t="s">
        <v>82</v>
      </c>
      <c r="X26" s="46" t="s">
        <v>98</v>
      </c>
      <c r="Y26" s="67">
        <v>1341</v>
      </c>
      <c r="Z26" s="70" t="s">
        <v>402</v>
      </c>
      <c r="AA26" s="43" t="s">
        <v>99</v>
      </c>
      <c r="AB26" s="71" t="s">
        <v>261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0.50769230769230766</v>
      </c>
      <c r="H27" s="27"/>
      <c r="I27" s="1"/>
      <c r="J27" s="48" t="s">
        <v>42</v>
      </c>
      <c r="K27" s="50">
        <f>J26/K26</f>
        <v>0.75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s="1" t="s">
        <v>403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157</v>
      </c>
      <c r="D35" s="38">
        <v>17</v>
      </c>
      <c r="E35" s="27">
        <v>16</v>
      </c>
      <c r="F35" s="27">
        <v>3</v>
      </c>
      <c r="G35" s="27">
        <v>6</v>
      </c>
      <c r="H35" s="27"/>
      <c r="I35" s="27"/>
      <c r="J35" s="27">
        <v>0</v>
      </c>
      <c r="K35" s="27">
        <v>0</v>
      </c>
      <c r="L35" s="83"/>
      <c r="M35" s="27">
        <v>1</v>
      </c>
      <c r="N35" s="27">
        <f>SUM(L35:M35)</f>
        <v>1</v>
      </c>
      <c r="O35" s="27">
        <v>1</v>
      </c>
      <c r="P35" s="39">
        <v>4</v>
      </c>
      <c r="Q35" s="83"/>
      <c r="R35" s="83"/>
      <c r="S35" s="83"/>
      <c r="T35" s="27">
        <f>(H35*3)+((F35-H35)*2)+J35</f>
        <v>6</v>
      </c>
      <c r="U35" s="40">
        <f>IFERROR(((T35+Q35+N35-R35)+(O35*2))/E35,"")</f>
        <v>0.5625</v>
      </c>
      <c r="V35" s="22">
        <v>355</v>
      </c>
      <c r="W35" s="22" t="s">
        <v>97</v>
      </c>
      <c r="X35" s="22" t="s">
        <v>83</v>
      </c>
      <c r="Y35" s="66">
        <v>1341</v>
      </c>
      <c r="Z35" s="41"/>
      <c r="AA35" s="1" t="s">
        <v>155</v>
      </c>
      <c r="AB35" s="28" t="s">
        <v>241</v>
      </c>
    </row>
    <row r="36" spans="1:28" x14ac:dyDescent="0.3">
      <c r="A36" s="1" t="s">
        <v>46</v>
      </c>
      <c r="B36" s="1" t="s">
        <v>59</v>
      </c>
      <c r="C36" s="27" t="s">
        <v>158</v>
      </c>
      <c r="D36" s="84"/>
      <c r="E36" s="27" t="s">
        <v>400</v>
      </c>
      <c r="F36" s="27"/>
      <c r="G36" s="27"/>
      <c r="H36" s="27"/>
      <c r="I36" s="27"/>
      <c r="J36" s="27"/>
      <c r="K36" s="27"/>
      <c r="L36" s="83"/>
      <c r="M36" s="27"/>
      <c r="N36" s="27">
        <f t="shared" ref="N36:N41" si="5">SUM(L36:M36)</f>
        <v>0</v>
      </c>
      <c r="O36" s="39"/>
      <c r="P36" s="39"/>
      <c r="Q36" s="85"/>
      <c r="R36" s="85"/>
      <c r="S36" s="85"/>
      <c r="T36" s="39">
        <f t="shared" ref="T36:T41" si="6">(H36*3)+((F36-H36)*2)+J36</f>
        <v>0</v>
      </c>
      <c r="U36" s="40" t="str">
        <f t="shared" ref="U36:U46" si="7">IFERROR(((T36+Q36+N36-R36)+(O36*2))/E36,"")</f>
        <v/>
      </c>
      <c r="V36" s="22">
        <v>355</v>
      </c>
      <c r="W36" s="22" t="s">
        <v>97</v>
      </c>
      <c r="X36" s="22" t="s">
        <v>83</v>
      </c>
      <c r="Y36" s="66">
        <v>1341</v>
      </c>
      <c r="Z36" s="41"/>
      <c r="AA36" s="1" t="s">
        <v>155</v>
      </c>
      <c r="AB36" s="28" t="s">
        <v>241</v>
      </c>
    </row>
    <row r="37" spans="1:28" x14ac:dyDescent="0.3">
      <c r="A37" s="1" t="s">
        <v>46</v>
      </c>
      <c r="B37" s="1" t="s">
        <v>59</v>
      </c>
      <c r="C37" s="27" t="s">
        <v>159</v>
      </c>
      <c r="D37" s="38">
        <v>44</v>
      </c>
      <c r="E37" s="27">
        <v>16</v>
      </c>
      <c r="F37" s="27">
        <v>0</v>
      </c>
      <c r="G37" s="27">
        <v>2</v>
      </c>
      <c r="H37" s="27"/>
      <c r="I37" s="27"/>
      <c r="J37" s="27">
        <v>0</v>
      </c>
      <c r="K37" s="27">
        <v>0</v>
      </c>
      <c r="L37" s="83"/>
      <c r="M37" s="27">
        <v>4</v>
      </c>
      <c r="N37" s="27">
        <f t="shared" si="5"/>
        <v>4</v>
      </c>
      <c r="O37" s="39">
        <v>0</v>
      </c>
      <c r="P37" s="39">
        <v>5</v>
      </c>
      <c r="Q37" s="85"/>
      <c r="R37" s="85"/>
      <c r="S37" s="85"/>
      <c r="T37" s="39">
        <f t="shared" si="6"/>
        <v>0</v>
      </c>
      <c r="U37" s="40">
        <f t="shared" si="7"/>
        <v>0.25</v>
      </c>
      <c r="V37" s="22">
        <v>355</v>
      </c>
      <c r="W37" s="22" t="s">
        <v>97</v>
      </c>
      <c r="X37" s="22" t="s">
        <v>83</v>
      </c>
      <c r="Y37" s="66">
        <v>1341</v>
      </c>
      <c r="Z37" s="41"/>
      <c r="AA37" s="1" t="s">
        <v>155</v>
      </c>
      <c r="AB37" s="28" t="s">
        <v>241</v>
      </c>
    </row>
    <row r="38" spans="1:28" x14ac:dyDescent="0.3">
      <c r="A38" s="1" t="s">
        <v>46</v>
      </c>
      <c r="B38" s="1" t="s">
        <v>59</v>
      </c>
      <c r="C38" s="27" t="s">
        <v>160</v>
      </c>
      <c r="D38" s="38">
        <v>6</v>
      </c>
      <c r="E38" s="27">
        <v>33</v>
      </c>
      <c r="F38" s="27">
        <v>6</v>
      </c>
      <c r="G38" s="27">
        <v>13</v>
      </c>
      <c r="H38" s="27"/>
      <c r="I38" s="27"/>
      <c r="J38" s="27">
        <v>5</v>
      </c>
      <c r="K38" s="27">
        <v>6</v>
      </c>
      <c r="L38" s="83"/>
      <c r="M38" s="27">
        <v>1</v>
      </c>
      <c r="N38" s="27">
        <f t="shared" si="5"/>
        <v>1</v>
      </c>
      <c r="O38" s="39">
        <v>5</v>
      </c>
      <c r="P38" s="55">
        <v>6</v>
      </c>
      <c r="Q38" s="85"/>
      <c r="R38" s="85"/>
      <c r="S38" s="85"/>
      <c r="T38" s="39">
        <f t="shared" si="6"/>
        <v>17</v>
      </c>
      <c r="U38" s="40">
        <f t="shared" si="7"/>
        <v>0.84848484848484851</v>
      </c>
      <c r="V38" s="22">
        <v>355</v>
      </c>
      <c r="W38" s="22" t="s">
        <v>97</v>
      </c>
      <c r="X38" s="22" t="s">
        <v>83</v>
      </c>
      <c r="Y38" s="66">
        <v>1341</v>
      </c>
      <c r="Z38" s="41"/>
      <c r="AA38" s="1" t="s">
        <v>155</v>
      </c>
      <c r="AB38" s="28" t="s">
        <v>241</v>
      </c>
    </row>
    <row r="39" spans="1:28" x14ac:dyDescent="0.3">
      <c r="A39" s="1" t="s">
        <v>46</v>
      </c>
      <c r="B39" s="1" t="s">
        <v>59</v>
      </c>
      <c r="C39" s="27" t="s">
        <v>161</v>
      </c>
      <c r="D39" s="38">
        <v>33</v>
      </c>
      <c r="E39" s="27">
        <v>48</v>
      </c>
      <c r="F39" s="27">
        <v>8</v>
      </c>
      <c r="G39" s="27">
        <v>11</v>
      </c>
      <c r="H39" s="27"/>
      <c r="I39" s="27"/>
      <c r="J39" s="27">
        <v>13</v>
      </c>
      <c r="K39" s="27">
        <v>22</v>
      </c>
      <c r="L39" s="83"/>
      <c r="M39" s="27">
        <v>10</v>
      </c>
      <c r="N39" s="27">
        <f t="shared" si="5"/>
        <v>10</v>
      </c>
      <c r="O39" s="39">
        <v>4</v>
      </c>
      <c r="P39" s="39">
        <v>5</v>
      </c>
      <c r="Q39" s="85"/>
      <c r="R39" s="85"/>
      <c r="S39" s="85"/>
      <c r="T39" s="39">
        <f t="shared" si="6"/>
        <v>29</v>
      </c>
      <c r="U39" s="40">
        <f t="shared" si="7"/>
        <v>0.97916666666666663</v>
      </c>
      <c r="V39" s="22">
        <v>355</v>
      </c>
      <c r="W39" s="22" t="s">
        <v>97</v>
      </c>
      <c r="X39" s="22" t="s">
        <v>83</v>
      </c>
      <c r="Y39" s="66">
        <v>1341</v>
      </c>
      <c r="Z39" s="41"/>
      <c r="AA39" s="1" t="s">
        <v>155</v>
      </c>
      <c r="AB39" s="28" t="s">
        <v>241</v>
      </c>
    </row>
    <row r="40" spans="1:28" x14ac:dyDescent="0.3">
      <c r="A40" s="1" t="s">
        <v>46</v>
      </c>
      <c r="B40" s="1" t="s">
        <v>59</v>
      </c>
      <c r="C40" s="27" t="s">
        <v>162</v>
      </c>
      <c r="D40" s="38">
        <v>22</v>
      </c>
      <c r="E40" s="27" t="s">
        <v>400</v>
      </c>
      <c r="F40" s="27"/>
      <c r="G40" s="27"/>
      <c r="H40" s="27"/>
      <c r="I40" s="27"/>
      <c r="J40" s="27"/>
      <c r="K40" s="27"/>
      <c r="L40" s="83"/>
      <c r="M40" s="27"/>
      <c r="N40" s="27">
        <f t="shared" si="5"/>
        <v>0</v>
      </c>
      <c r="O40" s="39"/>
      <c r="P40" s="39"/>
      <c r="Q40" s="85"/>
      <c r="R40" s="85"/>
      <c r="S40" s="85"/>
      <c r="T40" s="39">
        <f t="shared" si="6"/>
        <v>0</v>
      </c>
      <c r="U40" s="40" t="str">
        <f t="shared" si="7"/>
        <v/>
      </c>
      <c r="V40" s="22">
        <v>355</v>
      </c>
      <c r="W40" s="22" t="s">
        <v>97</v>
      </c>
      <c r="X40" s="22" t="s">
        <v>83</v>
      </c>
      <c r="Y40" s="66">
        <v>1341</v>
      </c>
      <c r="Z40" s="41"/>
      <c r="AA40" s="1" t="s">
        <v>155</v>
      </c>
      <c r="AB40" s="28" t="s">
        <v>241</v>
      </c>
    </row>
    <row r="41" spans="1:28" x14ac:dyDescent="0.3">
      <c r="A41" s="1" t="s">
        <v>46</v>
      </c>
      <c r="B41" s="1" t="s">
        <v>59</v>
      </c>
      <c r="C41" s="27" t="s">
        <v>163</v>
      </c>
      <c r="D41" s="38">
        <v>9</v>
      </c>
      <c r="E41" s="27" t="s">
        <v>400</v>
      </c>
      <c r="F41" s="27"/>
      <c r="G41" s="27"/>
      <c r="H41" s="27"/>
      <c r="I41" s="27"/>
      <c r="J41" s="27"/>
      <c r="K41" s="27"/>
      <c r="L41" s="83"/>
      <c r="M41" s="27"/>
      <c r="N41" s="27">
        <f t="shared" si="5"/>
        <v>0</v>
      </c>
      <c r="O41" s="39"/>
      <c r="P41" s="39"/>
      <c r="Q41" s="85"/>
      <c r="R41" s="85"/>
      <c r="S41" s="85"/>
      <c r="T41" s="39">
        <f t="shared" si="6"/>
        <v>0</v>
      </c>
      <c r="U41" s="40" t="str">
        <f t="shared" si="7"/>
        <v/>
      </c>
      <c r="V41" s="22">
        <v>355</v>
      </c>
      <c r="W41" s="22" t="s">
        <v>97</v>
      </c>
      <c r="X41" s="22" t="s">
        <v>83</v>
      </c>
      <c r="Y41" s="66">
        <v>1341</v>
      </c>
      <c r="Z41" s="41"/>
      <c r="AA41" s="1" t="s">
        <v>155</v>
      </c>
      <c r="AB41" s="28" t="s">
        <v>241</v>
      </c>
    </row>
    <row r="42" spans="1:28" x14ac:dyDescent="0.3">
      <c r="A42" s="1" t="s">
        <v>46</v>
      </c>
      <c r="B42" s="1" t="s">
        <v>59</v>
      </c>
      <c r="C42" s="27" t="s">
        <v>164</v>
      </c>
      <c r="D42" s="38">
        <v>24</v>
      </c>
      <c r="E42" s="27">
        <v>17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83"/>
      <c r="M42" s="27">
        <v>1</v>
      </c>
      <c r="N42" s="27">
        <f>SUM(L42:M42)</f>
        <v>1</v>
      </c>
      <c r="O42" s="39">
        <v>0</v>
      </c>
      <c r="P42" s="39">
        <v>3</v>
      </c>
      <c r="Q42" s="85"/>
      <c r="R42" s="85"/>
      <c r="S42" s="85"/>
      <c r="T42" s="39">
        <f>(H42*3)+((F42-H42)*2)+J42</f>
        <v>0</v>
      </c>
      <c r="U42" s="40">
        <f t="shared" si="7"/>
        <v>5.8823529411764705E-2</v>
      </c>
      <c r="V42" s="22">
        <v>355</v>
      </c>
      <c r="W42" s="22" t="s">
        <v>97</v>
      </c>
      <c r="X42" s="22" t="s">
        <v>83</v>
      </c>
      <c r="Y42" s="66">
        <v>1341</v>
      </c>
      <c r="Z42" s="41"/>
      <c r="AA42" s="1" t="s">
        <v>155</v>
      </c>
      <c r="AB42" s="28" t="s">
        <v>241</v>
      </c>
    </row>
    <row r="43" spans="1:28" x14ac:dyDescent="0.3">
      <c r="A43" s="1" t="s">
        <v>46</v>
      </c>
      <c r="B43" s="1" t="s">
        <v>59</v>
      </c>
      <c r="C43" s="27" t="s">
        <v>165</v>
      </c>
      <c r="D43" s="38">
        <v>11</v>
      </c>
      <c r="E43" s="27">
        <v>26</v>
      </c>
      <c r="F43" s="27">
        <v>4</v>
      </c>
      <c r="G43" s="27">
        <v>6</v>
      </c>
      <c r="H43" s="27"/>
      <c r="I43" s="27"/>
      <c r="J43" s="27">
        <v>0</v>
      </c>
      <c r="K43" s="27">
        <v>0</v>
      </c>
      <c r="L43" s="83"/>
      <c r="M43" s="27">
        <v>1</v>
      </c>
      <c r="N43" s="27">
        <f>SUM(L43:M43)</f>
        <v>1</v>
      </c>
      <c r="O43" s="39">
        <v>6</v>
      </c>
      <c r="P43" s="39">
        <v>2</v>
      </c>
      <c r="Q43" s="85"/>
      <c r="R43" s="85"/>
      <c r="S43" s="85"/>
      <c r="T43" s="39">
        <f>(H43*3)+((F43-H43)*2)+J43</f>
        <v>8</v>
      </c>
      <c r="U43" s="40">
        <f t="shared" si="7"/>
        <v>0.80769230769230771</v>
      </c>
      <c r="V43" s="22">
        <v>355</v>
      </c>
      <c r="W43" s="22" t="s">
        <v>97</v>
      </c>
      <c r="X43" s="22" t="s">
        <v>83</v>
      </c>
      <c r="Y43" s="66">
        <v>1341</v>
      </c>
      <c r="Z43" s="41"/>
      <c r="AA43" s="1" t="s">
        <v>155</v>
      </c>
      <c r="AB43" s="28" t="s">
        <v>241</v>
      </c>
    </row>
    <row r="44" spans="1:28" x14ac:dyDescent="0.3">
      <c r="A44" s="1" t="s">
        <v>46</v>
      </c>
      <c r="B44" s="1" t="s">
        <v>59</v>
      </c>
      <c r="C44" s="27" t="s">
        <v>166</v>
      </c>
      <c r="D44" s="38">
        <v>32</v>
      </c>
      <c r="E44" s="27">
        <v>11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83"/>
      <c r="M44" s="27">
        <v>1</v>
      </c>
      <c r="N44" s="27">
        <f>SUM(L44:M44)</f>
        <v>1</v>
      </c>
      <c r="O44" s="39">
        <v>1</v>
      </c>
      <c r="P44" s="39">
        <v>0</v>
      </c>
      <c r="Q44" s="85"/>
      <c r="R44" s="85"/>
      <c r="S44" s="85"/>
      <c r="T44" s="39">
        <f>(H44*3)+((F44-H44)*2)+J44</f>
        <v>0</v>
      </c>
      <c r="U44" s="40">
        <f t="shared" si="7"/>
        <v>0.27272727272727271</v>
      </c>
      <c r="V44" s="22">
        <v>355</v>
      </c>
      <c r="W44" s="22" t="s">
        <v>97</v>
      </c>
      <c r="X44" s="22" t="s">
        <v>83</v>
      </c>
      <c r="Y44" s="66">
        <v>1341</v>
      </c>
      <c r="Z44" s="41"/>
      <c r="AA44" s="1" t="s">
        <v>155</v>
      </c>
      <c r="AB44" s="28" t="s">
        <v>241</v>
      </c>
    </row>
    <row r="45" spans="1:28" x14ac:dyDescent="0.3">
      <c r="A45" s="1" t="s">
        <v>46</v>
      </c>
      <c r="B45" s="1" t="s">
        <v>59</v>
      </c>
      <c r="C45" s="27" t="s">
        <v>167</v>
      </c>
      <c r="D45" s="38">
        <v>7</v>
      </c>
      <c r="E45" s="27">
        <v>33</v>
      </c>
      <c r="F45" s="27">
        <v>3</v>
      </c>
      <c r="G45" s="27">
        <v>4</v>
      </c>
      <c r="H45" s="27"/>
      <c r="I45" s="27"/>
      <c r="J45" s="27">
        <v>2</v>
      </c>
      <c r="K45" s="27">
        <v>4</v>
      </c>
      <c r="L45" s="83"/>
      <c r="M45" s="27">
        <v>0</v>
      </c>
      <c r="N45" s="27">
        <f>SUM(L45:M45)</f>
        <v>0</v>
      </c>
      <c r="O45" s="39">
        <v>2</v>
      </c>
      <c r="P45" s="39">
        <v>3</v>
      </c>
      <c r="Q45" s="85"/>
      <c r="R45" s="85"/>
      <c r="S45" s="85"/>
      <c r="T45" s="39">
        <f>(H45*3)+((F45-H45)*2)+J45</f>
        <v>8</v>
      </c>
      <c r="U45" s="40">
        <f t="shared" si="7"/>
        <v>0.36363636363636365</v>
      </c>
      <c r="V45" s="22">
        <v>355</v>
      </c>
      <c r="W45" s="22" t="s">
        <v>97</v>
      </c>
      <c r="X45" s="22" t="s">
        <v>83</v>
      </c>
      <c r="Y45" s="66">
        <v>1341</v>
      </c>
      <c r="Z45" s="41"/>
      <c r="AA45" s="1" t="s">
        <v>155</v>
      </c>
      <c r="AB45" s="28" t="s">
        <v>241</v>
      </c>
    </row>
    <row r="46" spans="1:28" x14ac:dyDescent="0.3">
      <c r="A46" s="1" t="s">
        <v>46</v>
      </c>
      <c r="B46" s="1" t="s">
        <v>59</v>
      </c>
      <c r="C46" s="27" t="s">
        <v>168</v>
      </c>
      <c r="D46" s="38">
        <v>13</v>
      </c>
      <c r="E46" s="27">
        <v>40</v>
      </c>
      <c r="F46" s="27">
        <v>6</v>
      </c>
      <c r="G46" s="27">
        <v>14</v>
      </c>
      <c r="H46" s="27"/>
      <c r="I46" s="27"/>
      <c r="J46" s="27">
        <v>6</v>
      </c>
      <c r="K46" s="27">
        <v>7</v>
      </c>
      <c r="L46" s="83"/>
      <c r="M46" s="27">
        <v>4</v>
      </c>
      <c r="N46" s="27">
        <f>SUM(L46:M46)</f>
        <v>4</v>
      </c>
      <c r="O46" s="39">
        <v>3</v>
      </c>
      <c r="P46" s="39">
        <v>5</v>
      </c>
      <c r="Q46" s="85"/>
      <c r="R46" s="85"/>
      <c r="S46" s="85"/>
      <c r="T46" s="39">
        <f>(H46*3)+((F46-H46)*2)+J46</f>
        <v>18</v>
      </c>
      <c r="U46" s="40">
        <f t="shared" si="7"/>
        <v>0.7</v>
      </c>
      <c r="V46" s="22">
        <v>355</v>
      </c>
      <c r="W46" s="22" t="s">
        <v>97</v>
      </c>
      <c r="X46" s="22" t="s">
        <v>83</v>
      </c>
      <c r="Y46" s="66">
        <v>1341</v>
      </c>
      <c r="Z46" s="41"/>
      <c r="AA46" s="1" t="s">
        <v>155</v>
      </c>
      <c r="AB46" s="28" t="s">
        <v>241</v>
      </c>
    </row>
    <row r="47" spans="1:28" x14ac:dyDescent="0.3">
      <c r="A47" s="1" t="s">
        <v>46</v>
      </c>
      <c r="B47" s="1" t="s">
        <v>59</v>
      </c>
      <c r="C47" s="55" t="s">
        <v>39</v>
      </c>
      <c r="D47" s="1"/>
      <c r="E47" s="55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55">
        <v>29</v>
      </c>
      <c r="S47" s="42"/>
      <c r="T47" s="42"/>
      <c r="U47" s="40" t="str">
        <f t="shared" ref="U47" si="8">_xlfn.IFNA("",((T47+Q47+N47-R47)+(O47*2))/E47)</f>
        <v/>
      </c>
      <c r="V47" s="22">
        <v>355</v>
      </c>
      <c r="W47" s="22" t="s">
        <v>97</v>
      </c>
      <c r="X47" s="22" t="s">
        <v>83</v>
      </c>
      <c r="Y47" s="66">
        <v>1341</v>
      </c>
      <c r="Z47" s="41"/>
      <c r="AA47" s="1" t="s">
        <v>155</v>
      </c>
      <c r="AB47" s="28" t="s">
        <v>241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30</v>
      </c>
      <c r="G48" s="44">
        <f t="shared" si="9"/>
        <v>57</v>
      </c>
      <c r="H48" s="44">
        <f t="shared" si="9"/>
        <v>0</v>
      </c>
      <c r="I48" s="44">
        <f t="shared" si="9"/>
        <v>0</v>
      </c>
      <c r="J48" s="44">
        <f t="shared" si="9"/>
        <v>26</v>
      </c>
      <c r="K48" s="44">
        <f t="shared" si="9"/>
        <v>39</v>
      </c>
      <c r="L48" s="44">
        <f t="shared" si="9"/>
        <v>0</v>
      </c>
      <c r="M48" s="44">
        <f t="shared" si="9"/>
        <v>23</v>
      </c>
      <c r="N48" s="44">
        <f t="shared" si="9"/>
        <v>23</v>
      </c>
      <c r="O48" s="44">
        <f t="shared" si="9"/>
        <v>22</v>
      </c>
      <c r="P48" s="44">
        <f t="shared" si="9"/>
        <v>33</v>
      </c>
      <c r="Q48" s="44">
        <f t="shared" si="9"/>
        <v>0</v>
      </c>
      <c r="R48" s="44">
        <f t="shared" si="9"/>
        <v>29</v>
      </c>
      <c r="S48" s="44">
        <f t="shared" si="9"/>
        <v>0</v>
      </c>
      <c r="T48" s="44">
        <f t="shared" si="9"/>
        <v>86</v>
      </c>
      <c r="U48" s="45">
        <f>((T48+Q48+N48-R48)+(O48*2))/E48</f>
        <v>0.51666666666666672</v>
      </c>
      <c r="V48" s="46">
        <v>355</v>
      </c>
      <c r="W48" s="46" t="s">
        <v>97</v>
      </c>
      <c r="X48" s="46" t="s">
        <v>83</v>
      </c>
      <c r="Y48" s="67">
        <v>1341</v>
      </c>
      <c r="Z48" s="47"/>
      <c r="AA48" s="43" t="s">
        <v>155</v>
      </c>
      <c r="AB48" s="71" t="s">
        <v>241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0.52631578947368418</v>
      </c>
      <c r="H49" s="27"/>
      <c r="I49" s="1"/>
      <c r="J49" s="48" t="s">
        <v>42</v>
      </c>
      <c r="K49" s="50">
        <f>J48/K48</f>
        <v>0.66666666666666663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ECB4-A30A-4493-A12D-26511B2EED7B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455</v>
      </c>
    </row>
    <row r="3" spans="1:28" x14ac:dyDescent="0.3">
      <c r="B3" s="1"/>
      <c r="C3" s="6">
        <v>29592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t="s">
        <v>448</v>
      </c>
    </row>
    <row r="4" spans="1:28" x14ac:dyDescent="0.3">
      <c r="B4" s="1"/>
      <c r="C4" s="6" t="s">
        <v>198</v>
      </c>
      <c r="D4" s="7" t="s">
        <v>5</v>
      </c>
      <c r="E4" s="8"/>
      <c r="F4" s="5"/>
      <c r="G4" s="1"/>
      <c r="J4" s="15" t="s">
        <v>268</v>
      </c>
      <c r="K4" s="16" t="s">
        <v>45</v>
      </c>
      <c r="L4" s="17"/>
      <c r="M4" s="18"/>
      <c r="N4" s="19">
        <v>14</v>
      </c>
      <c r="O4" s="19">
        <v>22</v>
      </c>
      <c r="P4" s="19">
        <v>28</v>
      </c>
      <c r="Q4" s="19">
        <v>19</v>
      </c>
      <c r="R4" s="20"/>
      <c r="S4" s="21">
        <f>SUM(N4:R4)</f>
        <v>83</v>
      </c>
      <c r="T4" s="22">
        <v>390</v>
      </c>
    </row>
    <row r="5" spans="1:28" x14ac:dyDescent="0.3">
      <c r="B5" s="1"/>
      <c r="C5" s="6" t="s">
        <v>267</v>
      </c>
      <c r="D5" s="7" t="s">
        <v>6</v>
      </c>
      <c r="E5" s="1"/>
      <c r="F5" s="1"/>
      <c r="G5" s="1"/>
      <c r="J5" s="15" t="s">
        <v>269</v>
      </c>
      <c r="K5" s="16" t="s">
        <v>74</v>
      </c>
      <c r="L5" s="17"/>
      <c r="M5" s="18"/>
      <c r="N5" s="19">
        <v>25</v>
      </c>
      <c r="O5" s="19">
        <v>17</v>
      </c>
      <c r="P5" s="19">
        <v>32</v>
      </c>
      <c r="Q5" s="19">
        <v>24</v>
      </c>
      <c r="R5" s="20"/>
      <c r="S5" s="21">
        <f>SUM(N5:R5)</f>
        <v>98</v>
      </c>
      <c r="T5" s="22">
        <v>390</v>
      </c>
      <c r="U5" s="1"/>
      <c r="V5" s="1"/>
      <c r="W5" s="1"/>
    </row>
    <row r="6" spans="1:28" x14ac:dyDescent="0.3">
      <c r="C6" s="23">
        <v>915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8</v>
      </c>
      <c r="G7" s="1"/>
      <c r="S7" s="1"/>
      <c r="T7" s="25" t="s">
        <v>9</v>
      </c>
      <c r="U7" s="1"/>
      <c r="V7" s="26">
        <v>390</v>
      </c>
      <c r="W7" s="1"/>
    </row>
    <row r="8" spans="1:28" x14ac:dyDescent="0.3">
      <c r="B8" s="1"/>
      <c r="C8" s="6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47</v>
      </c>
      <c r="D13" s="38">
        <v>32</v>
      </c>
      <c r="E13" s="83"/>
      <c r="F13" s="83"/>
      <c r="G13" s="83"/>
      <c r="H13" s="27"/>
      <c r="I13" s="27"/>
      <c r="J13" s="83"/>
      <c r="K13" s="83"/>
      <c r="L13" s="83"/>
      <c r="M13" s="83"/>
      <c r="N13" s="27">
        <f>SUM(L13:M13)</f>
        <v>0</v>
      </c>
      <c r="O13" s="83"/>
      <c r="P13" s="85"/>
      <c r="Q13" s="83"/>
      <c r="R13" s="83"/>
      <c r="S13" s="83"/>
      <c r="T13" s="27">
        <v>4</v>
      </c>
      <c r="U13" s="40" t="str">
        <f>IFERROR(((T13+Q13+N13-R13)+(O13*2))/E13,"")</f>
        <v/>
      </c>
      <c r="V13" s="22">
        <v>390</v>
      </c>
      <c r="W13" s="22" t="s">
        <v>82</v>
      </c>
      <c r="X13" s="22" t="s">
        <v>83</v>
      </c>
      <c r="Y13" s="66">
        <v>915</v>
      </c>
      <c r="Z13" s="41"/>
      <c r="AA13" s="1" t="s">
        <v>99</v>
      </c>
      <c r="AB13" s="28" t="s">
        <v>270</v>
      </c>
    </row>
    <row r="14" spans="1:28" x14ac:dyDescent="0.3">
      <c r="A14" s="1" t="s">
        <v>73</v>
      </c>
      <c r="B14" s="1" t="s">
        <v>46</v>
      </c>
      <c r="C14" s="27" t="s">
        <v>48</v>
      </c>
      <c r="D14" s="38">
        <v>10</v>
      </c>
      <c r="E14" s="83"/>
      <c r="F14" s="83"/>
      <c r="G14" s="83"/>
      <c r="H14" s="27"/>
      <c r="I14" s="27"/>
      <c r="J14" s="83"/>
      <c r="K14" s="83"/>
      <c r="L14" s="83"/>
      <c r="M14" s="83"/>
      <c r="N14" s="27">
        <f t="shared" ref="N14:N17" si="0">SUM(L14:M14)</f>
        <v>0</v>
      </c>
      <c r="O14" s="85"/>
      <c r="P14" s="85"/>
      <c r="Q14" s="85"/>
      <c r="R14" s="85"/>
      <c r="S14" s="85"/>
      <c r="T14" s="27">
        <v>2</v>
      </c>
      <c r="U14" s="40" t="str">
        <f t="shared" ref="U14:U22" si="1">IFERROR(((T14+Q14+N14-R14)+(O14*2))/E14,"")</f>
        <v/>
      </c>
      <c r="V14" s="22">
        <v>390</v>
      </c>
      <c r="W14" s="22" t="s">
        <v>82</v>
      </c>
      <c r="X14" s="22" t="s">
        <v>83</v>
      </c>
      <c r="Y14" s="66">
        <v>915</v>
      </c>
      <c r="Z14" s="41"/>
      <c r="AA14" s="1" t="s">
        <v>99</v>
      </c>
      <c r="AB14" s="28" t="s">
        <v>270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44</v>
      </c>
      <c r="E15" s="83"/>
      <c r="F15" s="27">
        <v>4</v>
      </c>
      <c r="G15" s="27">
        <v>10</v>
      </c>
      <c r="H15" s="27"/>
      <c r="I15" s="27"/>
      <c r="J15" s="27">
        <v>2</v>
      </c>
      <c r="K15" s="83"/>
      <c r="L15" s="83"/>
      <c r="M15" s="83"/>
      <c r="N15" s="27">
        <f t="shared" si="0"/>
        <v>0</v>
      </c>
      <c r="O15" s="85"/>
      <c r="P15" s="85"/>
      <c r="Q15" s="85"/>
      <c r="R15" s="85"/>
      <c r="S15" s="85"/>
      <c r="T15" s="27">
        <v>10</v>
      </c>
      <c r="U15" s="40" t="str">
        <f t="shared" si="1"/>
        <v/>
      </c>
      <c r="V15" s="22">
        <v>390</v>
      </c>
      <c r="W15" s="22" t="s">
        <v>82</v>
      </c>
      <c r="X15" s="22" t="s">
        <v>83</v>
      </c>
      <c r="Y15" s="66">
        <v>915</v>
      </c>
      <c r="Z15" s="41"/>
      <c r="AA15" s="1" t="s">
        <v>99</v>
      </c>
      <c r="AB15" s="28" t="s">
        <v>270</v>
      </c>
    </row>
    <row r="16" spans="1:28" x14ac:dyDescent="0.3">
      <c r="A16" s="1" t="s">
        <v>73</v>
      </c>
      <c r="B16" s="1" t="s">
        <v>46</v>
      </c>
      <c r="C16" s="27" t="s">
        <v>50</v>
      </c>
      <c r="D16" s="38">
        <v>30</v>
      </c>
      <c r="E16" s="83"/>
      <c r="F16" s="83"/>
      <c r="G16" s="83"/>
      <c r="H16" s="27"/>
      <c r="I16" s="27"/>
      <c r="J16" s="83"/>
      <c r="K16" s="83"/>
      <c r="L16" s="83"/>
      <c r="M16" s="83"/>
      <c r="N16" s="27">
        <f t="shared" si="0"/>
        <v>0</v>
      </c>
      <c r="O16" s="85"/>
      <c r="P16" s="85"/>
      <c r="Q16" s="85"/>
      <c r="R16" s="85"/>
      <c r="S16" s="85"/>
      <c r="T16" s="27">
        <v>8</v>
      </c>
      <c r="U16" s="40" t="str">
        <f t="shared" si="1"/>
        <v/>
      </c>
      <c r="V16" s="22">
        <v>390</v>
      </c>
      <c r="W16" s="22" t="s">
        <v>82</v>
      </c>
      <c r="X16" s="22" t="s">
        <v>83</v>
      </c>
      <c r="Y16" s="66">
        <v>915</v>
      </c>
      <c r="Z16" s="41"/>
      <c r="AA16" s="1" t="s">
        <v>99</v>
      </c>
      <c r="AB16" s="28" t="s">
        <v>270</v>
      </c>
    </row>
    <row r="17" spans="1:28" x14ac:dyDescent="0.3">
      <c r="A17" s="1" t="s">
        <v>73</v>
      </c>
      <c r="B17" s="1" t="s">
        <v>46</v>
      </c>
      <c r="C17" s="27" t="s">
        <v>52</v>
      </c>
      <c r="D17" s="38">
        <v>11</v>
      </c>
      <c r="E17" s="83"/>
      <c r="F17" s="83"/>
      <c r="G17" s="83"/>
      <c r="H17" s="27"/>
      <c r="I17" s="27"/>
      <c r="J17" s="83"/>
      <c r="K17" s="83"/>
      <c r="L17" s="83"/>
      <c r="M17" s="83"/>
      <c r="N17" s="27">
        <f t="shared" si="0"/>
        <v>0</v>
      </c>
      <c r="O17" s="85"/>
      <c r="P17" s="85"/>
      <c r="Q17" s="85"/>
      <c r="R17" s="85"/>
      <c r="S17" s="85"/>
      <c r="T17" s="27">
        <v>4</v>
      </c>
      <c r="U17" s="40" t="str">
        <f t="shared" si="1"/>
        <v/>
      </c>
      <c r="V17" s="22">
        <v>390</v>
      </c>
      <c r="W17" s="22" t="s">
        <v>82</v>
      </c>
      <c r="X17" s="22" t="s">
        <v>83</v>
      </c>
      <c r="Y17" s="66">
        <v>915</v>
      </c>
      <c r="Z17" s="41"/>
      <c r="AA17" s="1" t="s">
        <v>99</v>
      </c>
      <c r="AB17" s="28" t="s">
        <v>270</v>
      </c>
    </row>
    <row r="18" spans="1:28" x14ac:dyDescent="0.3">
      <c r="A18" s="1" t="s">
        <v>73</v>
      </c>
      <c r="B18" s="1" t="s">
        <v>46</v>
      </c>
      <c r="C18" s="27" t="s">
        <v>58</v>
      </c>
      <c r="D18" s="38">
        <v>55</v>
      </c>
      <c r="E18" s="83"/>
      <c r="F18" s="83"/>
      <c r="G18" s="83"/>
      <c r="H18" s="27"/>
      <c r="I18" s="27"/>
      <c r="J18" s="83"/>
      <c r="K18" s="83"/>
      <c r="L18" s="83"/>
      <c r="M18" s="83"/>
      <c r="N18" s="27">
        <f>SUM(L18:M18)</f>
        <v>0</v>
      </c>
      <c r="O18" s="85"/>
      <c r="P18" s="85"/>
      <c r="Q18" s="85"/>
      <c r="R18" s="85"/>
      <c r="S18" s="85"/>
      <c r="T18" s="27">
        <v>4</v>
      </c>
      <c r="U18" s="40" t="str">
        <f t="shared" si="1"/>
        <v/>
      </c>
      <c r="V18" s="22">
        <v>390</v>
      </c>
      <c r="W18" s="22" t="s">
        <v>82</v>
      </c>
      <c r="X18" s="22" t="s">
        <v>83</v>
      </c>
      <c r="Y18" s="66">
        <v>915</v>
      </c>
      <c r="Z18" s="41"/>
      <c r="AA18" s="1" t="s">
        <v>99</v>
      </c>
      <c r="AB18" s="28" t="s">
        <v>270</v>
      </c>
    </row>
    <row r="19" spans="1:28" x14ac:dyDescent="0.3">
      <c r="A19" s="1" t="s">
        <v>73</v>
      </c>
      <c r="B19" s="1" t="s">
        <v>46</v>
      </c>
      <c r="C19" s="27" t="s">
        <v>53</v>
      </c>
      <c r="D19" s="38">
        <v>31</v>
      </c>
      <c r="E19" s="83"/>
      <c r="F19" s="83"/>
      <c r="G19" s="83"/>
      <c r="H19" s="27"/>
      <c r="I19" s="27"/>
      <c r="J19" s="83"/>
      <c r="K19" s="83"/>
      <c r="L19" s="83"/>
      <c r="M19" s="83"/>
      <c r="N19" s="27">
        <f>SUM(L19:M19)</f>
        <v>0</v>
      </c>
      <c r="O19" s="85"/>
      <c r="P19" s="85"/>
      <c r="Q19" s="85"/>
      <c r="R19" s="85"/>
      <c r="S19" s="85"/>
      <c r="T19" s="27">
        <v>2</v>
      </c>
      <c r="U19" s="40" t="str">
        <f t="shared" si="1"/>
        <v/>
      </c>
      <c r="V19" s="22">
        <v>390</v>
      </c>
      <c r="W19" s="22" t="s">
        <v>82</v>
      </c>
      <c r="X19" s="22" t="s">
        <v>83</v>
      </c>
      <c r="Y19" s="66">
        <v>915</v>
      </c>
      <c r="Z19" s="41"/>
      <c r="AA19" s="1" t="s">
        <v>99</v>
      </c>
      <c r="AB19" s="28" t="s">
        <v>270</v>
      </c>
    </row>
    <row r="20" spans="1:28" x14ac:dyDescent="0.3">
      <c r="A20" s="1" t="s">
        <v>73</v>
      </c>
      <c r="B20" s="1" t="s">
        <v>46</v>
      </c>
      <c r="C20" s="27" t="s">
        <v>54</v>
      </c>
      <c r="D20" s="38">
        <v>33</v>
      </c>
      <c r="E20" s="83"/>
      <c r="F20" s="83"/>
      <c r="G20" s="83"/>
      <c r="H20" s="27"/>
      <c r="I20" s="27"/>
      <c r="J20" s="83"/>
      <c r="K20" s="83"/>
      <c r="L20" s="83"/>
      <c r="M20" s="83"/>
      <c r="N20" s="27">
        <f>SUM(L20:M20)</f>
        <v>0</v>
      </c>
      <c r="O20" s="85"/>
      <c r="P20" s="85"/>
      <c r="Q20" s="85"/>
      <c r="R20" s="85"/>
      <c r="S20" s="85"/>
      <c r="T20" s="27">
        <v>8</v>
      </c>
      <c r="U20" s="40" t="str">
        <f t="shared" si="1"/>
        <v/>
      </c>
      <c r="V20" s="22">
        <v>390</v>
      </c>
      <c r="W20" s="22" t="s">
        <v>82</v>
      </c>
      <c r="X20" s="22" t="s">
        <v>83</v>
      </c>
      <c r="Y20" s="66">
        <v>915</v>
      </c>
      <c r="Z20" s="41"/>
      <c r="AA20" s="1" t="s">
        <v>99</v>
      </c>
      <c r="AB20" s="28" t="s">
        <v>270</v>
      </c>
    </row>
    <row r="21" spans="1:28" x14ac:dyDescent="0.3">
      <c r="A21" s="1" t="s">
        <v>73</v>
      </c>
      <c r="B21" s="1" t="s">
        <v>46</v>
      </c>
      <c r="C21" s="27" t="s">
        <v>55</v>
      </c>
      <c r="D21" s="38">
        <v>23</v>
      </c>
      <c r="E21" s="83"/>
      <c r="F21" s="83"/>
      <c r="G21" s="83"/>
      <c r="H21" s="27"/>
      <c r="I21" s="27"/>
      <c r="J21" s="83"/>
      <c r="K21" s="83"/>
      <c r="L21" s="83"/>
      <c r="M21" s="83"/>
      <c r="N21" s="27">
        <f>SUM(L21:M21)</f>
        <v>0</v>
      </c>
      <c r="O21" s="85"/>
      <c r="P21" s="85"/>
      <c r="Q21" s="85"/>
      <c r="R21" s="85"/>
      <c r="S21" s="85"/>
      <c r="T21" s="27">
        <v>17</v>
      </c>
      <c r="U21" s="40" t="str">
        <f t="shared" si="1"/>
        <v/>
      </c>
      <c r="V21" s="22">
        <v>390</v>
      </c>
      <c r="W21" s="22" t="s">
        <v>82</v>
      </c>
      <c r="X21" s="22" t="s">
        <v>83</v>
      </c>
      <c r="Y21" s="66">
        <v>915</v>
      </c>
      <c r="Z21" s="41"/>
      <c r="AA21" s="1" t="s">
        <v>99</v>
      </c>
      <c r="AB21" s="28" t="s">
        <v>270</v>
      </c>
    </row>
    <row r="22" spans="1:28" x14ac:dyDescent="0.3">
      <c r="A22" s="1" t="s">
        <v>73</v>
      </c>
      <c r="B22" s="1" t="s">
        <v>46</v>
      </c>
      <c r="C22" s="27" t="s">
        <v>56</v>
      </c>
      <c r="D22" s="38">
        <v>22</v>
      </c>
      <c r="E22" s="83"/>
      <c r="F22" s="83"/>
      <c r="G22" s="83"/>
      <c r="H22" s="27"/>
      <c r="I22" s="27"/>
      <c r="J22" s="83"/>
      <c r="K22" s="83"/>
      <c r="L22" s="83"/>
      <c r="M22" s="83"/>
      <c r="N22" s="27">
        <f>SUM(L22:M22)</f>
        <v>0</v>
      </c>
      <c r="O22" s="85"/>
      <c r="P22" s="85"/>
      <c r="Q22" s="85"/>
      <c r="R22" s="85"/>
      <c r="S22" s="85"/>
      <c r="T22" s="27">
        <v>24</v>
      </c>
      <c r="U22" s="40" t="str">
        <f t="shared" si="1"/>
        <v/>
      </c>
      <c r="V22" s="22">
        <v>390</v>
      </c>
      <c r="W22" s="22" t="s">
        <v>82</v>
      </c>
      <c r="X22" s="22" t="s">
        <v>83</v>
      </c>
      <c r="Y22" s="66">
        <v>915</v>
      </c>
      <c r="Z22" s="41"/>
      <c r="AA22" s="1" t="s">
        <v>99</v>
      </c>
      <c r="AB22" s="28" t="s">
        <v>270</v>
      </c>
    </row>
    <row r="23" spans="1:28" x14ac:dyDescent="0.3">
      <c r="A23" s="1" t="s">
        <v>73</v>
      </c>
      <c r="B23" s="1" t="s">
        <v>46</v>
      </c>
      <c r="C23" s="55" t="s">
        <v>39</v>
      </c>
      <c r="D23" s="1"/>
      <c r="E23" s="55">
        <v>240</v>
      </c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42"/>
      <c r="S23" s="42"/>
      <c r="T23" s="55"/>
      <c r="U23" s="40" t="str">
        <f t="shared" ref="U23" si="2">_xlfn.IFNA("",((T23+Q23+N23-R23)+(O23*2))/E23)</f>
        <v/>
      </c>
      <c r="V23" s="22">
        <v>390</v>
      </c>
      <c r="W23" s="22" t="s">
        <v>82</v>
      </c>
      <c r="X23" s="22" t="s">
        <v>83</v>
      </c>
      <c r="Y23" s="66">
        <v>915</v>
      </c>
      <c r="Z23" s="41"/>
      <c r="AA23" s="1" t="s">
        <v>99</v>
      </c>
      <c r="AB23" s="28" t="s">
        <v>270</v>
      </c>
    </row>
    <row r="24" spans="1:28" x14ac:dyDescent="0.3">
      <c r="A24" s="43" t="s">
        <v>73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</v>
      </c>
      <c r="G24" s="44">
        <f t="shared" si="3"/>
        <v>10</v>
      </c>
      <c r="H24" s="44">
        <f t="shared" si="3"/>
        <v>0</v>
      </c>
      <c r="I24" s="44">
        <f t="shared" si="3"/>
        <v>0</v>
      </c>
      <c r="J24" s="44">
        <f t="shared" si="3"/>
        <v>2</v>
      </c>
      <c r="K24" s="44">
        <f t="shared" si="3"/>
        <v>0</v>
      </c>
      <c r="L24" s="44">
        <f t="shared" si="3"/>
        <v>0</v>
      </c>
      <c r="M24" s="44">
        <f t="shared" si="3"/>
        <v>0</v>
      </c>
      <c r="N24" s="44">
        <f t="shared" si="3"/>
        <v>0</v>
      </c>
      <c r="O24" s="44">
        <f t="shared" si="3"/>
        <v>0</v>
      </c>
      <c r="P24" s="44">
        <f t="shared" si="3"/>
        <v>0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83</v>
      </c>
      <c r="U24" s="45">
        <f>((T24+Q24+N24-R24)+(O24*2))/E24</f>
        <v>0.34583333333333333</v>
      </c>
      <c r="V24" s="46">
        <v>390</v>
      </c>
      <c r="W24" s="46" t="s">
        <v>82</v>
      </c>
      <c r="X24" s="46" t="s">
        <v>83</v>
      </c>
      <c r="Y24" s="67">
        <v>915</v>
      </c>
      <c r="Z24" s="47"/>
      <c r="AA24" s="43" t="s">
        <v>99</v>
      </c>
      <c r="AB24" s="71" t="s">
        <v>270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</v>
      </c>
      <c r="H25" s="27"/>
      <c r="I25" s="1"/>
      <c r="J25" s="48" t="s">
        <v>42</v>
      </c>
      <c r="K25" s="50" t="e">
        <f>J24/K24</f>
        <v>#DIV/0!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7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347</v>
      </c>
      <c r="D35" s="38">
        <v>34</v>
      </c>
      <c r="E35" s="83"/>
      <c r="F35" s="83"/>
      <c r="G35" s="83"/>
      <c r="H35" s="27"/>
      <c r="I35" s="27"/>
      <c r="J35" s="83"/>
      <c r="K35" s="83"/>
      <c r="L35" s="83"/>
      <c r="M35" s="83"/>
      <c r="N35" s="27">
        <f>SUM(L35:M35)</f>
        <v>0</v>
      </c>
      <c r="O35" s="83"/>
      <c r="P35" s="85"/>
      <c r="Q35" s="83"/>
      <c r="R35" s="83"/>
      <c r="S35" s="83"/>
      <c r="T35" s="27">
        <v>21</v>
      </c>
      <c r="U35" s="40" t="str">
        <f>IFERROR(((T35+Q35+N35-R35)+(O35*2))/E35,"")</f>
        <v/>
      </c>
      <c r="V35" s="22">
        <v>390</v>
      </c>
      <c r="W35" s="22" t="s">
        <v>97</v>
      </c>
      <c r="X35" s="22" t="s">
        <v>98</v>
      </c>
      <c r="Y35" s="66">
        <v>915</v>
      </c>
      <c r="Z35" s="41"/>
      <c r="AA35" s="1" t="s">
        <v>271</v>
      </c>
      <c r="AB35" s="28" t="s">
        <v>272</v>
      </c>
    </row>
    <row r="36" spans="1:28" x14ac:dyDescent="0.3">
      <c r="A36" s="1" t="s">
        <v>46</v>
      </c>
      <c r="B36" s="1" t="s">
        <v>73</v>
      </c>
      <c r="C36" s="27" t="s">
        <v>348</v>
      </c>
      <c r="D36" s="38">
        <v>10</v>
      </c>
      <c r="E36" s="83"/>
      <c r="F36" s="83"/>
      <c r="G36" s="83"/>
      <c r="H36" s="27"/>
      <c r="I36" s="27"/>
      <c r="J36" s="83"/>
      <c r="K36" s="83"/>
      <c r="L36" s="83"/>
      <c r="M36" s="83"/>
      <c r="N36" s="27">
        <f t="shared" ref="N36:N41" si="4">SUM(L36:M36)</f>
        <v>0</v>
      </c>
      <c r="O36" s="85"/>
      <c r="P36" s="85"/>
      <c r="Q36" s="85"/>
      <c r="R36" s="85"/>
      <c r="S36" s="85"/>
      <c r="T36" s="39">
        <v>15</v>
      </c>
      <c r="U36" s="40" t="str">
        <f t="shared" ref="U36:U46" si="5">IFERROR(((T36+Q36+N36-R36)+(O36*2))/E36,"")</f>
        <v/>
      </c>
      <c r="V36" s="22">
        <v>390</v>
      </c>
      <c r="W36" s="22" t="s">
        <v>97</v>
      </c>
      <c r="X36" s="22" t="s">
        <v>98</v>
      </c>
      <c r="Y36" s="66">
        <v>915</v>
      </c>
      <c r="Z36" s="41"/>
      <c r="AA36" s="1" t="s">
        <v>271</v>
      </c>
      <c r="AB36" s="28" t="s">
        <v>272</v>
      </c>
    </row>
    <row r="37" spans="1:28" x14ac:dyDescent="0.3">
      <c r="A37" s="1" t="s">
        <v>46</v>
      </c>
      <c r="B37" s="1" t="s">
        <v>73</v>
      </c>
      <c r="C37" s="27" t="s">
        <v>349</v>
      </c>
      <c r="D37" s="38">
        <v>32</v>
      </c>
      <c r="E37" s="83" t="s">
        <v>481</v>
      </c>
      <c r="F37" s="83"/>
      <c r="G37" s="83"/>
      <c r="H37" s="27"/>
      <c r="I37" s="27"/>
      <c r="J37" s="83"/>
      <c r="K37" s="83"/>
      <c r="L37" s="83"/>
      <c r="M37" s="83"/>
      <c r="N37" s="27">
        <f t="shared" si="4"/>
        <v>0</v>
      </c>
      <c r="O37" s="85"/>
      <c r="P37" s="85"/>
      <c r="Q37" s="85"/>
      <c r="R37" s="85"/>
      <c r="S37" s="85"/>
      <c r="T37" s="39">
        <f t="shared" ref="T37:T39" si="6">(H37*3)+((F37-H37)*2)+J37</f>
        <v>0</v>
      </c>
      <c r="U37" s="40" t="str">
        <f t="shared" si="5"/>
        <v/>
      </c>
      <c r="V37" s="22">
        <v>390</v>
      </c>
      <c r="W37" s="22" t="s">
        <v>97</v>
      </c>
      <c r="X37" s="22" t="s">
        <v>98</v>
      </c>
      <c r="Y37" s="66">
        <v>915</v>
      </c>
      <c r="Z37" s="41"/>
      <c r="AA37" s="1" t="s">
        <v>271</v>
      </c>
      <c r="AB37" s="28" t="s">
        <v>272</v>
      </c>
    </row>
    <row r="38" spans="1:28" x14ac:dyDescent="0.3">
      <c r="A38" s="1" t="s">
        <v>46</v>
      </c>
      <c r="B38" s="1" t="s">
        <v>73</v>
      </c>
      <c r="C38" s="27" t="s">
        <v>350</v>
      </c>
      <c r="D38" s="38">
        <v>14</v>
      </c>
      <c r="E38" s="83"/>
      <c r="F38" s="83"/>
      <c r="G38" s="83"/>
      <c r="H38" s="27"/>
      <c r="I38" s="27"/>
      <c r="J38" s="83"/>
      <c r="K38" s="83"/>
      <c r="L38" s="83"/>
      <c r="M38" s="83"/>
      <c r="N38" s="27">
        <f t="shared" si="4"/>
        <v>0</v>
      </c>
      <c r="O38" s="85"/>
      <c r="P38" s="85"/>
      <c r="Q38" s="85"/>
      <c r="R38" s="85"/>
      <c r="S38" s="85"/>
      <c r="T38" s="39">
        <v>2</v>
      </c>
      <c r="U38" s="40" t="str">
        <f t="shared" si="5"/>
        <v/>
      </c>
      <c r="V38" s="22">
        <v>390</v>
      </c>
      <c r="W38" s="22" t="s">
        <v>97</v>
      </c>
      <c r="X38" s="22" t="s">
        <v>98</v>
      </c>
      <c r="Y38" s="66">
        <v>915</v>
      </c>
      <c r="Z38" s="41"/>
      <c r="AA38" s="1" t="s">
        <v>271</v>
      </c>
      <c r="AB38" s="28" t="s">
        <v>272</v>
      </c>
    </row>
    <row r="39" spans="1:28" x14ac:dyDescent="0.3">
      <c r="A39" s="1" t="s">
        <v>46</v>
      </c>
      <c r="B39" s="1" t="s">
        <v>73</v>
      </c>
      <c r="C39" s="27" t="s">
        <v>351</v>
      </c>
      <c r="D39" s="38">
        <v>30</v>
      </c>
      <c r="E39" s="83" t="s">
        <v>481</v>
      </c>
      <c r="F39" s="83"/>
      <c r="G39" s="83"/>
      <c r="H39" s="27"/>
      <c r="I39" s="27"/>
      <c r="J39" s="83"/>
      <c r="K39" s="83"/>
      <c r="L39" s="83"/>
      <c r="M39" s="83"/>
      <c r="N39" s="27">
        <f t="shared" si="4"/>
        <v>0</v>
      </c>
      <c r="O39" s="85"/>
      <c r="P39" s="85"/>
      <c r="Q39" s="85"/>
      <c r="R39" s="85"/>
      <c r="S39" s="85"/>
      <c r="T39" s="39">
        <f t="shared" si="6"/>
        <v>0</v>
      </c>
      <c r="U39" s="40" t="str">
        <f t="shared" si="5"/>
        <v/>
      </c>
      <c r="V39" s="22">
        <v>390</v>
      </c>
      <c r="W39" s="22" t="s">
        <v>97</v>
      </c>
      <c r="X39" s="22" t="s">
        <v>98</v>
      </c>
      <c r="Y39" s="66">
        <v>915</v>
      </c>
      <c r="Z39" s="41"/>
      <c r="AA39" s="1" t="s">
        <v>271</v>
      </c>
      <c r="AB39" s="28" t="s">
        <v>272</v>
      </c>
    </row>
    <row r="40" spans="1:28" x14ac:dyDescent="0.3">
      <c r="A40" s="1" t="s">
        <v>46</v>
      </c>
      <c r="B40" s="1" t="s">
        <v>73</v>
      </c>
      <c r="C40" s="27" t="s">
        <v>352</v>
      </c>
      <c r="D40" s="38">
        <v>44</v>
      </c>
      <c r="E40" s="83"/>
      <c r="F40" s="83"/>
      <c r="G40" s="83"/>
      <c r="H40" s="27"/>
      <c r="I40" s="27"/>
      <c r="J40" s="83"/>
      <c r="K40" s="83"/>
      <c r="L40" s="83"/>
      <c r="M40" s="83"/>
      <c r="N40" s="27">
        <f t="shared" si="4"/>
        <v>0</v>
      </c>
      <c r="O40" s="85"/>
      <c r="P40" s="85"/>
      <c r="Q40" s="85"/>
      <c r="R40" s="85"/>
      <c r="S40" s="85"/>
      <c r="T40" s="39">
        <v>6</v>
      </c>
      <c r="U40" s="40" t="str">
        <f t="shared" si="5"/>
        <v/>
      </c>
      <c r="V40" s="22">
        <v>390</v>
      </c>
      <c r="W40" s="22" t="s">
        <v>97</v>
      </c>
      <c r="X40" s="22" t="s">
        <v>98</v>
      </c>
      <c r="Y40" s="66">
        <v>915</v>
      </c>
      <c r="Z40" s="41"/>
      <c r="AA40" s="1" t="s">
        <v>271</v>
      </c>
      <c r="AB40" s="28" t="s">
        <v>272</v>
      </c>
    </row>
    <row r="41" spans="1:28" x14ac:dyDescent="0.3">
      <c r="A41" s="1" t="s">
        <v>46</v>
      </c>
      <c r="B41" s="1" t="s">
        <v>73</v>
      </c>
      <c r="C41" s="27" t="s">
        <v>353</v>
      </c>
      <c r="D41" s="38">
        <v>50</v>
      </c>
      <c r="E41" s="83"/>
      <c r="F41" s="83"/>
      <c r="G41" s="83"/>
      <c r="H41" s="27"/>
      <c r="I41" s="27"/>
      <c r="J41" s="83"/>
      <c r="K41" s="83"/>
      <c r="L41" s="83"/>
      <c r="M41" s="83"/>
      <c r="N41" s="27">
        <f t="shared" si="4"/>
        <v>0</v>
      </c>
      <c r="O41" s="85"/>
      <c r="P41" s="85"/>
      <c r="Q41" s="85"/>
      <c r="R41" s="85"/>
      <c r="S41" s="85"/>
      <c r="T41" s="39">
        <v>5</v>
      </c>
      <c r="U41" s="40" t="str">
        <f t="shared" si="5"/>
        <v/>
      </c>
      <c r="V41" s="22">
        <v>390</v>
      </c>
      <c r="W41" s="22" t="s">
        <v>97</v>
      </c>
      <c r="X41" s="22" t="s">
        <v>98</v>
      </c>
      <c r="Y41" s="66">
        <v>915</v>
      </c>
      <c r="Z41" s="41"/>
      <c r="AA41" s="1" t="s">
        <v>271</v>
      </c>
      <c r="AB41" s="28" t="s">
        <v>272</v>
      </c>
    </row>
    <row r="42" spans="1:28" x14ac:dyDescent="0.3">
      <c r="A42" s="1" t="s">
        <v>46</v>
      </c>
      <c r="B42" s="1" t="s">
        <v>73</v>
      </c>
      <c r="C42" s="27" t="s">
        <v>354</v>
      </c>
      <c r="D42" s="38">
        <v>20</v>
      </c>
      <c r="E42" s="83"/>
      <c r="F42" s="83"/>
      <c r="G42" s="83"/>
      <c r="H42" s="27"/>
      <c r="I42" s="27"/>
      <c r="J42" s="83"/>
      <c r="K42" s="83"/>
      <c r="L42" s="83"/>
      <c r="M42" s="83"/>
      <c r="N42" s="27">
        <f>SUM(L42:M42)</f>
        <v>0</v>
      </c>
      <c r="O42" s="85"/>
      <c r="P42" s="85"/>
      <c r="Q42" s="85"/>
      <c r="R42" s="85"/>
      <c r="S42" s="85"/>
      <c r="T42" s="39">
        <v>2</v>
      </c>
      <c r="U42" s="40" t="str">
        <f t="shared" si="5"/>
        <v/>
      </c>
      <c r="V42" s="22">
        <v>390</v>
      </c>
      <c r="W42" s="22" t="s">
        <v>97</v>
      </c>
      <c r="X42" s="22" t="s">
        <v>98</v>
      </c>
      <c r="Y42" s="66">
        <v>915</v>
      </c>
      <c r="Z42" s="41"/>
      <c r="AA42" s="1" t="s">
        <v>271</v>
      </c>
      <c r="AB42" s="28" t="s">
        <v>272</v>
      </c>
    </row>
    <row r="43" spans="1:28" x14ac:dyDescent="0.3">
      <c r="A43" s="1" t="s">
        <v>46</v>
      </c>
      <c r="B43" s="1" t="s">
        <v>73</v>
      </c>
      <c r="C43" s="27" t="s">
        <v>355</v>
      </c>
      <c r="D43" s="38">
        <v>24</v>
      </c>
      <c r="E43" s="83"/>
      <c r="F43" s="83"/>
      <c r="G43" s="83"/>
      <c r="H43" s="27"/>
      <c r="I43" s="27"/>
      <c r="J43" s="83"/>
      <c r="K43" s="83"/>
      <c r="L43" s="83"/>
      <c r="M43" s="83"/>
      <c r="N43" s="27">
        <f>SUM(L43:M43)</f>
        <v>0</v>
      </c>
      <c r="O43" s="85"/>
      <c r="P43" s="85"/>
      <c r="Q43" s="85"/>
      <c r="R43" s="85"/>
      <c r="S43" s="85"/>
      <c r="T43" s="39">
        <v>17</v>
      </c>
      <c r="U43" s="40" t="str">
        <f t="shared" si="5"/>
        <v/>
      </c>
      <c r="V43" s="22">
        <v>390</v>
      </c>
      <c r="W43" s="22" t="s">
        <v>97</v>
      </c>
      <c r="X43" s="22" t="s">
        <v>98</v>
      </c>
      <c r="Y43" s="66">
        <v>915</v>
      </c>
      <c r="Z43" s="41"/>
      <c r="AA43" s="1" t="s">
        <v>271</v>
      </c>
      <c r="AB43" s="28" t="s">
        <v>272</v>
      </c>
    </row>
    <row r="44" spans="1:28" x14ac:dyDescent="0.3">
      <c r="A44" s="1" t="s">
        <v>46</v>
      </c>
      <c r="B44" s="1" t="s">
        <v>73</v>
      </c>
      <c r="C44" s="27" t="s">
        <v>356</v>
      </c>
      <c r="D44" s="38">
        <v>40</v>
      </c>
      <c r="E44" s="83"/>
      <c r="F44" s="83"/>
      <c r="G44" s="83"/>
      <c r="H44" s="27"/>
      <c r="I44" s="27"/>
      <c r="J44" s="83"/>
      <c r="K44" s="83"/>
      <c r="L44" s="83"/>
      <c r="M44" s="83"/>
      <c r="N44" s="27">
        <f>SUM(L44:M44)</f>
        <v>0</v>
      </c>
      <c r="O44" s="85"/>
      <c r="P44" s="85"/>
      <c r="Q44" s="85"/>
      <c r="R44" s="85"/>
      <c r="S44" s="85"/>
      <c r="T44" s="39">
        <v>24</v>
      </c>
      <c r="U44" s="40" t="str">
        <f t="shared" si="5"/>
        <v/>
      </c>
      <c r="V44" s="22">
        <v>390</v>
      </c>
      <c r="W44" s="22" t="s">
        <v>97</v>
      </c>
      <c r="X44" s="22" t="s">
        <v>98</v>
      </c>
      <c r="Y44" s="66">
        <v>915</v>
      </c>
      <c r="Z44" s="41" t="s">
        <v>473</v>
      </c>
      <c r="AA44" s="1" t="s">
        <v>271</v>
      </c>
      <c r="AB44" s="28" t="s">
        <v>272</v>
      </c>
    </row>
    <row r="45" spans="1:28" x14ac:dyDescent="0.3">
      <c r="A45" s="1" t="s">
        <v>46</v>
      </c>
      <c r="B45" s="1" t="s">
        <v>73</v>
      </c>
      <c r="C45" s="27" t="s">
        <v>357</v>
      </c>
      <c r="D45" s="38">
        <v>22</v>
      </c>
      <c r="E45" s="83"/>
      <c r="F45" s="83"/>
      <c r="G45" s="83"/>
      <c r="H45" s="27"/>
      <c r="I45" s="27"/>
      <c r="J45" s="83"/>
      <c r="K45" s="83"/>
      <c r="L45" s="83"/>
      <c r="M45" s="83"/>
      <c r="N45" s="27">
        <f>SUM(L45:M45)</f>
        <v>0</v>
      </c>
      <c r="O45" s="85"/>
      <c r="P45" s="85"/>
      <c r="Q45" s="85"/>
      <c r="R45" s="85"/>
      <c r="S45" s="85"/>
      <c r="T45" s="39">
        <v>4</v>
      </c>
      <c r="U45" s="40" t="str">
        <f t="shared" si="5"/>
        <v/>
      </c>
      <c r="V45" s="22">
        <v>390</v>
      </c>
      <c r="W45" s="22" t="s">
        <v>97</v>
      </c>
      <c r="X45" s="22" t="s">
        <v>98</v>
      </c>
      <c r="Y45" s="66">
        <v>915</v>
      </c>
      <c r="Z45" s="41"/>
      <c r="AA45" s="1" t="s">
        <v>271</v>
      </c>
      <c r="AB45" s="28" t="s">
        <v>272</v>
      </c>
    </row>
    <row r="46" spans="1:28" x14ac:dyDescent="0.3">
      <c r="A46" s="1" t="s">
        <v>46</v>
      </c>
      <c r="B46" s="1" t="s">
        <v>73</v>
      </c>
      <c r="C46" s="27" t="s">
        <v>358</v>
      </c>
      <c r="D46" s="38">
        <v>42</v>
      </c>
      <c r="E46" s="83"/>
      <c r="F46" s="83"/>
      <c r="G46" s="83"/>
      <c r="H46" s="27"/>
      <c r="I46" s="27"/>
      <c r="J46" s="83"/>
      <c r="K46" s="83"/>
      <c r="L46" s="83"/>
      <c r="M46" s="83"/>
      <c r="N46" s="27">
        <f>SUM(L46:M46)</f>
        <v>0</v>
      </c>
      <c r="O46" s="85"/>
      <c r="P46" s="85"/>
      <c r="Q46" s="85"/>
      <c r="R46" s="85"/>
      <c r="S46" s="85"/>
      <c r="T46" s="39">
        <v>2</v>
      </c>
      <c r="U46" s="40" t="str">
        <f t="shared" si="5"/>
        <v/>
      </c>
      <c r="V46" s="22">
        <v>390</v>
      </c>
      <c r="W46" s="22" t="s">
        <v>97</v>
      </c>
      <c r="X46" s="22" t="s">
        <v>98</v>
      </c>
      <c r="Y46" s="66">
        <v>915</v>
      </c>
      <c r="Z46" s="41"/>
      <c r="AA46" s="1" t="s">
        <v>271</v>
      </c>
      <c r="AB46" s="28" t="s">
        <v>272</v>
      </c>
    </row>
    <row r="47" spans="1:28" x14ac:dyDescent="0.3">
      <c r="A47" s="1" t="s">
        <v>46</v>
      </c>
      <c r="B47" s="1" t="s">
        <v>73</v>
      </c>
      <c r="C47" s="55" t="s">
        <v>39</v>
      </c>
      <c r="D47" s="1"/>
      <c r="E47" s="55">
        <v>240</v>
      </c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5"/>
      <c r="U47" s="40" t="str">
        <f t="shared" ref="U47" si="7">_xlfn.IFNA("",((T47+Q47+N47-R47)+(O47*2))/E47)</f>
        <v/>
      </c>
      <c r="V47" s="22">
        <v>390</v>
      </c>
      <c r="W47" s="22" t="s">
        <v>97</v>
      </c>
      <c r="X47" s="22" t="s">
        <v>98</v>
      </c>
      <c r="Y47" s="66">
        <v>915</v>
      </c>
      <c r="Z47" s="41"/>
      <c r="AA47" s="1" t="s">
        <v>271</v>
      </c>
      <c r="AB47" s="28" t="s">
        <v>272</v>
      </c>
    </row>
    <row r="48" spans="1:28" x14ac:dyDescent="0.3">
      <c r="A48" s="43" t="s">
        <v>46</v>
      </c>
      <c r="B48" s="43" t="s">
        <v>73</v>
      </c>
      <c r="C48" s="44" t="s">
        <v>40</v>
      </c>
      <c r="D48" s="43"/>
      <c r="E48" s="44">
        <f t="shared" ref="E48:T48" si="8">SUM(E35:E47)</f>
        <v>240</v>
      </c>
      <c r="F48" s="44">
        <f t="shared" si="8"/>
        <v>0</v>
      </c>
      <c r="G48" s="44">
        <f t="shared" si="8"/>
        <v>0</v>
      </c>
      <c r="H48" s="44">
        <f t="shared" si="8"/>
        <v>0</v>
      </c>
      <c r="I48" s="44">
        <f t="shared" si="8"/>
        <v>0</v>
      </c>
      <c r="J48" s="44">
        <f t="shared" si="8"/>
        <v>0</v>
      </c>
      <c r="K48" s="44">
        <f t="shared" si="8"/>
        <v>0</v>
      </c>
      <c r="L48" s="44">
        <f t="shared" si="8"/>
        <v>0</v>
      </c>
      <c r="M48" s="44">
        <f t="shared" si="8"/>
        <v>0</v>
      </c>
      <c r="N48" s="44">
        <f t="shared" si="8"/>
        <v>0</v>
      </c>
      <c r="O48" s="44">
        <f t="shared" si="8"/>
        <v>0</v>
      </c>
      <c r="P48" s="44">
        <f t="shared" si="8"/>
        <v>0</v>
      </c>
      <c r="Q48" s="44">
        <f t="shared" si="8"/>
        <v>0</v>
      </c>
      <c r="R48" s="44">
        <f t="shared" si="8"/>
        <v>0</v>
      </c>
      <c r="S48" s="44">
        <f t="shared" si="8"/>
        <v>0</v>
      </c>
      <c r="T48" s="44">
        <f t="shared" si="8"/>
        <v>98</v>
      </c>
      <c r="U48" s="45">
        <f>((T48+Q48+N48-R48)+(O48*2))/E48</f>
        <v>0.40833333333333333</v>
      </c>
      <c r="V48" s="46">
        <v>390</v>
      </c>
      <c r="W48" s="46" t="s">
        <v>97</v>
      </c>
      <c r="X48" s="46" t="s">
        <v>98</v>
      </c>
      <c r="Y48" s="67">
        <v>915</v>
      </c>
      <c r="Z48" s="47"/>
      <c r="AA48" s="43" t="s">
        <v>271</v>
      </c>
      <c r="AB48" s="71" t="s">
        <v>272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 t="e">
        <f>J48/K48</f>
        <v>#DIV/0!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0246-41EA-4881-8684-CD279E139DF5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449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29594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114</v>
      </c>
      <c r="D4" s="7" t="s">
        <v>5</v>
      </c>
      <c r="E4" s="8"/>
      <c r="F4" s="5"/>
      <c r="G4" s="1"/>
      <c r="J4" s="15" t="s">
        <v>273</v>
      </c>
      <c r="K4" s="16" t="s">
        <v>45</v>
      </c>
      <c r="L4" s="17"/>
      <c r="M4" s="18"/>
      <c r="N4" s="19">
        <v>27</v>
      </c>
      <c r="O4" s="19">
        <v>28</v>
      </c>
      <c r="P4" s="19">
        <v>17</v>
      </c>
      <c r="Q4" s="19">
        <v>28</v>
      </c>
      <c r="R4" s="20"/>
      <c r="S4" s="21">
        <f>SUM(N4:R4)</f>
        <v>100</v>
      </c>
      <c r="T4" s="22">
        <v>393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274</v>
      </c>
      <c r="K5" s="16" t="s">
        <v>72</v>
      </c>
      <c r="L5" s="17"/>
      <c r="M5" s="18"/>
      <c r="N5" s="19">
        <v>21</v>
      </c>
      <c r="O5" s="19">
        <v>22</v>
      </c>
      <c r="P5" s="19">
        <v>21</v>
      </c>
      <c r="Q5" s="19">
        <v>24</v>
      </c>
      <c r="R5" s="20"/>
      <c r="S5" s="21">
        <f>SUM(N5:R5)</f>
        <v>88</v>
      </c>
      <c r="T5" s="22">
        <v>393</v>
      </c>
      <c r="U5" s="1"/>
      <c r="V5" s="1"/>
      <c r="W5" s="1"/>
    </row>
    <row r="6" spans="1:28" x14ac:dyDescent="0.3">
      <c r="C6" s="23">
        <v>3039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8</v>
      </c>
      <c r="G7" s="1"/>
      <c r="S7" s="1"/>
      <c r="T7" s="25" t="s">
        <v>9</v>
      </c>
      <c r="U7" s="1"/>
      <c r="V7" s="26">
        <v>393</v>
      </c>
      <c r="W7" s="1"/>
    </row>
    <row r="8" spans="1:28" x14ac:dyDescent="0.3">
      <c r="B8" s="1"/>
      <c r="C8" s="6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32</v>
      </c>
      <c r="E13" s="83"/>
      <c r="F13" s="27">
        <v>5</v>
      </c>
      <c r="G13" s="83"/>
      <c r="H13" s="27"/>
      <c r="I13" s="27"/>
      <c r="J13" s="27">
        <v>2</v>
      </c>
      <c r="K13" s="27">
        <v>4</v>
      </c>
      <c r="L13" s="83"/>
      <c r="M13" s="83"/>
      <c r="N13" s="27">
        <f>SUM(L13:M13)</f>
        <v>0</v>
      </c>
      <c r="O13" s="83"/>
      <c r="P13" s="55">
        <v>6</v>
      </c>
      <c r="Q13" s="83"/>
      <c r="R13" s="83"/>
      <c r="S13" s="83"/>
      <c r="T13" s="27">
        <f>+(F13*2)+J13</f>
        <v>12</v>
      </c>
      <c r="U13" s="40" t="str">
        <f>IFERROR(((T13+Q13+N13-R13)+(O13*2))/E13,"")</f>
        <v/>
      </c>
      <c r="V13" s="22">
        <v>393</v>
      </c>
      <c r="W13" s="22" t="s">
        <v>97</v>
      </c>
      <c r="X13" s="22" t="s">
        <v>98</v>
      </c>
      <c r="Y13" s="66">
        <v>3093</v>
      </c>
      <c r="Z13" s="41"/>
      <c r="AA13" s="1" t="s">
        <v>99</v>
      </c>
      <c r="AB13" s="28" t="s">
        <v>101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83"/>
      <c r="F14" s="27">
        <v>7</v>
      </c>
      <c r="G14" s="83"/>
      <c r="H14" s="27"/>
      <c r="I14" s="27"/>
      <c r="J14" s="27">
        <v>3</v>
      </c>
      <c r="K14" s="27">
        <v>4</v>
      </c>
      <c r="L14" s="83"/>
      <c r="M14" s="83"/>
      <c r="N14" s="27">
        <f t="shared" ref="N14:N17" si="0">SUM(L14:M14)</f>
        <v>0</v>
      </c>
      <c r="O14" s="85"/>
      <c r="P14" s="85"/>
      <c r="Q14" s="85"/>
      <c r="R14" s="85"/>
      <c r="S14" s="85"/>
      <c r="T14" s="27">
        <f t="shared" ref="T14:T22" si="1">+(F14*2)+J14</f>
        <v>17</v>
      </c>
      <c r="U14" s="40" t="str">
        <f t="shared" ref="U14:U22" si="2">IFERROR(((T14+Q14+N14-R14)+(O14*2))/E14,"")</f>
        <v/>
      </c>
      <c r="V14" s="22">
        <v>393</v>
      </c>
      <c r="W14" s="22" t="s">
        <v>97</v>
      </c>
      <c r="X14" s="22" t="s">
        <v>98</v>
      </c>
      <c r="Y14" s="66">
        <v>3093</v>
      </c>
      <c r="Z14" s="41"/>
      <c r="AA14" s="1" t="s">
        <v>99</v>
      </c>
      <c r="AB14" s="28" t="s">
        <v>101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44</v>
      </c>
      <c r="E15" s="83"/>
      <c r="F15" s="27">
        <v>8</v>
      </c>
      <c r="G15" s="83"/>
      <c r="H15" s="27"/>
      <c r="I15" s="27"/>
      <c r="J15" s="27">
        <v>3</v>
      </c>
      <c r="K15" s="27">
        <v>4</v>
      </c>
      <c r="L15" s="83"/>
      <c r="M15" s="83"/>
      <c r="N15" s="27">
        <f t="shared" si="0"/>
        <v>0</v>
      </c>
      <c r="O15" s="85"/>
      <c r="P15" s="85"/>
      <c r="Q15" s="85"/>
      <c r="R15" s="85"/>
      <c r="S15" s="85"/>
      <c r="T15" s="27">
        <f t="shared" si="1"/>
        <v>19</v>
      </c>
      <c r="U15" s="40" t="str">
        <f t="shared" si="2"/>
        <v/>
      </c>
      <c r="V15" s="22">
        <v>393</v>
      </c>
      <c r="W15" s="22" t="s">
        <v>97</v>
      </c>
      <c r="X15" s="22" t="s">
        <v>98</v>
      </c>
      <c r="Y15" s="66">
        <v>3093</v>
      </c>
      <c r="Z15" s="41"/>
      <c r="AA15" s="1" t="s">
        <v>99</v>
      </c>
      <c r="AB15" s="28" t="s">
        <v>101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30</v>
      </c>
      <c r="E16" s="83"/>
      <c r="F16" s="27">
        <v>4</v>
      </c>
      <c r="G16" s="83"/>
      <c r="H16" s="27"/>
      <c r="I16" s="27"/>
      <c r="J16" s="27">
        <v>5</v>
      </c>
      <c r="K16" s="27">
        <v>5</v>
      </c>
      <c r="L16" s="83"/>
      <c r="M16" s="83"/>
      <c r="N16" s="27">
        <f t="shared" si="0"/>
        <v>0</v>
      </c>
      <c r="O16" s="85"/>
      <c r="P16" s="85"/>
      <c r="Q16" s="85"/>
      <c r="R16" s="85"/>
      <c r="S16" s="85"/>
      <c r="T16" s="27">
        <f t="shared" si="1"/>
        <v>13</v>
      </c>
      <c r="U16" s="40" t="str">
        <f t="shared" si="2"/>
        <v/>
      </c>
      <c r="V16" s="22">
        <v>393</v>
      </c>
      <c r="W16" s="22" t="s">
        <v>97</v>
      </c>
      <c r="X16" s="22" t="s">
        <v>98</v>
      </c>
      <c r="Y16" s="66">
        <v>3093</v>
      </c>
      <c r="Z16" s="41"/>
      <c r="AA16" s="1" t="s">
        <v>99</v>
      </c>
      <c r="AB16" s="28" t="s">
        <v>101</v>
      </c>
    </row>
    <row r="17" spans="1:28" x14ac:dyDescent="0.3">
      <c r="A17" s="1" t="s">
        <v>71</v>
      </c>
      <c r="B17" s="1" t="s">
        <v>46</v>
      </c>
      <c r="C17" s="27" t="s">
        <v>52</v>
      </c>
      <c r="D17" s="38">
        <v>11</v>
      </c>
      <c r="E17" s="83"/>
      <c r="F17" s="27">
        <v>5</v>
      </c>
      <c r="G17" s="83"/>
      <c r="H17" s="27"/>
      <c r="I17" s="27"/>
      <c r="J17" s="27">
        <v>0</v>
      </c>
      <c r="K17" s="27">
        <v>0</v>
      </c>
      <c r="L17" s="83"/>
      <c r="M17" s="83"/>
      <c r="N17" s="27">
        <f t="shared" si="0"/>
        <v>0</v>
      </c>
      <c r="O17" s="85"/>
      <c r="P17" s="85"/>
      <c r="Q17" s="85"/>
      <c r="R17" s="85"/>
      <c r="S17" s="85"/>
      <c r="T17" s="27">
        <f t="shared" si="1"/>
        <v>10</v>
      </c>
      <c r="U17" s="40" t="str">
        <f t="shared" si="2"/>
        <v/>
      </c>
      <c r="V17" s="22">
        <v>393</v>
      </c>
      <c r="W17" s="22" t="s">
        <v>97</v>
      </c>
      <c r="X17" s="22" t="s">
        <v>98</v>
      </c>
      <c r="Y17" s="66">
        <v>3093</v>
      </c>
      <c r="Z17" s="41"/>
      <c r="AA17" s="1" t="s">
        <v>99</v>
      </c>
      <c r="AB17" s="28" t="s">
        <v>101</v>
      </c>
    </row>
    <row r="18" spans="1:28" x14ac:dyDescent="0.3">
      <c r="A18" s="1" t="s">
        <v>71</v>
      </c>
      <c r="B18" s="1" t="s">
        <v>46</v>
      </c>
      <c r="C18" s="27" t="s">
        <v>58</v>
      </c>
      <c r="D18" s="38">
        <v>55</v>
      </c>
      <c r="E18" s="83" t="s">
        <v>477</v>
      </c>
      <c r="F18" s="27"/>
      <c r="G18" s="83"/>
      <c r="H18" s="27"/>
      <c r="I18" s="27"/>
      <c r="J18" s="27"/>
      <c r="K18" s="27"/>
      <c r="L18" s="83"/>
      <c r="M18" s="83"/>
      <c r="N18" s="27">
        <f>SUM(L18:M18)</f>
        <v>0</v>
      </c>
      <c r="O18" s="85"/>
      <c r="P18" s="85"/>
      <c r="Q18" s="85"/>
      <c r="R18" s="85"/>
      <c r="S18" s="85"/>
      <c r="T18" s="27">
        <f t="shared" si="1"/>
        <v>0</v>
      </c>
      <c r="U18" s="40" t="str">
        <f t="shared" si="2"/>
        <v/>
      </c>
      <c r="V18" s="22">
        <v>393</v>
      </c>
      <c r="W18" s="22" t="s">
        <v>97</v>
      </c>
      <c r="X18" s="22" t="s">
        <v>98</v>
      </c>
      <c r="Y18" s="66">
        <v>3093</v>
      </c>
      <c r="Z18" s="41"/>
      <c r="AA18" s="1" t="s">
        <v>99</v>
      </c>
      <c r="AB18" s="28" t="s">
        <v>101</v>
      </c>
    </row>
    <row r="19" spans="1:28" x14ac:dyDescent="0.3">
      <c r="A19" s="1" t="s">
        <v>71</v>
      </c>
      <c r="B19" s="1" t="s">
        <v>46</v>
      </c>
      <c r="C19" s="27" t="s">
        <v>53</v>
      </c>
      <c r="D19" s="38">
        <v>31</v>
      </c>
      <c r="E19" s="83" t="s">
        <v>477</v>
      </c>
      <c r="F19" s="27"/>
      <c r="G19" s="83"/>
      <c r="H19" s="27"/>
      <c r="I19" s="27"/>
      <c r="J19" s="27"/>
      <c r="K19" s="27"/>
      <c r="L19" s="83"/>
      <c r="M19" s="83"/>
      <c r="N19" s="27"/>
      <c r="O19" s="85"/>
      <c r="P19" s="85"/>
      <c r="Q19" s="85"/>
      <c r="R19" s="85"/>
      <c r="S19" s="85"/>
      <c r="T19" s="27"/>
      <c r="U19" s="40" t="str">
        <f t="shared" si="2"/>
        <v/>
      </c>
      <c r="V19" s="22">
        <v>393</v>
      </c>
      <c r="W19" s="22" t="s">
        <v>97</v>
      </c>
      <c r="X19" s="22" t="s">
        <v>98</v>
      </c>
      <c r="Y19" s="66">
        <v>3093</v>
      </c>
      <c r="Z19" s="41"/>
      <c r="AA19" s="1" t="s">
        <v>99</v>
      </c>
      <c r="AB19" s="28" t="s">
        <v>101</v>
      </c>
    </row>
    <row r="20" spans="1:28" x14ac:dyDescent="0.3">
      <c r="A20" s="1" t="s">
        <v>71</v>
      </c>
      <c r="B20" s="1" t="s">
        <v>46</v>
      </c>
      <c r="C20" s="27" t="s">
        <v>54</v>
      </c>
      <c r="D20" s="38">
        <v>33</v>
      </c>
      <c r="E20" s="83"/>
      <c r="F20" s="27">
        <v>5</v>
      </c>
      <c r="G20" s="83"/>
      <c r="H20" s="27"/>
      <c r="I20" s="27"/>
      <c r="J20" s="27">
        <v>3</v>
      </c>
      <c r="K20" s="27">
        <v>4</v>
      </c>
      <c r="L20" s="83"/>
      <c r="M20" s="83"/>
      <c r="N20" s="27">
        <f>SUM(L20:M20)</f>
        <v>0</v>
      </c>
      <c r="O20" s="85"/>
      <c r="P20" s="85"/>
      <c r="Q20" s="85"/>
      <c r="R20" s="85"/>
      <c r="S20" s="85"/>
      <c r="T20" s="27">
        <f t="shared" si="1"/>
        <v>13</v>
      </c>
      <c r="U20" s="40" t="str">
        <f t="shared" si="2"/>
        <v/>
      </c>
      <c r="V20" s="22">
        <v>393</v>
      </c>
      <c r="W20" s="22" t="s">
        <v>97</v>
      </c>
      <c r="X20" s="22" t="s">
        <v>98</v>
      </c>
      <c r="Y20" s="66">
        <v>3093</v>
      </c>
      <c r="Z20" s="41"/>
      <c r="AA20" s="1" t="s">
        <v>99</v>
      </c>
      <c r="AB20" s="28" t="s">
        <v>101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23</v>
      </c>
      <c r="E21" s="83"/>
      <c r="F21" s="27">
        <v>3</v>
      </c>
      <c r="G21" s="83"/>
      <c r="H21" s="27"/>
      <c r="I21" s="27"/>
      <c r="J21" s="27">
        <v>0</v>
      </c>
      <c r="K21" s="27">
        <v>2</v>
      </c>
      <c r="L21" s="83"/>
      <c r="M21" s="83"/>
      <c r="N21" s="27">
        <f>SUM(L21:M21)</f>
        <v>0</v>
      </c>
      <c r="O21" s="85"/>
      <c r="P21" s="85"/>
      <c r="Q21" s="85"/>
      <c r="R21" s="85"/>
      <c r="S21" s="85"/>
      <c r="T21" s="27">
        <f t="shared" si="1"/>
        <v>6</v>
      </c>
      <c r="U21" s="40" t="str">
        <f t="shared" si="2"/>
        <v/>
      </c>
      <c r="V21" s="22">
        <v>393</v>
      </c>
      <c r="W21" s="22" t="s">
        <v>97</v>
      </c>
      <c r="X21" s="22" t="s">
        <v>98</v>
      </c>
      <c r="Y21" s="66">
        <v>3093</v>
      </c>
      <c r="Z21" s="41"/>
      <c r="AA21" s="1" t="s">
        <v>99</v>
      </c>
      <c r="AB21" s="28" t="s">
        <v>101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22</v>
      </c>
      <c r="E22" s="83"/>
      <c r="F22" s="27">
        <v>4</v>
      </c>
      <c r="G22" s="83"/>
      <c r="H22" s="27"/>
      <c r="I22" s="27"/>
      <c r="J22" s="27">
        <v>2</v>
      </c>
      <c r="K22" s="27">
        <v>4</v>
      </c>
      <c r="L22" s="83"/>
      <c r="M22" s="83"/>
      <c r="N22" s="27">
        <f>SUM(L22:M22)</f>
        <v>0</v>
      </c>
      <c r="O22" s="85"/>
      <c r="P22" s="85"/>
      <c r="Q22" s="85"/>
      <c r="R22" s="85"/>
      <c r="S22" s="85"/>
      <c r="T22" s="27">
        <f t="shared" si="1"/>
        <v>10</v>
      </c>
      <c r="U22" s="40" t="str">
        <f t="shared" si="2"/>
        <v/>
      </c>
      <c r="V22" s="22">
        <v>393</v>
      </c>
      <c r="W22" s="22" t="s">
        <v>97</v>
      </c>
      <c r="X22" s="22" t="s">
        <v>98</v>
      </c>
      <c r="Y22" s="66">
        <v>3093</v>
      </c>
      <c r="Z22" s="41"/>
      <c r="AA22" s="1" t="s">
        <v>99</v>
      </c>
      <c r="AB22" s="28" t="s">
        <v>101</v>
      </c>
    </row>
    <row r="23" spans="1:28" x14ac:dyDescent="0.3">
      <c r="A23" s="1" t="s">
        <v>71</v>
      </c>
      <c r="B23" s="1" t="s">
        <v>46</v>
      </c>
      <c r="C23" s="55" t="s">
        <v>39</v>
      </c>
      <c r="D23" s="1"/>
      <c r="E23" s="55">
        <v>240</v>
      </c>
      <c r="F23" s="42"/>
      <c r="G23" s="55">
        <v>93</v>
      </c>
      <c r="H23" s="42"/>
      <c r="I23" s="42"/>
      <c r="J23" s="42"/>
      <c r="K23" s="42"/>
      <c r="L23" s="42"/>
      <c r="M23" s="42"/>
      <c r="N23" s="55">
        <v>53</v>
      </c>
      <c r="O23" s="42"/>
      <c r="P23" s="55">
        <v>21</v>
      </c>
      <c r="Q23" s="42"/>
      <c r="R23" s="42"/>
      <c r="S23" s="42"/>
      <c r="T23" s="27"/>
      <c r="U23" s="40" t="str">
        <f t="shared" ref="U23" si="3">_xlfn.IFNA("",((T23+Q23+N23-R23)+(O23*2))/E23)</f>
        <v/>
      </c>
      <c r="V23" s="22">
        <v>393</v>
      </c>
      <c r="W23" s="22" t="s">
        <v>97</v>
      </c>
      <c r="X23" s="22" t="s">
        <v>98</v>
      </c>
      <c r="Y23" s="66">
        <v>3093</v>
      </c>
      <c r="Z23" s="41"/>
      <c r="AA23" s="1" t="s">
        <v>99</v>
      </c>
      <c r="AB23" s="28" t="s">
        <v>101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41</v>
      </c>
      <c r="G24" s="44">
        <f t="shared" si="4"/>
        <v>93</v>
      </c>
      <c r="H24" s="44">
        <f t="shared" si="4"/>
        <v>0</v>
      </c>
      <c r="I24" s="44">
        <f t="shared" si="4"/>
        <v>0</v>
      </c>
      <c r="J24" s="44">
        <f t="shared" si="4"/>
        <v>18</v>
      </c>
      <c r="K24" s="44">
        <f t="shared" si="4"/>
        <v>27</v>
      </c>
      <c r="L24" s="44">
        <f t="shared" si="4"/>
        <v>0</v>
      </c>
      <c r="M24" s="44">
        <f t="shared" si="4"/>
        <v>0</v>
      </c>
      <c r="N24" s="44">
        <f t="shared" si="4"/>
        <v>53</v>
      </c>
      <c r="O24" s="44">
        <f t="shared" si="4"/>
        <v>0</v>
      </c>
      <c r="P24" s="44">
        <f t="shared" si="4"/>
        <v>27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100</v>
      </c>
      <c r="U24" s="45">
        <f>((T24+Q24+N24-R24)+(O24*2))/E24</f>
        <v>0.63749999999999996</v>
      </c>
      <c r="V24" s="46">
        <v>393</v>
      </c>
      <c r="W24" s="46" t="s">
        <v>97</v>
      </c>
      <c r="X24" s="46" t="s">
        <v>98</v>
      </c>
      <c r="Y24" s="67">
        <v>3093</v>
      </c>
      <c r="Z24" s="47"/>
      <c r="AA24" s="43" t="s">
        <v>99</v>
      </c>
      <c r="AB24" s="71" t="s">
        <v>101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0.44086021505376344</v>
      </c>
      <c r="H25" s="27"/>
      <c r="I25" s="1"/>
      <c r="J25" s="48" t="s">
        <v>42</v>
      </c>
      <c r="K25" s="50">
        <f>J24/K24</f>
        <v>0.66666666666666663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8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102</v>
      </c>
      <c r="D35" s="38">
        <v>30</v>
      </c>
      <c r="E35" s="83"/>
      <c r="F35" s="27">
        <v>6</v>
      </c>
      <c r="G35" s="83"/>
      <c r="H35" s="27"/>
      <c r="I35" s="27"/>
      <c r="J35" s="27">
        <v>2</v>
      </c>
      <c r="K35" s="27">
        <v>2</v>
      </c>
      <c r="L35" s="83"/>
      <c r="M35" s="83"/>
      <c r="N35" s="27">
        <f>SUM(L35:M35)</f>
        <v>0</v>
      </c>
      <c r="O35" s="83"/>
      <c r="P35" s="85"/>
      <c r="Q35" s="83"/>
      <c r="R35" s="83"/>
      <c r="S35" s="83"/>
      <c r="T35" s="27">
        <f>(H35*3)+((F35-H35)*2)+J35</f>
        <v>14</v>
      </c>
      <c r="U35" s="40" t="str">
        <f>IFERROR(((T35+Q35+N35-R35)+(O35*2))/E35,"")</f>
        <v/>
      </c>
      <c r="V35" s="22">
        <v>393</v>
      </c>
      <c r="W35" s="22" t="s">
        <v>82</v>
      </c>
      <c r="X35" s="22" t="s">
        <v>83</v>
      </c>
      <c r="Y35" s="66">
        <v>3093</v>
      </c>
      <c r="Z35" s="41"/>
      <c r="AA35" s="1" t="s">
        <v>103</v>
      </c>
      <c r="AB35" s="28" t="s">
        <v>104</v>
      </c>
    </row>
    <row r="36" spans="1:28" x14ac:dyDescent="0.3">
      <c r="A36" s="1" t="s">
        <v>46</v>
      </c>
      <c r="B36" s="1" t="s">
        <v>71</v>
      </c>
      <c r="C36" s="27" t="s">
        <v>105</v>
      </c>
      <c r="D36" s="38">
        <v>24</v>
      </c>
      <c r="E36" s="83"/>
      <c r="F36" s="27">
        <v>0</v>
      </c>
      <c r="G36" s="83"/>
      <c r="H36" s="27"/>
      <c r="I36" s="27"/>
      <c r="J36" s="27">
        <v>1</v>
      </c>
      <c r="K36" s="27">
        <v>4</v>
      </c>
      <c r="L36" s="83"/>
      <c r="M36" s="83"/>
      <c r="N36" s="27">
        <f t="shared" ref="N36:N40" si="5">SUM(L36:M36)</f>
        <v>0</v>
      </c>
      <c r="O36" s="85"/>
      <c r="P36" s="85"/>
      <c r="Q36" s="85"/>
      <c r="R36" s="85"/>
      <c r="S36" s="85"/>
      <c r="T36" s="39">
        <f t="shared" ref="T36:T40" si="6">(H36*3)+((F36-H36)*2)+J36</f>
        <v>1</v>
      </c>
      <c r="U36" s="40" t="str">
        <f t="shared" ref="U36:U46" si="7">IFERROR(((T36+Q36+N36-R36)+(O36*2))/E36,"")</f>
        <v/>
      </c>
      <c r="V36" s="22">
        <v>393</v>
      </c>
      <c r="W36" s="22" t="s">
        <v>82</v>
      </c>
      <c r="X36" s="22" t="s">
        <v>83</v>
      </c>
      <c r="Y36" s="66">
        <v>3093</v>
      </c>
      <c r="Z36" s="41"/>
      <c r="AA36" s="1" t="s">
        <v>103</v>
      </c>
      <c r="AB36" s="28" t="s">
        <v>104</v>
      </c>
    </row>
    <row r="37" spans="1:28" x14ac:dyDescent="0.3">
      <c r="A37" s="1" t="s">
        <v>46</v>
      </c>
      <c r="B37" s="1" t="s">
        <v>71</v>
      </c>
      <c r="C37" s="27" t="s">
        <v>106</v>
      </c>
      <c r="D37" s="38">
        <v>21</v>
      </c>
      <c r="E37" s="83"/>
      <c r="F37" s="27">
        <v>1</v>
      </c>
      <c r="G37" s="83"/>
      <c r="H37" s="27"/>
      <c r="I37" s="27"/>
      <c r="J37" s="27">
        <v>2</v>
      </c>
      <c r="K37" s="27">
        <v>3</v>
      </c>
      <c r="L37" s="83"/>
      <c r="M37" s="83"/>
      <c r="N37" s="27">
        <f t="shared" si="5"/>
        <v>0</v>
      </c>
      <c r="O37" s="85"/>
      <c r="P37" s="85"/>
      <c r="Q37" s="85"/>
      <c r="R37" s="85"/>
      <c r="S37" s="85"/>
      <c r="T37" s="39">
        <f t="shared" si="6"/>
        <v>4</v>
      </c>
      <c r="U37" s="40" t="str">
        <f t="shared" si="7"/>
        <v/>
      </c>
      <c r="V37" s="22">
        <v>393</v>
      </c>
      <c r="W37" s="22" t="s">
        <v>82</v>
      </c>
      <c r="X37" s="22" t="s">
        <v>83</v>
      </c>
      <c r="Y37" s="66">
        <v>3093</v>
      </c>
      <c r="Z37" s="41"/>
      <c r="AA37" s="1" t="s">
        <v>103</v>
      </c>
      <c r="AB37" s="28" t="s">
        <v>104</v>
      </c>
    </row>
    <row r="38" spans="1:28" x14ac:dyDescent="0.3">
      <c r="A38" s="1" t="s">
        <v>46</v>
      </c>
      <c r="B38" s="1" t="s">
        <v>71</v>
      </c>
      <c r="C38" s="27" t="s">
        <v>107</v>
      </c>
      <c r="D38" s="38">
        <v>15</v>
      </c>
      <c r="E38" s="83"/>
      <c r="F38" s="27">
        <v>3</v>
      </c>
      <c r="G38" s="83"/>
      <c r="H38" s="27"/>
      <c r="I38" s="27"/>
      <c r="J38" s="27">
        <v>0</v>
      </c>
      <c r="K38" s="27">
        <v>1</v>
      </c>
      <c r="L38" s="83"/>
      <c r="M38" s="83"/>
      <c r="N38" s="27">
        <f t="shared" si="5"/>
        <v>0</v>
      </c>
      <c r="O38" s="85"/>
      <c r="P38" s="85"/>
      <c r="Q38" s="85"/>
      <c r="R38" s="85"/>
      <c r="S38" s="85"/>
      <c r="T38" s="39">
        <f t="shared" si="6"/>
        <v>6</v>
      </c>
      <c r="U38" s="40" t="str">
        <f t="shared" si="7"/>
        <v/>
      </c>
      <c r="V38" s="22">
        <v>393</v>
      </c>
      <c r="W38" s="22" t="s">
        <v>82</v>
      </c>
      <c r="X38" s="22" t="s">
        <v>83</v>
      </c>
      <c r="Y38" s="66">
        <v>3093</v>
      </c>
      <c r="Z38" s="41"/>
      <c r="AA38" s="1" t="s">
        <v>103</v>
      </c>
      <c r="AB38" s="28" t="s">
        <v>104</v>
      </c>
    </row>
    <row r="39" spans="1:28" x14ac:dyDescent="0.3">
      <c r="A39" s="1" t="s">
        <v>46</v>
      </c>
      <c r="B39" s="1" t="s">
        <v>71</v>
      </c>
      <c r="C39" s="27" t="s">
        <v>108</v>
      </c>
      <c r="D39" s="38">
        <v>10</v>
      </c>
      <c r="E39" s="83"/>
      <c r="F39" s="27">
        <v>0</v>
      </c>
      <c r="G39" s="83"/>
      <c r="H39" s="27"/>
      <c r="I39" s="27"/>
      <c r="J39" s="27">
        <v>0</v>
      </c>
      <c r="K39" s="27">
        <v>0</v>
      </c>
      <c r="L39" s="83"/>
      <c r="M39" s="83"/>
      <c r="N39" s="27">
        <f t="shared" si="5"/>
        <v>0</v>
      </c>
      <c r="O39" s="85"/>
      <c r="P39" s="85"/>
      <c r="Q39" s="85"/>
      <c r="R39" s="85"/>
      <c r="S39" s="85"/>
      <c r="T39" s="39">
        <f t="shared" si="6"/>
        <v>0</v>
      </c>
      <c r="U39" s="40" t="str">
        <f t="shared" si="7"/>
        <v/>
      </c>
      <c r="V39" s="22">
        <v>393</v>
      </c>
      <c r="W39" s="22" t="s">
        <v>82</v>
      </c>
      <c r="X39" s="22" t="s">
        <v>83</v>
      </c>
      <c r="Y39" s="66">
        <v>3093</v>
      </c>
      <c r="Z39" s="41"/>
      <c r="AA39" s="1" t="s">
        <v>103</v>
      </c>
      <c r="AB39" s="28" t="s">
        <v>104</v>
      </c>
    </row>
    <row r="40" spans="1:28" x14ac:dyDescent="0.3">
      <c r="A40" s="1" t="s">
        <v>46</v>
      </c>
      <c r="B40" s="1" t="s">
        <v>71</v>
      </c>
      <c r="C40" s="27" t="s">
        <v>109</v>
      </c>
      <c r="D40" s="38">
        <v>14</v>
      </c>
      <c r="E40" s="83"/>
      <c r="F40" s="27">
        <v>3</v>
      </c>
      <c r="G40" s="83"/>
      <c r="H40" s="27"/>
      <c r="I40" s="27"/>
      <c r="J40" s="27">
        <v>2</v>
      </c>
      <c r="K40" s="27">
        <v>2</v>
      </c>
      <c r="L40" s="83"/>
      <c r="M40" s="83"/>
      <c r="N40" s="27">
        <f t="shared" si="5"/>
        <v>0</v>
      </c>
      <c r="O40" s="85"/>
      <c r="P40" s="85"/>
      <c r="Q40" s="85"/>
      <c r="R40" s="85"/>
      <c r="S40" s="85"/>
      <c r="T40" s="39">
        <f t="shared" si="6"/>
        <v>8</v>
      </c>
      <c r="U40" s="40" t="str">
        <f t="shared" si="7"/>
        <v/>
      </c>
      <c r="V40" s="22">
        <v>393</v>
      </c>
      <c r="W40" s="22" t="s">
        <v>82</v>
      </c>
      <c r="X40" s="22" t="s">
        <v>83</v>
      </c>
      <c r="Y40" s="66">
        <v>3093</v>
      </c>
      <c r="Z40" s="41"/>
      <c r="AA40" s="1" t="s">
        <v>103</v>
      </c>
      <c r="AB40" s="28" t="s">
        <v>104</v>
      </c>
    </row>
    <row r="41" spans="1:28" x14ac:dyDescent="0.3">
      <c r="A41" s="1" t="s">
        <v>46</v>
      </c>
      <c r="B41" s="1" t="s">
        <v>71</v>
      </c>
      <c r="C41" s="27" t="s">
        <v>366</v>
      </c>
      <c r="D41" s="38">
        <v>11</v>
      </c>
      <c r="E41" s="83" t="s">
        <v>372</v>
      </c>
      <c r="F41" s="27"/>
      <c r="G41" s="83"/>
      <c r="H41" s="27"/>
      <c r="I41" s="27"/>
      <c r="J41" s="27"/>
      <c r="K41" s="27"/>
      <c r="L41" s="83"/>
      <c r="M41" s="83"/>
      <c r="N41" s="27"/>
      <c r="O41" s="85"/>
      <c r="P41" s="85"/>
      <c r="Q41" s="85"/>
      <c r="R41" s="85"/>
      <c r="S41" s="85"/>
      <c r="T41" s="39"/>
      <c r="U41" s="40" t="str">
        <f t="shared" si="7"/>
        <v/>
      </c>
      <c r="V41" s="22">
        <v>393</v>
      </c>
      <c r="W41" s="22" t="s">
        <v>82</v>
      </c>
      <c r="X41" s="22" t="s">
        <v>83</v>
      </c>
      <c r="Y41" s="66">
        <v>3093</v>
      </c>
      <c r="Z41" s="41"/>
      <c r="AA41" s="1" t="s">
        <v>103</v>
      </c>
      <c r="AB41" s="28" t="s">
        <v>104</v>
      </c>
    </row>
    <row r="42" spans="1:28" x14ac:dyDescent="0.3">
      <c r="A42" s="1" t="s">
        <v>46</v>
      </c>
      <c r="B42" s="1" t="s">
        <v>71</v>
      </c>
      <c r="C42" s="27" t="s">
        <v>110</v>
      </c>
      <c r="D42" s="38">
        <v>41</v>
      </c>
      <c r="E42" s="83"/>
      <c r="F42" s="27">
        <v>7</v>
      </c>
      <c r="G42" s="83"/>
      <c r="H42" s="27"/>
      <c r="I42" s="27"/>
      <c r="J42" s="27">
        <v>2</v>
      </c>
      <c r="K42" s="27">
        <v>2</v>
      </c>
      <c r="L42" s="83"/>
      <c r="M42" s="83"/>
      <c r="N42" s="27">
        <f>SUM(L42:M42)</f>
        <v>0</v>
      </c>
      <c r="O42" s="85"/>
      <c r="P42" s="85"/>
      <c r="Q42" s="85"/>
      <c r="R42" s="85"/>
      <c r="S42" s="85"/>
      <c r="T42" s="39">
        <f>(H42*3)+((F42-H42)*2)+J42</f>
        <v>16</v>
      </c>
      <c r="U42" s="40" t="str">
        <f t="shared" si="7"/>
        <v/>
      </c>
      <c r="V42" s="22">
        <v>393</v>
      </c>
      <c r="W42" s="22" t="s">
        <v>82</v>
      </c>
      <c r="X42" s="22" t="s">
        <v>83</v>
      </c>
      <c r="Y42" s="66">
        <v>3093</v>
      </c>
      <c r="Z42" s="41"/>
      <c r="AA42" s="1" t="s">
        <v>103</v>
      </c>
      <c r="AB42" s="28" t="s">
        <v>104</v>
      </c>
    </row>
    <row r="43" spans="1:28" x14ac:dyDescent="0.3">
      <c r="A43" s="1" t="s">
        <v>46</v>
      </c>
      <c r="B43" s="1" t="s">
        <v>71</v>
      </c>
      <c r="C43" s="27" t="s">
        <v>485</v>
      </c>
      <c r="D43" s="38">
        <v>12</v>
      </c>
      <c r="E43" s="83"/>
      <c r="F43" s="27">
        <v>2</v>
      </c>
      <c r="G43" s="83"/>
      <c r="H43" s="27"/>
      <c r="I43" s="27"/>
      <c r="J43" s="27">
        <v>0</v>
      </c>
      <c r="K43" s="27">
        <v>0</v>
      </c>
      <c r="L43" s="83"/>
      <c r="M43" s="83"/>
      <c r="N43" s="27">
        <f>SUM(L43:M43)</f>
        <v>0</v>
      </c>
      <c r="O43" s="85"/>
      <c r="P43" s="85"/>
      <c r="Q43" s="85"/>
      <c r="R43" s="85"/>
      <c r="S43" s="85"/>
      <c r="T43" s="39">
        <f>(H43*3)+((F43-H43)*2)+J43</f>
        <v>4</v>
      </c>
      <c r="U43" s="40" t="str">
        <f t="shared" si="7"/>
        <v/>
      </c>
      <c r="V43" s="22">
        <v>393</v>
      </c>
      <c r="W43" s="22" t="s">
        <v>82</v>
      </c>
      <c r="X43" s="22" t="s">
        <v>83</v>
      </c>
      <c r="Y43" s="66">
        <v>3093</v>
      </c>
      <c r="Z43" s="41"/>
      <c r="AA43" s="1" t="s">
        <v>103</v>
      </c>
      <c r="AB43" s="28" t="s">
        <v>104</v>
      </c>
    </row>
    <row r="44" spans="1:28" x14ac:dyDescent="0.3">
      <c r="A44" s="1" t="s">
        <v>46</v>
      </c>
      <c r="B44" s="1" t="s">
        <v>71</v>
      </c>
      <c r="C44" s="27" t="s">
        <v>111</v>
      </c>
      <c r="D44" s="38">
        <v>25</v>
      </c>
      <c r="E44" s="83"/>
      <c r="F44" s="27">
        <v>0</v>
      </c>
      <c r="G44" s="83"/>
      <c r="H44" s="27"/>
      <c r="I44" s="27"/>
      <c r="J44" s="27">
        <v>2</v>
      </c>
      <c r="K44" s="27">
        <v>2</v>
      </c>
      <c r="L44" s="83"/>
      <c r="M44" s="27">
        <v>2</v>
      </c>
      <c r="N44" s="27">
        <f>SUM(L44:M44)</f>
        <v>2</v>
      </c>
      <c r="O44" s="85"/>
      <c r="P44" s="85"/>
      <c r="Q44" s="85"/>
      <c r="R44" s="85"/>
      <c r="S44" s="85"/>
      <c r="T44" s="39">
        <f>(H44*3)+((F44-H44)*2)+J44</f>
        <v>2</v>
      </c>
      <c r="U44" s="40" t="str">
        <f t="shared" si="7"/>
        <v/>
      </c>
      <c r="V44" s="22">
        <v>393</v>
      </c>
      <c r="W44" s="22" t="s">
        <v>82</v>
      </c>
      <c r="X44" s="22" t="s">
        <v>83</v>
      </c>
      <c r="Y44" s="66">
        <v>3093</v>
      </c>
      <c r="Z44" s="41"/>
      <c r="AA44" s="1" t="s">
        <v>103</v>
      </c>
      <c r="AB44" s="28" t="s">
        <v>104</v>
      </c>
    </row>
    <row r="45" spans="1:28" x14ac:dyDescent="0.3">
      <c r="A45" s="1" t="s">
        <v>46</v>
      </c>
      <c r="B45" s="1" t="s">
        <v>71</v>
      </c>
      <c r="C45" s="27" t="s">
        <v>112</v>
      </c>
      <c r="D45" s="38">
        <v>42</v>
      </c>
      <c r="E45" s="83"/>
      <c r="F45" s="27">
        <v>8</v>
      </c>
      <c r="G45" s="83"/>
      <c r="H45" s="27"/>
      <c r="I45" s="27"/>
      <c r="J45" s="27">
        <v>9</v>
      </c>
      <c r="K45" s="27">
        <v>12</v>
      </c>
      <c r="L45" s="83"/>
      <c r="M45" s="27">
        <v>18</v>
      </c>
      <c r="N45" s="27">
        <f>SUM(L45:M45)</f>
        <v>18</v>
      </c>
      <c r="O45" s="85"/>
      <c r="P45" s="85"/>
      <c r="Q45" s="85"/>
      <c r="R45" s="85"/>
      <c r="S45" s="85"/>
      <c r="T45" s="39">
        <f>(H45*3)+((F45-H45)*2)+J45</f>
        <v>25</v>
      </c>
      <c r="U45" s="40" t="str">
        <f t="shared" si="7"/>
        <v/>
      </c>
      <c r="V45" s="22">
        <v>393</v>
      </c>
      <c r="W45" s="22" t="s">
        <v>82</v>
      </c>
      <c r="X45" s="22" t="s">
        <v>83</v>
      </c>
      <c r="Y45" s="66">
        <v>3093</v>
      </c>
      <c r="Z45" s="41"/>
      <c r="AA45" s="1" t="s">
        <v>103</v>
      </c>
      <c r="AB45" s="28" t="s">
        <v>104</v>
      </c>
    </row>
    <row r="46" spans="1:28" x14ac:dyDescent="0.3">
      <c r="A46" s="1" t="s">
        <v>46</v>
      </c>
      <c r="B46" s="1" t="s">
        <v>71</v>
      </c>
      <c r="C46" s="27" t="s">
        <v>113</v>
      </c>
      <c r="D46" s="38">
        <v>20</v>
      </c>
      <c r="E46" s="83"/>
      <c r="F46" s="27">
        <v>1</v>
      </c>
      <c r="G46" s="83"/>
      <c r="H46" s="27"/>
      <c r="I46" s="27"/>
      <c r="J46" s="27">
        <v>6</v>
      </c>
      <c r="K46" s="27">
        <v>7</v>
      </c>
      <c r="L46" s="83"/>
      <c r="M46" s="83"/>
      <c r="N46" s="27">
        <f>SUM(L46:M46)</f>
        <v>0</v>
      </c>
      <c r="O46" s="85"/>
      <c r="P46" s="85"/>
      <c r="Q46" s="85"/>
      <c r="R46" s="85"/>
      <c r="S46" s="85"/>
      <c r="T46" s="39">
        <f>(H46*3)+((F46-H46)*2)+J46</f>
        <v>8</v>
      </c>
      <c r="U46" s="40" t="str">
        <f t="shared" si="7"/>
        <v/>
      </c>
      <c r="V46" s="22">
        <v>393</v>
      </c>
      <c r="W46" s="22" t="s">
        <v>82</v>
      </c>
      <c r="X46" s="22" t="s">
        <v>83</v>
      </c>
      <c r="Y46" s="66">
        <v>3093</v>
      </c>
      <c r="Z46" s="41"/>
      <c r="AA46" s="1" t="s">
        <v>103</v>
      </c>
      <c r="AB46" s="28" t="s">
        <v>104</v>
      </c>
    </row>
    <row r="47" spans="1:28" x14ac:dyDescent="0.3">
      <c r="A47" s="1" t="s">
        <v>46</v>
      </c>
      <c r="B47" s="1" t="s">
        <v>71</v>
      </c>
      <c r="C47" s="55" t="s">
        <v>39</v>
      </c>
      <c r="D47" s="1"/>
      <c r="E47" s="55">
        <v>240</v>
      </c>
      <c r="F47" s="55"/>
      <c r="G47" s="55">
        <v>76</v>
      </c>
      <c r="H47" s="55"/>
      <c r="I47" s="55"/>
      <c r="J47" s="55"/>
      <c r="K47" s="55"/>
      <c r="L47" s="55"/>
      <c r="M47" s="55"/>
      <c r="N47" s="55">
        <v>27</v>
      </c>
      <c r="O47" s="55"/>
      <c r="P47" s="55">
        <v>29</v>
      </c>
      <c r="Q47" s="42"/>
      <c r="R47" s="42"/>
      <c r="S47" s="42"/>
      <c r="T47" s="42"/>
      <c r="U47" s="40" t="str">
        <f t="shared" ref="U47" si="8">_xlfn.IFNA("",((T47+Q47+N47-R47)+(O47*2))/E47)</f>
        <v/>
      </c>
      <c r="V47" s="22">
        <v>393</v>
      </c>
      <c r="W47" s="22" t="s">
        <v>82</v>
      </c>
      <c r="X47" s="22" t="s">
        <v>83</v>
      </c>
      <c r="Y47" s="66">
        <v>3093</v>
      </c>
      <c r="Z47" s="41"/>
      <c r="AA47" s="1" t="s">
        <v>103</v>
      </c>
      <c r="AB47" s="28" t="s">
        <v>104</v>
      </c>
    </row>
    <row r="48" spans="1:28" x14ac:dyDescent="0.3">
      <c r="A48" s="43" t="s">
        <v>46</v>
      </c>
      <c r="B48" s="43" t="s">
        <v>71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31</v>
      </c>
      <c r="G48" s="44">
        <f t="shared" si="9"/>
        <v>76</v>
      </c>
      <c r="H48" s="44">
        <f t="shared" si="9"/>
        <v>0</v>
      </c>
      <c r="I48" s="44">
        <f t="shared" si="9"/>
        <v>0</v>
      </c>
      <c r="J48" s="44">
        <f t="shared" si="9"/>
        <v>26</v>
      </c>
      <c r="K48" s="44">
        <f t="shared" si="9"/>
        <v>35</v>
      </c>
      <c r="L48" s="44">
        <f t="shared" si="9"/>
        <v>0</v>
      </c>
      <c r="M48" s="44">
        <f t="shared" si="9"/>
        <v>20</v>
      </c>
      <c r="N48" s="44">
        <f t="shared" si="9"/>
        <v>47</v>
      </c>
      <c r="O48" s="44">
        <f t="shared" si="9"/>
        <v>0</v>
      </c>
      <c r="P48" s="44">
        <f t="shared" si="9"/>
        <v>29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88</v>
      </c>
      <c r="U48" s="45">
        <f>((T48+Q48+N48-R48)+(O48*2))/E48</f>
        <v>0.5625</v>
      </c>
      <c r="V48" s="46">
        <v>393</v>
      </c>
      <c r="W48" s="46" t="s">
        <v>82</v>
      </c>
      <c r="X48" s="46" t="s">
        <v>83</v>
      </c>
      <c r="Y48" s="67">
        <v>3093</v>
      </c>
      <c r="Z48" s="47"/>
      <c r="AA48" s="43" t="s">
        <v>103</v>
      </c>
      <c r="AB48" s="71" t="s">
        <v>104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0.40789473684210525</v>
      </c>
      <c r="H49" s="27"/>
      <c r="I49" s="1"/>
      <c r="J49" s="48" t="s">
        <v>42</v>
      </c>
      <c r="K49" s="50">
        <f>J48/K48</f>
        <v>0.74285714285714288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D31E-21AE-421B-9F0E-10E6B62C117F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383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29597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144</v>
      </c>
      <c r="D4" s="7" t="s">
        <v>5</v>
      </c>
      <c r="E4" s="8"/>
      <c r="F4" s="5"/>
      <c r="G4" s="1"/>
      <c r="J4" s="15" t="s">
        <v>275</v>
      </c>
      <c r="K4" s="16" t="s">
        <v>45</v>
      </c>
      <c r="L4" s="17"/>
      <c r="M4" s="18"/>
      <c r="N4" s="19">
        <v>17</v>
      </c>
      <c r="O4" s="19">
        <v>22</v>
      </c>
      <c r="P4" s="19">
        <v>22</v>
      </c>
      <c r="Q4" s="19">
        <v>28</v>
      </c>
      <c r="R4" s="20"/>
      <c r="S4" s="21">
        <f>SUM(N4:R4)</f>
        <v>89</v>
      </c>
      <c r="T4" s="22">
        <v>399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276</v>
      </c>
      <c r="K5" s="16" t="s">
        <v>62</v>
      </c>
      <c r="L5" s="17"/>
      <c r="M5" s="18"/>
      <c r="N5" s="19">
        <v>36</v>
      </c>
      <c r="O5" s="19">
        <v>13</v>
      </c>
      <c r="P5" s="19">
        <v>23</v>
      </c>
      <c r="Q5" s="19">
        <v>18</v>
      </c>
      <c r="R5" s="20"/>
      <c r="S5" s="21">
        <f>SUM(N5:R5)</f>
        <v>90</v>
      </c>
      <c r="T5" s="22">
        <v>399</v>
      </c>
      <c r="U5" s="1"/>
      <c r="V5" s="1"/>
      <c r="W5" s="1"/>
    </row>
    <row r="6" spans="1:28" x14ac:dyDescent="0.3">
      <c r="C6" s="23">
        <v>449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8</v>
      </c>
      <c r="G7" s="1"/>
      <c r="S7" s="1"/>
      <c r="T7" s="25" t="s">
        <v>9</v>
      </c>
      <c r="U7" s="1"/>
      <c r="V7" s="26">
        <v>399</v>
      </c>
      <c r="W7" s="1"/>
    </row>
    <row r="8" spans="1:28" x14ac:dyDescent="0.3">
      <c r="B8" s="1"/>
      <c r="C8" s="6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32</v>
      </c>
      <c r="E13" s="27">
        <v>13</v>
      </c>
      <c r="F13" s="27">
        <v>1</v>
      </c>
      <c r="G13" s="27">
        <v>4</v>
      </c>
      <c r="H13" s="27"/>
      <c r="I13" s="27"/>
      <c r="J13" s="27">
        <v>0</v>
      </c>
      <c r="K13" s="27">
        <v>0</v>
      </c>
      <c r="L13" s="83"/>
      <c r="M13" s="27">
        <v>2</v>
      </c>
      <c r="N13" s="27">
        <f>SUM(L13:M13)</f>
        <v>2</v>
      </c>
      <c r="O13" s="27">
        <v>2</v>
      </c>
      <c r="P13" s="39">
        <v>2</v>
      </c>
      <c r="Q13" s="83"/>
      <c r="R13" s="83"/>
      <c r="S13" s="83"/>
      <c r="T13" s="27">
        <f>+(F13*2)+J13</f>
        <v>2</v>
      </c>
      <c r="U13" s="40">
        <f>IFERROR(((T13+Q13+N13-R13)+(O13*2))/E13,"")</f>
        <v>0.61538461538461542</v>
      </c>
      <c r="V13" s="22">
        <v>399</v>
      </c>
      <c r="W13" s="22" t="s">
        <v>97</v>
      </c>
      <c r="X13" s="22" t="s">
        <v>83</v>
      </c>
      <c r="Y13" s="66">
        <v>449</v>
      </c>
      <c r="Z13" s="41"/>
      <c r="AA13" s="1" t="s">
        <v>99</v>
      </c>
      <c r="AB13" s="28" t="s">
        <v>277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27">
        <v>36</v>
      </c>
      <c r="F14" s="27">
        <v>5</v>
      </c>
      <c r="G14" s="27">
        <v>6</v>
      </c>
      <c r="H14" s="27"/>
      <c r="I14" s="27"/>
      <c r="J14" s="27">
        <v>1</v>
      </c>
      <c r="K14" s="27">
        <v>2</v>
      </c>
      <c r="L14" s="83"/>
      <c r="M14" s="27">
        <v>2</v>
      </c>
      <c r="N14" s="27">
        <f t="shared" ref="N14:N17" si="0">SUM(L14:M14)</f>
        <v>2</v>
      </c>
      <c r="O14" s="39">
        <v>5</v>
      </c>
      <c r="P14" s="39">
        <v>4</v>
      </c>
      <c r="Q14" s="85"/>
      <c r="R14" s="85"/>
      <c r="S14" s="85"/>
      <c r="T14" s="27">
        <f t="shared" ref="T14:T22" si="1">+(F14*2)+J14</f>
        <v>11</v>
      </c>
      <c r="U14" s="40">
        <f t="shared" ref="U14:U22" si="2">IFERROR(((T14+Q14+N14-R14)+(O14*2))/E14,"")</f>
        <v>0.63888888888888884</v>
      </c>
      <c r="V14" s="22">
        <v>399</v>
      </c>
      <c r="W14" s="22" t="s">
        <v>97</v>
      </c>
      <c r="X14" s="22" t="s">
        <v>83</v>
      </c>
      <c r="Y14" s="66">
        <v>449</v>
      </c>
      <c r="Z14" s="41"/>
      <c r="AA14" s="1" t="s">
        <v>99</v>
      </c>
      <c r="AB14" s="28" t="s">
        <v>277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44</v>
      </c>
      <c r="E15" s="27">
        <v>20</v>
      </c>
      <c r="F15" s="27">
        <v>1</v>
      </c>
      <c r="G15" s="27">
        <v>7</v>
      </c>
      <c r="H15" s="27"/>
      <c r="I15" s="27"/>
      <c r="J15" s="27">
        <v>0</v>
      </c>
      <c r="K15" s="27">
        <v>0</v>
      </c>
      <c r="L15" s="83"/>
      <c r="M15" s="27">
        <v>3</v>
      </c>
      <c r="N15" s="27">
        <f t="shared" si="0"/>
        <v>3</v>
      </c>
      <c r="O15" s="39">
        <v>5</v>
      </c>
      <c r="P15" s="39">
        <v>1</v>
      </c>
      <c r="Q15" s="85"/>
      <c r="R15" s="85"/>
      <c r="S15" s="85"/>
      <c r="T15" s="27">
        <f t="shared" si="1"/>
        <v>2</v>
      </c>
      <c r="U15" s="40">
        <f t="shared" si="2"/>
        <v>0.75</v>
      </c>
      <c r="V15" s="22">
        <v>399</v>
      </c>
      <c r="W15" s="22" t="s">
        <v>97</v>
      </c>
      <c r="X15" s="22" t="s">
        <v>83</v>
      </c>
      <c r="Y15" s="66">
        <v>449</v>
      </c>
      <c r="Z15" s="41"/>
      <c r="AA15" s="1" t="s">
        <v>99</v>
      </c>
      <c r="AB15" s="28" t="s">
        <v>277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30</v>
      </c>
      <c r="E16" s="27">
        <v>28</v>
      </c>
      <c r="F16" s="27">
        <v>4</v>
      </c>
      <c r="G16" s="27">
        <v>9</v>
      </c>
      <c r="H16" s="27"/>
      <c r="I16" s="27"/>
      <c r="J16" s="27">
        <v>5</v>
      </c>
      <c r="K16" s="27">
        <v>6</v>
      </c>
      <c r="L16" s="83"/>
      <c r="M16" s="27">
        <v>4</v>
      </c>
      <c r="N16" s="27">
        <f t="shared" si="0"/>
        <v>4</v>
      </c>
      <c r="O16" s="39">
        <v>4</v>
      </c>
      <c r="P16" s="39">
        <v>3</v>
      </c>
      <c r="Q16" s="85"/>
      <c r="R16" s="85"/>
      <c r="S16" s="85"/>
      <c r="T16" s="27">
        <f t="shared" si="1"/>
        <v>13</v>
      </c>
      <c r="U16" s="40">
        <f t="shared" si="2"/>
        <v>0.8928571428571429</v>
      </c>
      <c r="V16" s="22">
        <v>399</v>
      </c>
      <c r="W16" s="22" t="s">
        <v>97</v>
      </c>
      <c r="X16" s="22" t="s">
        <v>83</v>
      </c>
      <c r="Y16" s="66">
        <v>449</v>
      </c>
      <c r="Z16" s="41"/>
      <c r="AA16" s="1" t="s">
        <v>99</v>
      </c>
      <c r="AB16" s="28" t="s">
        <v>277</v>
      </c>
    </row>
    <row r="17" spans="1:28" x14ac:dyDescent="0.3">
      <c r="A17" s="1" t="s">
        <v>61</v>
      </c>
      <c r="B17" s="1" t="s">
        <v>46</v>
      </c>
      <c r="C17" s="27" t="s">
        <v>52</v>
      </c>
      <c r="D17" s="38">
        <v>11</v>
      </c>
      <c r="E17" s="27">
        <v>25</v>
      </c>
      <c r="F17" s="27">
        <v>1</v>
      </c>
      <c r="G17" s="27">
        <v>7</v>
      </c>
      <c r="H17" s="27"/>
      <c r="I17" s="27"/>
      <c r="J17" s="27">
        <v>2</v>
      </c>
      <c r="K17" s="27">
        <v>2</v>
      </c>
      <c r="L17" s="83"/>
      <c r="M17" s="27">
        <v>2</v>
      </c>
      <c r="N17" s="27">
        <f t="shared" si="0"/>
        <v>2</v>
      </c>
      <c r="O17" s="39">
        <v>3</v>
      </c>
      <c r="P17" s="39">
        <v>2</v>
      </c>
      <c r="Q17" s="85"/>
      <c r="R17" s="85"/>
      <c r="S17" s="85"/>
      <c r="T17" s="27">
        <f t="shared" si="1"/>
        <v>4</v>
      </c>
      <c r="U17" s="40">
        <f t="shared" si="2"/>
        <v>0.48</v>
      </c>
      <c r="V17" s="22">
        <v>399</v>
      </c>
      <c r="W17" s="22" t="s">
        <v>97</v>
      </c>
      <c r="X17" s="22" t="s">
        <v>83</v>
      </c>
      <c r="Y17" s="66">
        <v>449</v>
      </c>
      <c r="Z17" s="41"/>
      <c r="AA17" s="1" t="s">
        <v>99</v>
      </c>
      <c r="AB17" s="28" t="s">
        <v>277</v>
      </c>
    </row>
    <row r="18" spans="1:28" x14ac:dyDescent="0.3">
      <c r="A18" s="1" t="s">
        <v>61</v>
      </c>
      <c r="B18" s="1" t="s">
        <v>46</v>
      </c>
      <c r="C18" s="27" t="s">
        <v>58</v>
      </c>
      <c r="D18" s="38">
        <v>55</v>
      </c>
      <c r="E18" s="27" t="s">
        <v>372</v>
      </c>
      <c r="F18" s="27"/>
      <c r="G18" s="27"/>
      <c r="H18" s="27"/>
      <c r="I18" s="27"/>
      <c r="J18" s="27"/>
      <c r="K18" s="27"/>
      <c r="L18" s="83"/>
      <c r="M18" s="27"/>
      <c r="N18" s="27"/>
      <c r="O18" s="39"/>
      <c r="P18" s="39"/>
      <c r="Q18" s="85"/>
      <c r="R18" s="85"/>
      <c r="S18" s="85"/>
      <c r="T18" s="27"/>
      <c r="U18" s="40" t="str">
        <f t="shared" si="2"/>
        <v/>
      </c>
      <c r="V18" s="22">
        <v>399</v>
      </c>
      <c r="W18" s="22" t="s">
        <v>97</v>
      </c>
      <c r="X18" s="22" t="s">
        <v>83</v>
      </c>
      <c r="Y18" s="66">
        <v>449</v>
      </c>
      <c r="Z18" s="41"/>
      <c r="AA18" s="1" t="s">
        <v>99</v>
      </c>
      <c r="AB18" s="28" t="s">
        <v>277</v>
      </c>
    </row>
    <row r="19" spans="1:28" x14ac:dyDescent="0.3">
      <c r="A19" s="1" t="s">
        <v>61</v>
      </c>
      <c r="B19" s="1" t="s">
        <v>46</v>
      </c>
      <c r="C19" s="27" t="s">
        <v>53</v>
      </c>
      <c r="D19" s="38">
        <v>31</v>
      </c>
      <c r="E19" s="27">
        <v>35</v>
      </c>
      <c r="F19" s="27">
        <v>12</v>
      </c>
      <c r="G19" s="27">
        <v>15</v>
      </c>
      <c r="H19" s="27"/>
      <c r="I19" s="27"/>
      <c r="J19" s="27">
        <v>7</v>
      </c>
      <c r="K19" s="27">
        <v>15</v>
      </c>
      <c r="L19" s="83"/>
      <c r="M19" s="27">
        <v>8</v>
      </c>
      <c r="N19" s="27">
        <f>SUM(L19:M19)</f>
        <v>8</v>
      </c>
      <c r="O19" s="39">
        <v>2</v>
      </c>
      <c r="P19" s="39">
        <v>3</v>
      </c>
      <c r="Q19" s="85"/>
      <c r="R19" s="85"/>
      <c r="S19" s="85"/>
      <c r="T19" s="27">
        <f t="shared" si="1"/>
        <v>31</v>
      </c>
      <c r="U19" s="40">
        <f t="shared" si="2"/>
        <v>1.2285714285714286</v>
      </c>
      <c r="V19" s="22">
        <v>399</v>
      </c>
      <c r="W19" s="22" t="s">
        <v>97</v>
      </c>
      <c r="X19" s="22" t="s">
        <v>83</v>
      </c>
      <c r="Y19" s="66">
        <v>449</v>
      </c>
      <c r="Z19" s="41"/>
      <c r="AA19" s="1" t="s">
        <v>99</v>
      </c>
      <c r="AB19" s="28" t="s">
        <v>277</v>
      </c>
    </row>
    <row r="20" spans="1:28" x14ac:dyDescent="0.3">
      <c r="A20" s="1" t="s">
        <v>61</v>
      </c>
      <c r="B20" s="1" t="s">
        <v>46</v>
      </c>
      <c r="C20" s="27" t="s">
        <v>54</v>
      </c>
      <c r="D20" s="38">
        <v>33</v>
      </c>
      <c r="E20" s="27">
        <v>30</v>
      </c>
      <c r="F20" s="27">
        <v>1</v>
      </c>
      <c r="G20" s="27">
        <v>6</v>
      </c>
      <c r="H20" s="27"/>
      <c r="I20" s="27"/>
      <c r="J20" s="27">
        <v>0</v>
      </c>
      <c r="K20" s="27">
        <v>0</v>
      </c>
      <c r="L20" s="83"/>
      <c r="M20" s="27">
        <v>4</v>
      </c>
      <c r="N20" s="27">
        <f>SUM(L20:M20)</f>
        <v>4</v>
      </c>
      <c r="O20" s="39">
        <v>0</v>
      </c>
      <c r="P20" s="39">
        <v>3</v>
      </c>
      <c r="Q20" s="85"/>
      <c r="R20" s="85"/>
      <c r="S20" s="85"/>
      <c r="T20" s="27">
        <f t="shared" si="1"/>
        <v>2</v>
      </c>
      <c r="U20" s="40">
        <f t="shared" si="2"/>
        <v>0.2</v>
      </c>
      <c r="V20" s="22">
        <v>399</v>
      </c>
      <c r="W20" s="22" t="s">
        <v>97</v>
      </c>
      <c r="X20" s="22" t="s">
        <v>83</v>
      </c>
      <c r="Y20" s="66">
        <v>449</v>
      </c>
      <c r="Z20" s="41"/>
      <c r="AA20" s="1" t="s">
        <v>99</v>
      </c>
      <c r="AB20" s="28" t="s">
        <v>277</v>
      </c>
    </row>
    <row r="21" spans="1:28" x14ac:dyDescent="0.3">
      <c r="A21" s="1" t="s">
        <v>61</v>
      </c>
      <c r="B21" s="1" t="s">
        <v>46</v>
      </c>
      <c r="C21" s="27" t="s">
        <v>55</v>
      </c>
      <c r="D21" s="38">
        <v>23</v>
      </c>
      <c r="E21" s="27">
        <v>35</v>
      </c>
      <c r="F21" s="27">
        <v>7</v>
      </c>
      <c r="G21" s="27">
        <v>13</v>
      </c>
      <c r="H21" s="27"/>
      <c r="I21" s="27"/>
      <c r="J21" s="27">
        <v>4</v>
      </c>
      <c r="K21" s="27">
        <v>8</v>
      </c>
      <c r="L21" s="83"/>
      <c r="M21" s="27">
        <v>3</v>
      </c>
      <c r="N21" s="27">
        <f>SUM(L21:M21)</f>
        <v>3</v>
      </c>
      <c r="O21" s="39">
        <v>4</v>
      </c>
      <c r="P21" s="39">
        <v>4</v>
      </c>
      <c r="Q21" s="85"/>
      <c r="R21" s="85"/>
      <c r="S21" s="85"/>
      <c r="T21" s="27">
        <f t="shared" si="1"/>
        <v>18</v>
      </c>
      <c r="U21" s="40">
        <f t="shared" si="2"/>
        <v>0.82857142857142863</v>
      </c>
      <c r="V21" s="22">
        <v>399</v>
      </c>
      <c r="W21" s="22" t="s">
        <v>97</v>
      </c>
      <c r="X21" s="22" t="s">
        <v>83</v>
      </c>
      <c r="Y21" s="66">
        <v>449</v>
      </c>
      <c r="Z21" s="41"/>
      <c r="AA21" s="1" t="s">
        <v>99</v>
      </c>
      <c r="AB21" s="28" t="s">
        <v>277</v>
      </c>
    </row>
    <row r="22" spans="1:28" x14ac:dyDescent="0.3">
      <c r="A22" s="1" t="s">
        <v>61</v>
      </c>
      <c r="B22" s="1" t="s">
        <v>46</v>
      </c>
      <c r="C22" s="27" t="s">
        <v>56</v>
      </c>
      <c r="D22" s="38">
        <v>22</v>
      </c>
      <c r="E22" s="27">
        <v>18</v>
      </c>
      <c r="F22" s="27">
        <v>2</v>
      </c>
      <c r="G22" s="27">
        <v>7</v>
      </c>
      <c r="H22" s="27"/>
      <c r="I22" s="27"/>
      <c r="J22" s="27">
        <v>2</v>
      </c>
      <c r="K22" s="27">
        <v>2</v>
      </c>
      <c r="L22" s="83"/>
      <c r="M22" s="27">
        <v>10</v>
      </c>
      <c r="N22" s="27">
        <f>SUM(L22:M22)</f>
        <v>10</v>
      </c>
      <c r="O22" s="39">
        <v>0</v>
      </c>
      <c r="P22" s="39">
        <v>5</v>
      </c>
      <c r="Q22" s="85"/>
      <c r="R22" s="85"/>
      <c r="S22" s="85"/>
      <c r="T22" s="27">
        <f t="shared" si="1"/>
        <v>6</v>
      </c>
      <c r="U22" s="40">
        <f t="shared" si="2"/>
        <v>0.88888888888888884</v>
      </c>
      <c r="V22" s="22">
        <v>399</v>
      </c>
      <c r="W22" s="22" t="s">
        <v>97</v>
      </c>
      <c r="X22" s="22" t="s">
        <v>83</v>
      </c>
      <c r="Y22" s="66">
        <v>449</v>
      </c>
      <c r="Z22" s="41"/>
      <c r="AA22" s="1" t="s">
        <v>99</v>
      </c>
      <c r="AB22" s="28" t="s">
        <v>277</v>
      </c>
    </row>
    <row r="23" spans="1:28" x14ac:dyDescent="0.3">
      <c r="A23" s="1" t="s">
        <v>61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55">
        <v>22</v>
      </c>
      <c r="S23" s="42"/>
      <c r="T23" s="27"/>
      <c r="U23" s="40" t="str">
        <f t="shared" ref="U23" si="3">_xlfn.IFNA("",((T23+Q23+N23-R23)+(O23*2))/E23)</f>
        <v/>
      </c>
      <c r="V23" s="22">
        <v>399</v>
      </c>
      <c r="W23" s="22" t="s">
        <v>97</v>
      </c>
      <c r="X23" s="22" t="s">
        <v>83</v>
      </c>
      <c r="Y23" s="66">
        <v>449</v>
      </c>
      <c r="Z23" s="41"/>
      <c r="AA23" s="1" t="s">
        <v>99</v>
      </c>
      <c r="AB23" s="28" t="s">
        <v>277</v>
      </c>
    </row>
    <row r="24" spans="1:28" x14ac:dyDescent="0.3">
      <c r="A24" s="43" t="s">
        <v>61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34</v>
      </c>
      <c r="G24" s="44">
        <f t="shared" si="4"/>
        <v>74</v>
      </c>
      <c r="H24" s="44">
        <f t="shared" si="4"/>
        <v>0</v>
      </c>
      <c r="I24" s="44">
        <f t="shared" si="4"/>
        <v>0</v>
      </c>
      <c r="J24" s="44">
        <f t="shared" si="4"/>
        <v>21</v>
      </c>
      <c r="K24" s="44">
        <f t="shared" si="4"/>
        <v>35</v>
      </c>
      <c r="L24" s="44">
        <f t="shared" si="4"/>
        <v>0</v>
      </c>
      <c r="M24" s="44">
        <f t="shared" si="4"/>
        <v>38</v>
      </c>
      <c r="N24" s="44">
        <f t="shared" si="4"/>
        <v>38</v>
      </c>
      <c r="O24" s="44">
        <f t="shared" si="4"/>
        <v>25</v>
      </c>
      <c r="P24" s="44">
        <f t="shared" si="4"/>
        <v>27</v>
      </c>
      <c r="Q24" s="44">
        <f t="shared" si="4"/>
        <v>0</v>
      </c>
      <c r="R24" s="44">
        <f t="shared" si="4"/>
        <v>22</v>
      </c>
      <c r="S24" s="44">
        <f t="shared" si="4"/>
        <v>0</v>
      </c>
      <c r="T24" s="44">
        <f t="shared" si="4"/>
        <v>89</v>
      </c>
      <c r="U24" s="45">
        <f>((T24+Q24+N24-R24)+(O24*2))/E24</f>
        <v>0.64583333333333337</v>
      </c>
      <c r="V24" s="46">
        <v>399</v>
      </c>
      <c r="W24" s="46" t="s">
        <v>97</v>
      </c>
      <c r="X24" s="46" t="s">
        <v>83</v>
      </c>
      <c r="Y24" s="67">
        <v>449</v>
      </c>
      <c r="Z24" s="47"/>
      <c r="AA24" s="43" t="s">
        <v>99</v>
      </c>
      <c r="AB24" s="71" t="s">
        <v>277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0.45945945945945948</v>
      </c>
      <c r="H25" s="27"/>
      <c r="I25" s="1"/>
      <c r="J25" s="48" t="s">
        <v>42</v>
      </c>
      <c r="K25" s="50">
        <f>J24/K24</f>
        <v>0.6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12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173</v>
      </c>
      <c r="D35" s="38">
        <v>12</v>
      </c>
      <c r="E35" s="27">
        <v>44</v>
      </c>
      <c r="F35" s="27">
        <v>16</v>
      </c>
      <c r="G35" s="27">
        <v>25</v>
      </c>
      <c r="H35" s="27"/>
      <c r="I35" s="27"/>
      <c r="J35" s="27">
        <v>7</v>
      </c>
      <c r="K35" s="27">
        <v>9</v>
      </c>
      <c r="L35" s="83"/>
      <c r="M35" s="27">
        <v>7</v>
      </c>
      <c r="N35" s="27">
        <f>SUM(L35:M35)</f>
        <v>7</v>
      </c>
      <c r="O35" s="27">
        <v>2</v>
      </c>
      <c r="P35" s="39">
        <v>2</v>
      </c>
      <c r="Q35" s="83"/>
      <c r="R35" s="83"/>
      <c r="S35" s="83"/>
      <c r="T35" s="27">
        <f>(H35*3)+((F35-H35)*2)+J35</f>
        <v>39</v>
      </c>
      <c r="U35" s="40">
        <f>IFERROR(((T35+Q35+N35-R35)+(O35*2))/E35,"")</f>
        <v>1.1363636363636365</v>
      </c>
      <c r="V35" s="22">
        <v>399</v>
      </c>
      <c r="W35" s="22" t="s">
        <v>82</v>
      </c>
      <c r="X35" s="22" t="s">
        <v>98</v>
      </c>
      <c r="Y35" s="66">
        <v>449</v>
      </c>
      <c r="Z35" s="41" t="s">
        <v>451</v>
      </c>
      <c r="AA35" s="1" t="s">
        <v>174</v>
      </c>
      <c r="AB35" s="28" t="s">
        <v>278</v>
      </c>
    </row>
    <row r="36" spans="1:28" x14ac:dyDescent="0.3">
      <c r="A36" s="1" t="s">
        <v>46</v>
      </c>
      <c r="B36" s="1" t="s">
        <v>61</v>
      </c>
      <c r="C36" s="27" t="s">
        <v>176</v>
      </c>
      <c r="D36" s="38">
        <v>34</v>
      </c>
      <c r="E36" s="27">
        <v>32</v>
      </c>
      <c r="F36" s="27">
        <v>4</v>
      </c>
      <c r="G36" s="27">
        <v>7</v>
      </c>
      <c r="H36" s="27"/>
      <c r="I36" s="27"/>
      <c r="J36" s="27">
        <v>5</v>
      </c>
      <c r="K36" s="27">
        <v>7</v>
      </c>
      <c r="L36" s="27">
        <v>1</v>
      </c>
      <c r="M36" s="27">
        <v>10</v>
      </c>
      <c r="N36" s="27">
        <f t="shared" ref="N36:N41" si="5">SUM(L36:M36)</f>
        <v>11</v>
      </c>
      <c r="O36" s="39">
        <v>2</v>
      </c>
      <c r="P36" s="39">
        <v>4</v>
      </c>
      <c r="Q36" s="85"/>
      <c r="R36" s="85"/>
      <c r="S36" s="85"/>
      <c r="T36" s="39">
        <f t="shared" ref="T36:T41" si="6">(H36*3)+((F36-H36)*2)+J36</f>
        <v>13</v>
      </c>
      <c r="U36" s="40">
        <f t="shared" ref="U36:U46" si="7">IFERROR(((T36+Q36+N36-R36)+(O36*2))/E36,"")</f>
        <v>0.875</v>
      </c>
      <c r="V36" s="22">
        <v>399</v>
      </c>
      <c r="W36" s="22" t="s">
        <v>82</v>
      </c>
      <c r="X36" s="22" t="s">
        <v>98</v>
      </c>
      <c r="Y36" s="66">
        <v>449</v>
      </c>
      <c r="Z36" s="41"/>
      <c r="AA36" s="1" t="s">
        <v>174</v>
      </c>
      <c r="AB36" s="28" t="s">
        <v>278</v>
      </c>
    </row>
    <row r="37" spans="1:28" x14ac:dyDescent="0.3">
      <c r="A37" s="1" t="s">
        <v>46</v>
      </c>
      <c r="B37" s="1" t="s">
        <v>61</v>
      </c>
      <c r="C37" s="27" t="s">
        <v>177</v>
      </c>
      <c r="D37" s="38">
        <v>42</v>
      </c>
      <c r="E37" s="27">
        <v>18</v>
      </c>
      <c r="F37" s="27">
        <v>2</v>
      </c>
      <c r="G37" s="27">
        <v>7</v>
      </c>
      <c r="H37" s="27"/>
      <c r="I37" s="27"/>
      <c r="J37" s="27">
        <v>0</v>
      </c>
      <c r="K37" s="27">
        <v>4</v>
      </c>
      <c r="L37" s="83"/>
      <c r="M37" s="27">
        <v>8</v>
      </c>
      <c r="N37" s="27">
        <f t="shared" si="5"/>
        <v>8</v>
      </c>
      <c r="O37" s="39">
        <v>0</v>
      </c>
      <c r="P37" s="39">
        <v>5</v>
      </c>
      <c r="Q37" s="85"/>
      <c r="R37" s="85"/>
      <c r="S37" s="85"/>
      <c r="T37" s="39">
        <f t="shared" si="6"/>
        <v>4</v>
      </c>
      <c r="U37" s="40">
        <f t="shared" si="7"/>
        <v>0.66666666666666663</v>
      </c>
      <c r="V37" s="22">
        <v>399</v>
      </c>
      <c r="W37" s="22" t="s">
        <v>82</v>
      </c>
      <c r="X37" s="22" t="s">
        <v>98</v>
      </c>
      <c r="Y37" s="66">
        <v>449</v>
      </c>
      <c r="Z37" s="41"/>
      <c r="AA37" s="1" t="s">
        <v>174</v>
      </c>
      <c r="AB37" s="28" t="s">
        <v>278</v>
      </c>
    </row>
    <row r="38" spans="1:28" x14ac:dyDescent="0.3">
      <c r="A38" s="1" t="s">
        <v>46</v>
      </c>
      <c r="B38" s="1" t="s">
        <v>61</v>
      </c>
      <c r="C38" s="27" t="s">
        <v>178</v>
      </c>
      <c r="D38" s="38">
        <v>40</v>
      </c>
      <c r="E38" s="27">
        <v>28</v>
      </c>
      <c r="F38" s="27">
        <v>5</v>
      </c>
      <c r="G38" s="27">
        <v>11</v>
      </c>
      <c r="H38" s="27"/>
      <c r="I38" s="27"/>
      <c r="J38" s="27">
        <v>4</v>
      </c>
      <c r="K38" s="27">
        <v>6</v>
      </c>
      <c r="L38" s="83"/>
      <c r="M38" s="27">
        <v>8</v>
      </c>
      <c r="N38" s="27">
        <f t="shared" si="5"/>
        <v>8</v>
      </c>
      <c r="O38" s="39">
        <v>1</v>
      </c>
      <c r="P38" s="39">
        <v>3</v>
      </c>
      <c r="Q38" s="85"/>
      <c r="R38" s="85"/>
      <c r="S38" s="85"/>
      <c r="T38" s="39">
        <f t="shared" si="6"/>
        <v>14</v>
      </c>
      <c r="U38" s="40">
        <f t="shared" si="7"/>
        <v>0.8571428571428571</v>
      </c>
      <c r="V38" s="22">
        <v>399</v>
      </c>
      <c r="W38" s="22" t="s">
        <v>82</v>
      </c>
      <c r="X38" s="22" t="s">
        <v>98</v>
      </c>
      <c r="Y38" s="66">
        <v>449</v>
      </c>
      <c r="Z38" s="41"/>
      <c r="AA38" s="1" t="s">
        <v>174</v>
      </c>
      <c r="AB38" s="28" t="s">
        <v>278</v>
      </c>
    </row>
    <row r="39" spans="1:28" x14ac:dyDescent="0.3">
      <c r="A39" s="1" t="s">
        <v>46</v>
      </c>
      <c r="B39" s="1" t="s">
        <v>61</v>
      </c>
      <c r="C39" s="27" t="s">
        <v>179</v>
      </c>
      <c r="D39" s="38">
        <v>44</v>
      </c>
      <c r="E39" s="27">
        <v>43</v>
      </c>
      <c r="F39" s="27">
        <v>5</v>
      </c>
      <c r="G39" s="27">
        <v>8</v>
      </c>
      <c r="H39" s="27"/>
      <c r="I39" s="27"/>
      <c r="J39" s="27">
        <v>1</v>
      </c>
      <c r="K39" s="27">
        <v>2</v>
      </c>
      <c r="L39" s="83"/>
      <c r="M39" s="27">
        <v>2</v>
      </c>
      <c r="N39" s="27">
        <f t="shared" si="5"/>
        <v>2</v>
      </c>
      <c r="O39" s="39">
        <v>7</v>
      </c>
      <c r="P39" s="39">
        <v>5</v>
      </c>
      <c r="Q39" s="85"/>
      <c r="R39" s="85"/>
      <c r="S39" s="85"/>
      <c r="T39" s="39">
        <f t="shared" si="6"/>
        <v>11</v>
      </c>
      <c r="U39" s="40">
        <f t="shared" si="7"/>
        <v>0.62790697674418605</v>
      </c>
      <c r="V39" s="22">
        <v>399</v>
      </c>
      <c r="W39" s="22" t="s">
        <v>82</v>
      </c>
      <c r="X39" s="22" t="s">
        <v>98</v>
      </c>
      <c r="Y39" s="66">
        <v>449</v>
      </c>
      <c r="Z39" s="41"/>
      <c r="AA39" s="1" t="s">
        <v>174</v>
      </c>
      <c r="AB39" s="28" t="s">
        <v>278</v>
      </c>
    </row>
    <row r="40" spans="1:28" x14ac:dyDescent="0.3">
      <c r="A40" s="1" t="s">
        <v>46</v>
      </c>
      <c r="B40" s="1" t="s">
        <v>61</v>
      </c>
      <c r="C40" s="27" t="s">
        <v>180</v>
      </c>
      <c r="D40" s="38">
        <v>14</v>
      </c>
      <c r="E40" s="27" t="s">
        <v>477</v>
      </c>
      <c r="F40" s="27"/>
      <c r="G40" s="27"/>
      <c r="H40" s="27"/>
      <c r="I40" s="27"/>
      <c r="J40" s="27"/>
      <c r="K40" s="27"/>
      <c r="L40" s="83"/>
      <c r="M40" s="27"/>
      <c r="N40" s="27">
        <f t="shared" si="5"/>
        <v>0</v>
      </c>
      <c r="O40" s="39"/>
      <c r="P40" s="39"/>
      <c r="Q40" s="85"/>
      <c r="R40" s="85"/>
      <c r="S40" s="85"/>
      <c r="T40" s="39">
        <f t="shared" si="6"/>
        <v>0</v>
      </c>
      <c r="U40" s="40" t="str">
        <f t="shared" si="7"/>
        <v/>
      </c>
      <c r="V40" s="22">
        <v>399</v>
      </c>
      <c r="W40" s="22" t="s">
        <v>82</v>
      </c>
      <c r="X40" s="22" t="s">
        <v>98</v>
      </c>
      <c r="Y40" s="66">
        <v>449</v>
      </c>
      <c r="Z40" s="41"/>
      <c r="AA40" s="1" t="s">
        <v>174</v>
      </c>
      <c r="AB40" s="28" t="s">
        <v>278</v>
      </c>
    </row>
    <row r="41" spans="1:28" x14ac:dyDescent="0.3">
      <c r="A41" s="1" t="s">
        <v>46</v>
      </c>
      <c r="B41" s="1" t="s">
        <v>61</v>
      </c>
      <c r="C41" s="27" t="s">
        <v>181</v>
      </c>
      <c r="D41" s="38">
        <v>24</v>
      </c>
      <c r="E41" s="27">
        <v>24</v>
      </c>
      <c r="F41" s="27">
        <v>1</v>
      </c>
      <c r="G41" s="27">
        <v>8</v>
      </c>
      <c r="H41" s="27"/>
      <c r="I41" s="27"/>
      <c r="J41" s="27">
        <v>0</v>
      </c>
      <c r="K41" s="27">
        <v>0</v>
      </c>
      <c r="L41" s="83"/>
      <c r="M41" s="27">
        <v>10</v>
      </c>
      <c r="N41" s="27">
        <f t="shared" si="5"/>
        <v>10</v>
      </c>
      <c r="O41" s="39">
        <v>1</v>
      </c>
      <c r="P41" s="39">
        <v>1</v>
      </c>
      <c r="Q41" s="85"/>
      <c r="R41" s="85"/>
      <c r="S41" s="85"/>
      <c r="T41" s="39">
        <f t="shared" si="6"/>
        <v>2</v>
      </c>
      <c r="U41" s="40">
        <f t="shared" si="7"/>
        <v>0.58333333333333337</v>
      </c>
      <c r="V41" s="22">
        <v>399</v>
      </c>
      <c r="W41" s="22" t="s">
        <v>82</v>
      </c>
      <c r="X41" s="22" t="s">
        <v>98</v>
      </c>
      <c r="Y41" s="66">
        <v>449</v>
      </c>
      <c r="Z41" s="41"/>
      <c r="AA41" s="1" t="s">
        <v>174</v>
      </c>
      <c r="AB41" s="28" t="s">
        <v>278</v>
      </c>
    </row>
    <row r="42" spans="1:28" x14ac:dyDescent="0.3">
      <c r="A42" s="1" t="s">
        <v>46</v>
      </c>
      <c r="B42" s="1" t="s">
        <v>61</v>
      </c>
      <c r="C42" s="27" t="s">
        <v>182</v>
      </c>
      <c r="D42" s="38">
        <v>23</v>
      </c>
      <c r="E42" s="27">
        <v>13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83"/>
      <c r="M42" s="27">
        <v>2</v>
      </c>
      <c r="N42" s="27">
        <f>SUM(L42:M42)</f>
        <v>2</v>
      </c>
      <c r="O42" s="39">
        <v>0</v>
      </c>
      <c r="P42" s="39">
        <v>2</v>
      </c>
      <c r="Q42" s="85"/>
      <c r="R42" s="85"/>
      <c r="S42" s="85"/>
      <c r="T42" s="39">
        <f>(H42*3)+((F42-H42)*2)+J42</f>
        <v>0</v>
      </c>
      <c r="U42" s="40">
        <f t="shared" si="7"/>
        <v>0.15384615384615385</v>
      </c>
      <c r="V42" s="22">
        <v>399</v>
      </c>
      <c r="W42" s="22" t="s">
        <v>82</v>
      </c>
      <c r="X42" s="22" t="s">
        <v>98</v>
      </c>
      <c r="Y42" s="66">
        <v>449</v>
      </c>
      <c r="Z42" s="41"/>
      <c r="AA42" s="1" t="s">
        <v>174</v>
      </c>
      <c r="AB42" s="28" t="s">
        <v>278</v>
      </c>
    </row>
    <row r="43" spans="1:28" x14ac:dyDescent="0.3">
      <c r="A43" s="1" t="s">
        <v>46</v>
      </c>
      <c r="B43" s="1" t="s">
        <v>61</v>
      </c>
      <c r="C43" s="27" t="s">
        <v>183</v>
      </c>
      <c r="D43" s="38">
        <v>10</v>
      </c>
      <c r="E43" s="27">
        <v>36</v>
      </c>
      <c r="F43" s="27">
        <v>2</v>
      </c>
      <c r="G43" s="27">
        <v>5</v>
      </c>
      <c r="H43" s="27"/>
      <c r="I43" s="27"/>
      <c r="J43" s="27">
        <v>3</v>
      </c>
      <c r="K43" s="27">
        <v>4</v>
      </c>
      <c r="L43" s="83"/>
      <c r="M43" s="27">
        <v>2</v>
      </c>
      <c r="N43" s="27">
        <f>SUM(L43:M43)</f>
        <v>2</v>
      </c>
      <c r="O43" s="39">
        <v>11</v>
      </c>
      <c r="P43" s="39">
        <v>5</v>
      </c>
      <c r="Q43" s="85">
        <v>2</v>
      </c>
      <c r="R43" s="87" t="s">
        <v>450</v>
      </c>
      <c r="S43" s="85"/>
      <c r="T43" s="39">
        <f>(H43*3)+((F43-H43)*2)+J43</f>
        <v>7</v>
      </c>
      <c r="U43" s="40" t="str">
        <f t="shared" si="7"/>
        <v/>
      </c>
      <c r="V43" s="22">
        <v>399</v>
      </c>
      <c r="W43" s="22" t="s">
        <v>82</v>
      </c>
      <c r="X43" s="22" t="s">
        <v>98</v>
      </c>
      <c r="Y43" s="66">
        <v>449</v>
      </c>
      <c r="Z43" s="41"/>
      <c r="AA43" s="1" t="s">
        <v>174</v>
      </c>
      <c r="AB43" s="28" t="s">
        <v>278</v>
      </c>
    </row>
    <row r="44" spans="1:28" x14ac:dyDescent="0.3">
      <c r="A44" s="1" t="s">
        <v>46</v>
      </c>
      <c r="B44" s="1" t="s">
        <v>61</v>
      </c>
      <c r="C44" s="27" t="s">
        <v>184</v>
      </c>
      <c r="D44" s="38">
        <v>32</v>
      </c>
      <c r="E44" s="27" t="s">
        <v>477</v>
      </c>
      <c r="F44" s="27"/>
      <c r="G44" s="27"/>
      <c r="H44" s="27"/>
      <c r="I44" s="27"/>
      <c r="J44" s="27"/>
      <c r="K44" s="27"/>
      <c r="L44" s="83"/>
      <c r="M44" s="27"/>
      <c r="N44" s="27"/>
      <c r="O44" s="39"/>
      <c r="P44" s="39"/>
      <c r="Q44" s="85"/>
      <c r="R44" s="87"/>
      <c r="S44" s="85"/>
      <c r="T44" s="39"/>
      <c r="U44" s="40"/>
      <c r="V44" s="22">
        <v>399</v>
      </c>
      <c r="W44" s="22" t="s">
        <v>82</v>
      </c>
      <c r="X44" s="22" t="s">
        <v>98</v>
      </c>
      <c r="Y44" s="66">
        <v>449</v>
      </c>
      <c r="Z44" s="41"/>
      <c r="AA44" s="1" t="s">
        <v>174</v>
      </c>
      <c r="AB44" s="28" t="s">
        <v>278</v>
      </c>
    </row>
    <row r="45" spans="1:28" x14ac:dyDescent="0.3">
      <c r="A45" s="1" t="s">
        <v>46</v>
      </c>
      <c r="B45" s="1" t="s">
        <v>61</v>
      </c>
      <c r="C45" s="27" t="s">
        <v>329</v>
      </c>
      <c r="D45" s="38">
        <v>22</v>
      </c>
      <c r="E45" s="27">
        <v>2</v>
      </c>
      <c r="F45" s="27">
        <v>0</v>
      </c>
      <c r="G45" s="27">
        <v>1</v>
      </c>
      <c r="H45" s="27"/>
      <c r="I45" s="27"/>
      <c r="J45" s="27">
        <v>0</v>
      </c>
      <c r="K45" s="27">
        <v>0</v>
      </c>
      <c r="L45" s="83"/>
      <c r="M45" s="27">
        <v>0</v>
      </c>
      <c r="N45" s="27">
        <f>SUM(L45:M45)</f>
        <v>0</v>
      </c>
      <c r="O45" s="39">
        <v>0</v>
      </c>
      <c r="P45" s="39">
        <v>1</v>
      </c>
      <c r="Q45" s="85"/>
      <c r="R45" s="85"/>
      <c r="S45" s="85"/>
      <c r="T45" s="39">
        <f>(H45*3)+((F45-H45)*2)+J45</f>
        <v>0</v>
      </c>
      <c r="U45" s="40">
        <f t="shared" si="7"/>
        <v>0</v>
      </c>
      <c r="V45" s="22">
        <v>399</v>
      </c>
      <c r="W45" s="22" t="s">
        <v>82</v>
      </c>
      <c r="X45" s="22" t="s">
        <v>98</v>
      </c>
      <c r="Y45" s="91">
        <v>449</v>
      </c>
      <c r="Z45" s="41"/>
      <c r="AA45" s="1" t="s">
        <v>174</v>
      </c>
      <c r="AB45" s="28" t="s">
        <v>278</v>
      </c>
    </row>
    <row r="46" spans="1:28" x14ac:dyDescent="0.3">
      <c r="A46" s="1" t="s">
        <v>46</v>
      </c>
      <c r="B46" s="1" t="s">
        <v>61</v>
      </c>
      <c r="C46" s="27" t="s">
        <v>330</v>
      </c>
      <c r="D46" s="38">
        <v>20</v>
      </c>
      <c r="E46" s="27" t="s">
        <v>477</v>
      </c>
      <c r="F46" s="27"/>
      <c r="G46" s="27"/>
      <c r="H46" s="27"/>
      <c r="I46" s="27"/>
      <c r="J46" s="27"/>
      <c r="K46" s="27"/>
      <c r="L46" s="83"/>
      <c r="M46" s="27"/>
      <c r="N46" s="27"/>
      <c r="O46" s="39"/>
      <c r="P46" s="39"/>
      <c r="Q46" s="85"/>
      <c r="R46" s="85"/>
      <c r="S46" s="85"/>
      <c r="T46" s="39"/>
      <c r="U46" s="40" t="str">
        <f t="shared" si="7"/>
        <v/>
      </c>
      <c r="V46" s="22">
        <v>399</v>
      </c>
      <c r="W46" s="22" t="s">
        <v>82</v>
      </c>
      <c r="X46" s="22" t="s">
        <v>98</v>
      </c>
      <c r="Y46" s="91">
        <v>449</v>
      </c>
      <c r="Z46" s="41"/>
      <c r="AA46" s="1" t="s">
        <v>174</v>
      </c>
      <c r="AB46" s="28" t="s">
        <v>278</v>
      </c>
    </row>
    <row r="47" spans="1:28" x14ac:dyDescent="0.3">
      <c r="A47" s="1" t="s">
        <v>46</v>
      </c>
      <c r="B47" s="1" t="s">
        <v>61</v>
      </c>
      <c r="C47" s="55" t="s">
        <v>39</v>
      </c>
      <c r="D47" s="1"/>
      <c r="E47" s="55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55">
        <v>27</v>
      </c>
      <c r="S47" s="42"/>
      <c r="T47" s="42"/>
      <c r="U47" s="40" t="str">
        <f t="shared" ref="U47" si="8">_xlfn.IFNA("",((T47+Q47+N47-R47)+(O47*2))/E47)</f>
        <v/>
      </c>
      <c r="V47" s="22">
        <v>399</v>
      </c>
      <c r="W47" s="22" t="s">
        <v>82</v>
      </c>
      <c r="X47" s="22" t="s">
        <v>98</v>
      </c>
      <c r="Y47" s="66">
        <v>449</v>
      </c>
      <c r="Z47" s="41"/>
      <c r="AA47" s="1" t="s">
        <v>174</v>
      </c>
      <c r="AB47" s="28" t="s">
        <v>278</v>
      </c>
    </row>
    <row r="48" spans="1:28" x14ac:dyDescent="0.3">
      <c r="A48" s="43" t="s">
        <v>46</v>
      </c>
      <c r="B48" s="43" t="s">
        <v>61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35</v>
      </c>
      <c r="G48" s="44">
        <f t="shared" si="9"/>
        <v>72</v>
      </c>
      <c r="H48" s="44">
        <f t="shared" si="9"/>
        <v>0</v>
      </c>
      <c r="I48" s="44">
        <f t="shared" si="9"/>
        <v>0</v>
      </c>
      <c r="J48" s="44">
        <f t="shared" si="9"/>
        <v>20</v>
      </c>
      <c r="K48" s="44">
        <f t="shared" si="9"/>
        <v>32</v>
      </c>
      <c r="L48" s="44">
        <f t="shared" si="9"/>
        <v>1</v>
      </c>
      <c r="M48" s="44">
        <f t="shared" si="9"/>
        <v>49</v>
      </c>
      <c r="N48" s="44">
        <f t="shared" si="9"/>
        <v>50</v>
      </c>
      <c r="O48" s="44">
        <f t="shared" si="9"/>
        <v>24</v>
      </c>
      <c r="P48" s="44">
        <f t="shared" si="9"/>
        <v>28</v>
      </c>
      <c r="Q48" s="44">
        <f t="shared" si="9"/>
        <v>2</v>
      </c>
      <c r="R48" s="44">
        <f t="shared" si="9"/>
        <v>27</v>
      </c>
      <c r="S48" s="44">
        <f t="shared" si="9"/>
        <v>0</v>
      </c>
      <c r="T48" s="44">
        <f t="shared" si="9"/>
        <v>90</v>
      </c>
      <c r="U48" s="45">
        <f>((T48+Q48+N48-R48)+(O48*2))/E48</f>
        <v>0.6791666666666667</v>
      </c>
      <c r="V48" s="46">
        <v>399</v>
      </c>
      <c r="W48" s="46" t="s">
        <v>82</v>
      </c>
      <c r="X48" s="46" t="s">
        <v>98</v>
      </c>
      <c r="Y48" s="67">
        <v>449</v>
      </c>
      <c r="Z48" s="70" t="s">
        <v>411</v>
      </c>
      <c r="AA48" s="43" t="s">
        <v>174</v>
      </c>
      <c r="AB48" s="71" t="s">
        <v>278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0.4861111111111111</v>
      </c>
      <c r="H49" s="27"/>
      <c r="I49" s="1"/>
      <c r="J49" s="48" t="s">
        <v>42</v>
      </c>
      <c r="K49" s="50">
        <f>J48/K48</f>
        <v>0.625</v>
      </c>
      <c r="L49" s="1"/>
      <c r="M49" s="39" t="s">
        <v>43</v>
      </c>
      <c r="N49" s="51">
        <v>10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 t="s">
        <v>452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  <row r="52" spans="1:28" x14ac:dyDescent="0.3">
      <c r="A52" s="1"/>
      <c r="B52" s="1"/>
      <c r="C52" s="1" t="s">
        <v>486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28"/>
    </row>
  </sheetData>
  <pageMargins left="0.25" right="0.25" top="0.75" bottom="0.75" header="0.3" footer="0.3"/>
  <pageSetup scale="6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B52A-E3DE-4FA8-A4E0-70C98C33BF62}">
  <sheetPr>
    <tabColor rgb="FF92D050"/>
    <pageSetUpPr fitToPage="1"/>
  </sheetPr>
  <dimension ref="A1:AB49"/>
  <sheetViews>
    <sheetView workbookViewId="0">
      <selection activeCell="C23" sqref="C2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170</v>
      </c>
      <c r="K4" s="16" t="s">
        <v>45</v>
      </c>
      <c r="L4" s="17"/>
      <c r="M4" s="18"/>
      <c r="N4" s="19">
        <v>30</v>
      </c>
      <c r="O4" s="19">
        <v>23</v>
      </c>
      <c r="P4" s="19">
        <v>31</v>
      </c>
      <c r="Q4" s="19">
        <v>35</v>
      </c>
      <c r="R4" s="20"/>
      <c r="S4" s="21">
        <f>SUM(N4:R4)</f>
        <v>119</v>
      </c>
      <c r="T4" s="22">
        <v>405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171</v>
      </c>
      <c r="K5" s="16" t="s">
        <v>62</v>
      </c>
      <c r="L5" s="17"/>
      <c r="M5" s="18"/>
      <c r="N5" s="19">
        <v>25</v>
      </c>
      <c r="O5" s="19">
        <v>20</v>
      </c>
      <c r="P5" s="19">
        <v>23</v>
      </c>
      <c r="Q5" s="19">
        <v>37</v>
      </c>
      <c r="R5" s="20"/>
      <c r="S5" s="21">
        <f>SUM(N5:R5)</f>
        <v>105</v>
      </c>
      <c r="T5" s="22">
        <v>405</v>
      </c>
      <c r="U5" s="1"/>
      <c r="V5" s="1"/>
      <c r="W5" s="1"/>
    </row>
    <row r="6" spans="1:28" x14ac:dyDescent="0.3">
      <c r="C6" s="23">
        <v>688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405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32</v>
      </c>
      <c r="E13" s="27">
        <v>21</v>
      </c>
      <c r="F13" s="27">
        <v>3</v>
      </c>
      <c r="G13" s="27">
        <v>5</v>
      </c>
      <c r="H13" s="27"/>
      <c r="I13" s="27"/>
      <c r="J13" s="27">
        <v>2</v>
      </c>
      <c r="K13" s="27">
        <v>2</v>
      </c>
      <c r="L13" s="27">
        <v>1</v>
      </c>
      <c r="M13" s="27">
        <v>4</v>
      </c>
      <c r="N13" s="27">
        <f t="shared" ref="N13:N22" si="0">SUM(L13:M13)</f>
        <v>5</v>
      </c>
      <c r="O13" s="27">
        <v>0</v>
      </c>
      <c r="P13" s="39">
        <v>2</v>
      </c>
      <c r="Q13" s="27">
        <v>1</v>
      </c>
      <c r="R13" s="27">
        <v>5</v>
      </c>
      <c r="S13" s="27">
        <v>2</v>
      </c>
      <c r="T13" s="27">
        <f t="shared" ref="T13:T22" si="1">+(F13*2)+J13</f>
        <v>8</v>
      </c>
      <c r="U13" s="40">
        <f t="shared" ref="U13:U22" si="2">IFERROR(((T13+Q13+N13-R13)+(O13*2))/E13,"")</f>
        <v>0.42857142857142855</v>
      </c>
      <c r="V13" s="22">
        <v>405</v>
      </c>
      <c r="W13" s="22" t="s">
        <v>97</v>
      </c>
      <c r="X13" s="22" t="s">
        <v>98</v>
      </c>
      <c r="Y13" s="66">
        <v>688</v>
      </c>
      <c r="Z13" s="41"/>
      <c r="AA13" s="1" t="s">
        <v>99</v>
      </c>
      <c r="AB13" s="28" t="s">
        <v>172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27">
        <v>34</v>
      </c>
      <c r="F14" s="27">
        <v>6</v>
      </c>
      <c r="G14" s="27">
        <v>6</v>
      </c>
      <c r="H14" s="27"/>
      <c r="I14" s="27"/>
      <c r="J14" s="27">
        <v>1</v>
      </c>
      <c r="K14" s="27">
        <v>1</v>
      </c>
      <c r="L14" s="27">
        <v>1</v>
      </c>
      <c r="M14" s="27">
        <v>2</v>
      </c>
      <c r="N14" s="27">
        <f t="shared" si="0"/>
        <v>3</v>
      </c>
      <c r="O14" s="39">
        <v>8</v>
      </c>
      <c r="P14" s="39">
        <v>5</v>
      </c>
      <c r="Q14" s="39">
        <v>2</v>
      </c>
      <c r="R14" s="39">
        <v>2</v>
      </c>
      <c r="S14" s="39">
        <v>1</v>
      </c>
      <c r="T14" s="27">
        <f t="shared" si="1"/>
        <v>13</v>
      </c>
      <c r="U14" s="40">
        <f t="shared" si="2"/>
        <v>0.94117647058823528</v>
      </c>
      <c r="V14" s="22">
        <v>405</v>
      </c>
      <c r="W14" s="22" t="s">
        <v>97</v>
      </c>
      <c r="X14" s="22" t="s">
        <v>98</v>
      </c>
      <c r="Y14" s="66">
        <v>688</v>
      </c>
      <c r="Z14" s="41"/>
      <c r="AA14" s="1" t="s">
        <v>99</v>
      </c>
      <c r="AB14" s="28" t="s">
        <v>172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44</v>
      </c>
      <c r="E15" s="27">
        <v>24</v>
      </c>
      <c r="F15" s="27">
        <v>7</v>
      </c>
      <c r="G15" s="27">
        <v>9</v>
      </c>
      <c r="H15" s="27"/>
      <c r="I15" s="27"/>
      <c r="J15" s="27">
        <v>4</v>
      </c>
      <c r="K15" s="27">
        <v>4</v>
      </c>
      <c r="L15" s="27">
        <v>1</v>
      </c>
      <c r="M15" s="27">
        <v>3</v>
      </c>
      <c r="N15" s="27">
        <f t="shared" si="0"/>
        <v>4</v>
      </c>
      <c r="O15" s="39">
        <v>2</v>
      </c>
      <c r="P15" s="39">
        <v>3</v>
      </c>
      <c r="Q15" s="39">
        <v>0</v>
      </c>
      <c r="R15" s="39">
        <v>0</v>
      </c>
      <c r="S15" s="39">
        <v>2</v>
      </c>
      <c r="T15" s="27">
        <f t="shared" si="1"/>
        <v>18</v>
      </c>
      <c r="U15" s="40">
        <f t="shared" si="2"/>
        <v>1.0833333333333333</v>
      </c>
      <c r="V15" s="22">
        <v>405</v>
      </c>
      <c r="W15" s="22" t="s">
        <v>97</v>
      </c>
      <c r="X15" s="22" t="s">
        <v>98</v>
      </c>
      <c r="Y15" s="66">
        <v>688</v>
      </c>
      <c r="Z15" s="41"/>
      <c r="AA15" s="1" t="s">
        <v>99</v>
      </c>
      <c r="AB15" s="28" t="s">
        <v>172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30</v>
      </c>
      <c r="E16" s="27">
        <v>24</v>
      </c>
      <c r="F16" s="27">
        <v>4</v>
      </c>
      <c r="G16" s="27">
        <v>9</v>
      </c>
      <c r="H16" s="27"/>
      <c r="I16" s="27"/>
      <c r="J16" s="27">
        <v>5</v>
      </c>
      <c r="K16" s="27">
        <v>6</v>
      </c>
      <c r="L16" s="27">
        <v>2</v>
      </c>
      <c r="M16" s="27">
        <v>1</v>
      </c>
      <c r="N16" s="27">
        <f t="shared" si="0"/>
        <v>3</v>
      </c>
      <c r="O16" s="39">
        <v>4</v>
      </c>
      <c r="P16" s="39">
        <v>3</v>
      </c>
      <c r="Q16" s="39">
        <v>1</v>
      </c>
      <c r="R16" s="39">
        <v>2</v>
      </c>
      <c r="S16" s="39">
        <v>0</v>
      </c>
      <c r="T16" s="27">
        <f t="shared" si="1"/>
        <v>13</v>
      </c>
      <c r="U16" s="40">
        <f t="shared" si="2"/>
        <v>0.95833333333333337</v>
      </c>
      <c r="V16" s="22">
        <v>405</v>
      </c>
      <c r="W16" s="22" t="s">
        <v>97</v>
      </c>
      <c r="X16" s="22" t="s">
        <v>98</v>
      </c>
      <c r="Y16" s="66">
        <v>688</v>
      </c>
      <c r="Z16" s="41"/>
      <c r="AA16" s="1" t="s">
        <v>99</v>
      </c>
      <c r="AB16" s="28" t="s">
        <v>172</v>
      </c>
    </row>
    <row r="17" spans="1:28" x14ac:dyDescent="0.3">
      <c r="A17" s="1" t="s">
        <v>61</v>
      </c>
      <c r="B17" s="1" t="s">
        <v>46</v>
      </c>
      <c r="C17" s="27" t="s">
        <v>52</v>
      </c>
      <c r="D17" s="38">
        <v>11</v>
      </c>
      <c r="E17" s="27">
        <v>9</v>
      </c>
      <c r="F17" s="27">
        <v>0</v>
      </c>
      <c r="G17" s="27">
        <v>2</v>
      </c>
      <c r="H17" s="27"/>
      <c r="I17" s="27"/>
      <c r="J17" s="27">
        <v>2</v>
      </c>
      <c r="K17" s="27">
        <v>3</v>
      </c>
      <c r="L17" s="27">
        <v>0</v>
      </c>
      <c r="M17" s="27">
        <v>1</v>
      </c>
      <c r="N17" s="27">
        <f t="shared" si="0"/>
        <v>1</v>
      </c>
      <c r="O17" s="39">
        <v>1</v>
      </c>
      <c r="P17" s="39">
        <v>1</v>
      </c>
      <c r="Q17" s="39">
        <v>0</v>
      </c>
      <c r="R17" s="39">
        <v>2</v>
      </c>
      <c r="S17" s="39">
        <v>0</v>
      </c>
      <c r="T17" s="27">
        <f t="shared" si="1"/>
        <v>2</v>
      </c>
      <c r="U17" s="40">
        <f t="shared" si="2"/>
        <v>0.33333333333333331</v>
      </c>
      <c r="V17" s="22">
        <v>405</v>
      </c>
      <c r="W17" s="22" t="s">
        <v>97</v>
      </c>
      <c r="X17" s="22" t="s">
        <v>98</v>
      </c>
      <c r="Y17" s="66">
        <v>688</v>
      </c>
      <c r="Z17" s="41"/>
      <c r="AA17" s="1" t="s">
        <v>99</v>
      </c>
      <c r="AB17" s="28" t="s">
        <v>172</v>
      </c>
    </row>
    <row r="18" spans="1:28" x14ac:dyDescent="0.3">
      <c r="A18" s="1" t="s">
        <v>61</v>
      </c>
      <c r="B18" s="1" t="s">
        <v>46</v>
      </c>
      <c r="C18" s="27" t="s">
        <v>58</v>
      </c>
      <c r="D18" s="38">
        <v>55</v>
      </c>
      <c r="E18" s="27">
        <v>22</v>
      </c>
      <c r="F18" s="27">
        <v>4</v>
      </c>
      <c r="G18" s="27">
        <v>11</v>
      </c>
      <c r="H18" s="27"/>
      <c r="I18" s="27"/>
      <c r="J18" s="27">
        <v>0</v>
      </c>
      <c r="K18" s="27">
        <v>0</v>
      </c>
      <c r="L18" s="27">
        <v>1</v>
      </c>
      <c r="M18" s="27">
        <v>3</v>
      </c>
      <c r="N18" s="27">
        <f t="shared" si="0"/>
        <v>4</v>
      </c>
      <c r="O18" s="39">
        <v>4</v>
      </c>
      <c r="P18" s="39">
        <v>4</v>
      </c>
      <c r="Q18" s="39">
        <v>0</v>
      </c>
      <c r="R18" s="39">
        <v>1</v>
      </c>
      <c r="S18" s="39">
        <v>0</v>
      </c>
      <c r="T18" s="27">
        <f t="shared" si="1"/>
        <v>8</v>
      </c>
      <c r="U18" s="40">
        <f t="shared" si="2"/>
        <v>0.86363636363636365</v>
      </c>
      <c r="V18" s="22">
        <v>405</v>
      </c>
      <c r="W18" s="22" t="s">
        <v>97</v>
      </c>
      <c r="X18" s="22" t="s">
        <v>98</v>
      </c>
      <c r="Y18" s="66">
        <v>688</v>
      </c>
      <c r="Z18" s="41"/>
      <c r="AA18" s="1" t="s">
        <v>99</v>
      </c>
      <c r="AB18" s="28" t="s">
        <v>172</v>
      </c>
    </row>
    <row r="19" spans="1:28" x14ac:dyDescent="0.3">
      <c r="A19" s="1" t="s">
        <v>61</v>
      </c>
      <c r="B19" s="1" t="s">
        <v>46</v>
      </c>
      <c r="C19" s="27" t="s">
        <v>53</v>
      </c>
      <c r="D19" s="38">
        <v>31</v>
      </c>
      <c r="E19" s="27">
        <v>27</v>
      </c>
      <c r="F19" s="27">
        <v>4</v>
      </c>
      <c r="G19" s="27">
        <v>7</v>
      </c>
      <c r="H19" s="27"/>
      <c r="I19" s="27"/>
      <c r="J19" s="27">
        <v>4</v>
      </c>
      <c r="K19" s="27">
        <v>8</v>
      </c>
      <c r="L19" s="27">
        <v>2</v>
      </c>
      <c r="M19" s="27">
        <v>5</v>
      </c>
      <c r="N19" s="27">
        <f t="shared" si="0"/>
        <v>7</v>
      </c>
      <c r="O19" s="39">
        <v>2</v>
      </c>
      <c r="P19" s="39">
        <v>1</v>
      </c>
      <c r="Q19" s="39">
        <v>2</v>
      </c>
      <c r="R19" s="39">
        <v>3</v>
      </c>
      <c r="S19" s="39">
        <v>2</v>
      </c>
      <c r="T19" s="27">
        <f t="shared" si="1"/>
        <v>12</v>
      </c>
      <c r="U19" s="40">
        <f t="shared" si="2"/>
        <v>0.81481481481481477</v>
      </c>
      <c r="V19" s="22">
        <v>405</v>
      </c>
      <c r="W19" s="22" t="s">
        <v>97</v>
      </c>
      <c r="X19" s="22" t="s">
        <v>98</v>
      </c>
      <c r="Y19" s="66">
        <v>688</v>
      </c>
      <c r="Z19" s="41"/>
      <c r="AA19" s="1" t="s">
        <v>99</v>
      </c>
      <c r="AB19" s="28" t="s">
        <v>172</v>
      </c>
    </row>
    <row r="20" spans="1:28" x14ac:dyDescent="0.3">
      <c r="A20" s="1" t="s">
        <v>61</v>
      </c>
      <c r="B20" s="1" t="s">
        <v>46</v>
      </c>
      <c r="C20" s="27" t="s">
        <v>54</v>
      </c>
      <c r="D20" s="38">
        <v>33</v>
      </c>
      <c r="E20" s="27">
        <v>25</v>
      </c>
      <c r="F20" s="27">
        <v>7</v>
      </c>
      <c r="G20" s="27">
        <v>13</v>
      </c>
      <c r="H20" s="27"/>
      <c r="I20" s="27"/>
      <c r="J20" s="27">
        <v>2</v>
      </c>
      <c r="K20" s="27">
        <v>3</v>
      </c>
      <c r="L20" s="27">
        <v>3</v>
      </c>
      <c r="M20" s="27">
        <v>2</v>
      </c>
      <c r="N20" s="27">
        <f t="shared" si="0"/>
        <v>5</v>
      </c>
      <c r="O20" s="39">
        <v>4</v>
      </c>
      <c r="P20" s="39">
        <v>2</v>
      </c>
      <c r="Q20" s="39">
        <v>3</v>
      </c>
      <c r="R20" s="39">
        <v>5</v>
      </c>
      <c r="S20" s="39">
        <v>0</v>
      </c>
      <c r="T20" s="27">
        <f t="shared" si="1"/>
        <v>16</v>
      </c>
      <c r="U20" s="40">
        <f t="shared" si="2"/>
        <v>1.08</v>
      </c>
      <c r="V20" s="22">
        <v>405</v>
      </c>
      <c r="W20" s="22" t="s">
        <v>97</v>
      </c>
      <c r="X20" s="22" t="s">
        <v>98</v>
      </c>
      <c r="Y20" s="66">
        <v>688</v>
      </c>
      <c r="Z20" s="41"/>
      <c r="AA20" s="1" t="s">
        <v>99</v>
      </c>
      <c r="AB20" s="28" t="s">
        <v>172</v>
      </c>
    </row>
    <row r="21" spans="1:28" x14ac:dyDescent="0.3">
      <c r="A21" s="1" t="s">
        <v>61</v>
      </c>
      <c r="B21" s="1" t="s">
        <v>46</v>
      </c>
      <c r="C21" s="27" t="s">
        <v>55</v>
      </c>
      <c r="D21" s="38">
        <v>23</v>
      </c>
      <c r="E21" s="27">
        <v>31</v>
      </c>
      <c r="F21" s="27">
        <v>7</v>
      </c>
      <c r="G21" s="27">
        <v>12</v>
      </c>
      <c r="H21" s="27"/>
      <c r="I21" s="27"/>
      <c r="J21" s="27">
        <v>2</v>
      </c>
      <c r="K21" s="27">
        <v>3</v>
      </c>
      <c r="L21" s="27">
        <v>1</v>
      </c>
      <c r="M21" s="27">
        <v>4</v>
      </c>
      <c r="N21" s="27">
        <f t="shared" si="0"/>
        <v>5</v>
      </c>
      <c r="O21" s="39">
        <v>5</v>
      </c>
      <c r="P21" s="39">
        <v>2</v>
      </c>
      <c r="Q21" s="39">
        <v>0</v>
      </c>
      <c r="R21" s="39">
        <v>2</v>
      </c>
      <c r="S21" s="39">
        <v>1</v>
      </c>
      <c r="T21" s="27">
        <f t="shared" si="1"/>
        <v>16</v>
      </c>
      <c r="U21" s="40">
        <f t="shared" si="2"/>
        <v>0.93548387096774188</v>
      </c>
      <c r="V21" s="22">
        <v>405</v>
      </c>
      <c r="W21" s="22" t="s">
        <v>97</v>
      </c>
      <c r="X21" s="22" t="s">
        <v>98</v>
      </c>
      <c r="Y21" s="66">
        <v>688</v>
      </c>
      <c r="Z21" s="41"/>
      <c r="AA21" s="1" t="s">
        <v>99</v>
      </c>
      <c r="AB21" s="28" t="s">
        <v>172</v>
      </c>
    </row>
    <row r="22" spans="1:28" x14ac:dyDescent="0.3">
      <c r="A22" s="1" t="s">
        <v>61</v>
      </c>
      <c r="B22" s="1" t="s">
        <v>46</v>
      </c>
      <c r="C22" s="27" t="s">
        <v>56</v>
      </c>
      <c r="D22" s="38">
        <v>22</v>
      </c>
      <c r="E22" s="27">
        <v>23</v>
      </c>
      <c r="F22" s="27">
        <v>4</v>
      </c>
      <c r="G22" s="27">
        <v>6</v>
      </c>
      <c r="H22" s="27"/>
      <c r="I22" s="27"/>
      <c r="J22" s="27">
        <v>5</v>
      </c>
      <c r="K22" s="27">
        <v>5</v>
      </c>
      <c r="L22" s="27">
        <v>2</v>
      </c>
      <c r="M22" s="27">
        <v>7</v>
      </c>
      <c r="N22" s="27">
        <f t="shared" si="0"/>
        <v>9</v>
      </c>
      <c r="O22" s="39">
        <v>3</v>
      </c>
      <c r="P22" s="39">
        <v>2</v>
      </c>
      <c r="Q22" s="39">
        <v>1</v>
      </c>
      <c r="R22" s="39">
        <v>3</v>
      </c>
      <c r="S22" s="39">
        <v>2</v>
      </c>
      <c r="T22" s="27">
        <f t="shared" si="1"/>
        <v>13</v>
      </c>
      <c r="U22" s="40">
        <f t="shared" si="2"/>
        <v>1.1304347826086956</v>
      </c>
      <c r="V22" s="22">
        <v>405</v>
      </c>
      <c r="W22" s="22" t="s">
        <v>97</v>
      </c>
      <c r="X22" s="22" t="s">
        <v>98</v>
      </c>
      <c r="Y22" s="66">
        <v>688</v>
      </c>
      <c r="Z22" s="41"/>
      <c r="AA22" s="1" t="s">
        <v>99</v>
      </c>
      <c r="AB22" s="28" t="s">
        <v>172</v>
      </c>
    </row>
    <row r="23" spans="1:28" x14ac:dyDescent="0.3">
      <c r="A23" s="43" t="s">
        <v>61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46</v>
      </c>
      <c r="G23" s="44">
        <f t="shared" si="3"/>
        <v>80</v>
      </c>
      <c r="H23" s="44">
        <f t="shared" si="3"/>
        <v>0</v>
      </c>
      <c r="I23" s="44">
        <f t="shared" si="3"/>
        <v>0</v>
      </c>
      <c r="J23" s="44">
        <f t="shared" si="3"/>
        <v>27</v>
      </c>
      <c r="K23" s="44">
        <f t="shared" si="3"/>
        <v>35</v>
      </c>
      <c r="L23" s="44">
        <f t="shared" si="3"/>
        <v>14</v>
      </c>
      <c r="M23" s="44">
        <f t="shared" si="3"/>
        <v>32</v>
      </c>
      <c r="N23" s="44">
        <f t="shared" si="3"/>
        <v>46</v>
      </c>
      <c r="O23" s="44">
        <f t="shared" si="3"/>
        <v>33</v>
      </c>
      <c r="P23" s="44">
        <f t="shared" si="3"/>
        <v>25</v>
      </c>
      <c r="Q23" s="44">
        <f t="shared" si="3"/>
        <v>10</v>
      </c>
      <c r="R23" s="44">
        <f t="shared" si="3"/>
        <v>25</v>
      </c>
      <c r="S23" s="44">
        <f t="shared" si="3"/>
        <v>10</v>
      </c>
      <c r="T23" s="44">
        <f t="shared" si="3"/>
        <v>119</v>
      </c>
      <c r="U23" s="45">
        <f>((T23+Q23+N23-R23)+(O23*2))/E23</f>
        <v>0.9</v>
      </c>
      <c r="V23" s="46">
        <v>405</v>
      </c>
      <c r="W23" s="46" t="s">
        <v>97</v>
      </c>
      <c r="X23" s="46" t="s">
        <v>98</v>
      </c>
      <c r="Y23" s="67">
        <v>688</v>
      </c>
      <c r="Z23" s="47"/>
      <c r="AA23" s="43" t="s">
        <v>99</v>
      </c>
      <c r="AB23" s="71" t="s">
        <v>172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0.57499999999999996</v>
      </c>
      <c r="H24" s="27"/>
      <c r="I24" s="1"/>
      <c r="J24" s="48" t="s">
        <v>42</v>
      </c>
      <c r="K24" s="50">
        <f>J23/K23</f>
        <v>0.77142857142857146</v>
      </c>
      <c r="L24" s="1"/>
      <c r="M24" s="39" t="s">
        <v>43</v>
      </c>
      <c r="N24" s="51">
        <v>10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B32" s="1"/>
      <c r="C32" s="32" t="s">
        <v>62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11</v>
      </c>
      <c r="U32" s="1"/>
      <c r="V32" s="35">
        <v>14</v>
      </c>
      <c r="AB32" s="62"/>
    </row>
    <row r="33" spans="1:28" x14ac:dyDescent="0.3">
      <c r="A33" s="36" t="s">
        <v>12</v>
      </c>
      <c r="B33" s="37" t="s">
        <v>13</v>
      </c>
      <c r="C33" s="38" t="s">
        <v>14</v>
      </c>
      <c r="D33" s="38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61</v>
      </c>
      <c r="C34" s="27" t="s">
        <v>173</v>
      </c>
      <c r="D34" s="38">
        <v>12</v>
      </c>
      <c r="E34" s="27">
        <v>47</v>
      </c>
      <c r="F34" s="27">
        <v>14</v>
      </c>
      <c r="G34" s="27">
        <v>28</v>
      </c>
      <c r="H34" s="27"/>
      <c r="I34" s="27"/>
      <c r="J34" s="27">
        <v>7</v>
      </c>
      <c r="K34" s="27">
        <v>9</v>
      </c>
      <c r="L34" s="27">
        <v>6</v>
      </c>
      <c r="M34" s="27">
        <v>4</v>
      </c>
      <c r="N34" s="27">
        <f t="shared" ref="N34:N42" si="4">SUM(L34:M34)</f>
        <v>10</v>
      </c>
      <c r="O34" s="27">
        <v>2</v>
      </c>
      <c r="P34" s="39">
        <v>2</v>
      </c>
      <c r="Q34" s="27">
        <v>3</v>
      </c>
      <c r="R34" s="27">
        <v>2</v>
      </c>
      <c r="S34" s="27">
        <v>0</v>
      </c>
      <c r="T34" s="27">
        <f t="shared" ref="T34:T42" si="5">(H34*3)+((F34-H34)*2)+J34</f>
        <v>35</v>
      </c>
      <c r="U34" s="40">
        <f t="shared" ref="U34:U42" si="6">IFERROR(((T34+Q34+N34-R34)+(O34*2))/E34,"")</f>
        <v>1.0638297872340425</v>
      </c>
      <c r="V34" s="22">
        <v>405</v>
      </c>
      <c r="W34" s="22" t="s">
        <v>82</v>
      </c>
      <c r="X34" s="22" t="s">
        <v>83</v>
      </c>
      <c r="Y34" s="66">
        <v>688</v>
      </c>
      <c r="Z34" s="41" t="s">
        <v>487</v>
      </c>
      <c r="AA34" s="1" t="s">
        <v>174</v>
      </c>
      <c r="AB34" s="28" t="s">
        <v>175</v>
      </c>
    </row>
    <row r="35" spans="1:28" x14ac:dyDescent="0.3">
      <c r="A35" s="1" t="s">
        <v>46</v>
      </c>
      <c r="B35" s="1" t="s">
        <v>61</v>
      </c>
      <c r="C35" s="27" t="s">
        <v>176</v>
      </c>
      <c r="D35" s="38">
        <v>34</v>
      </c>
      <c r="E35" s="27">
        <v>29</v>
      </c>
      <c r="F35" s="27">
        <v>2</v>
      </c>
      <c r="G35" s="27">
        <v>8</v>
      </c>
      <c r="H35" s="27"/>
      <c r="I35" s="27"/>
      <c r="J35" s="27">
        <v>2</v>
      </c>
      <c r="K35" s="27">
        <v>3</v>
      </c>
      <c r="L35" s="27">
        <v>5</v>
      </c>
      <c r="M35" s="27">
        <v>3</v>
      </c>
      <c r="N35" s="27">
        <f t="shared" si="4"/>
        <v>8</v>
      </c>
      <c r="O35" s="39">
        <v>1</v>
      </c>
      <c r="P35" s="39">
        <v>5</v>
      </c>
      <c r="Q35" s="39">
        <v>2</v>
      </c>
      <c r="R35" s="39">
        <v>4</v>
      </c>
      <c r="S35" s="39">
        <v>1</v>
      </c>
      <c r="T35" s="39">
        <f t="shared" si="5"/>
        <v>6</v>
      </c>
      <c r="U35" s="40">
        <f t="shared" si="6"/>
        <v>0.48275862068965519</v>
      </c>
      <c r="V35" s="22">
        <v>405</v>
      </c>
      <c r="W35" s="22" t="s">
        <v>82</v>
      </c>
      <c r="X35" s="22" t="s">
        <v>83</v>
      </c>
      <c r="Y35" s="66">
        <v>688</v>
      </c>
      <c r="Z35" s="41"/>
      <c r="AA35" s="1" t="s">
        <v>174</v>
      </c>
      <c r="AB35" s="28" t="s">
        <v>175</v>
      </c>
    </row>
    <row r="36" spans="1:28" x14ac:dyDescent="0.3">
      <c r="A36" s="1" t="s">
        <v>46</v>
      </c>
      <c r="B36" s="1" t="s">
        <v>61</v>
      </c>
      <c r="C36" s="27" t="s">
        <v>177</v>
      </c>
      <c r="D36" s="38">
        <v>42</v>
      </c>
      <c r="E36" s="27">
        <v>22</v>
      </c>
      <c r="F36" s="27">
        <v>5</v>
      </c>
      <c r="G36" s="27">
        <v>6</v>
      </c>
      <c r="H36" s="27"/>
      <c r="I36" s="27"/>
      <c r="J36" s="27">
        <v>1</v>
      </c>
      <c r="K36" s="27">
        <v>4</v>
      </c>
      <c r="L36" s="27">
        <v>0</v>
      </c>
      <c r="M36" s="27">
        <v>2</v>
      </c>
      <c r="N36" s="27">
        <f t="shared" si="4"/>
        <v>2</v>
      </c>
      <c r="O36" s="39">
        <v>1</v>
      </c>
      <c r="P36" s="39">
        <v>4</v>
      </c>
      <c r="Q36" s="39">
        <v>0</v>
      </c>
      <c r="R36" s="39">
        <v>2</v>
      </c>
      <c r="S36" s="39">
        <v>2</v>
      </c>
      <c r="T36" s="39">
        <f t="shared" si="5"/>
        <v>11</v>
      </c>
      <c r="U36" s="40">
        <f t="shared" si="6"/>
        <v>0.59090909090909094</v>
      </c>
      <c r="V36" s="22">
        <v>405</v>
      </c>
      <c r="W36" s="22" t="s">
        <v>82</v>
      </c>
      <c r="X36" s="22" t="s">
        <v>83</v>
      </c>
      <c r="Y36" s="66">
        <v>688</v>
      </c>
      <c r="Z36" s="41"/>
      <c r="AA36" s="1" t="s">
        <v>174</v>
      </c>
      <c r="AB36" s="28" t="s">
        <v>175</v>
      </c>
    </row>
    <row r="37" spans="1:28" x14ac:dyDescent="0.3">
      <c r="A37" s="1" t="s">
        <v>46</v>
      </c>
      <c r="B37" s="1" t="s">
        <v>61</v>
      </c>
      <c r="C37" s="27" t="s">
        <v>178</v>
      </c>
      <c r="D37" s="38">
        <v>40</v>
      </c>
      <c r="E37" s="27">
        <v>21</v>
      </c>
      <c r="F37" s="27">
        <v>3</v>
      </c>
      <c r="G37" s="27">
        <v>7</v>
      </c>
      <c r="H37" s="27"/>
      <c r="I37" s="27"/>
      <c r="J37" s="27">
        <v>0</v>
      </c>
      <c r="K37" s="27">
        <v>0</v>
      </c>
      <c r="L37" s="27">
        <v>1</v>
      </c>
      <c r="M37" s="27">
        <v>3</v>
      </c>
      <c r="N37" s="27">
        <f t="shared" si="4"/>
        <v>4</v>
      </c>
      <c r="O37" s="39">
        <v>1</v>
      </c>
      <c r="P37" s="39">
        <v>3</v>
      </c>
      <c r="Q37" s="39">
        <v>0</v>
      </c>
      <c r="R37" s="39">
        <v>3</v>
      </c>
      <c r="S37" s="39">
        <v>1</v>
      </c>
      <c r="T37" s="39">
        <f t="shared" si="5"/>
        <v>6</v>
      </c>
      <c r="U37" s="40">
        <f t="shared" si="6"/>
        <v>0.42857142857142855</v>
      </c>
      <c r="V37" s="22">
        <v>405</v>
      </c>
      <c r="W37" s="22" t="s">
        <v>82</v>
      </c>
      <c r="X37" s="22" t="s">
        <v>83</v>
      </c>
      <c r="Y37" s="66">
        <v>688</v>
      </c>
      <c r="Z37" s="41"/>
      <c r="AA37" s="1" t="s">
        <v>174</v>
      </c>
      <c r="AB37" s="28" t="s">
        <v>175</v>
      </c>
    </row>
    <row r="38" spans="1:28" x14ac:dyDescent="0.3">
      <c r="A38" s="1" t="s">
        <v>46</v>
      </c>
      <c r="B38" s="1" t="s">
        <v>61</v>
      </c>
      <c r="C38" s="27" t="s">
        <v>179</v>
      </c>
      <c r="D38" s="38">
        <v>44</v>
      </c>
      <c r="E38" s="27">
        <v>38</v>
      </c>
      <c r="F38" s="27">
        <v>7</v>
      </c>
      <c r="G38" s="27">
        <v>17</v>
      </c>
      <c r="H38" s="27">
        <v>0</v>
      </c>
      <c r="I38" s="27">
        <v>1</v>
      </c>
      <c r="J38" s="27">
        <v>4</v>
      </c>
      <c r="K38" s="27">
        <v>4</v>
      </c>
      <c r="L38" s="27">
        <v>2</v>
      </c>
      <c r="M38" s="27">
        <v>2</v>
      </c>
      <c r="N38" s="27">
        <f t="shared" si="4"/>
        <v>4</v>
      </c>
      <c r="O38" s="39">
        <v>5</v>
      </c>
      <c r="P38" s="39">
        <v>4</v>
      </c>
      <c r="Q38" s="39">
        <v>1</v>
      </c>
      <c r="R38" s="39">
        <v>3</v>
      </c>
      <c r="S38" s="39">
        <v>0</v>
      </c>
      <c r="T38" s="39">
        <f t="shared" si="5"/>
        <v>18</v>
      </c>
      <c r="U38" s="40">
        <f t="shared" si="6"/>
        <v>0.78947368421052633</v>
      </c>
      <c r="V38" s="22">
        <v>405</v>
      </c>
      <c r="W38" s="22" t="s">
        <v>82</v>
      </c>
      <c r="X38" s="22" t="s">
        <v>83</v>
      </c>
      <c r="Y38" s="66">
        <v>688</v>
      </c>
      <c r="Z38" s="41"/>
      <c r="AA38" s="1" t="s">
        <v>174</v>
      </c>
      <c r="AB38" s="28" t="s">
        <v>175</v>
      </c>
    </row>
    <row r="39" spans="1:28" x14ac:dyDescent="0.3">
      <c r="A39" s="1" t="s">
        <v>46</v>
      </c>
      <c r="B39" s="1" t="s">
        <v>61</v>
      </c>
      <c r="C39" s="27" t="s">
        <v>181</v>
      </c>
      <c r="D39" s="38">
        <v>24</v>
      </c>
      <c r="E39" s="27">
        <v>24</v>
      </c>
      <c r="F39" s="27">
        <v>3</v>
      </c>
      <c r="G39" s="27">
        <v>9</v>
      </c>
      <c r="H39" s="27"/>
      <c r="I39" s="27"/>
      <c r="J39" s="27">
        <v>3</v>
      </c>
      <c r="K39" s="27">
        <v>7</v>
      </c>
      <c r="L39" s="27">
        <v>2</v>
      </c>
      <c r="M39" s="27">
        <v>7</v>
      </c>
      <c r="N39" s="27">
        <f t="shared" si="4"/>
        <v>9</v>
      </c>
      <c r="O39" s="39">
        <v>3</v>
      </c>
      <c r="P39" s="39">
        <v>3</v>
      </c>
      <c r="Q39" s="39">
        <v>0</v>
      </c>
      <c r="R39" s="39">
        <v>1</v>
      </c>
      <c r="S39" s="39">
        <v>0</v>
      </c>
      <c r="T39" s="39">
        <f t="shared" si="5"/>
        <v>9</v>
      </c>
      <c r="U39" s="40">
        <f t="shared" si="6"/>
        <v>0.95833333333333337</v>
      </c>
      <c r="V39" s="22">
        <v>405</v>
      </c>
      <c r="W39" s="22" t="s">
        <v>82</v>
      </c>
      <c r="X39" s="22" t="s">
        <v>83</v>
      </c>
      <c r="Y39" s="66">
        <v>688</v>
      </c>
      <c r="Z39" s="41"/>
      <c r="AA39" s="1" t="s">
        <v>174</v>
      </c>
      <c r="AB39" s="28" t="s">
        <v>175</v>
      </c>
    </row>
    <row r="40" spans="1:28" x14ac:dyDescent="0.3">
      <c r="A40" s="1" t="s">
        <v>46</v>
      </c>
      <c r="B40" s="1" t="s">
        <v>61</v>
      </c>
      <c r="C40" s="27" t="s">
        <v>182</v>
      </c>
      <c r="D40" s="38">
        <v>23</v>
      </c>
      <c r="E40" s="27">
        <v>11</v>
      </c>
      <c r="F40" s="27">
        <v>0</v>
      </c>
      <c r="G40" s="27">
        <v>3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1</v>
      </c>
      <c r="P40" s="39">
        <v>3</v>
      </c>
      <c r="Q40" s="39">
        <v>1</v>
      </c>
      <c r="R40" s="39">
        <v>1</v>
      </c>
      <c r="S40" s="39">
        <v>0</v>
      </c>
      <c r="T40" s="39">
        <f t="shared" si="5"/>
        <v>0</v>
      </c>
      <c r="U40" s="40">
        <f t="shared" si="6"/>
        <v>0.18181818181818182</v>
      </c>
      <c r="V40" s="22">
        <v>405</v>
      </c>
      <c r="W40" s="22" t="s">
        <v>82</v>
      </c>
      <c r="X40" s="22" t="s">
        <v>83</v>
      </c>
      <c r="Y40" s="66">
        <v>688</v>
      </c>
      <c r="Z40" s="41"/>
      <c r="AA40" s="1" t="s">
        <v>174</v>
      </c>
      <c r="AB40" s="28" t="s">
        <v>175</v>
      </c>
    </row>
    <row r="41" spans="1:28" x14ac:dyDescent="0.3">
      <c r="A41" s="1" t="s">
        <v>46</v>
      </c>
      <c r="B41" s="1" t="s">
        <v>61</v>
      </c>
      <c r="C41" s="27" t="s">
        <v>183</v>
      </c>
      <c r="D41" s="38">
        <v>10</v>
      </c>
      <c r="E41" s="27">
        <v>38</v>
      </c>
      <c r="F41" s="27">
        <v>9</v>
      </c>
      <c r="G41" s="27">
        <v>11</v>
      </c>
      <c r="H41" s="27"/>
      <c r="I41" s="27"/>
      <c r="J41" s="27">
        <v>2</v>
      </c>
      <c r="K41" s="27">
        <v>2</v>
      </c>
      <c r="L41" s="27">
        <v>1</v>
      </c>
      <c r="M41" s="27">
        <v>0</v>
      </c>
      <c r="N41" s="27">
        <f t="shared" si="4"/>
        <v>1</v>
      </c>
      <c r="O41" s="39">
        <v>4</v>
      </c>
      <c r="P41" s="39">
        <v>3</v>
      </c>
      <c r="Q41" s="39">
        <v>2</v>
      </c>
      <c r="R41" s="39">
        <v>6</v>
      </c>
      <c r="S41" s="39">
        <v>0</v>
      </c>
      <c r="T41" s="39">
        <f t="shared" si="5"/>
        <v>20</v>
      </c>
      <c r="U41" s="40">
        <f t="shared" si="6"/>
        <v>0.65789473684210531</v>
      </c>
      <c r="V41" s="22">
        <v>405</v>
      </c>
      <c r="W41" s="22" t="s">
        <v>82</v>
      </c>
      <c r="X41" s="22" t="s">
        <v>83</v>
      </c>
      <c r="Y41" s="66">
        <v>688</v>
      </c>
      <c r="Z41" s="41"/>
      <c r="AA41" s="1" t="s">
        <v>174</v>
      </c>
      <c r="AB41" s="28" t="s">
        <v>175</v>
      </c>
    </row>
    <row r="42" spans="1:28" x14ac:dyDescent="0.3">
      <c r="A42" s="1" t="s">
        <v>46</v>
      </c>
      <c r="B42" s="1" t="s">
        <v>61</v>
      </c>
      <c r="C42" s="27" t="s">
        <v>184</v>
      </c>
      <c r="D42" s="38">
        <v>32</v>
      </c>
      <c r="E42" s="27">
        <v>10</v>
      </c>
      <c r="F42" s="27">
        <v>0</v>
      </c>
      <c r="G42" s="27">
        <v>4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2</v>
      </c>
      <c r="P42" s="39">
        <v>1</v>
      </c>
      <c r="Q42" s="39">
        <v>0</v>
      </c>
      <c r="R42" s="39">
        <v>1</v>
      </c>
      <c r="S42" s="39">
        <v>2</v>
      </c>
      <c r="T42" s="39">
        <f t="shared" si="5"/>
        <v>0</v>
      </c>
      <c r="U42" s="40">
        <f t="shared" si="6"/>
        <v>0.4</v>
      </c>
      <c r="V42" s="22">
        <v>405</v>
      </c>
      <c r="W42" s="22" t="s">
        <v>82</v>
      </c>
      <c r="X42" s="22" t="s">
        <v>83</v>
      </c>
      <c r="Y42" s="66">
        <v>688</v>
      </c>
      <c r="Z42" s="41"/>
      <c r="AA42" s="1" t="s">
        <v>174</v>
      </c>
      <c r="AB42" s="28" t="s">
        <v>175</v>
      </c>
    </row>
    <row r="43" spans="1:28" x14ac:dyDescent="0.3">
      <c r="A43" s="43" t="s">
        <v>46</v>
      </c>
      <c r="B43" s="43" t="s">
        <v>61</v>
      </c>
      <c r="C43" s="44" t="s">
        <v>40</v>
      </c>
      <c r="D43" s="43"/>
      <c r="E43" s="44">
        <f t="shared" ref="E43:T43" si="7">SUM(E34:E42)</f>
        <v>240</v>
      </c>
      <c r="F43" s="44">
        <f t="shared" si="7"/>
        <v>43</v>
      </c>
      <c r="G43" s="44">
        <f t="shared" si="7"/>
        <v>93</v>
      </c>
      <c r="H43" s="44">
        <f t="shared" si="7"/>
        <v>0</v>
      </c>
      <c r="I43" s="44">
        <f t="shared" si="7"/>
        <v>1</v>
      </c>
      <c r="J43" s="44">
        <f t="shared" si="7"/>
        <v>19</v>
      </c>
      <c r="K43" s="44">
        <f t="shared" si="7"/>
        <v>29</v>
      </c>
      <c r="L43" s="44">
        <f t="shared" si="7"/>
        <v>17</v>
      </c>
      <c r="M43" s="44">
        <f t="shared" si="7"/>
        <v>22</v>
      </c>
      <c r="N43" s="44">
        <f t="shared" si="7"/>
        <v>39</v>
      </c>
      <c r="O43" s="44">
        <f t="shared" si="7"/>
        <v>20</v>
      </c>
      <c r="P43" s="44">
        <f t="shared" si="7"/>
        <v>28</v>
      </c>
      <c r="Q43" s="44">
        <f t="shared" si="7"/>
        <v>9</v>
      </c>
      <c r="R43" s="44">
        <f t="shared" si="7"/>
        <v>23</v>
      </c>
      <c r="S43" s="44">
        <f t="shared" si="7"/>
        <v>6</v>
      </c>
      <c r="T43" s="44">
        <f t="shared" si="7"/>
        <v>105</v>
      </c>
      <c r="U43" s="45">
        <f>((T43+Q43+N43-R43)+(O43*2))/E43</f>
        <v>0.70833333333333337</v>
      </c>
      <c r="V43" s="46">
        <v>405</v>
      </c>
      <c r="W43" s="46" t="s">
        <v>82</v>
      </c>
      <c r="X43" s="46" t="s">
        <v>83</v>
      </c>
      <c r="Y43" s="67">
        <v>688</v>
      </c>
      <c r="Z43" s="70" t="s">
        <v>411</v>
      </c>
      <c r="AA43" s="43" t="s">
        <v>174</v>
      </c>
      <c r="AB43" s="71" t="s">
        <v>175</v>
      </c>
    </row>
    <row r="44" spans="1:28" x14ac:dyDescent="0.3">
      <c r="A44" s="1"/>
      <c r="B44" s="1"/>
      <c r="C44" s="1"/>
      <c r="D44" s="1"/>
      <c r="F44" s="48" t="s">
        <v>41</v>
      </c>
      <c r="G44" s="49">
        <f>F43/G43</f>
        <v>0.46236559139784944</v>
      </c>
      <c r="H44" s="27"/>
      <c r="I44" s="1"/>
      <c r="J44" s="48" t="s">
        <v>42</v>
      </c>
      <c r="K44" s="50">
        <f>J43/K43</f>
        <v>0.65517241379310343</v>
      </c>
      <c r="L44" s="1"/>
      <c r="M44" s="39" t="s">
        <v>43</v>
      </c>
      <c r="N44" s="51">
        <v>11</v>
      </c>
      <c r="P44" s="1"/>
      <c r="Q44" s="1"/>
      <c r="R44" s="1"/>
      <c r="S44" s="1"/>
      <c r="T44" s="1"/>
      <c r="U44" s="1"/>
      <c r="V44" s="22"/>
      <c r="W44" s="22"/>
      <c r="X44" s="22"/>
      <c r="Y44" s="52"/>
      <c r="Z44" s="41"/>
      <c r="AA44" s="1"/>
      <c r="AB44" s="28"/>
    </row>
    <row r="45" spans="1:28" x14ac:dyDescent="0.3">
      <c r="A45" s="1"/>
      <c r="B45" s="1"/>
      <c r="C45" s="5" t="s">
        <v>44</v>
      </c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1" t="s">
        <v>412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1" t="s">
        <v>413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pageMargins left="0.25" right="0.25" top="0.75" bottom="0.75" header="0.3" footer="0.3"/>
  <pageSetup scale="6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C9DA-DD11-4225-90C9-E70C28F37441}">
  <sheetPr>
    <tabColor rgb="FFFF0000"/>
    <pageSetUpPr fitToPage="1"/>
  </sheetPr>
  <dimension ref="A1:AB49"/>
  <sheetViews>
    <sheetView workbookViewId="0">
      <selection activeCell="A2" sqref="A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397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283</v>
      </c>
      <c r="K4" s="16" t="s">
        <v>45</v>
      </c>
      <c r="L4" s="17"/>
      <c r="M4" s="18"/>
      <c r="N4" s="19">
        <v>17</v>
      </c>
      <c r="O4" s="19">
        <v>30</v>
      </c>
      <c r="P4" s="19">
        <v>27</v>
      </c>
      <c r="Q4" s="19">
        <v>19</v>
      </c>
      <c r="R4" s="20"/>
      <c r="S4" s="21">
        <f>SUM(N4:R4)</f>
        <v>93</v>
      </c>
      <c r="T4" s="22">
        <v>408</v>
      </c>
    </row>
    <row r="5" spans="1:28" x14ac:dyDescent="0.3">
      <c r="B5" s="1"/>
      <c r="C5" s="6" t="s">
        <v>360</v>
      </c>
      <c r="D5" s="7" t="s">
        <v>6</v>
      </c>
      <c r="E5" s="1"/>
      <c r="F5" s="1"/>
      <c r="G5" s="1"/>
      <c r="J5" s="15" t="s">
        <v>359</v>
      </c>
      <c r="K5" s="16" t="s">
        <v>70</v>
      </c>
      <c r="L5" s="17"/>
      <c r="M5" s="18"/>
      <c r="N5" s="89">
        <v>22</v>
      </c>
      <c r="O5" s="89">
        <v>26</v>
      </c>
      <c r="P5" s="89">
        <v>18</v>
      </c>
      <c r="Q5" s="89">
        <v>28</v>
      </c>
      <c r="R5" s="90">
        <v>-10</v>
      </c>
      <c r="S5" s="21">
        <f>SUM(N5:R5)</f>
        <v>84</v>
      </c>
      <c r="T5" s="22">
        <v>408</v>
      </c>
      <c r="U5" s="1"/>
      <c r="V5" s="1"/>
      <c r="W5" s="1"/>
    </row>
    <row r="6" spans="1:28" x14ac:dyDescent="0.3">
      <c r="C6" s="23">
        <v>1410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8</v>
      </c>
      <c r="G7" s="1"/>
      <c r="S7" s="1"/>
      <c r="T7" s="25" t="s">
        <v>9</v>
      </c>
      <c r="U7" s="1"/>
      <c r="V7" s="26">
        <v>408</v>
      </c>
      <c r="W7" s="1"/>
    </row>
    <row r="8" spans="1:28" x14ac:dyDescent="0.3">
      <c r="B8" s="1"/>
      <c r="C8" s="6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2"/>
    </row>
    <row r="11" spans="1:28" x14ac:dyDescent="0.3">
      <c r="B11" s="1"/>
      <c r="C11" s="32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14</v>
      </c>
      <c r="AB11" s="62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32</v>
      </c>
      <c r="E13" s="83"/>
      <c r="F13" s="83"/>
      <c r="G13" s="83"/>
      <c r="H13" s="27"/>
      <c r="I13" s="27"/>
      <c r="J13" s="83"/>
      <c r="K13" s="83"/>
      <c r="L13" s="83"/>
      <c r="M13" s="83"/>
      <c r="N13" s="27">
        <f>SUM(L13:M13)</f>
        <v>0</v>
      </c>
      <c r="O13" s="83"/>
      <c r="P13" s="85"/>
      <c r="Q13" s="83"/>
      <c r="R13" s="83"/>
      <c r="S13" s="83"/>
      <c r="T13" s="27">
        <v>14</v>
      </c>
      <c r="U13" s="40" t="str">
        <f>IFERROR(((T13+Q13+N13-R13)+(O13*2))/E13,"")</f>
        <v/>
      </c>
      <c r="V13" s="22">
        <v>408</v>
      </c>
      <c r="W13" s="22" t="s">
        <v>82</v>
      </c>
      <c r="X13" s="22" t="s">
        <v>98</v>
      </c>
      <c r="Y13" s="66">
        <v>1410</v>
      </c>
      <c r="Z13" s="41"/>
      <c r="AA13" s="1" t="s">
        <v>99</v>
      </c>
      <c r="AB13" s="28" t="s">
        <v>285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10</v>
      </c>
      <c r="E14" s="83"/>
      <c r="F14" s="83"/>
      <c r="G14" s="83"/>
      <c r="H14" s="27"/>
      <c r="I14" s="27"/>
      <c r="J14" s="83"/>
      <c r="K14" s="83"/>
      <c r="L14" s="83"/>
      <c r="M14" s="83"/>
      <c r="N14" s="27">
        <f t="shared" ref="N14:N19" si="0">SUM(L14:M14)</f>
        <v>0</v>
      </c>
      <c r="O14" s="85"/>
      <c r="P14" s="85"/>
      <c r="Q14" s="85"/>
      <c r="R14" s="85"/>
      <c r="S14" s="85"/>
      <c r="T14" s="27">
        <v>7</v>
      </c>
      <c r="U14" s="40" t="str">
        <f t="shared" ref="U14:U22" si="1">IFERROR(((T14+Q14+N14-R14)+(O14*2))/E14,"")</f>
        <v/>
      </c>
      <c r="V14" s="22">
        <v>408</v>
      </c>
      <c r="W14" s="22" t="s">
        <v>82</v>
      </c>
      <c r="X14" s="22" t="s">
        <v>98</v>
      </c>
      <c r="Y14" s="66">
        <v>1410</v>
      </c>
      <c r="Z14" s="41"/>
      <c r="AA14" s="1" t="s">
        <v>99</v>
      </c>
      <c r="AB14" s="28" t="s">
        <v>285</v>
      </c>
    </row>
    <row r="15" spans="1:28" x14ac:dyDescent="0.3">
      <c r="A15" s="1" t="s">
        <v>69</v>
      </c>
      <c r="B15" s="1" t="s">
        <v>46</v>
      </c>
      <c r="C15" s="27" t="s">
        <v>49</v>
      </c>
      <c r="D15" s="38">
        <v>44</v>
      </c>
      <c r="E15" s="83"/>
      <c r="F15" s="83"/>
      <c r="G15" s="83"/>
      <c r="H15" s="27"/>
      <c r="I15" s="27"/>
      <c r="J15" s="83"/>
      <c r="K15" s="83"/>
      <c r="L15" s="83"/>
      <c r="M15" s="83"/>
      <c r="N15" s="27">
        <f t="shared" si="0"/>
        <v>0</v>
      </c>
      <c r="O15" s="85"/>
      <c r="P15" s="85"/>
      <c r="Q15" s="85"/>
      <c r="R15" s="85"/>
      <c r="S15" s="85"/>
      <c r="T15" s="27">
        <v>24</v>
      </c>
      <c r="U15" s="40" t="str">
        <f t="shared" si="1"/>
        <v/>
      </c>
      <c r="V15" s="22">
        <v>408</v>
      </c>
      <c r="W15" s="22" t="s">
        <v>82</v>
      </c>
      <c r="X15" s="22" t="s">
        <v>98</v>
      </c>
      <c r="Y15" s="66">
        <v>1410</v>
      </c>
      <c r="Z15" s="41"/>
      <c r="AA15" s="1" t="s">
        <v>99</v>
      </c>
      <c r="AB15" s="28" t="s">
        <v>285</v>
      </c>
    </row>
    <row r="16" spans="1:28" x14ac:dyDescent="0.3">
      <c r="A16" s="1" t="s">
        <v>69</v>
      </c>
      <c r="B16" s="1" t="s">
        <v>46</v>
      </c>
      <c r="C16" s="27" t="s">
        <v>50</v>
      </c>
      <c r="D16" s="38">
        <v>30</v>
      </c>
      <c r="E16" s="83"/>
      <c r="F16" s="83"/>
      <c r="G16" s="83"/>
      <c r="H16" s="27"/>
      <c r="I16" s="27"/>
      <c r="J16" s="83"/>
      <c r="K16" s="83"/>
      <c r="L16" s="83"/>
      <c r="M16" s="83"/>
      <c r="N16" s="27">
        <f t="shared" si="0"/>
        <v>0</v>
      </c>
      <c r="O16" s="85"/>
      <c r="P16" s="85"/>
      <c r="Q16" s="85"/>
      <c r="R16" s="85"/>
      <c r="S16" s="85"/>
      <c r="T16" s="27">
        <v>17</v>
      </c>
      <c r="U16" s="40" t="str">
        <f t="shared" si="1"/>
        <v/>
      </c>
      <c r="V16" s="22">
        <v>408</v>
      </c>
      <c r="W16" s="22" t="s">
        <v>82</v>
      </c>
      <c r="X16" s="22" t="s">
        <v>98</v>
      </c>
      <c r="Y16" s="66">
        <v>1410</v>
      </c>
      <c r="Z16" s="41"/>
      <c r="AA16" s="1" t="s">
        <v>99</v>
      </c>
      <c r="AB16" s="28" t="s">
        <v>285</v>
      </c>
    </row>
    <row r="17" spans="1:28" x14ac:dyDescent="0.3">
      <c r="A17" s="1" t="s">
        <v>69</v>
      </c>
      <c r="B17" s="1" t="s">
        <v>46</v>
      </c>
      <c r="C17" s="27" t="s">
        <v>52</v>
      </c>
      <c r="D17" s="38">
        <v>11</v>
      </c>
      <c r="E17" s="83"/>
      <c r="F17" s="83"/>
      <c r="G17" s="83"/>
      <c r="H17" s="27"/>
      <c r="I17" s="27"/>
      <c r="J17" s="83"/>
      <c r="K17" s="83"/>
      <c r="L17" s="83"/>
      <c r="M17" s="39">
        <v>5</v>
      </c>
      <c r="N17" s="39">
        <f t="shared" si="0"/>
        <v>5</v>
      </c>
      <c r="O17" s="39">
        <v>5</v>
      </c>
      <c r="P17" s="85"/>
      <c r="Q17" s="85"/>
      <c r="R17" s="85"/>
      <c r="S17" s="85"/>
      <c r="T17" s="27">
        <v>7</v>
      </c>
      <c r="U17" s="40" t="str">
        <f t="shared" si="1"/>
        <v/>
      </c>
      <c r="V17" s="22">
        <v>408</v>
      </c>
      <c r="W17" s="22" t="s">
        <v>82</v>
      </c>
      <c r="X17" s="22" t="s">
        <v>98</v>
      </c>
      <c r="Y17" s="66">
        <v>1410</v>
      </c>
      <c r="Z17" s="41"/>
      <c r="AA17" s="1" t="s">
        <v>99</v>
      </c>
      <c r="AB17" s="28" t="s">
        <v>285</v>
      </c>
    </row>
    <row r="18" spans="1:28" x14ac:dyDescent="0.3">
      <c r="A18" s="1" t="s">
        <v>69</v>
      </c>
      <c r="B18" s="1" t="s">
        <v>46</v>
      </c>
      <c r="C18" s="27" t="s">
        <v>58</v>
      </c>
      <c r="D18" s="38">
        <v>55</v>
      </c>
      <c r="E18" s="83" t="s">
        <v>372</v>
      </c>
      <c r="F18" s="83"/>
      <c r="G18" s="83"/>
      <c r="H18" s="27"/>
      <c r="I18" s="27"/>
      <c r="J18" s="83"/>
      <c r="K18" s="83"/>
      <c r="L18" s="83"/>
      <c r="M18" s="83"/>
      <c r="N18" s="27"/>
      <c r="O18" s="85"/>
      <c r="P18" s="85"/>
      <c r="Q18" s="85"/>
      <c r="R18" s="85"/>
      <c r="S18" s="85"/>
      <c r="T18" s="27"/>
      <c r="U18" s="40" t="str">
        <f t="shared" si="1"/>
        <v/>
      </c>
      <c r="V18" s="22">
        <v>408</v>
      </c>
      <c r="W18" s="22" t="s">
        <v>82</v>
      </c>
      <c r="X18" s="22" t="s">
        <v>98</v>
      </c>
      <c r="Y18" s="66">
        <v>1410</v>
      </c>
      <c r="Z18" s="41"/>
      <c r="AA18" s="1" t="s">
        <v>99</v>
      </c>
      <c r="AB18" s="28" t="s">
        <v>285</v>
      </c>
    </row>
    <row r="19" spans="1:28" x14ac:dyDescent="0.3">
      <c r="A19" s="1" t="s">
        <v>69</v>
      </c>
      <c r="B19" s="1" t="s">
        <v>46</v>
      </c>
      <c r="C19" s="27" t="s">
        <v>53</v>
      </c>
      <c r="D19" s="38">
        <v>31</v>
      </c>
      <c r="E19" s="83"/>
      <c r="F19" s="83"/>
      <c r="G19" s="83"/>
      <c r="H19" s="27"/>
      <c r="I19" s="27"/>
      <c r="J19" s="83"/>
      <c r="K19" s="83"/>
      <c r="L19" s="83"/>
      <c r="M19" s="83"/>
      <c r="N19" s="27">
        <f t="shared" si="0"/>
        <v>0</v>
      </c>
      <c r="O19" s="85"/>
      <c r="P19" s="85"/>
      <c r="Q19" s="85"/>
      <c r="R19" s="85"/>
      <c r="S19" s="85"/>
      <c r="T19" s="27">
        <v>2</v>
      </c>
      <c r="U19" s="40" t="str">
        <f t="shared" si="1"/>
        <v/>
      </c>
      <c r="V19" s="22">
        <v>408</v>
      </c>
      <c r="W19" s="22" t="s">
        <v>82</v>
      </c>
      <c r="X19" s="22" t="s">
        <v>98</v>
      </c>
      <c r="Y19" s="66">
        <v>1410</v>
      </c>
      <c r="Z19" s="41"/>
      <c r="AA19" s="1" t="s">
        <v>99</v>
      </c>
      <c r="AB19" s="28" t="s">
        <v>285</v>
      </c>
    </row>
    <row r="20" spans="1:28" x14ac:dyDescent="0.3">
      <c r="A20" s="1" t="s">
        <v>69</v>
      </c>
      <c r="B20" s="1" t="s">
        <v>46</v>
      </c>
      <c r="C20" s="27" t="s">
        <v>54</v>
      </c>
      <c r="D20" s="38">
        <v>33</v>
      </c>
      <c r="E20" s="83"/>
      <c r="F20" s="83"/>
      <c r="G20" s="83"/>
      <c r="H20" s="27"/>
      <c r="I20" s="27"/>
      <c r="J20" s="83"/>
      <c r="K20" s="83"/>
      <c r="L20" s="83"/>
      <c r="M20" s="83"/>
      <c r="N20" s="27">
        <f>SUM(L20:M20)</f>
        <v>0</v>
      </c>
      <c r="O20" s="85"/>
      <c r="P20" s="85"/>
      <c r="Q20" s="85"/>
      <c r="R20" s="85"/>
      <c r="S20" s="85"/>
      <c r="T20" s="27">
        <v>6</v>
      </c>
      <c r="U20" s="40" t="str">
        <f t="shared" si="1"/>
        <v/>
      </c>
      <c r="V20" s="22">
        <v>408</v>
      </c>
      <c r="W20" s="22" t="s">
        <v>82</v>
      </c>
      <c r="X20" s="22" t="s">
        <v>98</v>
      </c>
      <c r="Y20" s="66">
        <v>1410</v>
      </c>
      <c r="Z20" s="41"/>
      <c r="AA20" s="1" t="s">
        <v>99</v>
      </c>
      <c r="AB20" s="28" t="s">
        <v>285</v>
      </c>
    </row>
    <row r="21" spans="1:28" x14ac:dyDescent="0.3">
      <c r="A21" s="1" t="s">
        <v>69</v>
      </c>
      <c r="B21" s="1" t="s">
        <v>46</v>
      </c>
      <c r="C21" s="27" t="s">
        <v>55</v>
      </c>
      <c r="D21" s="38">
        <v>23</v>
      </c>
      <c r="E21" s="83"/>
      <c r="F21" s="83"/>
      <c r="G21" s="83"/>
      <c r="H21" s="27"/>
      <c r="I21" s="27"/>
      <c r="J21" s="83"/>
      <c r="K21" s="83"/>
      <c r="L21" s="83"/>
      <c r="M21" s="83"/>
      <c r="N21" s="27">
        <f>SUM(L21:M21)</f>
        <v>0</v>
      </c>
      <c r="O21" s="85"/>
      <c r="P21" s="85"/>
      <c r="Q21" s="85"/>
      <c r="R21" s="85"/>
      <c r="S21" s="85"/>
      <c r="T21" s="27">
        <v>10</v>
      </c>
      <c r="U21" s="40" t="str">
        <f t="shared" si="1"/>
        <v/>
      </c>
      <c r="V21" s="22">
        <v>408</v>
      </c>
      <c r="W21" s="22" t="s">
        <v>82</v>
      </c>
      <c r="X21" s="22" t="s">
        <v>98</v>
      </c>
      <c r="Y21" s="66">
        <v>1410</v>
      </c>
      <c r="Z21" s="41"/>
      <c r="AA21" s="1" t="s">
        <v>99</v>
      </c>
      <c r="AB21" s="28" t="s">
        <v>285</v>
      </c>
    </row>
    <row r="22" spans="1:28" x14ac:dyDescent="0.3">
      <c r="A22" s="1" t="s">
        <v>69</v>
      </c>
      <c r="B22" s="1" t="s">
        <v>46</v>
      </c>
      <c r="C22" s="27" t="s">
        <v>56</v>
      </c>
      <c r="D22" s="38">
        <v>22</v>
      </c>
      <c r="E22" s="83"/>
      <c r="F22" s="83"/>
      <c r="G22" s="83"/>
      <c r="H22" s="27"/>
      <c r="I22" s="27"/>
      <c r="J22" s="83"/>
      <c r="K22" s="83"/>
      <c r="L22" s="83"/>
      <c r="M22" s="83"/>
      <c r="N22" s="27">
        <f>SUM(L22:M22)</f>
        <v>0</v>
      </c>
      <c r="O22" s="85"/>
      <c r="P22" s="85"/>
      <c r="Q22" s="85"/>
      <c r="R22" s="85"/>
      <c r="S22" s="85"/>
      <c r="T22" s="27">
        <v>6</v>
      </c>
      <c r="U22" s="40" t="str">
        <f t="shared" si="1"/>
        <v/>
      </c>
      <c r="V22" s="22">
        <v>408</v>
      </c>
      <c r="W22" s="22" t="s">
        <v>82</v>
      </c>
      <c r="X22" s="22" t="s">
        <v>98</v>
      </c>
      <c r="Y22" s="66">
        <v>1410</v>
      </c>
      <c r="Z22" s="41"/>
      <c r="AA22" s="1" t="s">
        <v>99</v>
      </c>
      <c r="AB22" s="28" t="s">
        <v>285</v>
      </c>
    </row>
    <row r="23" spans="1:28" x14ac:dyDescent="0.3">
      <c r="A23" s="1" t="s">
        <v>69</v>
      </c>
      <c r="B23" s="1" t="s">
        <v>46</v>
      </c>
      <c r="C23" s="55" t="s">
        <v>361</v>
      </c>
      <c r="D23" s="38"/>
      <c r="E23" s="55">
        <v>240</v>
      </c>
      <c r="F23" s="55">
        <v>32</v>
      </c>
      <c r="G23" s="55"/>
      <c r="H23" s="55"/>
      <c r="I23" s="55"/>
      <c r="J23" s="55">
        <v>29</v>
      </c>
      <c r="K23" s="55">
        <v>34</v>
      </c>
      <c r="L23" s="55"/>
      <c r="M23" s="55"/>
      <c r="N23" s="55">
        <f>SUM(L23:M23)</f>
        <v>0</v>
      </c>
      <c r="O23" s="55"/>
      <c r="P23" s="55">
        <v>22</v>
      </c>
      <c r="Q23" s="55"/>
      <c r="R23" s="55"/>
      <c r="S23" s="55"/>
      <c r="T23" s="55"/>
      <c r="U23" s="40"/>
      <c r="V23" s="22">
        <v>408</v>
      </c>
      <c r="W23" s="22" t="s">
        <v>82</v>
      </c>
      <c r="X23" s="22" t="s">
        <v>98</v>
      </c>
      <c r="Y23" s="66">
        <v>1410</v>
      </c>
      <c r="Z23" s="41"/>
      <c r="AA23" s="1" t="s">
        <v>99</v>
      </c>
      <c r="AB23" s="28" t="s">
        <v>285</v>
      </c>
    </row>
    <row r="24" spans="1:28" x14ac:dyDescent="0.3">
      <c r="A24" s="43" t="s">
        <v>69</v>
      </c>
      <c r="B24" s="43" t="s">
        <v>46</v>
      </c>
      <c r="C24" s="44" t="s">
        <v>40</v>
      </c>
      <c r="D24" s="43"/>
      <c r="E24" s="44">
        <f>SUM(E13:E23)</f>
        <v>240</v>
      </c>
      <c r="F24" s="44">
        <f t="shared" ref="F24:S24" si="2">SUM(F13:F23)</f>
        <v>32</v>
      </c>
      <c r="G24" s="44">
        <f t="shared" si="2"/>
        <v>0</v>
      </c>
      <c r="H24" s="44">
        <f t="shared" si="2"/>
        <v>0</v>
      </c>
      <c r="I24" s="44">
        <f t="shared" si="2"/>
        <v>0</v>
      </c>
      <c r="J24" s="44">
        <f t="shared" si="2"/>
        <v>29</v>
      </c>
      <c r="K24" s="44">
        <f t="shared" si="2"/>
        <v>34</v>
      </c>
      <c r="L24" s="44">
        <f t="shared" si="2"/>
        <v>0</v>
      </c>
      <c r="M24" s="44">
        <f t="shared" si="2"/>
        <v>5</v>
      </c>
      <c r="N24" s="44">
        <f t="shared" si="2"/>
        <v>5</v>
      </c>
      <c r="O24" s="44">
        <f t="shared" si="2"/>
        <v>5</v>
      </c>
      <c r="P24" s="44">
        <f t="shared" si="2"/>
        <v>22</v>
      </c>
      <c r="Q24" s="44">
        <f t="shared" si="2"/>
        <v>0</v>
      </c>
      <c r="R24" s="44">
        <f t="shared" si="2"/>
        <v>0</v>
      </c>
      <c r="S24" s="44">
        <f t="shared" si="2"/>
        <v>0</v>
      </c>
      <c r="T24" s="44">
        <f t="shared" ref="T24" si="3">SUM(T13:T22)</f>
        <v>93</v>
      </c>
      <c r="U24" s="45">
        <f>((T24+Q24+N24-R24)+(O24*2))/E24</f>
        <v>0.45</v>
      </c>
      <c r="V24" s="46">
        <v>408</v>
      </c>
      <c r="W24" s="46" t="s">
        <v>82</v>
      </c>
      <c r="X24" s="46" t="s">
        <v>98</v>
      </c>
      <c r="Y24" s="67">
        <v>1410</v>
      </c>
      <c r="Z24" s="47"/>
      <c r="AA24" s="43" t="s">
        <v>99</v>
      </c>
      <c r="AB24" s="71" t="s">
        <v>285</v>
      </c>
    </row>
    <row r="25" spans="1:28" x14ac:dyDescent="0.3">
      <c r="A25" s="1"/>
      <c r="B25" s="1"/>
      <c r="C25" s="1"/>
      <c r="D25" s="1"/>
      <c r="F25" s="48" t="s">
        <v>41</v>
      </c>
      <c r="G25" s="49" t="e">
        <f>F24/G24</f>
        <v>#DIV/0!</v>
      </c>
      <c r="H25" s="27"/>
      <c r="I25" s="1"/>
      <c r="J25" s="48" t="s">
        <v>42</v>
      </c>
      <c r="K25" s="50">
        <f>J24/K24</f>
        <v>0.8529411764705882</v>
      </c>
      <c r="L25" s="1"/>
      <c r="M25" s="39" t="s">
        <v>43</v>
      </c>
      <c r="N25" s="51">
        <v>3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13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57</v>
      </c>
      <c r="D35" s="38">
        <v>20</v>
      </c>
      <c r="E35" s="83"/>
      <c r="F35" s="83"/>
      <c r="G35" s="83"/>
      <c r="H35" s="27"/>
      <c r="I35" s="27"/>
      <c r="J35" s="83"/>
      <c r="K35" s="83"/>
      <c r="L35" s="83"/>
      <c r="M35" s="83"/>
      <c r="N35" s="27">
        <f>SUM(L35:M35)</f>
        <v>0</v>
      </c>
      <c r="O35" s="83"/>
      <c r="P35" s="85"/>
      <c r="Q35" s="83"/>
      <c r="R35" s="83"/>
      <c r="S35" s="83"/>
      <c r="T35" s="27">
        <v>9</v>
      </c>
      <c r="U35" s="40" t="str">
        <f>IFERROR(((T35+Q35+N35-R35)+(O35*2))/E35,"")</f>
        <v/>
      </c>
      <c r="V35" s="22">
        <v>408</v>
      </c>
      <c r="W35" s="22" t="s">
        <v>97</v>
      </c>
      <c r="X35" s="22" t="s">
        <v>83</v>
      </c>
      <c r="Y35" s="66">
        <v>1410</v>
      </c>
      <c r="Z35" s="41"/>
      <c r="AA35" s="1" t="s">
        <v>188</v>
      </c>
      <c r="AB35" s="28" t="s">
        <v>362</v>
      </c>
    </row>
    <row r="36" spans="1:28" x14ac:dyDescent="0.3">
      <c r="A36" s="1" t="s">
        <v>46</v>
      </c>
      <c r="B36" s="1" t="s">
        <v>69</v>
      </c>
      <c r="C36" s="27" t="s">
        <v>190</v>
      </c>
      <c r="D36" s="38">
        <v>7</v>
      </c>
      <c r="E36" s="83"/>
      <c r="F36" s="83"/>
      <c r="G36" s="83"/>
      <c r="H36" s="27"/>
      <c r="I36" s="27"/>
      <c r="J36" s="83"/>
      <c r="K36" s="83"/>
      <c r="L36" s="83"/>
      <c r="M36" s="83"/>
      <c r="N36" s="27">
        <f t="shared" ref="N36:N41" si="4">SUM(L36:M36)</f>
        <v>0</v>
      </c>
      <c r="O36" s="85"/>
      <c r="P36" s="85"/>
      <c r="Q36" s="85"/>
      <c r="R36" s="85"/>
      <c r="S36" s="85"/>
      <c r="T36" s="27">
        <v>3</v>
      </c>
      <c r="U36" s="40" t="str">
        <f t="shared" ref="U36:U43" si="5">IFERROR(((T36+Q36+N36-R36)+(O36*2))/E36,"")</f>
        <v/>
      </c>
      <c r="V36" s="22">
        <v>408</v>
      </c>
      <c r="W36" s="22" t="s">
        <v>97</v>
      </c>
      <c r="X36" s="22" t="s">
        <v>83</v>
      </c>
      <c r="Y36" s="66">
        <v>1410</v>
      </c>
      <c r="Z36" s="41"/>
      <c r="AA36" s="1" t="s">
        <v>188</v>
      </c>
      <c r="AB36" s="28" t="s">
        <v>362</v>
      </c>
    </row>
    <row r="37" spans="1:28" x14ac:dyDescent="0.3">
      <c r="A37" s="1" t="s">
        <v>46</v>
      </c>
      <c r="B37" s="1" t="s">
        <v>69</v>
      </c>
      <c r="C37" s="27" t="s">
        <v>191</v>
      </c>
      <c r="D37" s="38">
        <v>6</v>
      </c>
      <c r="E37" s="83"/>
      <c r="F37" s="83"/>
      <c r="G37" s="83"/>
      <c r="H37" s="27"/>
      <c r="I37" s="27"/>
      <c r="J37" s="83"/>
      <c r="K37" s="83"/>
      <c r="L37" s="83"/>
      <c r="M37" s="83"/>
      <c r="N37" s="27">
        <f t="shared" si="4"/>
        <v>0</v>
      </c>
      <c r="O37" s="85"/>
      <c r="P37" s="85"/>
      <c r="Q37" s="85"/>
      <c r="R37" s="85"/>
      <c r="S37" s="85"/>
      <c r="T37" s="27">
        <f t="shared" ref="T37:T41" si="6">+(F37*2)+J37</f>
        <v>0</v>
      </c>
      <c r="U37" s="40" t="str">
        <f t="shared" si="5"/>
        <v/>
      </c>
      <c r="V37" s="22">
        <v>408</v>
      </c>
      <c r="W37" s="22" t="s">
        <v>97</v>
      </c>
      <c r="X37" s="22" t="s">
        <v>83</v>
      </c>
      <c r="Y37" s="66">
        <v>1410</v>
      </c>
      <c r="Z37" s="41"/>
      <c r="AA37" s="1" t="s">
        <v>188</v>
      </c>
      <c r="AB37" s="28" t="s">
        <v>362</v>
      </c>
    </row>
    <row r="38" spans="1:28" x14ac:dyDescent="0.3">
      <c r="A38" s="1" t="s">
        <v>46</v>
      </c>
      <c r="B38" s="1" t="s">
        <v>69</v>
      </c>
      <c r="C38" s="27" t="s">
        <v>192</v>
      </c>
      <c r="D38" s="38">
        <v>50</v>
      </c>
      <c r="E38" s="83"/>
      <c r="F38" s="83"/>
      <c r="G38" s="83"/>
      <c r="H38" s="27"/>
      <c r="I38" s="27"/>
      <c r="J38" s="83"/>
      <c r="K38" s="83"/>
      <c r="L38" s="83"/>
      <c r="M38" s="83"/>
      <c r="N38" s="27">
        <f t="shared" si="4"/>
        <v>0</v>
      </c>
      <c r="O38" s="85"/>
      <c r="P38" s="85"/>
      <c r="Q38" s="85"/>
      <c r="R38" s="85"/>
      <c r="S38" s="85"/>
      <c r="T38" s="27">
        <v>16</v>
      </c>
      <c r="U38" s="40" t="str">
        <f t="shared" si="5"/>
        <v/>
      </c>
      <c r="V38" s="22">
        <v>408</v>
      </c>
      <c r="W38" s="22" t="s">
        <v>97</v>
      </c>
      <c r="X38" s="22" t="s">
        <v>83</v>
      </c>
      <c r="Y38" s="66">
        <v>1410</v>
      </c>
      <c r="Z38" s="41"/>
      <c r="AA38" s="1" t="s">
        <v>188</v>
      </c>
      <c r="AB38" s="28" t="s">
        <v>362</v>
      </c>
    </row>
    <row r="39" spans="1:28" x14ac:dyDescent="0.3">
      <c r="A39" s="1" t="s">
        <v>46</v>
      </c>
      <c r="B39" s="1" t="s">
        <v>69</v>
      </c>
      <c r="C39" s="27" t="s">
        <v>193</v>
      </c>
      <c r="D39" s="38">
        <v>1</v>
      </c>
      <c r="E39" s="83"/>
      <c r="F39" s="83"/>
      <c r="G39" s="83"/>
      <c r="H39" s="27"/>
      <c r="I39" s="27"/>
      <c r="J39" s="83"/>
      <c r="K39" s="83"/>
      <c r="L39" s="83"/>
      <c r="M39" s="83"/>
      <c r="N39" s="27">
        <f t="shared" si="4"/>
        <v>0</v>
      </c>
      <c r="O39" s="85"/>
      <c r="P39" s="85"/>
      <c r="Q39" s="85"/>
      <c r="R39" s="85"/>
      <c r="S39" s="85"/>
      <c r="T39" s="27">
        <v>22</v>
      </c>
      <c r="U39" s="40" t="str">
        <f t="shared" si="5"/>
        <v/>
      </c>
      <c r="V39" s="22">
        <v>408</v>
      </c>
      <c r="W39" s="22" t="s">
        <v>97</v>
      </c>
      <c r="X39" s="22" t="s">
        <v>83</v>
      </c>
      <c r="Y39" s="66">
        <v>1410</v>
      </c>
      <c r="Z39" s="41"/>
      <c r="AA39" s="1" t="s">
        <v>188</v>
      </c>
      <c r="AB39" s="28" t="s">
        <v>362</v>
      </c>
    </row>
    <row r="40" spans="1:28" x14ac:dyDescent="0.3">
      <c r="A40" s="1" t="s">
        <v>46</v>
      </c>
      <c r="B40" s="1" t="s">
        <v>69</v>
      </c>
      <c r="C40" s="27" t="s">
        <v>194</v>
      </c>
      <c r="D40" s="38">
        <v>12</v>
      </c>
      <c r="E40" s="83"/>
      <c r="F40" s="83"/>
      <c r="G40" s="83"/>
      <c r="H40" s="27"/>
      <c r="I40" s="27"/>
      <c r="J40" s="83"/>
      <c r="K40" s="83"/>
      <c r="L40" s="83"/>
      <c r="M40" s="83"/>
      <c r="N40" s="27">
        <f t="shared" si="4"/>
        <v>0</v>
      </c>
      <c r="O40" s="85"/>
      <c r="P40" s="85"/>
      <c r="Q40" s="85"/>
      <c r="R40" s="85"/>
      <c r="S40" s="85"/>
      <c r="T40" s="27">
        <v>17</v>
      </c>
      <c r="U40" s="40" t="str">
        <f t="shared" si="5"/>
        <v/>
      </c>
      <c r="V40" s="22">
        <v>408</v>
      </c>
      <c r="W40" s="22" t="s">
        <v>97</v>
      </c>
      <c r="X40" s="22" t="s">
        <v>83</v>
      </c>
      <c r="Y40" s="66">
        <v>1410</v>
      </c>
      <c r="Z40" s="41"/>
      <c r="AA40" s="1" t="s">
        <v>188</v>
      </c>
      <c r="AB40" s="28" t="s">
        <v>362</v>
      </c>
    </row>
    <row r="41" spans="1:28" x14ac:dyDescent="0.3">
      <c r="A41" s="1" t="s">
        <v>46</v>
      </c>
      <c r="B41" s="1" t="s">
        <v>69</v>
      </c>
      <c r="C41" s="27" t="s">
        <v>195</v>
      </c>
      <c r="D41" s="38">
        <v>11</v>
      </c>
      <c r="E41" s="83"/>
      <c r="F41" s="83"/>
      <c r="G41" s="83"/>
      <c r="H41" s="27"/>
      <c r="I41" s="27"/>
      <c r="J41" s="83"/>
      <c r="K41" s="83"/>
      <c r="L41" s="83"/>
      <c r="M41" s="83"/>
      <c r="N41" s="27">
        <f t="shared" si="4"/>
        <v>0</v>
      </c>
      <c r="O41" s="85"/>
      <c r="P41" s="85"/>
      <c r="Q41" s="85"/>
      <c r="R41" s="85"/>
      <c r="S41" s="85"/>
      <c r="T41" s="27">
        <f t="shared" si="6"/>
        <v>0</v>
      </c>
      <c r="U41" s="40" t="str">
        <f t="shared" si="5"/>
        <v/>
      </c>
      <c r="V41" s="22">
        <v>408</v>
      </c>
      <c r="W41" s="22" t="s">
        <v>97</v>
      </c>
      <c r="X41" s="22" t="s">
        <v>83</v>
      </c>
      <c r="Y41" s="66">
        <v>1410</v>
      </c>
      <c r="Z41" s="41"/>
      <c r="AA41" s="1" t="s">
        <v>188</v>
      </c>
      <c r="AB41" s="28" t="s">
        <v>362</v>
      </c>
    </row>
    <row r="42" spans="1:28" x14ac:dyDescent="0.3">
      <c r="A42" s="1" t="s">
        <v>46</v>
      </c>
      <c r="B42" s="1" t="s">
        <v>69</v>
      </c>
      <c r="C42" s="27" t="s">
        <v>196</v>
      </c>
      <c r="D42" s="38">
        <v>44</v>
      </c>
      <c r="E42" s="83"/>
      <c r="F42" s="83"/>
      <c r="G42" s="83"/>
      <c r="H42" s="27"/>
      <c r="I42" s="27"/>
      <c r="J42" s="83"/>
      <c r="K42" s="83"/>
      <c r="L42" s="83"/>
      <c r="M42" s="83"/>
      <c r="N42" s="27">
        <f>SUM(L42:M42)</f>
        <v>0</v>
      </c>
      <c r="O42" s="85"/>
      <c r="P42" s="85"/>
      <c r="Q42" s="85"/>
      <c r="R42" s="85"/>
      <c r="S42" s="85"/>
      <c r="T42" s="27">
        <v>15</v>
      </c>
      <c r="U42" s="40" t="str">
        <f t="shared" si="5"/>
        <v/>
      </c>
      <c r="V42" s="22">
        <v>408</v>
      </c>
      <c r="W42" s="22" t="s">
        <v>97</v>
      </c>
      <c r="X42" s="22" t="s">
        <v>83</v>
      </c>
      <c r="Y42" s="66">
        <v>1410</v>
      </c>
      <c r="Z42" s="41"/>
      <c r="AA42" s="1" t="s">
        <v>188</v>
      </c>
      <c r="AB42" s="28" t="s">
        <v>362</v>
      </c>
    </row>
    <row r="43" spans="1:28" x14ac:dyDescent="0.3">
      <c r="A43" s="1" t="s">
        <v>46</v>
      </c>
      <c r="B43" s="1" t="s">
        <v>69</v>
      </c>
      <c r="C43" s="27" t="s">
        <v>197</v>
      </c>
      <c r="D43" s="38">
        <v>10</v>
      </c>
      <c r="E43" s="83"/>
      <c r="F43" s="83"/>
      <c r="G43" s="83"/>
      <c r="H43" s="27"/>
      <c r="I43" s="27"/>
      <c r="J43" s="83"/>
      <c r="K43" s="83"/>
      <c r="L43" s="83"/>
      <c r="M43" s="83"/>
      <c r="N43" s="27">
        <f>SUM(L43:M43)</f>
        <v>0</v>
      </c>
      <c r="O43" s="85"/>
      <c r="P43" s="85"/>
      <c r="Q43" s="85"/>
      <c r="R43" s="85"/>
      <c r="S43" s="85"/>
      <c r="T43" s="27">
        <v>2</v>
      </c>
      <c r="U43" s="40" t="str">
        <f t="shared" si="5"/>
        <v/>
      </c>
      <c r="V43" s="22">
        <v>408</v>
      </c>
      <c r="W43" s="22" t="s">
        <v>97</v>
      </c>
      <c r="X43" s="22" t="s">
        <v>83</v>
      </c>
      <c r="Y43" s="66">
        <v>1410</v>
      </c>
      <c r="Z43" s="41"/>
      <c r="AA43" s="1" t="s">
        <v>188</v>
      </c>
      <c r="AB43" s="28" t="s">
        <v>362</v>
      </c>
    </row>
    <row r="44" spans="1:28" x14ac:dyDescent="0.3">
      <c r="A44" s="1" t="s">
        <v>46</v>
      </c>
      <c r="B44" s="1" t="s">
        <v>69</v>
      </c>
      <c r="C44" s="55" t="s">
        <v>39</v>
      </c>
      <c r="D44" s="1"/>
      <c r="E44" s="55">
        <v>240</v>
      </c>
      <c r="F44" s="55">
        <v>29</v>
      </c>
      <c r="G44" s="55"/>
      <c r="H44" s="55"/>
      <c r="I44" s="55"/>
      <c r="J44" s="55">
        <v>22</v>
      </c>
      <c r="K44" s="55">
        <v>32</v>
      </c>
      <c r="L44" s="55"/>
      <c r="M44" s="55"/>
      <c r="N44" s="5"/>
      <c r="O44" s="55"/>
      <c r="P44" s="55">
        <v>34</v>
      </c>
      <c r="Q44" s="55"/>
      <c r="R44" s="42"/>
      <c r="S44" s="42"/>
      <c r="T44" s="27"/>
      <c r="U44" s="40" t="str">
        <f t="shared" ref="U44" si="7">_xlfn.IFNA("",((T44+Q44+N44-R44)+(O44*2))/E44)</f>
        <v/>
      </c>
      <c r="V44" s="22">
        <v>408</v>
      </c>
      <c r="W44" s="22" t="s">
        <v>97</v>
      </c>
      <c r="X44" s="22" t="s">
        <v>83</v>
      </c>
      <c r="Y44" s="66">
        <v>1410</v>
      </c>
      <c r="Z44" s="41"/>
      <c r="AA44" s="1" t="s">
        <v>188</v>
      </c>
      <c r="AB44" s="28" t="s">
        <v>362</v>
      </c>
    </row>
    <row r="45" spans="1:28" x14ac:dyDescent="0.3">
      <c r="A45" s="43" t="s">
        <v>46</v>
      </c>
      <c r="B45" s="43" t="s">
        <v>69</v>
      </c>
      <c r="C45" s="44" t="s">
        <v>40</v>
      </c>
      <c r="D45" s="43"/>
      <c r="E45" s="44">
        <f t="shared" ref="E45:T45" si="8">SUM(E35:E44)</f>
        <v>240</v>
      </c>
      <c r="F45" s="44">
        <f t="shared" si="8"/>
        <v>29</v>
      </c>
      <c r="G45" s="44">
        <f t="shared" si="8"/>
        <v>0</v>
      </c>
      <c r="H45" s="44">
        <f t="shared" si="8"/>
        <v>0</v>
      </c>
      <c r="I45" s="44">
        <f t="shared" si="8"/>
        <v>0</v>
      </c>
      <c r="J45" s="44">
        <f t="shared" si="8"/>
        <v>22</v>
      </c>
      <c r="K45" s="44">
        <f t="shared" si="8"/>
        <v>32</v>
      </c>
      <c r="L45" s="44">
        <f t="shared" si="8"/>
        <v>0</v>
      </c>
      <c r="M45" s="44">
        <f t="shared" si="8"/>
        <v>0</v>
      </c>
      <c r="N45" s="44">
        <f t="shared" si="8"/>
        <v>0</v>
      </c>
      <c r="O45" s="44">
        <f t="shared" si="8"/>
        <v>0</v>
      </c>
      <c r="P45" s="44">
        <f t="shared" si="8"/>
        <v>34</v>
      </c>
      <c r="Q45" s="44">
        <f t="shared" si="8"/>
        <v>0</v>
      </c>
      <c r="R45" s="44">
        <f t="shared" si="8"/>
        <v>0</v>
      </c>
      <c r="S45" s="44">
        <f t="shared" si="8"/>
        <v>0</v>
      </c>
      <c r="T45" s="44">
        <f t="shared" si="8"/>
        <v>84</v>
      </c>
      <c r="U45" s="45">
        <f>((T45+Q45+N45-R45)+(O45*2))/E45</f>
        <v>0.35</v>
      </c>
      <c r="V45" s="46">
        <v>408</v>
      </c>
      <c r="W45" s="46" t="s">
        <v>97</v>
      </c>
      <c r="X45" s="46" t="s">
        <v>83</v>
      </c>
      <c r="Y45" s="67">
        <v>1410</v>
      </c>
      <c r="Z45" s="47"/>
      <c r="AA45" s="43" t="s">
        <v>188</v>
      </c>
      <c r="AB45" s="71" t="s">
        <v>362</v>
      </c>
    </row>
    <row r="46" spans="1:28" x14ac:dyDescent="0.3">
      <c r="A46" s="1"/>
      <c r="B46" s="1"/>
      <c r="C46" s="1"/>
      <c r="D46" s="1"/>
      <c r="F46" s="48" t="s">
        <v>41</v>
      </c>
      <c r="G46" s="49" t="e">
        <f>F45/G45</f>
        <v>#DIV/0!</v>
      </c>
      <c r="H46" s="27"/>
      <c r="I46" s="1"/>
      <c r="J46" s="48" t="s">
        <v>42</v>
      </c>
      <c r="K46" s="50">
        <f>J45/K45</f>
        <v>0.6875</v>
      </c>
      <c r="L46" s="1"/>
      <c r="M46" s="39" t="s">
        <v>43</v>
      </c>
      <c r="N46" s="51"/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B48" s="62"/>
    </row>
    <row r="49" spans="28:28" x14ac:dyDescent="0.3">
      <c r="AB49" s="62"/>
    </row>
  </sheetData>
  <pageMargins left="0.25" right="0.25" top="0.75" bottom="0.75" header="0.3" footer="0.3"/>
  <pageSetup scale="64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2B6C-234E-47BD-96C7-0CCB83B88C1C}">
  <sheetPr>
    <tabColor rgb="FF92D050"/>
    <pageSetUpPr fitToPage="1"/>
  </sheetPr>
  <dimension ref="A1:AB47"/>
  <sheetViews>
    <sheetView workbookViewId="0">
      <selection activeCell="P21" sqref="P21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414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144</v>
      </c>
      <c r="D4" s="7" t="s">
        <v>5</v>
      </c>
      <c r="E4" s="8"/>
      <c r="F4" s="5"/>
      <c r="G4" s="1"/>
      <c r="J4" s="15" t="s">
        <v>185</v>
      </c>
      <c r="K4" s="16" t="s">
        <v>45</v>
      </c>
      <c r="L4" s="17"/>
      <c r="M4" s="18"/>
      <c r="N4" s="19">
        <v>28</v>
      </c>
      <c r="O4" s="19">
        <v>23</v>
      </c>
      <c r="P4" s="19">
        <v>25</v>
      </c>
      <c r="Q4" s="19">
        <v>18</v>
      </c>
      <c r="R4" s="20"/>
      <c r="S4" s="21">
        <f>SUM(N4:R4)</f>
        <v>94</v>
      </c>
      <c r="T4" s="22">
        <v>411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186</v>
      </c>
      <c r="K5" s="16" t="s">
        <v>70</v>
      </c>
      <c r="L5" s="17"/>
      <c r="M5" s="18"/>
      <c r="N5" s="19">
        <v>18</v>
      </c>
      <c r="O5" s="19">
        <v>22</v>
      </c>
      <c r="P5" s="19">
        <v>20</v>
      </c>
      <c r="Q5" s="19">
        <v>29</v>
      </c>
      <c r="R5" s="20"/>
      <c r="S5" s="21">
        <f>SUM(N5:R5)</f>
        <v>89</v>
      </c>
      <c r="T5" s="22">
        <v>411</v>
      </c>
      <c r="U5" s="1"/>
      <c r="V5" s="1"/>
      <c r="W5" s="1"/>
    </row>
    <row r="6" spans="1:28" x14ac:dyDescent="0.3">
      <c r="C6" s="23">
        <v>757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134</v>
      </c>
      <c r="D7" s="7" t="s">
        <v>8</v>
      </c>
      <c r="G7" s="1"/>
      <c r="S7" s="1"/>
      <c r="T7" s="25" t="s">
        <v>9</v>
      </c>
      <c r="U7" s="1"/>
      <c r="V7" s="26">
        <v>411</v>
      </c>
      <c r="W7" s="1"/>
    </row>
    <row r="8" spans="1:28" x14ac:dyDescent="0.3">
      <c r="B8" s="1"/>
      <c r="C8" s="24" t="s">
        <v>77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2"/>
    </row>
    <row r="11" spans="1:28" x14ac:dyDescent="0.3">
      <c r="B11" s="1"/>
      <c r="C11" s="32" t="str">
        <f>+C2</f>
        <v>New Orleans Pride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15</v>
      </c>
      <c r="AB11" s="62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32</v>
      </c>
      <c r="E13" s="27">
        <v>21</v>
      </c>
      <c r="F13" s="27">
        <v>3</v>
      </c>
      <c r="G13" s="27">
        <v>5</v>
      </c>
      <c r="H13" s="27"/>
      <c r="I13" s="27"/>
      <c r="J13" s="27">
        <v>2</v>
      </c>
      <c r="K13" s="27">
        <v>2</v>
      </c>
      <c r="L13" s="27">
        <v>2</v>
      </c>
      <c r="M13" s="27">
        <v>6</v>
      </c>
      <c r="N13" s="27">
        <f>SUM(L13:M13)</f>
        <v>8</v>
      </c>
      <c r="O13" s="27">
        <v>0</v>
      </c>
      <c r="P13" s="39">
        <v>2</v>
      </c>
      <c r="Q13" s="27">
        <v>0</v>
      </c>
      <c r="R13" s="27">
        <v>2</v>
      </c>
      <c r="S13" s="27">
        <v>1</v>
      </c>
      <c r="T13" s="27">
        <f>+(F13*2)+J13</f>
        <v>8</v>
      </c>
      <c r="U13" s="40">
        <f>IFERROR(((T13+Q13+N13-R13)+(O13*2))/E13,"")</f>
        <v>0.66666666666666663</v>
      </c>
      <c r="V13" s="22">
        <v>411</v>
      </c>
      <c r="W13" s="22" t="s">
        <v>97</v>
      </c>
      <c r="X13" s="22" t="s">
        <v>98</v>
      </c>
      <c r="Y13" s="66">
        <v>757</v>
      </c>
      <c r="Z13" s="41"/>
      <c r="AA13" s="1" t="s">
        <v>99</v>
      </c>
      <c r="AB13" s="28" t="s">
        <v>187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10</v>
      </c>
      <c r="E14" s="27">
        <v>44</v>
      </c>
      <c r="F14" s="27">
        <v>4</v>
      </c>
      <c r="G14" s="27">
        <v>7</v>
      </c>
      <c r="H14" s="27"/>
      <c r="I14" s="27"/>
      <c r="J14" s="27">
        <v>4</v>
      </c>
      <c r="K14" s="27">
        <v>6</v>
      </c>
      <c r="L14" s="27">
        <v>1</v>
      </c>
      <c r="M14" s="27">
        <v>4</v>
      </c>
      <c r="N14" s="27">
        <f t="shared" ref="N14:N19" si="0">SUM(L14:M14)</f>
        <v>5</v>
      </c>
      <c r="O14" s="39">
        <v>7</v>
      </c>
      <c r="P14" s="39">
        <v>5</v>
      </c>
      <c r="Q14" s="39">
        <v>1</v>
      </c>
      <c r="R14" s="39">
        <v>6</v>
      </c>
      <c r="S14" s="39">
        <v>0</v>
      </c>
      <c r="T14" s="27">
        <f t="shared" ref="T14:T22" si="1">+(F14*2)+J14</f>
        <v>12</v>
      </c>
      <c r="U14" s="40">
        <f t="shared" ref="U14:U22" si="2">IFERROR(((T14+Q14+N14-R14)+(O14*2))/E14,"")</f>
        <v>0.59090909090909094</v>
      </c>
      <c r="V14" s="22">
        <v>411</v>
      </c>
      <c r="W14" s="22" t="s">
        <v>97</v>
      </c>
      <c r="X14" s="22" t="s">
        <v>98</v>
      </c>
      <c r="Y14" s="66">
        <v>757</v>
      </c>
      <c r="Z14" s="41"/>
      <c r="AA14" s="1" t="s">
        <v>99</v>
      </c>
      <c r="AB14" s="28" t="s">
        <v>187</v>
      </c>
    </row>
    <row r="15" spans="1:28" x14ac:dyDescent="0.3">
      <c r="A15" s="1" t="s">
        <v>69</v>
      </c>
      <c r="B15" s="1" t="s">
        <v>46</v>
      </c>
      <c r="C15" s="27" t="s">
        <v>49</v>
      </c>
      <c r="D15" s="38">
        <v>44</v>
      </c>
      <c r="E15" s="27">
        <v>31</v>
      </c>
      <c r="F15" s="27">
        <v>5</v>
      </c>
      <c r="G15" s="27">
        <v>13</v>
      </c>
      <c r="H15" s="27"/>
      <c r="I15" s="27"/>
      <c r="J15" s="27">
        <v>2</v>
      </c>
      <c r="K15" s="27">
        <v>2</v>
      </c>
      <c r="L15" s="27">
        <v>0</v>
      </c>
      <c r="M15" s="27">
        <v>4</v>
      </c>
      <c r="N15" s="27">
        <f t="shared" si="0"/>
        <v>4</v>
      </c>
      <c r="O15" s="39">
        <v>4</v>
      </c>
      <c r="P15" s="39">
        <v>2</v>
      </c>
      <c r="Q15" s="39">
        <v>0</v>
      </c>
      <c r="R15" s="39">
        <v>3</v>
      </c>
      <c r="S15" s="39">
        <v>0</v>
      </c>
      <c r="T15" s="27">
        <f t="shared" si="1"/>
        <v>12</v>
      </c>
      <c r="U15" s="40">
        <f t="shared" si="2"/>
        <v>0.67741935483870963</v>
      </c>
      <c r="V15" s="22">
        <v>411</v>
      </c>
      <c r="W15" s="22" t="s">
        <v>97</v>
      </c>
      <c r="X15" s="22" t="s">
        <v>98</v>
      </c>
      <c r="Y15" s="66">
        <v>757</v>
      </c>
      <c r="Z15" s="41"/>
      <c r="AA15" s="1" t="s">
        <v>99</v>
      </c>
      <c r="AB15" s="28" t="s">
        <v>187</v>
      </c>
    </row>
    <row r="16" spans="1:28" x14ac:dyDescent="0.3">
      <c r="A16" s="1" t="s">
        <v>69</v>
      </c>
      <c r="B16" s="1" t="s">
        <v>46</v>
      </c>
      <c r="C16" s="27" t="s">
        <v>50</v>
      </c>
      <c r="D16" s="38">
        <v>30</v>
      </c>
      <c r="E16" s="27">
        <v>17</v>
      </c>
      <c r="F16" s="27">
        <v>3</v>
      </c>
      <c r="G16" s="27">
        <v>6</v>
      </c>
      <c r="H16" s="27"/>
      <c r="I16" s="27"/>
      <c r="J16" s="27">
        <v>2</v>
      </c>
      <c r="K16" s="27">
        <v>3</v>
      </c>
      <c r="L16" s="27">
        <v>1</v>
      </c>
      <c r="M16" s="27">
        <v>5</v>
      </c>
      <c r="N16" s="27">
        <f t="shared" si="0"/>
        <v>6</v>
      </c>
      <c r="O16" s="39">
        <v>3</v>
      </c>
      <c r="P16" s="39">
        <v>3</v>
      </c>
      <c r="Q16" s="39">
        <v>0</v>
      </c>
      <c r="R16" s="39">
        <v>2</v>
      </c>
      <c r="S16" s="39">
        <v>0</v>
      </c>
      <c r="T16" s="27">
        <f t="shared" si="1"/>
        <v>8</v>
      </c>
      <c r="U16" s="40">
        <f t="shared" si="2"/>
        <v>1.0588235294117647</v>
      </c>
      <c r="V16" s="22">
        <v>411</v>
      </c>
      <c r="W16" s="22" t="s">
        <v>97</v>
      </c>
      <c r="X16" s="22" t="s">
        <v>98</v>
      </c>
      <c r="Y16" s="66">
        <v>757</v>
      </c>
      <c r="Z16" s="41"/>
      <c r="AA16" s="1" t="s">
        <v>99</v>
      </c>
      <c r="AB16" s="28" t="s">
        <v>187</v>
      </c>
    </row>
    <row r="17" spans="1:28" x14ac:dyDescent="0.3">
      <c r="A17" s="1" t="s">
        <v>69</v>
      </c>
      <c r="B17" s="1" t="s">
        <v>46</v>
      </c>
      <c r="C17" s="27" t="s">
        <v>52</v>
      </c>
      <c r="D17" s="38">
        <v>11</v>
      </c>
      <c r="E17" s="27">
        <v>12</v>
      </c>
      <c r="F17" s="27">
        <v>2</v>
      </c>
      <c r="G17" s="27">
        <v>4</v>
      </c>
      <c r="H17" s="27"/>
      <c r="I17" s="27"/>
      <c r="J17" s="27">
        <v>2</v>
      </c>
      <c r="K17" s="27">
        <v>3</v>
      </c>
      <c r="L17" s="27">
        <v>0</v>
      </c>
      <c r="M17" s="27">
        <v>0</v>
      </c>
      <c r="N17" s="27">
        <f t="shared" si="0"/>
        <v>0</v>
      </c>
      <c r="O17" s="39">
        <v>2</v>
      </c>
      <c r="P17" s="39">
        <v>1</v>
      </c>
      <c r="Q17" s="39">
        <v>0</v>
      </c>
      <c r="R17" s="39">
        <v>3</v>
      </c>
      <c r="S17" s="39">
        <v>0</v>
      </c>
      <c r="T17" s="27">
        <f t="shared" si="1"/>
        <v>6</v>
      </c>
      <c r="U17" s="40">
        <f t="shared" si="2"/>
        <v>0.58333333333333337</v>
      </c>
      <c r="V17" s="22">
        <v>411</v>
      </c>
      <c r="W17" s="22" t="s">
        <v>97</v>
      </c>
      <c r="X17" s="22" t="s">
        <v>98</v>
      </c>
      <c r="Y17" s="66">
        <v>757</v>
      </c>
      <c r="Z17" s="41"/>
      <c r="AA17" s="1" t="s">
        <v>99</v>
      </c>
      <c r="AB17" s="28" t="s">
        <v>187</v>
      </c>
    </row>
    <row r="18" spans="1:28" x14ac:dyDescent="0.3">
      <c r="A18" s="1" t="s">
        <v>69</v>
      </c>
      <c r="B18" s="1" t="s">
        <v>46</v>
      </c>
      <c r="C18" s="27" t="s">
        <v>58</v>
      </c>
      <c r="D18" s="38">
        <v>55</v>
      </c>
      <c r="E18" s="27">
        <v>6</v>
      </c>
      <c r="F18" s="27">
        <v>1</v>
      </c>
      <c r="G18" s="27">
        <v>3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2</v>
      </c>
      <c r="Q18" s="39">
        <v>0</v>
      </c>
      <c r="R18" s="39">
        <v>1</v>
      </c>
      <c r="S18" s="39">
        <v>0</v>
      </c>
      <c r="T18" s="27">
        <f t="shared" si="1"/>
        <v>2</v>
      </c>
      <c r="U18" s="40">
        <f t="shared" si="2"/>
        <v>0.16666666666666666</v>
      </c>
      <c r="V18" s="22">
        <v>411</v>
      </c>
      <c r="W18" s="22" t="s">
        <v>97</v>
      </c>
      <c r="X18" s="22" t="s">
        <v>98</v>
      </c>
      <c r="Y18" s="66">
        <v>757</v>
      </c>
      <c r="Z18" s="41"/>
      <c r="AA18" s="1" t="s">
        <v>99</v>
      </c>
      <c r="AB18" s="28" t="s">
        <v>187</v>
      </c>
    </row>
    <row r="19" spans="1:28" x14ac:dyDescent="0.3">
      <c r="A19" s="1" t="s">
        <v>69</v>
      </c>
      <c r="B19" s="1" t="s">
        <v>46</v>
      </c>
      <c r="C19" s="27" t="s">
        <v>53</v>
      </c>
      <c r="D19" s="38">
        <v>31</v>
      </c>
      <c r="E19" s="27">
        <v>26</v>
      </c>
      <c r="F19" s="27">
        <v>2</v>
      </c>
      <c r="G19" s="27">
        <v>4</v>
      </c>
      <c r="H19" s="27"/>
      <c r="I19" s="27"/>
      <c r="J19" s="27">
        <v>3</v>
      </c>
      <c r="K19" s="27">
        <v>3</v>
      </c>
      <c r="L19" s="27">
        <v>3</v>
      </c>
      <c r="M19" s="27">
        <v>5</v>
      </c>
      <c r="N19" s="27">
        <f t="shared" si="0"/>
        <v>8</v>
      </c>
      <c r="O19" s="39">
        <v>3</v>
      </c>
      <c r="P19" s="39">
        <v>2</v>
      </c>
      <c r="Q19" s="39">
        <v>1</v>
      </c>
      <c r="R19" s="39">
        <v>2</v>
      </c>
      <c r="S19" s="39">
        <v>0</v>
      </c>
      <c r="T19" s="27">
        <f t="shared" si="1"/>
        <v>7</v>
      </c>
      <c r="U19" s="40">
        <f t="shared" si="2"/>
        <v>0.76923076923076927</v>
      </c>
      <c r="V19" s="22">
        <v>411</v>
      </c>
      <c r="W19" s="22" t="s">
        <v>97</v>
      </c>
      <c r="X19" s="22" t="s">
        <v>98</v>
      </c>
      <c r="Y19" s="66">
        <v>757</v>
      </c>
      <c r="Z19" s="41"/>
      <c r="AA19" s="1" t="s">
        <v>99</v>
      </c>
      <c r="AB19" s="28" t="s">
        <v>187</v>
      </c>
    </row>
    <row r="20" spans="1:28" x14ac:dyDescent="0.3">
      <c r="A20" s="1" t="s">
        <v>69</v>
      </c>
      <c r="B20" s="1" t="s">
        <v>46</v>
      </c>
      <c r="C20" s="27" t="s">
        <v>54</v>
      </c>
      <c r="D20" s="38">
        <v>33</v>
      </c>
      <c r="E20" s="27">
        <v>35</v>
      </c>
      <c r="F20" s="27">
        <v>4</v>
      </c>
      <c r="G20" s="27">
        <v>8</v>
      </c>
      <c r="H20" s="27"/>
      <c r="I20" s="27"/>
      <c r="J20" s="27">
        <v>8</v>
      </c>
      <c r="K20" s="27">
        <v>10</v>
      </c>
      <c r="L20" s="27">
        <v>2</v>
      </c>
      <c r="M20" s="27">
        <v>6</v>
      </c>
      <c r="N20" s="27">
        <f>SUM(L20:M20)</f>
        <v>8</v>
      </c>
      <c r="O20" s="39">
        <v>1</v>
      </c>
      <c r="P20" s="39">
        <v>3</v>
      </c>
      <c r="Q20" s="39">
        <v>1</v>
      </c>
      <c r="R20" s="39">
        <v>2</v>
      </c>
      <c r="S20" s="39">
        <v>0</v>
      </c>
      <c r="T20" s="27">
        <f t="shared" si="1"/>
        <v>16</v>
      </c>
      <c r="U20" s="40">
        <f t="shared" si="2"/>
        <v>0.7142857142857143</v>
      </c>
      <c r="V20" s="22">
        <v>411</v>
      </c>
      <c r="W20" s="22" t="s">
        <v>97</v>
      </c>
      <c r="X20" s="22" t="s">
        <v>98</v>
      </c>
      <c r="Y20" s="66">
        <v>757</v>
      </c>
      <c r="Z20" s="41"/>
      <c r="AA20" s="1" t="s">
        <v>99</v>
      </c>
      <c r="AB20" s="28" t="s">
        <v>187</v>
      </c>
    </row>
    <row r="21" spans="1:28" x14ac:dyDescent="0.3">
      <c r="A21" s="1" t="s">
        <v>69</v>
      </c>
      <c r="B21" s="1" t="s">
        <v>46</v>
      </c>
      <c r="C21" s="27" t="s">
        <v>55</v>
      </c>
      <c r="D21" s="38">
        <v>23</v>
      </c>
      <c r="E21" s="27">
        <v>34</v>
      </c>
      <c r="F21" s="27">
        <v>6</v>
      </c>
      <c r="G21" s="27">
        <v>11</v>
      </c>
      <c r="H21" s="27"/>
      <c r="I21" s="27"/>
      <c r="J21" s="27">
        <v>5</v>
      </c>
      <c r="K21" s="27">
        <v>6</v>
      </c>
      <c r="L21" s="27">
        <v>1</v>
      </c>
      <c r="M21" s="27">
        <v>4</v>
      </c>
      <c r="N21" s="27">
        <f>SUM(L21:M21)</f>
        <v>5</v>
      </c>
      <c r="O21" s="39">
        <v>3</v>
      </c>
      <c r="P21" s="55">
        <v>6</v>
      </c>
      <c r="Q21" s="39">
        <v>1</v>
      </c>
      <c r="R21" s="39">
        <v>7</v>
      </c>
      <c r="S21" s="39">
        <v>0</v>
      </c>
      <c r="T21" s="27">
        <f t="shared" si="1"/>
        <v>17</v>
      </c>
      <c r="U21" s="40">
        <f t="shared" si="2"/>
        <v>0.6470588235294118</v>
      </c>
      <c r="V21" s="22">
        <v>411</v>
      </c>
      <c r="W21" s="22" t="s">
        <v>97</v>
      </c>
      <c r="X21" s="22" t="s">
        <v>98</v>
      </c>
      <c r="Y21" s="66">
        <v>757</v>
      </c>
      <c r="Z21" s="41"/>
      <c r="AA21" s="1" t="s">
        <v>99</v>
      </c>
      <c r="AB21" s="28" t="s">
        <v>187</v>
      </c>
    </row>
    <row r="22" spans="1:28" x14ac:dyDescent="0.3">
      <c r="A22" s="1" t="s">
        <v>69</v>
      </c>
      <c r="B22" s="1" t="s">
        <v>46</v>
      </c>
      <c r="C22" s="27" t="s">
        <v>56</v>
      </c>
      <c r="D22" s="38">
        <v>22</v>
      </c>
      <c r="E22" s="27">
        <v>14</v>
      </c>
      <c r="F22" s="27">
        <v>3</v>
      </c>
      <c r="G22" s="27">
        <v>3</v>
      </c>
      <c r="H22" s="27"/>
      <c r="I22" s="27"/>
      <c r="J22" s="27">
        <v>0</v>
      </c>
      <c r="K22" s="27">
        <v>0</v>
      </c>
      <c r="L22" s="27">
        <v>0</v>
      </c>
      <c r="M22" s="27">
        <v>4</v>
      </c>
      <c r="N22" s="27">
        <f>SUM(L22:M22)</f>
        <v>4</v>
      </c>
      <c r="O22" s="39">
        <v>1</v>
      </c>
      <c r="P22" s="39">
        <v>0</v>
      </c>
      <c r="Q22" s="39">
        <v>0</v>
      </c>
      <c r="R22" s="39">
        <v>4</v>
      </c>
      <c r="S22" s="39">
        <v>1</v>
      </c>
      <c r="T22" s="27">
        <f t="shared" si="1"/>
        <v>6</v>
      </c>
      <c r="U22" s="40">
        <f t="shared" si="2"/>
        <v>0.5714285714285714</v>
      </c>
      <c r="V22" s="22">
        <v>411</v>
      </c>
      <c r="W22" s="22" t="s">
        <v>97</v>
      </c>
      <c r="X22" s="22" t="s">
        <v>98</v>
      </c>
      <c r="Y22" s="66">
        <v>757</v>
      </c>
      <c r="Z22" s="41"/>
      <c r="AA22" s="1" t="s">
        <v>99</v>
      </c>
      <c r="AB22" s="28" t="s">
        <v>187</v>
      </c>
    </row>
    <row r="23" spans="1:28" x14ac:dyDescent="0.3">
      <c r="A23" s="43" t="s">
        <v>69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33</v>
      </c>
      <c r="G23" s="44">
        <f t="shared" si="3"/>
        <v>64</v>
      </c>
      <c r="H23" s="44">
        <f t="shared" si="3"/>
        <v>0</v>
      </c>
      <c r="I23" s="44">
        <f t="shared" si="3"/>
        <v>0</v>
      </c>
      <c r="J23" s="44">
        <f t="shared" si="3"/>
        <v>28</v>
      </c>
      <c r="K23" s="44">
        <f t="shared" si="3"/>
        <v>35</v>
      </c>
      <c r="L23" s="44">
        <f t="shared" si="3"/>
        <v>10</v>
      </c>
      <c r="M23" s="44">
        <f t="shared" si="3"/>
        <v>38</v>
      </c>
      <c r="N23" s="44">
        <f t="shared" si="3"/>
        <v>48</v>
      </c>
      <c r="O23" s="44">
        <f t="shared" si="3"/>
        <v>24</v>
      </c>
      <c r="P23" s="44">
        <f t="shared" si="3"/>
        <v>26</v>
      </c>
      <c r="Q23" s="44">
        <f t="shared" si="3"/>
        <v>4</v>
      </c>
      <c r="R23" s="44">
        <f t="shared" si="3"/>
        <v>32</v>
      </c>
      <c r="S23" s="44">
        <f t="shared" si="3"/>
        <v>2</v>
      </c>
      <c r="T23" s="44">
        <f t="shared" si="3"/>
        <v>94</v>
      </c>
      <c r="U23" s="45">
        <f>((T23+Q23+N23-R23)+(O23*2))/E23</f>
        <v>0.67500000000000004</v>
      </c>
      <c r="V23" s="46">
        <v>411</v>
      </c>
      <c r="W23" s="46" t="s">
        <v>97</v>
      </c>
      <c r="X23" s="46" t="s">
        <v>98</v>
      </c>
      <c r="Y23" s="67">
        <v>757</v>
      </c>
      <c r="Z23" s="47"/>
      <c r="AA23" s="43" t="s">
        <v>99</v>
      </c>
      <c r="AB23" s="71" t="s">
        <v>187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0.515625</v>
      </c>
      <c r="H24" s="27"/>
      <c r="I24" s="1"/>
      <c r="J24" s="48" t="s">
        <v>42</v>
      </c>
      <c r="K24" s="50">
        <f>J23/K23</f>
        <v>0.8</v>
      </c>
      <c r="L24" s="1"/>
      <c r="M24" s="39" t="s">
        <v>43</v>
      </c>
      <c r="N24" s="51">
        <v>3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14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57</v>
      </c>
      <c r="D35" s="38">
        <v>20</v>
      </c>
      <c r="E35" s="27">
        <v>33</v>
      </c>
      <c r="F35" s="27">
        <v>7</v>
      </c>
      <c r="G35" s="27">
        <v>19</v>
      </c>
      <c r="H35" s="27">
        <v>0</v>
      </c>
      <c r="I35" s="27">
        <v>1</v>
      </c>
      <c r="J35" s="27">
        <v>6</v>
      </c>
      <c r="K35" s="27">
        <v>8</v>
      </c>
      <c r="L35" s="27">
        <v>4</v>
      </c>
      <c r="M35" s="27">
        <v>3</v>
      </c>
      <c r="N35" s="27">
        <f t="shared" ref="N35:N43" si="4">SUM(L35:M35)</f>
        <v>7</v>
      </c>
      <c r="O35" s="27">
        <v>1</v>
      </c>
      <c r="P35" s="39">
        <v>5</v>
      </c>
      <c r="Q35" s="27">
        <v>4</v>
      </c>
      <c r="R35" s="27">
        <v>2</v>
      </c>
      <c r="S35" s="27">
        <v>0</v>
      </c>
      <c r="T35" s="27">
        <f t="shared" ref="T35:T43" si="5">(H35*3)+((F35-H35)*2)+J35</f>
        <v>20</v>
      </c>
      <c r="U35" s="40">
        <f t="shared" ref="U35:U43" si="6">IFERROR(((T35+Q35+N35-R35)+(O35*2))/E35,"")</f>
        <v>0.93939393939393945</v>
      </c>
      <c r="V35" s="22">
        <v>411</v>
      </c>
      <c r="W35" s="22" t="s">
        <v>82</v>
      </c>
      <c r="X35" s="22" t="s">
        <v>83</v>
      </c>
      <c r="Y35" s="66">
        <v>757</v>
      </c>
      <c r="Z35" s="41"/>
      <c r="AA35" s="1" t="s">
        <v>188</v>
      </c>
      <c r="AB35" s="28" t="s">
        <v>189</v>
      </c>
    </row>
    <row r="36" spans="1:28" x14ac:dyDescent="0.3">
      <c r="A36" s="1" t="s">
        <v>46</v>
      </c>
      <c r="B36" s="1" t="s">
        <v>69</v>
      </c>
      <c r="C36" s="27" t="s">
        <v>190</v>
      </c>
      <c r="D36" s="38">
        <v>7</v>
      </c>
      <c r="E36" s="27">
        <v>7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si="4"/>
        <v>0</v>
      </c>
      <c r="O36" s="39">
        <v>0</v>
      </c>
      <c r="P36" s="39">
        <v>1</v>
      </c>
      <c r="Q36" s="39">
        <v>0</v>
      </c>
      <c r="R36" s="39">
        <v>1</v>
      </c>
      <c r="S36" s="39">
        <v>0</v>
      </c>
      <c r="T36" s="39">
        <f t="shared" si="5"/>
        <v>0</v>
      </c>
      <c r="U36" s="88">
        <f t="shared" si="6"/>
        <v>-0.14285714285714285</v>
      </c>
      <c r="V36" s="22">
        <v>411</v>
      </c>
      <c r="W36" s="22" t="s">
        <v>82</v>
      </c>
      <c r="X36" s="22" t="s">
        <v>83</v>
      </c>
      <c r="Y36" s="66">
        <v>757</v>
      </c>
      <c r="Z36" s="41"/>
      <c r="AA36" s="1" t="s">
        <v>188</v>
      </c>
      <c r="AB36" s="28" t="s">
        <v>189</v>
      </c>
    </row>
    <row r="37" spans="1:28" x14ac:dyDescent="0.3">
      <c r="A37" s="1" t="s">
        <v>46</v>
      </c>
      <c r="B37" s="1" t="s">
        <v>69</v>
      </c>
      <c r="C37" s="27" t="s">
        <v>191</v>
      </c>
      <c r="D37" s="38">
        <v>6</v>
      </c>
      <c r="E37" s="27" t="s">
        <v>481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39"/>
      <c r="U37" s="40" t="str">
        <f t="shared" si="6"/>
        <v/>
      </c>
      <c r="V37" s="22">
        <v>411</v>
      </c>
      <c r="W37" s="22" t="s">
        <v>82</v>
      </c>
      <c r="X37" s="22" t="s">
        <v>83</v>
      </c>
      <c r="Y37" s="66">
        <v>757</v>
      </c>
      <c r="Z37" s="41"/>
      <c r="AA37" s="1" t="s">
        <v>188</v>
      </c>
      <c r="AB37" s="28" t="s">
        <v>189</v>
      </c>
    </row>
    <row r="38" spans="1:28" x14ac:dyDescent="0.3">
      <c r="A38" s="1" t="s">
        <v>46</v>
      </c>
      <c r="B38" s="1" t="s">
        <v>69</v>
      </c>
      <c r="C38" s="27" t="s">
        <v>192</v>
      </c>
      <c r="D38" s="38">
        <v>50</v>
      </c>
      <c r="E38" s="27">
        <v>43</v>
      </c>
      <c r="F38" s="27">
        <v>10</v>
      </c>
      <c r="G38" s="27">
        <v>17</v>
      </c>
      <c r="H38" s="27"/>
      <c r="I38" s="27"/>
      <c r="J38" s="27">
        <v>4</v>
      </c>
      <c r="K38" s="27">
        <v>5</v>
      </c>
      <c r="L38" s="27">
        <v>8</v>
      </c>
      <c r="M38" s="27">
        <v>6</v>
      </c>
      <c r="N38" s="27">
        <f t="shared" si="4"/>
        <v>14</v>
      </c>
      <c r="O38" s="39">
        <v>1</v>
      </c>
      <c r="P38" s="39">
        <v>4</v>
      </c>
      <c r="Q38" s="39">
        <v>1</v>
      </c>
      <c r="R38" s="39">
        <v>9</v>
      </c>
      <c r="S38" s="39">
        <v>0</v>
      </c>
      <c r="T38" s="39">
        <f t="shared" si="5"/>
        <v>24</v>
      </c>
      <c r="U38" s="40">
        <f t="shared" si="6"/>
        <v>0.7441860465116279</v>
      </c>
      <c r="V38" s="22">
        <v>411</v>
      </c>
      <c r="W38" s="22" t="s">
        <v>82</v>
      </c>
      <c r="X38" s="22" t="s">
        <v>83</v>
      </c>
      <c r="Y38" s="66">
        <v>757</v>
      </c>
      <c r="Z38" s="41"/>
      <c r="AA38" s="1" t="s">
        <v>188</v>
      </c>
      <c r="AB38" s="28" t="s">
        <v>189</v>
      </c>
    </row>
    <row r="39" spans="1:28" x14ac:dyDescent="0.3">
      <c r="A39" s="1" t="s">
        <v>46</v>
      </c>
      <c r="B39" s="1" t="s">
        <v>69</v>
      </c>
      <c r="C39" s="27" t="s">
        <v>193</v>
      </c>
      <c r="D39" s="38">
        <v>1</v>
      </c>
      <c r="E39" s="27">
        <v>47</v>
      </c>
      <c r="F39" s="27">
        <v>3</v>
      </c>
      <c r="G39" s="27">
        <v>13</v>
      </c>
      <c r="H39" s="27"/>
      <c r="I39" s="27"/>
      <c r="J39" s="27">
        <v>7</v>
      </c>
      <c r="K39" s="27">
        <v>7</v>
      </c>
      <c r="L39" s="27">
        <v>1</v>
      </c>
      <c r="M39" s="27">
        <v>3</v>
      </c>
      <c r="N39" s="27">
        <f t="shared" si="4"/>
        <v>4</v>
      </c>
      <c r="O39" s="39">
        <v>6</v>
      </c>
      <c r="P39" s="39">
        <v>3</v>
      </c>
      <c r="Q39" s="39">
        <v>2</v>
      </c>
      <c r="R39" s="39">
        <v>5</v>
      </c>
      <c r="S39" s="39">
        <v>0</v>
      </c>
      <c r="T39" s="39">
        <f t="shared" si="5"/>
        <v>13</v>
      </c>
      <c r="U39" s="40">
        <f t="shared" si="6"/>
        <v>0.55319148936170215</v>
      </c>
      <c r="V39" s="22">
        <v>411</v>
      </c>
      <c r="W39" s="22" t="s">
        <v>82</v>
      </c>
      <c r="X39" s="22" t="s">
        <v>83</v>
      </c>
      <c r="Y39" s="66">
        <v>757</v>
      </c>
      <c r="Z39" s="41"/>
      <c r="AA39" s="1" t="s">
        <v>188</v>
      </c>
      <c r="AB39" s="28" t="s">
        <v>189</v>
      </c>
    </row>
    <row r="40" spans="1:28" x14ac:dyDescent="0.3">
      <c r="A40" s="1" t="s">
        <v>46</v>
      </c>
      <c r="B40" s="1" t="s">
        <v>69</v>
      </c>
      <c r="C40" s="27" t="s">
        <v>194</v>
      </c>
      <c r="D40" s="38">
        <v>12</v>
      </c>
      <c r="E40" s="27">
        <v>29</v>
      </c>
      <c r="F40" s="27">
        <v>5</v>
      </c>
      <c r="G40" s="27">
        <v>14</v>
      </c>
      <c r="H40" s="27"/>
      <c r="I40" s="27"/>
      <c r="J40" s="27">
        <v>5</v>
      </c>
      <c r="K40" s="27">
        <v>6</v>
      </c>
      <c r="L40" s="27">
        <v>4</v>
      </c>
      <c r="M40" s="27">
        <v>1</v>
      </c>
      <c r="N40" s="27">
        <f t="shared" si="4"/>
        <v>5</v>
      </c>
      <c r="O40" s="39">
        <v>1</v>
      </c>
      <c r="P40" s="39">
        <v>6</v>
      </c>
      <c r="Q40" s="39">
        <v>0</v>
      </c>
      <c r="R40" s="39">
        <v>3</v>
      </c>
      <c r="S40" s="39">
        <v>0</v>
      </c>
      <c r="T40" s="39">
        <f t="shared" si="5"/>
        <v>15</v>
      </c>
      <c r="U40" s="40">
        <f t="shared" si="6"/>
        <v>0.65517241379310343</v>
      </c>
      <c r="V40" s="22">
        <v>411</v>
      </c>
      <c r="W40" s="22" t="s">
        <v>82</v>
      </c>
      <c r="X40" s="22" t="s">
        <v>83</v>
      </c>
      <c r="Y40" s="66">
        <v>757</v>
      </c>
      <c r="Z40" s="41"/>
      <c r="AA40" s="1" t="s">
        <v>188</v>
      </c>
      <c r="AB40" s="28" t="s">
        <v>189</v>
      </c>
    </row>
    <row r="41" spans="1:28" x14ac:dyDescent="0.3">
      <c r="A41" s="1" t="s">
        <v>46</v>
      </c>
      <c r="B41" s="1" t="s">
        <v>69</v>
      </c>
      <c r="C41" s="27" t="s">
        <v>195</v>
      </c>
      <c r="D41" s="38">
        <v>11</v>
      </c>
      <c r="E41" s="27">
        <v>28</v>
      </c>
      <c r="F41" s="27">
        <v>3</v>
      </c>
      <c r="G41" s="27">
        <v>10</v>
      </c>
      <c r="H41" s="27"/>
      <c r="I41" s="27"/>
      <c r="J41" s="27">
        <v>3</v>
      </c>
      <c r="K41" s="27">
        <v>5</v>
      </c>
      <c r="L41" s="27">
        <v>1</v>
      </c>
      <c r="M41" s="27">
        <v>1</v>
      </c>
      <c r="N41" s="27">
        <f t="shared" si="4"/>
        <v>2</v>
      </c>
      <c r="O41" s="39">
        <v>1</v>
      </c>
      <c r="P41" s="39">
        <v>4</v>
      </c>
      <c r="Q41" s="39">
        <v>0</v>
      </c>
      <c r="R41" s="39">
        <v>1</v>
      </c>
      <c r="S41" s="39">
        <v>0</v>
      </c>
      <c r="T41" s="39">
        <f t="shared" si="5"/>
        <v>9</v>
      </c>
      <c r="U41" s="40">
        <f t="shared" si="6"/>
        <v>0.42857142857142855</v>
      </c>
      <c r="V41" s="22">
        <v>411</v>
      </c>
      <c r="W41" s="22" t="s">
        <v>82</v>
      </c>
      <c r="X41" s="22" t="s">
        <v>83</v>
      </c>
      <c r="Y41" s="66">
        <v>757</v>
      </c>
      <c r="Z41" s="41"/>
      <c r="AA41" s="1" t="s">
        <v>188</v>
      </c>
      <c r="AB41" s="28" t="s">
        <v>189</v>
      </c>
    </row>
    <row r="42" spans="1:28" x14ac:dyDescent="0.3">
      <c r="A42" s="1" t="s">
        <v>46</v>
      </c>
      <c r="B42" s="1" t="s">
        <v>69</v>
      </c>
      <c r="C42" s="27" t="s">
        <v>196</v>
      </c>
      <c r="D42" s="38">
        <v>44</v>
      </c>
      <c r="E42" s="27">
        <v>34</v>
      </c>
      <c r="F42" s="27">
        <v>1</v>
      </c>
      <c r="G42" s="27">
        <v>9</v>
      </c>
      <c r="H42" s="27"/>
      <c r="I42" s="27"/>
      <c r="J42" s="27">
        <v>0</v>
      </c>
      <c r="K42" s="27">
        <v>0</v>
      </c>
      <c r="L42" s="27">
        <v>1</v>
      </c>
      <c r="M42" s="27">
        <v>9</v>
      </c>
      <c r="N42" s="27">
        <f t="shared" si="4"/>
        <v>10</v>
      </c>
      <c r="O42" s="39">
        <v>1</v>
      </c>
      <c r="P42" s="39">
        <v>5</v>
      </c>
      <c r="Q42" s="39">
        <v>0</v>
      </c>
      <c r="R42" s="39">
        <v>2</v>
      </c>
      <c r="S42" s="39">
        <v>1</v>
      </c>
      <c r="T42" s="39">
        <f t="shared" si="5"/>
        <v>2</v>
      </c>
      <c r="U42" s="40">
        <f t="shared" si="6"/>
        <v>0.35294117647058826</v>
      </c>
      <c r="V42" s="22">
        <v>411</v>
      </c>
      <c r="W42" s="22" t="s">
        <v>82</v>
      </c>
      <c r="X42" s="22" t="s">
        <v>83</v>
      </c>
      <c r="Y42" s="66">
        <v>757</v>
      </c>
      <c r="Z42" s="41"/>
      <c r="AA42" s="1" t="s">
        <v>188</v>
      </c>
      <c r="AB42" s="28" t="s">
        <v>189</v>
      </c>
    </row>
    <row r="43" spans="1:28" x14ac:dyDescent="0.3">
      <c r="A43" s="1" t="s">
        <v>46</v>
      </c>
      <c r="B43" s="1" t="s">
        <v>69</v>
      </c>
      <c r="C43" s="27" t="s">
        <v>197</v>
      </c>
      <c r="D43" s="38">
        <v>10</v>
      </c>
      <c r="E43" s="27">
        <v>19</v>
      </c>
      <c r="F43" s="27">
        <v>1</v>
      </c>
      <c r="G43" s="27">
        <v>4</v>
      </c>
      <c r="H43" s="27"/>
      <c r="I43" s="27"/>
      <c r="J43" s="27">
        <v>4</v>
      </c>
      <c r="K43" s="27">
        <v>4</v>
      </c>
      <c r="L43" s="27">
        <v>1</v>
      </c>
      <c r="M43" s="27">
        <v>2</v>
      </c>
      <c r="N43" s="27">
        <f t="shared" si="4"/>
        <v>3</v>
      </c>
      <c r="O43" s="39">
        <v>0</v>
      </c>
      <c r="P43" s="39">
        <v>3</v>
      </c>
      <c r="Q43" s="39">
        <v>0</v>
      </c>
      <c r="R43" s="39">
        <v>1</v>
      </c>
      <c r="S43" s="39">
        <v>0</v>
      </c>
      <c r="T43" s="39">
        <f t="shared" si="5"/>
        <v>6</v>
      </c>
      <c r="U43" s="40">
        <f t="shared" si="6"/>
        <v>0.42105263157894735</v>
      </c>
      <c r="V43" s="22">
        <v>411</v>
      </c>
      <c r="W43" s="22" t="s">
        <v>82</v>
      </c>
      <c r="X43" s="22" t="s">
        <v>83</v>
      </c>
      <c r="Y43" s="66">
        <v>757</v>
      </c>
      <c r="Z43" s="41"/>
      <c r="AA43" s="1" t="s">
        <v>188</v>
      </c>
      <c r="AB43" s="28" t="s">
        <v>189</v>
      </c>
    </row>
    <row r="44" spans="1:28" x14ac:dyDescent="0.3">
      <c r="A44" s="43" t="s">
        <v>46</v>
      </c>
      <c r="B44" s="43" t="s">
        <v>69</v>
      </c>
      <c r="C44" s="44" t="s">
        <v>40</v>
      </c>
      <c r="D44" s="43"/>
      <c r="E44" s="44">
        <f t="shared" ref="E44:T44" si="7">SUM(E35:E43)</f>
        <v>240</v>
      </c>
      <c r="F44" s="44">
        <f t="shared" si="7"/>
        <v>30</v>
      </c>
      <c r="G44" s="44">
        <f t="shared" si="7"/>
        <v>87</v>
      </c>
      <c r="H44" s="44">
        <f t="shared" si="7"/>
        <v>0</v>
      </c>
      <c r="I44" s="44">
        <f t="shared" si="7"/>
        <v>1</v>
      </c>
      <c r="J44" s="44">
        <f t="shared" si="7"/>
        <v>29</v>
      </c>
      <c r="K44" s="44">
        <f t="shared" si="7"/>
        <v>35</v>
      </c>
      <c r="L44" s="44">
        <f t="shared" si="7"/>
        <v>20</v>
      </c>
      <c r="M44" s="44">
        <f t="shared" si="7"/>
        <v>25</v>
      </c>
      <c r="N44" s="44">
        <f t="shared" si="7"/>
        <v>45</v>
      </c>
      <c r="O44" s="44">
        <f t="shared" si="7"/>
        <v>11</v>
      </c>
      <c r="P44" s="44">
        <f t="shared" si="7"/>
        <v>31</v>
      </c>
      <c r="Q44" s="44">
        <f t="shared" si="7"/>
        <v>7</v>
      </c>
      <c r="R44" s="44">
        <f t="shared" si="7"/>
        <v>24</v>
      </c>
      <c r="S44" s="44">
        <f t="shared" si="7"/>
        <v>1</v>
      </c>
      <c r="T44" s="44">
        <f t="shared" si="7"/>
        <v>89</v>
      </c>
      <c r="U44" s="45">
        <f>((T44+Q44+N44-R44)+(O44*2))/E44</f>
        <v>0.57916666666666672</v>
      </c>
      <c r="V44" s="46">
        <v>411</v>
      </c>
      <c r="W44" s="46" t="s">
        <v>82</v>
      </c>
      <c r="X44" s="46" t="s">
        <v>83</v>
      </c>
      <c r="Y44" s="67">
        <v>757</v>
      </c>
      <c r="Z44" s="47"/>
      <c r="AA44" s="43" t="s">
        <v>188</v>
      </c>
      <c r="AB44" s="71" t="s">
        <v>189</v>
      </c>
    </row>
    <row r="45" spans="1:28" x14ac:dyDescent="0.3">
      <c r="A45" s="1"/>
      <c r="B45" s="1"/>
      <c r="C45" s="1"/>
      <c r="D45" s="1"/>
      <c r="F45" s="48" t="s">
        <v>41</v>
      </c>
      <c r="G45" s="49">
        <f>F44/G44</f>
        <v>0.34482758620689657</v>
      </c>
      <c r="H45" s="27"/>
      <c r="I45" s="1"/>
      <c r="J45" s="48" t="s">
        <v>42</v>
      </c>
      <c r="K45" s="50">
        <f>J44/K44</f>
        <v>0.82857142857142863</v>
      </c>
      <c r="L45" s="1"/>
      <c r="M45" s="39" t="s">
        <v>43</v>
      </c>
      <c r="N45" s="51">
        <v>8</v>
      </c>
      <c r="P45" s="1"/>
      <c r="Q45" s="1"/>
      <c r="R45" s="1"/>
      <c r="S45" s="1"/>
      <c r="T45" s="1"/>
      <c r="U45" s="1"/>
      <c r="V45" s="22"/>
      <c r="W45" s="22"/>
      <c r="X45" s="22"/>
      <c r="Y45" s="52"/>
      <c r="Z45" s="41"/>
      <c r="AA45" s="1"/>
      <c r="AB45" s="28"/>
    </row>
    <row r="46" spans="1:28" x14ac:dyDescent="0.3">
      <c r="A46" s="1"/>
      <c r="B46" s="1"/>
      <c r="C46" s="5" t="s">
        <v>44</v>
      </c>
      <c r="V46" s="22"/>
      <c r="W46" s="22"/>
      <c r="X46" s="22"/>
      <c r="Y46" s="52"/>
      <c r="Z46" s="41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1"/>
      <c r="AA47" s="1"/>
      <c r="AB47" s="1"/>
    </row>
  </sheetData>
  <pageMargins left="0.25" right="0.25" top="0.75" bottom="0.75" header="0.3" footer="0.3"/>
  <pageSetup scale="64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23DC-44B6-4684-AA25-08FE4D9CC41D}">
  <sheetPr>
    <tabColor rgb="FF92D050"/>
    <pageSetUpPr fitToPage="1"/>
  </sheetPr>
  <dimension ref="A1:AB53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198</v>
      </c>
      <c r="D4" s="7" t="s">
        <v>5</v>
      </c>
      <c r="E4" s="8"/>
      <c r="F4" s="5"/>
      <c r="G4" s="1"/>
      <c r="J4" s="15" t="s">
        <v>202</v>
      </c>
      <c r="K4" s="16" t="s">
        <v>45</v>
      </c>
      <c r="L4" s="17"/>
      <c r="M4" s="18"/>
      <c r="N4" s="19">
        <v>18</v>
      </c>
      <c r="O4" s="19">
        <v>33</v>
      </c>
      <c r="P4" s="19">
        <v>26</v>
      </c>
      <c r="Q4" s="19">
        <v>22</v>
      </c>
      <c r="R4" s="20"/>
      <c r="S4" s="21">
        <f>SUM(N4:R4)</f>
        <v>99</v>
      </c>
      <c r="T4" s="22">
        <v>413</v>
      </c>
    </row>
    <row r="5" spans="1:28" x14ac:dyDescent="0.3">
      <c r="B5" s="1"/>
      <c r="C5" s="6" t="s">
        <v>199</v>
      </c>
      <c r="D5" s="7" t="s">
        <v>6</v>
      </c>
      <c r="E5" s="1"/>
      <c r="F5" s="1"/>
      <c r="G5" s="1"/>
      <c r="J5" s="15" t="s">
        <v>203</v>
      </c>
      <c r="K5" s="16" t="s">
        <v>68</v>
      </c>
      <c r="L5" s="17"/>
      <c r="M5" s="18"/>
      <c r="N5" s="19">
        <v>30</v>
      </c>
      <c r="O5" s="19">
        <v>31</v>
      </c>
      <c r="P5" s="19">
        <v>28</v>
      </c>
      <c r="Q5" s="19">
        <v>21</v>
      </c>
      <c r="R5" s="20"/>
      <c r="S5" s="21">
        <f>SUM(N5:R5)</f>
        <v>110</v>
      </c>
      <c r="T5" s="22">
        <v>413</v>
      </c>
      <c r="U5" s="1"/>
      <c r="V5" s="1"/>
      <c r="W5" s="1"/>
    </row>
    <row r="6" spans="1:28" x14ac:dyDescent="0.3">
      <c r="C6" s="23">
        <v>1465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200</v>
      </c>
      <c r="D7" s="7" t="s">
        <v>8</v>
      </c>
      <c r="G7" s="1"/>
      <c r="S7" s="1"/>
      <c r="T7" s="25" t="s">
        <v>9</v>
      </c>
      <c r="U7" s="1"/>
      <c r="V7" s="26">
        <v>413</v>
      </c>
      <c r="W7" s="1"/>
    </row>
    <row r="8" spans="1:28" x14ac:dyDescent="0.3">
      <c r="B8" s="1"/>
      <c r="C8" s="24" t="s">
        <v>201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0.10069444444444443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62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2"/>
    </row>
    <row r="11" spans="1:28" x14ac:dyDescent="0.3">
      <c r="B11" s="1"/>
      <c r="C11" s="32" t="str">
        <f>+C2</f>
        <v>New Orleans Pride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35">
        <v>16</v>
      </c>
      <c r="AB11" s="62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32</v>
      </c>
      <c r="E13" s="27">
        <v>30</v>
      </c>
      <c r="F13" s="27">
        <v>2</v>
      </c>
      <c r="G13" s="27">
        <v>6</v>
      </c>
      <c r="H13" s="27"/>
      <c r="I13" s="27"/>
      <c r="J13" s="27">
        <v>4</v>
      </c>
      <c r="K13" s="27">
        <v>9</v>
      </c>
      <c r="L13" s="27">
        <v>5</v>
      </c>
      <c r="M13" s="27">
        <v>4</v>
      </c>
      <c r="N13" s="27">
        <f>SUM(L13:M13)</f>
        <v>9</v>
      </c>
      <c r="O13" s="27">
        <v>0</v>
      </c>
      <c r="P13" s="39">
        <v>5</v>
      </c>
      <c r="Q13" s="27">
        <v>1</v>
      </c>
      <c r="R13" s="27">
        <v>4</v>
      </c>
      <c r="S13" s="27">
        <v>2</v>
      </c>
      <c r="T13" s="27">
        <f>+(F13*2)+J13</f>
        <v>8</v>
      </c>
      <c r="U13" s="40">
        <f>IFERROR(((T13+Q13+N13-R13)+(O13*2))/E13,"")</f>
        <v>0.46666666666666667</v>
      </c>
      <c r="V13" s="22">
        <v>413</v>
      </c>
      <c r="W13" s="22" t="s">
        <v>82</v>
      </c>
      <c r="X13" s="22" t="s">
        <v>83</v>
      </c>
      <c r="Y13" s="66">
        <v>1465</v>
      </c>
      <c r="Z13" s="41"/>
      <c r="AA13" s="1" t="s">
        <v>99</v>
      </c>
      <c r="AB13" s="28" t="s">
        <v>204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10</v>
      </c>
      <c r="E14" s="27">
        <v>39</v>
      </c>
      <c r="F14" s="27">
        <v>3</v>
      </c>
      <c r="G14" s="27">
        <v>5</v>
      </c>
      <c r="H14" s="27"/>
      <c r="I14" s="27"/>
      <c r="J14" s="27">
        <v>8</v>
      </c>
      <c r="K14" s="27">
        <v>10</v>
      </c>
      <c r="L14" s="27">
        <v>1</v>
      </c>
      <c r="M14" s="27">
        <v>3</v>
      </c>
      <c r="N14" s="27">
        <f t="shared" ref="N14:N19" si="0">SUM(L14:M14)</f>
        <v>4</v>
      </c>
      <c r="O14" s="39">
        <v>3</v>
      </c>
      <c r="P14" s="39">
        <v>3</v>
      </c>
      <c r="Q14" s="39">
        <v>3</v>
      </c>
      <c r="R14" s="39">
        <v>6</v>
      </c>
      <c r="S14" s="39">
        <v>0</v>
      </c>
      <c r="T14" s="27">
        <f t="shared" ref="T14:T22" si="1">+(F14*2)+J14</f>
        <v>14</v>
      </c>
      <c r="U14" s="40">
        <f t="shared" ref="U14:U22" si="2">IFERROR(((T14+Q14+N14-R14)+(O14*2))/E14,"")</f>
        <v>0.53846153846153844</v>
      </c>
      <c r="V14" s="22">
        <v>413</v>
      </c>
      <c r="W14" s="22" t="s">
        <v>82</v>
      </c>
      <c r="X14" s="22" t="s">
        <v>83</v>
      </c>
      <c r="Y14" s="66">
        <v>1465</v>
      </c>
      <c r="Z14" s="41"/>
      <c r="AA14" s="1" t="s">
        <v>99</v>
      </c>
      <c r="AB14" s="28" t="s">
        <v>204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44</v>
      </c>
      <c r="E15" s="27">
        <v>20</v>
      </c>
      <c r="F15" s="27">
        <v>2</v>
      </c>
      <c r="G15" s="27">
        <v>11</v>
      </c>
      <c r="H15" s="27"/>
      <c r="I15" s="27"/>
      <c r="J15" s="27">
        <v>0</v>
      </c>
      <c r="K15" s="27">
        <v>0</v>
      </c>
      <c r="L15" s="27">
        <v>0</v>
      </c>
      <c r="M15" s="27">
        <v>4</v>
      </c>
      <c r="N15" s="27">
        <f t="shared" si="0"/>
        <v>4</v>
      </c>
      <c r="O15" s="39">
        <v>1</v>
      </c>
      <c r="P15" s="39">
        <v>5</v>
      </c>
      <c r="Q15" s="39">
        <v>1</v>
      </c>
      <c r="R15" s="39">
        <v>2</v>
      </c>
      <c r="S15" s="39">
        <v>0</v>
      </c>
      <c r="T15" s="27">
        <f t="shared" si="1"/>
        <v>4</v>
      </c>
      <c r="U15" s="40">
        <f t="shared" si="2"/>
        <v>0.45</v>
      </c>
      <c r="V15" s="22">
        <v>413</v>
      </c>
      <c r="W15" s="22" t="s">
        <v>82</v>
      </c>
      <c r="X15" s="22" t="s">
        <v>83</v>
      </c>
      <c r="Y15" s="66">
        <v>1465</v>
      </c>
      <c r="Z15" s="41"/>
      <c r="AA15" s="1" t="s">
        <v>99</v>
      </c>
      <c r="AB15" s="28" t="s">
        <v>204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30</v>
      </c>
      <c r="E16" s="27">
        <v>26</v>
      </c>
      <c r="F16" s="27">
        <v>8</v>
      </c>
      <c r="G16" s="27">
        <v>15</v>
      </c>
      <c r="H16" s="27"/>
      <c r="I16" s="27"/>
      <c r="J16" s="27">
        <v>4</v>
      </c>
      <c r="K16" s="27">
        <v>4</v>
      </c>
      <c r="L16" s="27">
        <v>2</v>
      </c>
      <c r="M16" s="27">
        <v>5</v>
      </c>
      <c r="N16" s="27">
        <f t="shared" si="0"/>
        <v>7</v>
      </c>
      <c r="O16" s="39">
        <v>1</v>
      </c>
      <c r="P16" s="39">
        <v>5</v>
      </c>
      <c r="Q16" s="39">
        <v>0</v>
      </c>
      <c r="R16" s="39">
        <v>4</v>
      </c>
      <c r="S16" s="39">
        <v>0</v>
      </c>
      <c r="T16" s="27">
        <f t="shared" si="1"/>
        <v>20</v>
      </c>
      <c r="U16" s="40">
        <f t="shared" si="2"/>
        <v>0.96153846153846156</v>
      </c>
      <c r="V16" s="22">
        <v>413</v>
      </c>
      <c r="W16" s="22" t="s">
        <v>82</v>
      </c>
      <c r="X16" s="22" t="s">
        <v>83</v>
      </c>
      <c r="Y16" s="66">
        <v>1465</v>
      </c>
      <c r="Z16" s="41"/>
      <c r="AA16" s="1" t="s">
        <v>99</v>
      </c>
      <c r="AB16" s="28" t="s">
        <v>204</v>
      </c>
    </row>
    <row r="17" spans="1:28" x14ac:dyDescent="0.3">
      <c r="A17" s="1" t="s">
        <v>67</v>
      </c>
      <c r="B17" s="1" t="s">
        <v>46</v>
      </c>
      <c r="C17" s="27" t="s">
        <v>52</v>
      </c>
      <c r="D17" s="38">
        <v>11</v>
      </c>
      <c r="E17" s="27">
        <v>22</v>
      </c>
      <c r="F17" s="27">
        <v>1</v>
      </c>
      <c r="G17" s="27">
        <v>3</v>
      </c>
      <c r="H17" s="27"/>
      <c r="I17" s="27"/>
      <c r="J17" s="27">
        <v>4</v>
      </c>
      <c r="K17" s="27">
        <v>4</v>
      </c>
      <c r="L17" s="27">
        <v>0</v>
      </c>
      <c r="M17" s="27">
        <v>7</v>
      </c>
      <c r="N17" s="27">
        <f t="shared" si="0"/>
        <v>7</v>
      </c>
      <c r="O17" s="39">
        <v>5</v>
      </c>
      <c r="P17" s="39">
        <v>0</v>
      </c>
      <c r="Q17" s="39">
        <v>0</v>
      </c>
      <c r="R17" s="39">
        <v>4</v>
      </c>
      <c r="S17" s="39">
        <v>0</v>
      </c>
      <c r="T17" s="27">
        <f t="shared" si="1"/>
        <v>6</v>
      </c>
      <c r="U17" s="40">
        <f t="shared" si="2"/>
        <v>0.86363636363636365</v>
      </c>
      <c r="V17" s="22">
        <v>413</v>
      </c>
      <c r="W17" s="22" t="s">
        <v>82</v>
      </c>
      <c r="X17" s="22" t="s">
        <v>83</v>
      </c>
      <c r="Y17" s="66">
        <v>1465</v>
      </c>
      <c r="Z17" s="41"/>
      <c r="AA17" s="1" t="s">
        <v>99</v>
      </c>
      <c r="AB17" s="28" t="s">
        <v>204</v>
      </c>
    </row>
    <row r="18" spans="1:28" x14ac:dyDescent="0.3">
      <c r="A18" s="1" t="s">
        <v>67</v>
      </c>
      <c r="B18" s="1" t="s">
        <v>46</v>
      </c>
      <c r="C18" s="27" t="s">
        <v>58</v>
      </c>
      <c r="D18" s="38">
        <v>55</v>
      </c>
      <c r="E18" s="27">
        <v>2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27">
        <f t="shared" si="1"/>
        <v>0</v>
      </c>
      <c r="U18" s="40">
        <f t="shared" si="2"/>
        <v>0</v>
      </c>
      <c r="V18" s="22">
        <v>413</v>
      </c>
      <c r="W18" s="22" t="s">
        <v>82</v>
      </c>
      <c r="X18" s="22" t="s">
        <v>83</v>
      </c>
      <c r="Y18" s="66">
        <v>1465</v>
      </c>
      <c r="Z18" s="41"/>
      <c r="AA18" s="1" t="s">
        <v>99</v>
      </c>
      <c r="AB18" s="28" t="s">
        <v>204</v>
      </c>
    </row>
    <row r="19" spans="1:28" x14ac:dyDescent="0.3">
      <c r="A19" s="1" t="s">
        <v>67</v>
      </c>
      <c r="B19" s="1" t="s">
        <v>46</v>
      </c>
      <c r="C19" s="27" t="s">
        <v>53</v>
      </c>
      <c r="D19" s="38">
        <v>31</v>
      </c>
      <c r="E19" s="27">
        <v>16</v>
      </c>
      <c r="F19" s="27">
        <v>1</v>
      </c>
      <c r="G19" s="27">
        <v>4</v>
      </c>
      <c r="H19" s="27"/>
      <c r="I19" s="27"/>
      <c r="J19" s="27">
        <v>0</v>
      </c>
      <c r="K19" s="27">
        <v>0</v>
      </c>
      <c r="L19" s="27">
        <v>1</v>
      </c>
      <c r="M19" s="27">
        <v>2</v>
      </c>
      <c r="N19" s="27">
        <f t="shared" si="0"/>
        <v>3</v>
      </c>
      <c r="O19" s="39">
        <v>0</v>
      </c>
      <c r="P19" s="55">
        <v>6</v>
      </c>
      <c r="Q19" s="39">
        <v>2</v>
      </c>
      <c r="R19" s="39">
        <v>2</v>
      </c>
      <c r="S19" s="39">
        <v>0</v>
      </c>
      <c r="T19" s="27">
        <f t="shared" si="1"/>
        <v>2</v>
      </c>
      <c r="U19" s="40">
        <f t="shared" si="2"/>
        <v>0.3125</v>
      </c>
      <c r="V19" s="22">
        <v>413</v>
      </c>
      <c r="W19" s="22" t="s">
        <v>82</v>
      </c>
      <c r="X19" s="22" t="s">
        <v>83</v>
      </c>
      <c r="Y19" s="66">
        <v>1465</v>
      </c>
      <c r="Z19" s="41"/>
      <c r="AA19" s="1" t="s">
        <v>99</v>
      </c>
      <c r="AB19" s="28" t="s">
        <v>204</v>
      </c>
    </row>
    <row r="20" spans="1:28" x14ac:dyDescent="0.3">
      <c r="A20" s="1" t="s">
        <v>67</v>
      </c>
      <c r="B20" s="1" t="s">
        <v>46</v>
      </c>
      <c r="C20" s="27" t="s">
        <v>54</v>
      </c>
      <c r="D20" s="38">
        <v>33</v>
      </c>
      <c r="E20" s="27">
        <v>23</v>
      </c>
      <c r="F20" s="27">
        <v>3</v>
      </c>
      <c r="G20" s="27">
        <v>9</v>
      </c>
      <c r="H20" s="27"/>
      <c r="I20" s="27"/>
      <c r="J20" s="27">
        <v>2</v>
      </c>
      <c r="K20" s="27">
        <v>2</v>
      </c>
      <c r="L20" s="27">
        <v>2</v>
      </c>
      <c r="M20" s="27">
        <v>5</v>
      </c>
      <c r="N20" s="27">
        <f>SUM(L20:M20)</f>
        <v>7</v>
      </c>
      <c r="O20" s="39">
        <v>0</v>
      </c>
      <c r="P20" s="39">
        <v>0</v>
      </c>
      <c r="Q20" s="39">
        <v>0</v>
      </c>
      <c r="R20" s="39">
        <v>2</v>
      </c>
      <c r="S20" s="39">
        <v>1</v>
      </c>
      <c r="T20" s="27">
        <f t="shared" si="1"/>
        <v>8</v>
      </c>
      <c r="U20" s="40">
        <f t="shared" si="2"/>
        <v>0.56521739130434778</v>
      </c>
      <c r="V20" s="22">
        <v>413</v>
      </c>
      <c r="W20" s="22" t="s">
        <v>82</v>
      </c>
      <c r="X20" s="22" t="s">
        <v>83</v>
      </c>
      <c r="Y20" s="66">
        <v>1465</v>
      </c>
      <c r="Z20" s="41"/>
      <c r="AA20" s="1" t="s">
        <v>99</v>
      </c>
      <c r="AB20" s="28" t="s">
        <v>204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23</v>
      </c>
      <c r="E21" s="27">
        <v>35</v>
      </c>
      <c r="F21" s="27">
        <v>9</v>
      </c>
      <c r="G21" s="27">
        <v>15</v>
      </c>
      <c r="H21" s="27"/>
      <c r="I21" s="27"/>
      <c r="J21" s="27">
        <v>2</v>
      </c>
      <c r="K21" s="27">
        <v>5</v>
      </c>
      <c r="L21" s="27">
        <v>1</v>
      </c>
      <c r="M21" s="27">
        <v>2</v>
      </c>
      <c r="N21" s="27">
        <f>SUM(L21:M21)</f>
        <v>3</v>
      </c>
      <c r="O21" s="39">
        <v>2</v>
      </c>
      <c r="P21" s="55">
        <v>6</v>
      </c>
      <c r="Q21" s="39">
        <v>2</v>
      </c>
      <c r="R21" s="39">
        <v>10</v>
      </c>
      <c r="S21" s="39">
        <v>0</v>
      </c>
      <c r="T21" s="27">
        <f t="shared" si="1"/>
        <v>20</v>
      </c>
      <c r="U21" s="40">
        <f t="shared" si="2"/>
        <v>0.54285714285714282</v>
      </c>
      <c r="V21" s="22">
        <v>413</v>
      </c>
      <c r="W21" s="22" t="s">
        <v>82</v>
      </c>
      <c r="X21" s="22" t="s">
        <v>83</v>
      </c>
      <c r="Y21" s="66">
        <v>1465</v>
      </c>
      <c r="Z21" s="41"/>
      <c r="AA21" s="1" t="s">
        <v>99</v>
      </c>
      <c r="AB21" s="28" t="s">
        <v>204</v>
      </c>
    </row>
    <row r="22" spans="1:28" x14ac:dyDescent="0.3">
      <c r="A22" s="1" t="s">
        <v>67</v>
      </c>
      <c r="B22" s="1" t="s">
        <v>46</v>
      </c>
      <c r="C22" s="27" t="s">
        <v>56</v>
      </c>
      <c r="D22" s="38">
        <v>22</v>
      </c>
      <c r="E22" s="27">
        <v>27</v>
      </c>
      <c r="F22" s="27">
        <v>6</v>
      </c>
      <c r="G22" s="27">
        <v>9</v>
      </c>
      <c r="H22" s="27">
        <v>0</v>
      </c>
      <c r="I22" s="27">
        <v>1</v>
      </c>
      <c r="J22" s="27">
        <v>5</v>
      </c>
      <c r="K22" s="27">
        <v>6</v>
      </c>
      <c r="L22" s="27">
        <v>3</v>
      </c>
      <c r="M22" s="27">
        <v>11</v>
      </c>
      <c r="N22" s="27">
        <f>SUM(L22:M22)</f>
        <v>14</v>
      </c>
      <c r="O22" s="39">
        <v>1</v>
      </c>
      <c r="P22" s="39">
        <v>5</v>
      </c>
      <c r="Q22" s="39">
        <v>0</v>
      </c>
      <c r="R22" s="39">
        <v>1</v>
      </c>
      <c r="S22" s="39">
        <v>0</v>
      </c>
      <c r="T22" s="27">
        <f t="shared" si="1"/>
        <v>17</v>
      </c>
      <c r="U22" s="40">
        <f t="shared" si="2"/>
        <v>1.1851851851851851</v>
      </c>
      <c r="V22" s="22">
        <v>413</v>
      </c>
      <c r="W22" s="22" t="s">
        <v>82</v>
      </c>
      <c r="X22" s="22" t="s">
        <v>83</v>
      </c>
      <c r="Y22" s="66">
        <v>1465</v>
      </c>
      <c r="Z22" s="41"/>
      <c r="AA22" s="1" t="s">
        <v>99</v>
      </c>
      <c r="AB22" s="28" t="s">
        <v>204</v>
      </c>
    </row>
    <row r="23" spans="1:28" x14ac:dyDescent="0.3">
      <c r="A23" s="43" t="s">
        <v>67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35</v>
      </c>
      <c r="G23" s="44">
        <f t="shared" si="3"/>
        <v>77</v>
      </c>
      <c r="H23" s="44">
        <f t="shared" si="3"/>
        <v>0</v>
      </c>
      <c r="I23" s="44">
        <f t="shared" si="3"/>
        <v>1</v>
      </c>
      <c r="J23" s="44">
        <f t="shared" si="3"/>
        <v>29</v>
      </c>
      <c r="K23" s="44">
        <f t="shared" si="3"/>
        <v>40</v>
      </c>
      <c r="L23" s="44">
        <f t="shared" si="3"/>
        <v>15</v>
      </c>
      <c r="M23" s="44">
        <f t="shared" si="3"/>
        <v>43</v>
      </c>
      <c r="N23" s="44">
        <f t="shared" si="3"/>
        <v>58</v>
      </c>
      <c r="O23" s="44">
        <f t="shared" si="3"/>
        <v>13</v>
      </c>
      <c r="P23" s="44">
        <f t="shared" si="3"/>
        <v>35</v>
      </c>
      <c r="Q23" s="44">
        <f t="shared" si="3"/>
        <v>9</v>
      </c>
      <c r="R23" s="44">
        <f t="shared" si="3"/>
        <v>35</v>
      </c>
      <c r="S23" s="44">
        <f t="shared" si="3"/>
        <v>3</v>
      </c>
      <c r="T23" s="44">
        <f t="shared" si="3"/>
        <v>99</v>
      </c>
      <c r="U23" s="45">
        <f>((T23+Q23+N23-R23)+(O23*2))/E23</f>
        <v>0.65416666666666667</v>
      </c>
      <c r="V23" s="46">
        <v>413</v>
      </c>
      <c r="W23" s="46" t="s">
        <v>82</v>
      </c>
      <c r="X23" s="46" t="s">
        <v>83</v>
      </c>
      <c r="Y23" s="67">
        <v>1465</v>
      </c>
      <c r="Z23" s="70" t="s">
        <v>415</v>
      </c>
      <c r="AA23" s="43" t="s">
        <v>99</v>
      </c>
      <c r="AB23" s="74" t="s">
        <v>204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0.45454545454545453</v>
      </c>
      <c r="H24" s="27"/>
      <c r="I24" s="1"/>
      <c r="J24" s="48" t="s">
        <v>42</v>
      </c>
      <c r="K24" s="50">
        <f>J23/K23</f>
        <v>0.72499999999999998</v>
      </c>
      <c r="L24" s="1"/>
      <c r="M24" s="39" t="s">
        <v>43</v>
      </c>
      <c r="N24" s="51">
        <v>1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 t="s">
        <v>416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53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54">
        <v>15</v>
      </c>
      <c r="W33" s="1"/>
      <c r="X33" s="1"/>
      <c r="Y33" s="31"/>
      <c r="Z33" s="41"/>
      <c r="AA33" s="1"/>
      <c r="AB33" s="28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205</v>
      </c>
      <c r="D35" s="38">
        <v>32</v>
      </c>
      <c r="E35" s="27">
        <v>39</v>
      </c>
      <c r="F35" s="27">
        <v>6</v>
      </c>
      <c r="G35" s="27">
        <v>24</v>
      </c>
      <c r="H35" s="27"/>
      <c r="I35" s="27"/>
      <c r="J35" s="27">
        <v>16</v>
      </c>
      <c r="K35" s="27">
        <v>18</v>
      </c>
      <c r="L35" s="27">
        <v>0</v>
      </c>
      <c r="M35" s="27">
        <v>3</v>
      </c>
      <c r="N35" s="27">
        <f t="shared" ref="N35:N44" si="4">SUM(L35:M35)</f>
        <v>3</v>
      </c>
      <c r="O35" s="27">
        <v>2</v>
      </c>
      <c r="P35" s="39">
        <v>5</v>
      </c>
      <c r="Q35" s="27">
        <v>3</v>
      </c>
      <c r="R35" s="27">
        <v>7</v>
      </c>
      <c r="S35" s="27">
        <v>1</v>
      </c>
      <c r="T35" s="27">
        <f t="shared" ref="T35:T44" si="5">(H35*3)+((F35-H35)*2)+J35</f>
        <v>28</v>
      </c>
      <c r="U35" s="40">
        <f t="shared" ref="U35:U44" si="6">IFERROR(((T35+Q35+N35-R35)+(O35*2))/E35,"")</f>
        <v>0.79487179487179482</v>
      </c>
      <c r="V35" s="22">
        <v>413</v>
      </c>
      <c r="W35" s="22" t="s">
        <v>97</v>
      </c>
      <c r="X35" s="22" t="s">
        <v>98</v>
      </c>
      <c r="Y35" s="66">
        <v>1465</v>
      </c>
      <c r="Z35" s="41"/>
      <c r="AA35" s="1" t="s">
        <v>206</v>
      </c>
      <c r="AB35" s="28" t="s">
        <v>207</v>
      </c>
    </row>
    <row r="36" spans="1:28" x14ac:dyDescent="0.3">
      <c r="A36" s="1" t="s">
        <v>46</v>
      </c>
      <c r="B36" s="1" t="s">
        <v>67</v>
      </c>
      <c r="C36" s="27" t="s">
        <v>208</v>
      </c>
      <c r="D36" s="38">
        <v>50</v>
      </c>
      <c r="E36" s="27">
        <v>27</v>
      </c>
      <c r="F36" s="27">
        <v>5</v>
      </c>
      <c r="G36" s="27">
        <v>7</v>
      </c>
      <c r="H36" s="27"/>
      <c r="I36" s="27"/>
      <c r="J36" s="27">
        <v>6</v>
      </c>
      <c r="K36" s="27">
        <v>8</v>
      </c>
      <c r="L36" s="27">
        <v>4</v>
      </c>
      <c r="M36" s="27">
        <v>5</v>
      </c>
      <c r="N36" s="27">
        <f t="shared" si="4"/>
        <v>9</v>
      </c>
      <c r="O36" s="39">
        <v>0</v>
      </c>
      <c r="P36" s="39">
        <v>5</v>
      </c>
      <c r="Q36" s="39">
        <v>2</v>
      </c>
      <c r="R36" s="39">
        <v>5</v>
      </c>
      <c r="S36" s="39">
        <v>1</v>
      </c>
      <c r="T36" s="39">
        <f t="shared" si="5"/>
        <v>16</v>
      </c>
      <c r="U36" s="40">
        <f t="shared" si="6"/>
        <v>0.81481481481481477</v>
      </c>
      <c r="V36" s="22">
        <v>413</v>
      </c>
      <c r="W36" s="22" t="s">
        <v>97</v>
      </c>
      <c r="X36" s="22" t="s">
        <v>98</v>
      </c>
      <c r="Y36" s="66">
        <v>1465</v>
      </c>
      <c r="Z36" s="41"/>
      <c r="AA36" s="1" t="s">
        <v>206</v>
      </c>
      <c r="AB36" s="28" t="s">
        <v>207</v>
      </c>
    </row>
    <row r="37" spans="1:28" x14ac:dyDescent="0.3">
      <c r="A37" s="1" t="s">
        <v>46</v>
      </c>
      <c r="B37" s="1" t="s">
        <v>67</v>
      </c>
      <c r="C37" s="27" t="s">
        <v>210</v>
      </c>
      <c r="D37" s="38">
        <v>43</v>
      </c>
      <c r="E37" s="27">
        <v>44</v>
      </c>
      <c r="F37" s="27">
        <v>11</v>
      </c>
      <c r="G37" s="27">
        <v>20</v>
      </c>
      <c r="H37" s="27"/>
      <c r="I37" s="27"/>
      <c r="J37" s="27">
        <v>4</v>
      </c>
      <c r="K37" s="27">
        <v>5</v>
      </c>
      <c r="L37" s="27">
        <v>4</v>
      </c>
      <c r="M37" s="27">
        <v>5</v>
      </c>
      <c r="N37" s="27">
        <f t="shared" si="4"/>
        <v>9</v>
      </c>
      <c r="O37" s="39">
        <v>3</v>
      </c>
      <c r="P37" s="39">
        <v>5</v>
      </c>
      <c r="Q37" s="39">
        <v>1</v>
      </c>
      <c r="R37" s="39">
        <v>4</v>
      </c>
      <c r="S37" s="39">
        <v>0</v>
      </c>
      <c r="T37" s="39">
        <f t="shared" si="5"/>
        <v>26</v>
      </c>
      <c r="U37" s="40">
        <f t="shared" si="6"/>
        <v>0.86363636363636365</v>
      </c>
      <c r="V37" s="22">
        <v>413</v>
      </c>
      <c r="W37" s="22" t="s">
        <v>97</v>
      </c>
      <c r="X37" s="22" t="s">
        <v>98</v>
      </c>
      <c r="Y37" s="66">
        <v>1465</v>
      </c>
      <c r="Z37" s="41"/>
      <c r="AA37" s="1" t="s">
        <v>206</v>
      </c>
      <c r="AB37" s="28" t="s">
        <v>207</v>
      </c>
    </row>
    <row r="38" spans="1:28" x14ac:dyDescent="0.3">
      <c r="A38" s="1" t="s">
        <v>46</v>
      </c>
      <c r="B38" s="1" t="s">
        <v>67</v>
      </c>
      <c r="C38" s="27" t="s">
        <v>211</v>
      </c>
      <c r="D38" s="38">
        <v>10</v>
      </c>
      <c r="E38" s="27">
        <v>28</v>
      </c>
      <c r="F38" s="27">
        <v>5</v>
      </c>
      <c r="G38" s="27">
        <v>10</v>
      </c>
      <c r="H38" s="27"/>
      <c r="I38" s="27"/>
      <c r="J38" s="27">
        <v>3</v>
      </c>
      <c r="K38" s="27">
        <v>4</v>
      </c>
      <c r="L38" s="27">
        <v>1</v>
      </c>
      <c r="M38" s="27">
        <v>4</v>
      </c>
      <c r="N38" s="27">
        <f t="shared" si="4"/>
        <v>5</v>
      </c>
      <c r="O38" s="39">
        <v>8</v>
      </c>
      <c r="P38" s="55">
        <v>6</v>
      </c>
      <c r="Q38" s="39">
        <v>0</v>
      </c>
      <c r="R38" s="39">
        <v>2</v>
      </c>
      <c r="S38" s="39">
        <v>0</v>
      </c>
      <c r="T38" s="39">
        <f t="shared" si="5"/>
        <v>13</v>
      </c>
      <c r="U38" s="40">
        <f t="shared" si="6"/>
        <v>1.1428571428571428</v>
      </c>
      <c r="V38" s="22">
        <v>413</v>
      </c>
      <c r="W38" s="22" t="s">
        <v>97</v>
      </c>
      <c r="X38" s="22" t="s">
        <v>98</v>
      </c>
      <c r="Y38" s="66">
        <v>1465</v>
      </c>
      <c r="Z38" s="41"/>
      <c r="AA38" s="1" t="s">
        <v>206</v>
      </c>
      <c r="AB38" s="28" t="s">
        <v>207</v>
      </c>
    </row>
    <row r="39" spans="1:28" x14ac:dyDescent="0.3">
      <c r="A39" s="1" t="s">
        <v>46</v>
      </c>
      <c r="B39" s="1" t="s">
        <v>67</v>
      </c>
      <c r="C39" s="27" t="s">
        <v>212</v>
      </c>
      <c r="D39" s="38">
        <v>33</v>
      </c>
      <c r="E39" s="27">
        <v>34</v>
      </c>
      <c r="F39" s="27">
        <v>4</v>
      </c>
      <c r="G39" s="27">
        <v>8</v>
      </c>
      <c r="H39" s="27"/>
      <c r="I39" s="27"/>
      <c r="J39" s="27">
        <v>1</v>
      </c>
      <c r="K39" s="27">
        <v>2</v>
      </c>
      <c r="L39" s="27">
        <v>0</v>
      </c>
      <c r="M39" s="27">
        <v>5</v>
      </c>
      <c r="N39" s="27">
        <f t="shared" si="4"/>
        <v>5</v>
      </c>
      <c r="O39" s="39">
        <v>2</v>
      </c>
      <c r="P39" s="39">
        <v>5</v>
      </c>
      <c r="Q39" s="39">
        <v>1</v>
      </c>
      <c r="R39" s="39">
        <v>3</v>
      </c>
      <c r="S39" s="39">
        <v>0</v>
      </c>
      <c r="T39" s="39">
        <f t="shared" si="5"/>
        <v>9</v>
      </c>
      <c r="U39" s="40">
        <f t="shared" si="6"/>
        <v>0.47058823529411764</v>
      </c>
      <c r="V39" s="22">
        <v>413</v>
      </c>
      <c r="W39" s="22" t="s">
        <v>97</v>
      </c>
      <c r="X39" s="22" t="s">
        <v>98</v>
      </c>
      <c r="Y39" s="66">
        <v>1465</v>
      </c>
      <c r="Z39" s="41"/>
      <c r="AA39" s="1" t="s">
        <v>206</v>
      </c>
      <c r="AB39" s="28" t="s">
        <v>207</v>
      </c>
    </row>
    <row r="40" spans="1:28" x14ac:dyDescent="0.3">
      <c r="A40" s="1" t="s">
        <v>46</v>
      </c>
      <c r="B40" s="1" t="s">
        <v>67</v>
      </c>
      <c r="C40" s="27" t="s">
        <v>150</v>
      </c>
      <c r="D40" s="38">
        <v>51</v>
      </c>
      <c r="E40" s="27" t="s">
        <v>477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39"/>
      <c r="U40" s="40"/>
      <c r="V40" s="22">
        <v>413</v>
      </c>
      <c r="W40" s="22" t="s">
        <v>97</v>
      </c>
      <c r="X40" s="22" t="s">
        <v>98</v>
      </c>
      <c r="Y40" s="66">
        <v>1465</v>
      </c>
      <c r="Z40" s="41"/>
      <c r="AA40" s="1" t="s">
        <v>206</v>
      </c>
      <c r="AB40" s="28" t="s">
        <v>207</v>
      </c>
    </row>
    <row r="41" spans="1:28" x14ac:dyDescent="0.3">
      <c r="A41" s="1" t="s">
        <v>46</v>
      </c>
      <c r="B41" s="1" t="s">
        <v>67</v>
      </c>
      <c r="C41" s="27" t="s">
        <v>333</v>
      </c>
      <c r="D41" s="38">
        <v>11</v>
      </c>
      <c r="E41" s="27" t="s">
        <v>477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/>
      <c r="V41" s="22">
        <v>413</v>
      </c>
      <c r="W41" s="22" t="s">
        <v>97</v>
      </c>
      <c r="X41" s="22" t="s">
        <v>98</v>
      </c>
      <c r="Y41" s="66">
        <v>1465</v>
      </c>
      <c r="Z41" s="41"/>
      <c r="AA41" s="1" t="s">
        <v>206</v>
      </c>
      <c r="AB41" s="28" t="s">
        <v>207</v>
      </c>
    </row>
    <row r="42" spans="1:28" x14ac:dyDescent="0.3">
      <c r="A42" s="1" t="s">
        <v>46</v>
      </c>
      <c r="B42" s="1" t="s">
        <v>67</v>
      </c>
      <c r="C42" s="27" t="s">
        <v>213</v>
      </c>
      <c r="D42" s="38">
        <v>24</v>
      </c>
      <c r="E42" s="27">
        <v>31</v>
      </c>
      <c r="F42" s="27">
        <v>0</v>
      </c>
      <c r="G42" s="27">
        <v>3</v>
      </c>
      <c r="H42" s="27"/>
      <c r="I42" s="27"/>
      <c r="J42" s="27">
        <v>4</v>
      </c>
      <c r="K42" s="27">
        <v>9</v>
      </c>
      <c r="L42" s="27">
        <v>2</v>
      </c>
      <c r="M42" s="27">
        <v>2</v>
      </c>
      <c r="N42" s="27">
        <f t="shared" si="4"/>
        <v>4</v>
      </c>
      <c r="O42" s="39">
        <v>1</v>
      </c>
      <c r="P42" s="39">
        <v>5</v>
      </c>
      <c r="Q42" s="39">
        <v>2</v>
      </c>
      <c r="R42" s="39">
        <v>1</v>
      </c>
      <c r="S42" s="39">
        <v>0</v>
      </c>
      <c r="T42" s="39">
        <f t="shared" si="5"/>
        <v>4</v>
      </c>
      <c r="U42" s="40">
        <f t="shared" si="6"/>
        <v>0.35483870967741937</v>
      </c>
      <c r="V42" s="22">
        <v>413</v>
      </c>
      <c r="W42" s="22" t="s">
        <v>97</v>
      </c>
      <c r="X42" s="22" t="s">
        <v>98</v>
      </c>
      <c r="Y42" s="66">
        <v>1465</v>
      </c>
      <c r="Z42" s="41"/>
      <c r="AA42" s="1" t="s">
        <v>206</v>
      </c>
      <c r="AB42" s="28" t="s">
        <v>207</v>
      </c>
    </row>
    <row r="43" spans="1:28" x14ac:dyDescent="0.3">
      <c r="A43" s="1" t="s">
        <v>46</v>
      </c>
      <c r="B43" s="1" t="s">
        <v>67</v>
      </c>
      <c r="C43" s="27" t="s">
        <v>335</v>
      </c>
      <c r="D43" s="38">
        <v>22</v>
      </c>
      <c r="E43" s="27" t="s">
        <v>477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39"/>
      <c r="U43" s="40"/>
      <c r="V43" s="22">
        <v>413</v>
      </c>
      <c r="W43" s="22" t="s">
        <v>97</v>
      </c>
      <c r="X43" s="22" t="s">
        <v>98</v>
      </c>
      <c r="Y43" s="66">
        <v>1465</v>
      </c>
      <c r="Z43" s="41"/>
      <c r="AA43" s="1" t="s">
        <v>206</v>
      </c>
      <c r="AB43" s="28" t="s">
        <v>207</v>
      </c>
    </row>
    <row r="44" spans="1:28" x14ac:dyDescent="0.3">
      <c r="A44" s="1" t="s">
        <v>46</v>
      </c>
      <c r="B44" s="1" t="s">
        <v>67</v>
      </c>
      <c r="C44" s="27" t="s">
        <v>214</v>
      </c>
      <c r="D44" s="38">
        <v>1</v>
      </c>
      <c r="E44" s="27">
        <v>37</v>
      </c>
      <c r="F44" s="27">
        <v>6</v>
      </c>
      <c r="G44" s="27">
        <v>13</v>
      </c>
      <c r="H44" s="27"/>
      <c r="I44" s="27"/>
      <c r="J44" s="27">
        <v>2</v>
      </c>
      <c r="K44" s="27">
        <v>2</v>
      </c>
      <c r="L44" s="27">
        <v>0</v>
      </c>
      <c r="M44" s="27">
        <v>3</v>
      </c>
      <c r="N44" s="27">
        <f t="shared" si="4"/>
        <v>3</v>
      </c>
      <c r="O44" s="39">
        <v>9</v>
      </c>
      <c r="P44" s="55">
        <v>6</v>
      </c>
      <c r="Q44" s="39">
        <v>1</v>
      </c>
      <c r="R44" s="39">
        <v>4</v>
      </c>
      <c r="S44" s="39">
        <v>0</v>
      </c>
      <c r="T44" s="39">
        <f t="shared" si="5"/>
        <v>14</v>
      </c>
      <c r="U44" s="40">
        <f t="shared" si="6"/>
        <v>0.86486486486486491</v>
      </c>
      <c r="V44" s="22">
        <v>413</v>
      </c>
      <c r="W44" s="22" t="s">
        <v>97</v>
      </c>
      <c r="X44" s="22" t="s">
        <v>98</v>
      </c>
      <c r="Y44" s="66">
        <v>1465</v>
      </c>
      <c r="Z44" s="41"/>
      <c r="AA44" s="1" t="s">
        <v>206</v>
      </c>
      <c r="AB44" s="28" t="s">
        <v>207</v>
      </c>
    </row>
    <row r="45" spans="1:28" x14ac:dyDescent="0.3">
      <c r="A45" s="43" t="s">
        <v>46</v>
      </c>
      <c r="B45" s="43" t="s">
        <v>67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37</v>
      </c>
      <c r="G45" s="44">
        <f t="shared" si="7"/>
        <v>85</v>
      </c>
      <c r="H45" s="44">
        <f t="shared" si="7"/>
        <v>0</v>
      </c>
      <c r="I45" s="44">
        <f t="shared" si="7"/>
        <v>0</v>
      </c>
      <c r="J45" s="44">
        <f t="shared" si="7"/>
        <v>36</v>
      </c>
      <c r="K45" s="44">
        <f t="shared" si="7"/>
        <v>48</v>
      </c>
      <c r="L45" s="44">
        <f t="shared" si="7"/>
        <v>11</v>
      </c>
      <c r="M45" s="44">
        <f t="shared" si="7"/>
        <v>27</v>
      </c>
      <c r="N45" s="44">
        <f t="shared" si="7"/>
        <v>38</v>
      </c>
      <c r="O45" s="44">
        <f t="shared" si="7"/>
        <v>25</v>
      </c>
      <c r="P45" s="44">
        <f t="shared" si="7"/>
        <v>37</v>
      </c>
      <c r="Q45" s="44">
        <f t="shared" si="7"/>
        <v>10</v>
      </c>
      <c r="R45" s="44">
        <f t="shared" si="7"/>
        <v>26</v>
      </c>
      <c r="S45" s="44">
        <f t="shared" si="7"/>
        <v>2</v>
      </c>
      <c r="T45" s="44">
        <f t="shared" si="7"/>
        <v>110</v>
      </c>
      <c r="U45" s="45">
        <f>((T45+Q45+N45-R45)+(O45*2))/E45</f>
        <v>0.7583333333333333</v>
      </c>
      <c r="V45" s="46">
        <v>413</v>
      </c>
      <c r="W45" s="46" t="s">
        <v>97</v>
      </c>
      <c r="X45" s="46" t="s">
        <v>98</v>
      </c>
      <c r="Y45" s="67">
        <v>1465</v>
      </c>
      <c r="Z45" s="47"/>
      <c r="AA45" s="43" t="s">
        <v>206</v>
      </c>
      <c r="AB45" s="71" t="s">
        <v>207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0.43529411764705883</v>
      </c>
      <c r="H46" s="27"/>
      <c r="I46" s="1"/>
      <c r="J46" s="48" t="s">
        <v>42</v>
      </c>
      <c r="K46" s="50">
        <f>J45/K45</f>
        <v>0.75</v>
      </c>
      <c r="L46" s="1"/>
      <c r="M46" s="39" t="s">
        <v>43</v>
      </c>
      <c r="N46" s="51">
        <v>2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B48" s="62"/>
    </row>
    <row r="49" spans="28:28" x14ac:dyDescent="0.3">
      <c r="AB49" s="62"/>
    </row>
    <row r="50" spans="28:28" x14ac:dyDescent="0.3">
      <c r="AB50" s="62"/>
    </row>
    <row r="51" spans="28:28" x14ac:dyDescent="0.3">
      <c r="AB51" s="62"/>
    </row>
    <row r="52" spans="28:28" x14ac:dyDescent="0.3">
      <c r="AB52" s="62"/>
    </row>
    <row r="53" spans="28:28" x14ac:dyDescent="0.3">
      <c r="AB53" s="62"/>
    </row>
  </sheetData>
  <pageMargins left="0.25" right="0.25" top="0.75" bottom="0.75" header="0.3" footer="0.3"/>
  <pageSetup scale="64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DDB5-2118-487A-A724-3FEEB4456556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29608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114</v>
      </c>
      <c r="D4" s="7" t="s">
        <v>5</v>
      </c>
      <c r="E4" s="8"/>
      <c r="F4" s="5"/>
      <c r="G4" s="1"/>
      <c r="J4" s="15" t="s">
        <v>118</v>
      </c>
      <c r="K4" s="16" t="s">
        <v>45</v>
      </c>
      <c r="L4" s="17"/>
      <c r="M4" s="18"/>
      <c r="N4" s="19">
        <v>20</v>
      </c>
      <c r="O4" s="19">
        <v>30</v>
      </c>
      <c r="P4" s="19">
        <v>33</v>
      </c>
      <c r="Q4" s="19">
        <v>33</v>
      </c>
      <c r="R4" s="20"/>
      <c r="S4" s="21">
        <f>SUM(N4:R4)</f>
        <v>116</v>
      </c>
      <c r="T4" s="22">
        <v>416</v>
      </c>
    </row>
    <row r="5" spans="1:28" x14ac:dyDescent="0.3">
      <c r="B5" s="1"/>
      <c r="C5" s="6" t="s">
        <v>115</v>
      </c>
      <c r="D5" s="7" t="s">
        <v>6</v>
      </c>
      <c r="E5" s="1"/>
      <c r="F5" s="1"/>
      <c r="G5" s="1"/>
      <c r="J5" s="15" t="s">
        <v>119</v>
      </c>
      <c r="K5" s="16" t="s">
        <v>66</v>
      </c>
      <c r="L5" s="17"/>
      <c r="M5" s="18"/>
      <c r="N5" s="19">
        <v>34</v>
      </c>
      <c r="O5" s="19">
        <v>33</v>
      </c>
      <c r="P5" s="19">
        <v>34</v>
      </c>
      <c r="Q5" s="19">
        <v>28</v>
      </c>
      <c r="R5" s="20"/>
      <c r="S5" s="21">
        <f>SUM(N5:R5)</f>
        <v>129</v>
      </c>
      <c r="T5" s="22">
        <v>416</v>
      </c>
      <c r="U5" s="1"/>
      <c r="V5" s="1"/>
      <c r="W5" s="1"/>
    </row>
    <row r="6" spans="1:28" x14ac:dyDescent="0.3">
      <c r="C6" s="23">
        <v>922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116</v>
      </c>
      <c r="D7" s="7" t="s">
        <v>8</v>
      </c>
      <c r="G7" s="1"/>
      <c r="S7" s="1"/>
      <c r="T7" s="25" t="s">
        <v>9</v>
      </c>
      <c r="U7" s="1"/>
      <c r="V7" s="26">
        <v>416</v>
      </c>
      <c r="W7" s="1"/>
    </row>
    <row r="8" spans="1:28" x14ac:dyDescent="0.3">
      <c r="B8" s="1"/>
      <c r="C8" s="24" t="s">
        <v>117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9.5833333333333326E-2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32</v>
      </c>
      <c r="E13" s="27">
        <v>28</v>
      </c>
      <c r="F13" s="27">
        <v>3</v>
      </c>
      <c r="G13" s="27">
        <v>6</v>
      </c>
      <c r="H13" s="27"/>
      <c r="I13" s="27"/>
      <c r="J13" s="27">
        <v>10</v>
      </c>
      <c r="K13" s="27">
        <v>11</v>
      </c>
      <c r="L13" s="27">
        <v>1</v>
      </c>
      <c r="M13" s="27">
        <v>4</v>
      </c>
      <c r="N13" s="27">
        <f t="shared" ref="N13:N22" si="0">SUM(L13:M13)</f>
        <v>5</v>
      </c>
      <c r="O13" s="27">
        <v>3</v>
      </c>
      <c r="P13" s="39">
        <v>4</v>
      </c>
      <c r="Q13" s="27">
        <v>0</v>
      </c>
      <c r="R13" s="27">
        <v>3</v>
      </c>
      <c r="S13" s="27">
        <v>4</v>
      </c>
      <c r="T13" s="27">
        <f t="shared" ref="T13:T22" si="1">+(F13*2)+J13</f>
        <v>16</v>
      </c>
      <c r="U13" s="40">
        <f t="shared" ref="U13:U22" si="2">IFERROR(((T13+Q13+N13-R13)+(O13*2))/E13,"")</f>
        <v>0.8571428571428571</v>
      </c>
      <c r="V13" s="22">
        <v>416</v>
      </c>
      <c r="W13" s="22" t="s">
        <v>82</v>
      </c>
      <c r="X13" s="22" t="s">
        <v>83</v>
      </c>
      <c r="Y13" s="66">
        <v>922</v>
      </c>
      <c r="Z13" s="41"/>
      <c r="AA13" s="1" t="s">
        <v>99</v>
      </c>
      <c r="AB13" s="28" t="s">
        <v>124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27">
        <v>20</v>
      </c>
      <c r="F14" s="27">
        <v>3</v>
      </c>
      <c r="G14" s="27">
        <v>6</v>
      </c>
      <c r="H14" s="27"/>
      <c r="I14" s="27"/>
      <c r="J14" s="27">
        <v>0</v>
      </c>
      <c r="K14" s="27">
        <v>0</v>
      </c>
      <c r="L14" s="27">
        <v>0</v>
      </c>
      <c r="M14" s="27">
        <v>3</v>
      </c>
      <c r="N14" s="27">
        <f t="shared" si="0"/>
        <v>3</v>
      </c>
      <c r="O14" s="39">
        <v>2</v>
      </c>
      <c r="P14" s="39">
        <v>5</v>
      </c>
      <c r="Q14" s="39">
        <v>0</v>
      </c>
      <c r="R14" s="39">
        <v>2</v>
      </c>
      <c r="S14" s="39">
        <v>0</v>
      </c>
      <c r="T14" s="27">
        <f t="shared" si="1"/>
        <v>6</v>
      </c>
      <c r="U14" s="40">
        <f t="shared" si="2"/>
        <v>0.55000000000000004</v>
      </c>
      <c r="V14" s="22">
        <v>416</v>
      </c>
      <c r="W14" s="22" t="s">
        <v>82</v>
      </c>
      <c r="X14" s="22" t="s">
        <v>83</v>
      </c>
      <c r="Y14" s="66">
        <v>922</v>
      </c>
      <c r="Z14" s="41"/>
      <c r="AA14" s="1" t="s">
        <v>99</v>
      </c>
      <c r="AB14" s="28" t="s">
        <v>124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44</v>
      </c>
      <c r="E15" s="27">
        <v>27</v>
      </c>
      <c r="F15" s="27">
        <v>4</v>
      </c>
      <c r="G15" s="27">
        <v>8</v>
      </c>
      <c r="H15" s="27"/>
      <c r="I15" s="27"/>
      <c r="J15" s="27">
        <v>9</v>
      </c>
      <c r="K15" s="27">
        <v>9</v>
      </c>
      <c r="L15" s="27">
        <v>1</v>
      </c>
      <c r="M15" s="27">
        <v>2</v>
      </c>
      <c r="N15" s="27">
        <f t="shared" si="0"/>
        <v>3</v>
      </c>
      <c r="O15" s="39">
        <v>3</v>
      </c>
      <c r="P15" s="39">
        <v>4</v>
      </c>
      <c r="Q15" s="39">
        <v>0</v>
      </c>
      <c r="R15" s="39">
        <v>3</v>
      </c>
      <c r="S15" s="39">
        <v>0</v>
      </c>
      <c r="T15" s="27">
        <f t="shared" si="1"/>
        <v>17</v>
      </c>
      <c r="U15" s="40">
        <f t="shared" si="2"/>
        <v>0.85185185185185186</v>
      </c>
      <c r="V15" s="22">
        <v>416</v>
      </c>
      <c r="W15" s="22" t="s">
        <v>82</v>
      </c>
      <c r="X15" s="22" t="s">
        <v>83</v>
      </c>
      <c r="Y15" s="66">
        <v>922</v>
      </c>
      <c r="Z15" s="41"/>
      <c r="AA15" s="1" t="s">
        <v>99</v>
      </c>
      <c r="AB15" s="28" t="s">
        <v>124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30</v>
      </c>
      <c r="E16" s="27">
        <v>14</v>
      </c>
      <c r="F16" s="27">
        <v>1</v>
      </c>
      <c r="G16" s="27">
        <v>2</v>
      </c>
      <c r="H16" s="27"/>
      <c r="I16" s="27"/>
      <c r="J16" s="27">
        <v>3</v>
      </c>
      <c r="K16" s="27">
        <v>4</v>
      </c>
      <c r="L16" s="27">
        <v>0</v>
      </c>
      <c r="M16" s="27">
        <v>1</v>
      </c>
      <c r="N16" s="27">
        <f t="shared" si="0"/>
        <v>1</v>
      </c>
      <c r="O16" s="39">
        <v>1</v>
      </c>
      <c r="P16" s="55">
        <v>6</v>
      </c>
      <c r="Q16" s="39">
        <v>1</v>
      </c>
      <c r="R16" s="39">
        <v>1</v>
      </c>
      <c r="S16" s="39">
        <v>0</v>
      </c>
      <c r="T16" s="27">
        <f t="shared" si="1"/>
        <v>5</v>
      </c>
      <c r="U16" s="40">
        <f t="shared" si="2"/>
        <v>0.5714285714285714</v>
      </c>
      <c r="V16" s="22">
        <v>416</v>
      </c>
      <c r="W16" s="22" t="s">
        <v>82</v>
      </c>
      <c r="X16" s="22" t="s">
        <v>83</v>
      </c>
      <c r="Y16" s="66">
        <v>922</v>
      </c>
      <c r="Z16" s="41"/>
      <c r="AA16" s="1" t="s">
        <v>99</v>
      </c>
      <c r="AB16" s="28" t="s">
        <v>124</v>
      </c>
    </row>
    <row r="17" spans="1:28" x14ac:dyDescent="0.3">
      <c r="A17" s="1" t="s">
        <v>65</v>
      </c>
      <c r="B17" s="1" t="s">
        <v>46</v>
      </c>
      <c r="C17" s="27" t="s">
        <v>52</v>
      </c>
      <c r="D17" s="38">
        <v>11</v>
      </c>
      <c r="E17" s="27">
        <v>29</v>
      </c>
      <c r="F17" s="27">
        <v>7</v>
      </c>
      <c r="G17" s="27">
        <v>8</v>
      </c>
      <c r="H17" s="27"/>
      <c r="I17" s="27"/>
      <c r="J17" s="27">
        <v>7</v>
      </c>
      <c r="K17" s="27">
        <v>7</v>
      </c>
      <c r="L17" s="27">
        <v>1</v>
      </c>
      <c r="M17" s="27">
        <v>4</v>
      </c>
      <c r="N17" s="27">
        <f t="shared" si="0"/>
        <v>5</v>
      </c>
      <c r="O17" s="39">
        <v>0</v>
      </c>
      <c r="P17" s="39">
        <v>2</v>
      </c>
      <c r="Q17" s="39">
        <v>2</v>
      </c>
      <c r="R17" s="39">
        <v>6</v>
      </c>
      <c r="S17" s="39">
        <v>1</v>
      </c>
      <c r="T17" s="27">
        <f t="shared" si="1"/>
        <v>21</v>
      </c>
      <c r="U17" s="40">
        <f t="shared" si="2"/>
        <v>0.75862068965517238</v>
      </c>
      <c r="V17" s="22">
        <v>416</v>
      </c>
      <c r="W17" s="22" t="s">
        <v>82</v>
      </c>
      <c r="X17" s="22" t="s">
        <v>83</v>
      </c>
      <c r="Y17" s="66">
        <v>922</v>
      </c>
      <c r="Z17" s="41"/>
      <c r="AA17" s="1" t="s">
        <v>99</v>
      </c>
      <c r="AB17" s="28" t="s">
        <v>124</v>
      </c>
    </row>
    <row r="18" spans="1:28" x14ac:dyDescent="0.3">
      <c r="A18" s="1" t="s">
        <v>65</v>
      </c>
      <c r="B18" s="1" t="s">
        <v>46</v>
      </c>
      <c r="C18" s="27" t="s">
        <v>58</v>
      </c>
      <c r="D18" s="38">
        <v>55</v>
      </c>
      <c r="E18" s="27">
        <v>14</v>
      </c>
      <c r="F18" s="27">
        <v>3</v>
      </c>
      <c r="G18" s="27">
        <v>6</v>
      </c>
      <c r="H18" s="27"/>
      <c r="I18" s="27"/>
      <c r="J18" s="27">
        <v>0</v>
      </c>
      <c r="K18" s="27">
        <v>2</v>
      </c>
      <c r="L18" s="27">
        <v>0</v>
      </c>
      <c r="M18" s="27">
        <v>0</v>
      </c>
      <c r="N18" s="27">
        <f t="shared" si="0"/>
        <v>0</v>
      </c>
      <c r="O18" s="39">
        <v>1</v>
      </c>
      <c r="P18" s="39">
        <v>1</v>
      </c>
      <c r="Q18" s="39">
        <v>0</v>
      </c>
      <c r="R18" s="39">
        <v>0</v>
      </c>
      <c r="S18" s="39">
        <v>0</v>
      </c>
      <c r="T18" s="27">
        <f t="shared" si="1"/>
        <v>6</v>
      </c>
      <c r="U18" s="40">
        <f t="shared" si="2"/>
        <v>0.5714285714285714</v>
      </c>
      <c r="V18" s="22">
        <v>416</v>
      </c>
      <c r="W18" s="22" t="s">
        <v>82</v>
      </c>
      <c r="X18" s="22" t="s">
        <v>83</v>
      </c>
      <c r="Y18" s="66">
        <v>922</v>
      </c>
      <c r="Z18" s="41"/>
      <c r="AA18" s="1" t="s">
        <v>99</v>
      </c>
      <c r="AB18" s="28" t="s">
        <v>124</v>
      </c>
    </row>
    <row r="19" spans="1:28" x14ac:dyDescent="0.3">
      <c r="A19" s="1" t="s">
        <v>65</v>
      </c>
      <c r="B19" s="1" t="s">
        <v>46</v>
      </c>
      <c r="C19" s="27" t="s">
        <v>53</v>
      </c>
      <c r="D19" s="38">
        <v>31</v>
      </c>
      <c r="E19" s="27">
        <v>20</v>
      </c>
      <c r="F19" s="27">
        <v>5</v>
      </c>
      <c r="G19" s="27">
        <v>7</v>
      </c>
      <c r="H19" s="27"/>
      <c r="I19" s="27"/>
      <c r="J19" s="27">
        <v>2</v>
      </c>
      <c r="K19" s="27">
        <v>2</v>
      </c>
      <c r="L19" s="27">
        <v>1</v>
      </c>
      <c r="M19" s="27">
        <v>2</v>
      </c>
      <c r="N19" s="27">
        <f t="shared" si="0"/>
        <v>3</v>
      </c>
      <c r="O19" s="39">
        <v>1</v>
      </c>
      <c r="P19" s="39">
        <v>4</v>
      </c>
      <c r="Q19" s="39">
        <v>0</v>
      </c>
      <c r="R19" s="39">
        <v>2</v>
      </c>
      <c r="S19" s="39">
        <v>0</v>
      </c>
      <c r="T19" s="27">
        <f t="shared" si="1"/>
        <v>12</v>
      </c>
      <c r="U19" s="40">
        <f t="shared" si="2"/>
        <v>0.75</v>
      </c>
      <c r="V19" s="22">
        <v>416</v>
      </c>
      <c r="W19" s="22" t="s">
        <v>82</v>
      </c>
      <c r="X19" s="22" t="s">
        <v>83</v>
      </c>
      <c r="Y19" s="66">
        <v>922</v>
      </c>
      <c r="Z19" s="41"/>
      <c r="AA19" s="1" t="s">
        <v>99</v>
      </c>
      <c r="AB19" s="28" t="s">
        <v>124</v>
      </c>
    </row>
    <row r="20" spans="1:28" x14ac:dyDescent="0.3">
      <c r="A20" s="1" t="s">
        <v>65</v>
      </c>
      <c r="B20" s="1" t="s">
        <v>46</v>
      </c>
      <c r="C20" s="27" t="s">
        <v>54</v>
      </c>
      <c r="D20" s="38">
        <v>33</v>
      </c>
      <c r="E20" s="27">
        <v>30</v>
      </c>
      <c r="F20" s="27">
        <v>4</v>
      </c>
      <c r="G20" s="27">
        <v>6</v>
      </c>
      <c r="H20" s="27"/>
      <c r="I20" s="27"/>
      <c r="J20" s="27">
        <v>2</v>
      </c>
      <c r="K20" s="27">
        <v>4</v>
      </c>
      <c r="L20" s="27">
        <v>1</v>
      </c>
      <c r="M20" s="27">
        <v>3</v>
      </c>
      <c r="N20" s="27">
        <f t="shared" si="0"/>
        <v>4</v>
      </c>
      <c r="O20" s="39">
        <v>1</v>
      </c>
      <c r="P20" s="39">
        <v>4</v>
      </c>
      <c r="Q20" s="39">
        <v>1</v>
      </c>
      <c r="R20" s="39">
        <v>4</v>
      </c>
      <c r="S20" s="39">
        <v>0</v>
      </c>
      <c r="T20" s="27">
        <f t="shared" si="1"/>
        <v>10</v>
      </c>
      <c r="U20" s="40">
        <f t="shared" si="2"/>
        <v>0.43333333333333335</v>
      </c>
      <c r="V20" s="22">
        <v>416</v>
      </c>
      <c r="W20" s="22" t="s">
        <v>82</v>
      </c>
      <c r="X20" s="22" t="s">
        <v>83</v>
      </c>
      <c r="Y20" s="66">
        <v>922</v>
      </c>
      <c r="Z20" s="41"/>
      <c r="AA20" s="1" t="s">
        <v>99</v>
      </c>
      <c r="AB20" s="28" t="s">
        <v>124</v>
      </c>
    </row>
    <row r="21" spans="1:28" x14ac:dyDescent="0.3">
      <c r="A21" s="1" t="s">
        <v>65</v>
      </c>
      <c r="B21" s="1" t="s">
        <v>46</v>
      </c>
      <c r="C21" s="27" t="s">
        <v>55</v>
      </c>
      <c r="D21" s="38">
        <v>23</v>
      </c>
      <c r="E21" s="27">
        <v>32</v>
      </c>
      <c r="F21" s="27">
        <v>4</v>
      </c>
      <c r="G21" s="27">
        <v>8</v>
      </c>
      <c r="H21" s="27"/>
      <c r="I21" s="27"/>
      <c r="J21" s="27">
        <v>0</v>
      </c>
      <c r="K21" s="27">
        <v>0</v>
      </c>
      <c r="L21" s="27">
        <v>0</v>
      </c>
      <c r="M21" s="27">
        <v>3</v>
      </c>
      <c r="N21" s="27">
        <f t="shared" si="0"/>
        <v>3</v>
      </c>
      <c r="O21" s="39">
        <v>2</v>
      </c>
      <c r="P21" s="39">
        <v>3</v>
      </c>
      <c r="Q21" s="39">
        <v>0</v>
      </c>
      <c r="R21" s="39">
        <v>8</v>
      </c>
      <c r="S21" s="39">
        <v>0</v>
      </c>
      <c r="T21" s="27">
        <f t="shared" si="1"/>
        <v>8</v>
      </c>
      <c r="U21" s="40">
        <f t="shared" si="2"/>
        <v>0.21875</v>
      </c>
      <c r="V21" s="22">
        <v>416</v>
      </c>
      <c r="W21" s="22" t="s">
        <v>82</v>
      </c>
      <c r="X21" s="22" t="s">
        <v>83</v>
      </c>
      <c r="Y21" s="66">
        <v>922</v>
      </c>
      <c r="Z21" s="41"/>
      <c r="AA21" s="1" t="s">
        <v>99</v>
      </c>
      <c r="AB21" s="28" t="s">
        <v>124</v>
      </c>
    </row>
    <row r="22" spans="1:28" x14ac:dyDescent="0.3">
      <c r="A22" s="1" t="s">
        <v>65</v>
      </c>
      <c r="B22" s="1" t="s">
        <v>46</v>
      </c>
      <c r="C22" s="27" t="s">
        <v>56</v>
      </c>
      <c r="D22" s="38">
        <v>22</v>
      </c>
      <c r="E22" s="27">
        <v>26</v>
      </c>
      <c r="F22" s="27">
        <v>3</v>
      </c>
      <c r="G22" s="27">
        <v>5</v>
      </c>
      <c r="H22" s="27"/>
      <c r="I22" s="27"/>
      <c r="J22" s="27">
        <v>9</v>
      </c>
      <c r="K22" s="27">
        <v>9</v>
      </c>
      <c r="L22" s="27">
        <v>0</v>
      </c>
      <c r="M22" s="27">
        <v>0</v>
      </c>
      <c r="N22" s="27">
        <f t="shared" si="0"/>
        <v>0</v>
      </c>
      <c r="O22" s="39">
        <v>0</v>
      </c>
      <c r="P22" s="39">
        <v>3</v>
      </c>
      <c r="Q22" s="39">
        <v>0</v>
      </c>
      <c r="R22" s="39">
        <v>6</v>
      </c>
      <c r="S22" s="39">
        <v>1</v>
      </c>
      <c r="T22" s="27">
        <f t="shared" si="1"/>
        <v>15</v>
      </c>
      <c r="U22" s="40">
        <f t="shared" si="2"/>
        <v>0.34615384615384615</v>
      </c>
      <c r="V22" s="22">
        <v>416</v>
      </c>
      <c r="W22" s="22" t="s">
        <v>82</v>
      </c>
      <c r="X22" s="22" t="s">
        <v>83</v>
      </c>
      <c r="Y22" s="66">
        <v>922</v>
      </c>
      <c r="Z22" s="41"/>
      <c r="AA22" s="1" t="s">
        <v>99</v>
      </c>
      <c r="AB22" s="28" t="s">
        <v>124</v>
      </c>
    </row>
    <row r="23" spans="1:28" x14ac:dyDescent="0.3">
      <c r="A23" s="43" t="s">
        <v>65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37</v>
      </c>
      <c r="G23" s="44">
        <f t="shared" si="3"/>
        <v>62</v>
      </c>
      <c r="H23" s="44">
        <f t="shared" si="3"/>
        <v>0</v>
      </c>
      <c r="I23" s="44">
        <f t="shared" si="3"/>
        <v>0</v>
      </c>
      <c r="J23" s="44">
        <f t="shared" si="3"/>
        <v>42</v>
      </c>
      <c r="K23" s="44">
        <f t="shared" si="3"/>
        <v>48</v>
      </c>
      <c r="L23" s="44">
        <f t="shared" si="3"/>
        <v>5</v>
      </c>
      <c r="M23" s="44">
        <f t="shared" si="3"/>
        <v>22</v>
      </c>
      <c r="N23" s="44">
        <f t="shared" si="3"/>
        <v>27</v>
      </c>
      <c r="O23" s="44">
        <f t="shared" si="3"/>
        <v>14</v>
      </c>
      <c r="P23" s="44">
        <f t="shared" si="3"/>
        <v>36</v>
      </c>
      <c r="Q23" s="44">
        <f t="shared" si="3"/>
        <v>4</v>
      </c>
      <c r="R23" s="44">
        <f t="shared" si="3"/>
        <v>35</v>
      </c>
      <c r="S23" s="44">
        <f t="shared" si="3"/>
        <v>6</v>
      </c>
      <c r="T23" s="44">
        <f t="shared" si="3"/>
        <v>116</v>
      </c>
      <c r="U23" s="45">
        <f>((T23+Q23+N23-R23)+(O23*2))/E23</f>
        <v>0.58333333333333337</v>
      </c>
      <c r="V23" s="46">
        <v>416</v>
      </c>
      <c r="W23" s="46" t="s">
        <v>82</v>
      </c>
      <c r="X23" s="46" t="s">
        <v>83</v>
      </c>
      <c r="Y23" s="67">
        <v>922</v>
      </c>
      <c r="Z23" s="47"/>
      <c r="AA23" s="43" t="s">
        <v>99</v>
      </c>
      <c r="AB23" s="71" t="s">
        <v>124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0.59677419354838712</v>
      </c>
      <c r="H24" s="27"/>
      <c r="I24" s="1"/>
      <c r="J24" s="48" t="s">
        <v>42</v>
      </c>
      <c r="K24" s="50">
        <f>J23/K23</f>
        <v>0.875</v>
      </c>
      <c r="L24" s="1"/>
      <c r="M24" s="39" t="s">
        <v>43</v>
      </c>
      <c r="N24" s="51">
        <v>4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13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86</v>
      </c>
      <c r="D35" s="38">
        <v>11</v>
      </c>
      <c r="E35" s="27">
        <v>30</v>
      </c>
      <c r="F35" s="27">
        <v>5</v>
      </c>
      <c r="G35" s="27">
        <v>14</v>
      </c>
      <c r="H35" s="27"/>
      <c r="I35" s="27"/>
      <c r="J35" s="27">
        <v>3</v>
      </c>
      <c r="K35" s="27">
        <v>5</v>
      </c>
      <c r="L35" s="27">
        <v>1</v>
      </c>
      <c r="M35" s="27">
        <v>1</v>
      </c>
      <c r="N35" s="27">
        <f t="shared" ref="N35:N47" si="4">SUM(L35:M35)</f>
        <v>2</v>
      </c>
      <c r="O35" s="39">
        <v>0</v>
      </c>
      <c r="P35" s="39">
        <v>2</v>
      </c>
      <c r="Q35" s="39">
        <v>5</v>
      </c>
      <c r="R35" s="39">
        <v>2</v>
      </c>
      <c r="S35" s="39">
        <v>0</v>
      </c>
      <c r="T35" s="39">
        <f t="shared" ref="T35:T47" si="5">(H35*3)+((F35-H35)*2)+J35</f>
        <v>13</v>
      </c>
      <c r="U35" s="40">
        <f t="shared" ref="U35:U47" si="6">IFERROR(((T35+Q35+N35-R35)+(O35*2))/E35,"")</f>
        <v>0.6</v>
      </c>
      <c r="V35" s="22">
        <v>416</v>
      </c>
      <c r="W35" s="22" t="s">
        <v>97</v>
      </c>
      <c r="X35" s="22" t="s">
        <v>98</v>
      </c>
      <c r="Y35" s="66">
        <v>922</v>
      </c>
      <c r="Z35" s="41"/>
      <c r="AA35" s="1" t="s">
        <v>84</v>
      </c>
      <c r="AB35" s="28" t="s">
        <v>120</v>
      </c>
    </row>
    <row r="36" spans="1:28" x14ac:dyDescent="0.3">
      <c r="A36" s="1" t="s">
        <v>46</v>
      </c>
      <c r="B36" s="1" t="s">
        <v>65</v>
      </c>
      <c r="C36" s="27" t="s">
        <v>121</v>
      </c>
      <c r="D36" s="38">
        <v>30</v>
      </c>
      <c r="E36" s="27">
        <v>14</v>
      </c>
      <c r="F36" s="27">
        <v>1</v>
      </c>
      <c r="G36" s="27">
        <v>3</v>
      </c>
      <c r="H36" s="27"/>
      <c r="I36" s="27"/>
      <c r="J36" s="27">
        <v>2</v>
      </c>
      <c r="K36" s="27">
        <v>2</v>
      </c>
      <c r="L36" s="27">
        <v>1</v>
      </c>
      <c r="M36" s="27">
        <v>5</v>
      </c>
      <c r="N36" s="27">
        <f t="shared" si="4"/>
        <v>6</v>
      </c>
      <c r="O36" s="27">
        <v>0</v>
      </c>
      <c r="P36" s="39">
        <v>4</v>
      </c>
      <c r="Q36" s="27">
        <v>0</v>
      </c>
      <c r="R36" s="27">
        <v>3</v>
      </c>
      <c r="S36" s="27">
        <v>0</v>
      </c>
      <c r="T36" s="27">
        <f t="shared" si="5"/>
        <v>4</v>
      </c>
      <c r="U36" s="40">
        <f t="shared" si="6"/>
        <v>0.5</v>
      </c>
      <c r="V36" s="22">
        <v>416</v>
      </c>
      <c r="W36" s="22" t="s">
        <v>97</v>
      </c>
      <c r="X36" s="22" t="s">
        <v>98</v>
      </c>
      <c r="Y36" s="66">
        <v>922</v>
      </c>
      <c r="Z36" s="41"/>
      <c r="AA36" s="1" t="s">
        <v>84</v>
      </c>
      <c r="AB36" s="28" t="s">
        <v>120</v>
      </c>
    </row>
    <row r="37" spans="1:28" x14ac:dyDescent="0.3">
      <c r="A37" s="1" t="s">
        <v>46</v>
      </c>
      <c r="B37" s="1" t="s">
        <v>65</v>
      </c>
      <c r="C37" s="27" t="s">
        <v>87</v>
      </c>
      <c r="D37" s="38">
        <v>22</v>
      </c>
      <c r="E37" s="27">
        <v>21</v>
      </c>
      <c r="F37" s="27">
        <v>3</v>
      </c>
      <c r="G37" s="27">
        <v>10</v>
      </c>
      <c r="H37" s="27"/>
      <c r="I37" s="27"/>
      <c r="J37" s="27">
        <v>3</v>
      </c>
      <c r="K37" s="27">
        <v>5</v>
      </c>
      <c r="L37" s="27">
        <v>3</v>
      </c>
      <c r="M37" s="27">
        <v>3</v>
      </c>
      <c r="N37" s="27">
        <f t="shared" si="4"/>
        <v>6</v>
      </c>
      <c r="O37" s="39">
        <v>3</v>
      </c>
      <c r="P37" s="39">
        <v>3</v>
      </c>
      <c r="Q37" s="39">
        <v>3</v>
      </c>
      <c r="R37" s="39">
        <v>0</v>
      </c>
      <c r="S37" s="39">
        <v>0</v>
      </c>
      <c r="T37" s="39">
        <f t="shared" si="5"/>
        <v>9</v>
      </c>
      <c r="U37" s="40">
        <f t="shared" si="6"/>
        <v>1.1428571428571428</v>
      </c>
      <c r="V37" s="22">
        <v>416</v>
      </c>
      <c r="W37" s="22" t="s">
        <v>97</v>
      </c>
      <c r="X37" s="22" t="s">
        <v>98</v>
      </c>
      <c r="Y37" s="66">
        <v>922</v>
      </c>
      <c r="Z37" s="41"/>
      <c r="AA37" s="1" t="s">
        <v>84</v>
      </c>
      <c r="AB37" s="28" t="s">
        <v>120</v>
      </c>
    </row>
    <row r="38" spans="1:28" x14ac:dyDescent="0.3">
      <c r="A38" s="1" t="s">
        <v>46</v>
      </c>
      <c r="B38" s="1" t="s">
        <v>65</v>
      </c>
      <c r="C38" s="27" t="s">
        <v>88</v>
      </c>
      <c r="D38" s="38">
        <v>20</v>
      </c>
      <c r="E38" s="27">
        <v>22</v>
      </c>
      <c r="F38" s="27">
        <v>6</v>
      </c>
      <c r="G38" s="27">
        <v>11</v>
      </c>
      <c r="H38" s="27"/>
      <c r="I38" s="27"/>
      <c r="J38" s="27">
        <v>4</v>
      </c>
      <c r="K38" s="27">
        <v>4</v>
      </c>
      <c r="L38" s="27">
        <v>6</v>
      </c>
      <c r="M38" s="27">
        <v>3</v>
      </c>
      <c r="N38" s="27">
        <f t="shared" si="4"/>
        <v>9</v>
      </c>
      <c r="O38" s="39">
        <v>1</v>
      </c>
      <c r="P38" s="39">
        <v>2</v>
      </c>
      <c r="Q38" s="39">
        <v>0</v>
      </c>
      <c r="R38" s="39">
        <v>4</v>
      </c>
      <c r="S38" s="39">
        <v>0</v>
      </c>
      <c r="T38" s="39">
        <f t="shared" si="5"/>
        <v>16</v>
      </c>
      <c r="U38" s="40">
        <f t="shared" si="6"/>
        <v>1.0454545454545454</v>
      </c>
      <c r="V38" s="22">
        <v>416</v>
      </c>
      <c r="W38" s="22" t="s">
        <v>97</v>
      </c>
      <c r="X38" s="22" t="s">
        <v>98</v>
      </c>
      <c r="Y38" s="66">
        <v>922</v>
      </c>
      <c r="Z38" s="41"/>
      <c r="AA38" s="1" t="s">
        <v>84</v>
      </c>
      <c r="AB38" s="28" t="s">
        <v>120</v>
      </c>
    </row>
    <row r="39" spans="1:28" x14ac:dyDescent="0.3">
      <c r="A39" s="1" t="s">
        <v>46</v>
      </c>
      <c r="B39" s="1" t="s">
        <v>65</v>
      </c>
      <c r="C39" s="27" t="s">
        <v>122</v>
      </c>
      <c r="D39" s="38">
        <v>14</v>
      </c>
      <c r="E39" s="27">
        <v>16</v>
      </c>
      <c r="F39" s="27">
        <v>5</v>
      </c>
      <c r="G39" s="27">
        <v>10</v>
      </c>
      <c r="H39" s="27"/>
      <c r="I39" s="27"/>
      <c r="J39" s="27">
        <v>4</v>
      </c>
      <c r="K39" s="27">
        <v>4</v>
      </c>
      <c r="L39" s="27">
        <v>4</v>
      </c>
      <c r="M39" s="27">
        <v>2</v>
      </c>
      <c r="N39" s="27">
        <f t="shared" si="4"/>
        <v>6</v>
      </c>
      <c r="O39" s="39">
        <v>1</v>
      </c>
      <c r="P39" s="39">
        <v>5</v>
      </c>
      <c r="Q39" s="39">
        <v>0</v>
      </c>
      <c r="R39" s="39">
        <v>0</v>
      </c>
      <c r="S39" s="39">
        <v>0</v>
      </c>
      <c r="T39" s="39">
        <f t="shared" si="5"/>
        <v>14</v>
      </c>
      <c r="U39" s="40">
        <f t="shared" si="6"/>
        <v>1.375</v>
      </c>
      <c r="V39" s="22">
        <v>416</v>
      </c>
      <c r="W39" s="22" t="s">
        <v>97</v>
      </c>
      <c r="X39" s="22" t="s">
        <v>98</v>
      </c>
      <c r="Y39" s="66">
        <v>922</v>
      </c>
      <c r="Z39" s="41"/>
      <c r="AA39" s="1" t="s">
        <v>84</v>
      </c>
      <c r="AB39" s="28" t="s">
        <v>120</v>
      </c>
    </row>
    <row r="40" spans="1:28" x14ac:dyDescent="0.3">
      <c r="A40" s="1" t="s">
        <v>46</v>
      </c>
      <c r="B40" s="1" t="s">
        <v>65</v>
      </c>
      <c r="C40" s="27" t="s">
        <v>123</v>
      </c>
      <c r="D40" s="38">
        <v>32</v>
      </c>
      <c r="E40" s="27">
        <v>14</v>
      </c>
      <c r="F40" s="27">
        <v>0</v>
      </c>
      <c r="G40" s="27">
        <v>4</v>
      </c>
      <c r="H40" s="27"/>
      <c r="I40" s="27"/>
      <c r="J40" s="27">
        <v>1</v>
      </c>
      <c r="K40" s="27">
        <v>2</v>
      </c>
      <c r="L40" s="27">
        <v>1</v>
      </c>
      <c r="M40" s="27">
        <v>0</v>
      </c>
      <c r="N40" s="27">
        <f t="shared" si="4"/>
        <v>1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f t="shared" si="5"/>
        <v>1</v>
      </c>
      <c r="U40" s="40">
        <f t="shared" si="6"/>
        <v>0.14285714285714285</v>
      </c>
      <c r="V40" s="22">
        <v>416</v>
      </c>
      <c r="W40" s="22" t="s">
        <v>97</v>
      </c>
      <c r="X40" s="22" t="s">
        <v>98</v>
      </c>
      <c r="Y40" s="66">
        <v>922</v>
      </c>
      <c r="Z40" s="41"/>
      <c r="AA40" s="1" t="s">
        <v>84</v>
      </c>
      <c r="AB40" s="28" t="s">
        <v>120</v>
      </c>
    </row>
    <row r="41" spans="1:28" x14ac:dyDescent="0.3">
      <c r="A41" s="1" t="s">
        <v>46</v>
      </c>
      <c r="B41" s="1" t="s">
        <v>65</v>
      </c>
      <c r="C41" s="27" t="s">
        <v>90</v>
      </c>
      <c r="D41" s="38">
        <v>42</v>
      </c>
      <c r="E41" s="27">
        <v>16</v>
      </c>
      <c r="F41" s="27">
        <v>2</v>
      </c>
      <c r="G41" s="27">
        <v>7</v>
      </c>
      <c r="H41" s="27"/>
      <c r="I41" s="27"/>
      <c r="J41" s="27">
        <v>2</v>
      </c>
      <c r="K41" s="27">
        <v>2</v>
      </c>
      <c r="L41" s="27">
        <v>3</v>
      </c>
      <c r="M41" s="27">
        <v>1</v>
      </c>
      <c r="N41" s="27">
        <f t="shared" si="4"/>
        <v>4</v>
      </c>
      <c r="O41" s="39">
        <v>0</v>
      </c>
      <c r="P41" s="39">
        <v>4</v>
      </c>
      <c r="Q41" s="39">
        <v>0</v>
      </c>
      <c r="R41" s="39">
        <v>1</v>
      </c>
      <c r="S41" s="39">
        <v>0</v>
      </c>
      <c r="T41" s="39">
        <f t="shared" si="5"/>
        <v>6</v>
      </c>
      <c r="U41" s="40">
        <f t="shared" si="6"/>
        <v>0.5625</v>
      </c>
      <c r="V41" s="22">
        <v>416</v>
      </c>
      <c r="W41" s="22" t="s">
        <v>97</v>
      </c>
      <c r="X41" s="22" t="s">
        <v>98</v>
      </c>
      <c r="Y41" s="66">
        <v>922</v>
      </c>
      <c r="Z41" s="41"/>
      <c r="AA41" s="1" t="s">
        <v>84</v>
      </c>
      <c r="AB41" s="28" t="s">
        <v>120</v>
      </c>
    </row>
    <row r="42" spans="1:28" x14ac:dyDescent="0.3">
      <c r="A42" s="1" t="s">
        <v>46</v>
      </c>
      <c r="B42" s="1" t="s">
        <v>65</v>
      </c>
      <c r="C42" s="27" t="s">
        <v>91</v>
      </c>
      <c r="D42" s="38">
        <v>15</v>
      </c>
      <c r="E42" s="27">
        <v>28</v>
      </c>
      <c r="F42" s="27">
        <v>6</v>
      </c>
      <c r="G42" s="27">
        <v>10</v>
      </c>
      <c r="H42" s="27"/>
      <c r="I42" s="27"/>
      <c r="J42" s="27">
        <v>2</v>
      </c>
      <c r="K42" s="27">
        <v>3</v>
      </c>
      <c r="L42" s="27">
        <v>2</v>
      </c>
      <c r="M42" s="27">
        <v>1</v>
      </c>
      <c r="N42" s="27">
        <f t="shared" si="4"/>
        <v>3</v>
      </c>
      <c r="O42" s="39">
        <v>7</v>
      </c>
      <c r="P42" s="39">
        <v>1</v>
      </c>
      <c r="Q42" s="39">
        <v>2</v>
      </c>
      <c r="R42" s="39">
        <v>5</v>
      </c>
      <c r="S42" s="39">
        <v>0</v>
      </c>
      <c r="T42" s="39">
        <f t="shared" si="5"/>
        <v>14</v>
      </c>
      <c r="U42" s="40">
        <f t="shared" si="6"/>
        <v>1</v>
      </c>
      <c r="V42" s="22">
        <v>416</v>
      </c>
      <c r="W42" s="22" t="s">
        <v>97</v>
      </c>
      <c r="X42" s="22" t="s">
        <v>98</v>
      </c>
      <c r="Y42" s="66">
        <v>922</v>
      </c>
      <c r="Z42" s="41"/>
      <c r="AA42" s="1" t="s">
        <v>84</v>
      </c>
      <c r="AB42" s="28" t="s">
        <v>120</v>
      </c>
    </row>
    <row r="43" spans="1:28" x14ac:dyDescent="0.3">
      <c r="A43" s="1" t="s">
        <v>46</v>
      </c>
      <c r="B43" s="1" t="s">
        <v>65</v>
      </c>
      <c r="C43" s="27" t="s">
        <v>92</v>
      </c>
      <c r="D43" s="38">
        <v>10</v>
      </c>
      <c r="E43" s="27">
        <v>30</v>
      </c>
      <c r="F43" s="27">
        <v>9</v>
      </c>
      <c r="G43" s="27">
        <v>19</v>
      </c>
      <c r="H43" s="27"/>
      <c r="I43" s="27"/>
      <c r="J43" s="27">
        <v>15</v>
      </c>
      <c r="K43" s="27">
        <v>15</v>
      </c>
      <c r="L43" s="27">
        <v>3</v>
      </c>
      <c r="M43" s="27">
        <v>2</v>
      </c>
      <c r="N43" s="27">
        <f t="shared" si="4"/>
        <v>5</v>
      </c>
      <c r="O43" s="39">
        <v>6</v>
      </c>
      <c r="P43" s="39">
        <v>4</v>
      </c>
      <c r="Q43" s="39">
        <v>7</v>
      </c>
      <c r="R43" s="39">
        <v>4</v>
      </c>
      <c r="S43" s="39">
        <v>0</v>
      </c>
      <c r="T43" s="39">
        <f t="shared" si="5"/>
        <v>33</v>
      </c>
      <c r="U43" s="40">
        <f t="shared" si="6"/>
        <v>1.7666666666666666</v>
      </c>
      <c r="V43" s="22">
        <v>416</v>
      </c>
      <c r="W43" s="22" t="s">
        <v>97</v>
      </c>
      <c r="X43" s="22" t="s">
        <v>98</v>
      </c>
      <c r="Y43" s="66">
        <v>922</v>
      </c>
      <c r="Z43" s="41"/>
      <c r="AA43" s="1" t="s">
        <v>84</v>
      </c>
      <c r="AB43" s="28" t="s">
        <v>120</v>
      </c>
    </row>
    <row r="44" spans="1:28" x14ac:dyDescent="0.3">
      <c r="A44" s="1" t="s">
        <v>46</v>
      </c>
      <c r="B44" s="1" t="s">
        <v>65</v>
      </c>
      <c r="C44" s="27" t="s">
        <v>93</v>
      </c>
      <c r="D44" s="38">
        <v>33</v>
      </c>
      <c r="E44" s="27">
        <v>17</v>
      </c>
      <c r="F44" s="27">
        <v>1</v>
      </c>
      <c r="G44" s="27">
        <v>2</v>
      </c>
      <c r="H44" s="27"/>
      <c r="I44" s="27"/>
      <c r="J44" s="27">
        <v>0</v>
      </c>
      <c r="K44" s="27">
        <v>0</v>
      </c>
      <c r="L44" s="27">
        <v>1</v>
      </c>
      <c r="M44" s="27">
        <v>0</v>
      </c>
      <c r="N44" s="27">
        <f t="shared" si="4"/>
        <v>1</v>
      </c>
      <c r="O44" s="39">
        <v>0</v>
      </c>
      <c r="P44" s="39">
        <v>5</v>
      </c>
      <c r="Q44" s="39">
        <v>0</v>
      </c>
      <c r="R44" s="39">
        <v>1</v>
      </c>
      <c r="S44" s="39">
        <v>0</v>
      </c>
      <c r="T44" s="39">
        <f t="shared" si="5"/>
        <v>2</v>
      </c>
      <c r="U44" s="40">
        <f t="shared" si="6"/>
        <v>0.11764705882352941</v>
      </c>
      <c r="V44" s="22">
        <v>416</v>
      </c>
      <c r="W44" s="22" t="s">
        <v>97</v>
      </c>
      <c r="X44" s="22" t="s">
        <v>98</v>
      </c>
      <c r="Y44" s="66">
        <v>922</v>
      </c>
      <c r="Z44" s="41"/>
      <c r="AA44" s="1" t="s">
        <v>84</v>
      </c>
      <c r="AB44" s="28" t="s">
        <v>120</v>
      </c>
    </row>
    <row r="45" spans="1:28" x14ac:dyDescent="0.3">
      <c r="A45" s="1" t="s">
        <v>46</v>
      </c>
      <c r="B45" s="1" t="s">
        <v>65</v>
      </c>
      <c r="C45" s="27" t="s">
        <v>94</v>
      </c>
      <c r="D45" s="38">
        <v>24</v>
      </c>
      <c r="E45" s="27" t="s">
        <v>488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>
        <v>416</v>
      </c>
      <c r="W45" s="22" t="s">
        <v>97</v>
      </c>
      <c r="X45" s="22" t="s">
        <v>98</v>
      </c>
      <c r="Y45" s="66">
        <v>922</v>
      </c>
      <c r="Z45" s="41"/>
      <c r="AA45" s="1" t="s">
        <v>84</v>
      </c>
      <c r="AB45" s="28" t="s">
        <v>120</v>
      </c>
    </row>
    <row r="46" spans="1:28" x14ac:dyDescent="0.3">
      <c r="A46" s="1" t="s">
        <v>46</v>
      </c>
      <c r="B46" s="1" t="s">
        <v>65</v>
      </c>
      <c r="C46" s="27" t="s">
        <v>95</v>
      </c>
      <c r="D46" s="38">
        <v>35</v>
      </c>
      <c r="E46" s="27">
        <v>18</v>
      </c>
      <c r="F46" s="27">
        <v>4</v>
      </c>
      <c r="G46" s="27">
        <v>7</v>
      </c>
      <c r="H46" s="27"/>
      <c r="I46" s="27"/>
      <c r="J46" s="27">
        <v>1</v>
      </c>
      <c r="K46" s="27">
        <v>2</v>
      </c>
      <c r="L46" s="27">
        <v>1</v>
      </c>
      <c r="M46" s="27">
        <v>1</v>
      </c>
      <c r="N46" s="27">
        <f t="shared" si="4"/>
        <v>2</v>
      </c>
      <c r="O46" s="39">
        <v>1</v>
      </c>
      <c r="P46" s="39">
        <v>0</v>
      </c>
      <c r="Q46" s="39">
        <v>1</v>
      </c>
      <c r="R46" s="39">
        <v>1</v>
      </c>
      <c r="S46" s="39">
        <v>1</v>
      </c>
      <c r="T46" s="39">
        <f t="shared" si="5"/>
        <v>9</v>
      </c>
      <c r="U46" s="40">
        <f t="shared" si="6"/>
        <v>0.72222222222222221</v>
      </c>
      <c r="V46" s="22">
        <v>416</v>
      </c>
      <c r="W46" s="22" t="s">
        <v>97</v>
      </c>
      <c r="X46" s="22" t="s">
        <v>98</v>
      </c>
      <c r="Y46" s="66">
        <v>922</v>
      </c>
      <c r="Z46" s="41"/>
      <c r="AA46" s="1" t="s">
        <v>84</v>
      </c>
      <c r="AB46" s="28" t="s">
        <v>120</v>
      </c>
    </row>
    <row r="47" spans="1:28" x14ac:dyDescent="0.3">
      <c r="A47" s="1" t="s">
        <v>46</v>
      </c>
      <c r="B47" s="1" t="s">
        <v>65</v>
      </c>
      <c r="C47" s="27" t="s">
        <v>96</v>
      </c>
      <c r="D47" s="38">
        <v>40</v>
      </c>
      <c r="E47" s="27">
        <v>14</v>
      </c>
      <c r="F47" s="27">
        <v>3</v>
      </c>
      <c r="G47" s="27">
        <v>6</v>
      </c>
      <c r="H47" s="27"/>
      <c r="I47" s="27"/>
      <c r="J47" s="27">
        <v>2</v>
      </c>
      <c r="K47" s="27">
        <v>4</v>
      </c>
      <c r="L47" s="27">
        <v>3</v>
      </c>
      <c r="M47" s="27">
        <v>0</v>
      </c>
      <c r="N47" s="27">
        <f t="shared" si="4"/>
        <v>3</v>
      </c>
      <c r="O47" s="39">
        <v>0</v>
      </c>
      <c r="P47" s="39">
        <v>1</v>
      </c>
      <c r="Q47" s="39">
        <v>0</v>
      </c>
      <c r="R47" s="39">
        <v>0</v>
      </c>
      <c r="S47" s="39">
        <v>0</v>
      </c>
      <c r="T47" s="39">
        <f t="shared" si="5"/>
        <v>8</v>
      </c>
      <c r="U47" s="40">
        <f t="shared" si="6"/>
        <v>0.7857142857142857</v>
      </c>
      <c r="V47" s="22">
        <v>416</v>
      </c>
      <c r="W47" s="22" t="s">
        <v>97</v>
      </c>
      <c r="X47" s="22" t="s">
        <v>98</v>
      </c>
      <c r="Y47" s="66">
        <v>922</v>
      </c>
      <c r="Z47" s="41"/>
      <c r="AA47" s="1" t="s">
        <v>84</v>
      </c>
      <c r="AB47" s="28" t="s">
        <v>120</v>
      </c>
    </row>
    <row r="48" spans="1:28" x14ac:dyDescent="0.3">
      <c r="A48" s="43" t="s">
        <v>46</v>
      </c>
      <c r="B48" s="43" t="s">
        <v>65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45</v>
      </c>
      <c r="G48" s="44">
        <f t="shared" si="7"/>
        <v>103</v>
      </c>
      <c r="H48" s="44">
        <f t="shared" si="7"/>
        <v>0</v>
      </c>
      <c r="I48" s="44">
        <f t="shared" si="7"/>
        <v>0</v>
      </c>
      <c r="J48" s="44">
        <f t="shared" si="7"/>
        <v>39</v>
      </c>
      <c r="K48" s="44">
        <f t="shared" si="7"/>
        <v>48</v>
      </c>
      <c r="L48" s="44">
        <f t="shared" si="7"/>
        <v>29</v>
      </c>
      <c r="M48" s="44">
        <f t="shared" si="7"/>
        <v>19</v>
      </c>
      <c r="N48" s="44">
        <f t="shared" si="7"/>
        <v>48</v>
      </c>
      <c r="O48" s="44">
        <f t="shared" si="7"/>
        <v>19</v>
      </c>
      <c r="P48" s="44">
        <f t="shared" si="7"/>
        <v>31</v>
      </c>
      <c r="Q48" s="44">
        <f t="shared" si="7"/>
        <v>18</v>
      </c>
      <c r="R48" s="44">
        <f t="shared" si="7"/>
        <v>21</v>
      </c>
      <c r="S48" s="44">
        <f t="shared" si="7"/>
        <v>1</v>
      </c>
      <c r="T48" s="44">
        <f t="shared" si="7"/>
        <v>129</v>
      </c>
      <c r="U48" s="45">
        <f>((T48+Q48+N48-R48)+(O48*2))/E48</f>
        <v>0.8833333333333333</v>
      </c>
      <c r="V48" s="46">
        <v>416</v>
      </c>
      <c r="W48" s="46" t="s">
        <v>97</v>
      </c>
      <c r="X48" s="46" t="s">
        <v>98</v>
      </c>
      <c r="Y48" s="67">
        <v>922</v>
      </c>
      <c r="Z48" s="47"/>
      <c r="AA48" s="43" t="s">
        <v>84</v>
      </c>
      <c r="AB48" s="71" t="s">
        <v>120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0.43689320388349512</v>
      </c>
      <c r="H49" s="27"/>
      <c r="I49" s="1"/>
      <c r="J49" s="48" t="s">
        <v>42</v>
      </c>
      <c r="K49" s="50">
        <f>J48/K48</f>
        <v>0.8125</v>
      </c>
      <c r="L49" s="1"/>
      <c r="M49" s="39" t="s">
        <v>43</v>
      </c>
      <c r="N49" s="51">
        <v>4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pageMargins left="0.25" right="0.25" top="0.75" bottom="0.75" header="0.3" footer="0.3"/>
  <pageSetup scale="64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114B-C72E-4B15-873D-995B699C8575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127</v>
      </c>
      <c r="K4" s="16" t="s">
        <v>45</v>
      </c>
      <c r="L4" s="17"/>
      <c r="M4" s="18"/>
      <c r="N4" s="19">
        <v>19</v>
      </c>
      <c r="O4" s="19">
        <v>14</v>
      </c>
      <c r="P4" s="19">
        <v>20</v>
      </c>
      <c r="Q4" s="19">
        <v>42</v>
      </c>
      <c r="R4" s="20"/>
      <c r="S4" s="21">
        <f>SUM(N4:R4)</f>
        <v>95</v>
      </c>
      <c r="T4" s="22">
        <v>419</v>
      </c>
    </row>
    <row r="5" spans="1:28" x14ac:dyDescent="0.3">
      <c r="B5" s="1"/>
      <c r="C5" s="6" t="s">
        <v>115</v>
      </c>
      <c r="D5" s="7" t="s">
        <v>6</v>
      </c>
      <c r="E5" s="1"/>
      <c r="F5" s="1"/>
      <c r="G5" s="1"/>
      <c r="J5" s="15" t="s">
        <v>128</v>
      </c>
      <c r="K5" s="16" t="s">
        <v>66</v>
      </c>
      <c r="L5" s="17"/>
      <c r="M5" s="18"/>
      <c r="N5" s="19">
        <v>30</v>
      </c>
      <c r="O5" s="19">
        <v>26</v>
      </c>
      <c r="P5" s="19">
        <v>18</v>
      </c>
      <c r="Q5" s="19">
        <v>36</v>
      </c>
      <c r="R5" s="20"/>
      <c r="S5" s="21">
        <f>SUM(N5:R5)</f>
        <v>110</v>
      </c>
      <c r="T5" s="22">
        <v>419</v>
      </c>
      <c r="U5" s="1"/>
      <c r="V5" s="1"/>
      <c r="W5" s="1"/>
    </row>
    <row r="6" spans="1:28" x14ac:dyDescent="0.3">
      <c r="C6" s="23">
        <v>3092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116</v>
      </c>
      <c r="D7" s="7" t="s">
        <v>8</v>
      </c>
      <c r="G7" s="1"/>
      <c r="S7" s="1"/>
      <c r="T7" s="25" t="s">
        <v>9</v>
      </c>
      <c r="U7" s="1"/>
      <c r="V7" s="26">
        <v>419</v>
      </c>
      <c r="W7" s="1"/>
    </row>
    <row r="8" spans="1:28" x14ac:dyDescent="0.3">
      <c r="B8" s="1"/>
      <c r="C8" s="24" t="s">
        <v>126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18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32</v>
      </c>
      <c r="E13" s="27">
        <v>21</v>
      </c>
      <c r="F13" s="27">
        <v>4</v>
      </c>
      <c r="G13" s="27">
        <v>8</v>
      </c>
      <c r="H13" s="27"/>
      <c r="I13" s="27"/>
      <c r="J13" s="27">
        <v>4</v>
      </c>
      <c r="K13" s="27">
        <v>5</v>
      </c>
      <c r="L13" s="27">
        <v>5</v>
      </c>
      <c r="M13" s="27">
        <v>7</v>
      </c>
      <c r="N13" s="27">
        <f>SUM(L13:M13)</f>
        <v>12</v>
      </c>
      <c r="O13" s="27">
        <v>1</v>
      </c>
      <c r="P13" s="39">
        <v>3</v>
      </c>
      <c r="Q13" s="27">
        <v>0</v>
      </c>
      <c r="R13" s="27">
        <v>2</v>
      </c>
      <c r="S13" s="27">
        <v>1</v>
      </c>
      <c r="T13" s="27">
        <f>+(F13*2)+J13</f>
        <v>12</v>
      </c>
      <c r="U13" s="40">
        <f>IFERROR(((T13+Q13+N13-R13)+(O13*2))/E13,"")</f>
        <v>1.1428571428571428</v>
      </c>
      <c r="V13" s="22">
        <v>419</v>
      </c>
      <c r="W13" s="22" t="s">
        <v>82</v>
      </c>
      <c r="X13" s="22" t="s">
        <v>83</v>
      </c>
      <c r="Y13" s="66">
        <v>3092</v>
      </c>
      <c r="Z13" s="41"/>
      <c r="AA13" s="1" t="s">
        <v>99</v>
      </c>
      <c r="AB13" s="28" t="s">
        <v>130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27">
        <v>45</v>
      </c>
      <c r="F14" s="27">
        <v>3</v>
      </c>
      <c r="G14" s="27">
        <v>6</v>
      </c>
      <c r="H14" s="27"/>
      <c r="I14" s="27"/>
      <c r="J14" s="27">
        <v>8</v>
      </c>
      <c r="K14" s="27">
        <v>9</v>
      </c>
      <c r="L14" s="27">
        <v>1</v>
      </c>
      <c r="M14" s="27">
        <v>3</v>
      </c>
      <c r="N14" s="27">
        <f t="shared" ref="N14:N18" si="0">SUM(L14:M14)</f>
        <v>4</v>
      </c>
      <c r="O14" s="39">
        <v>3</v>
      </c>
      <c r="P14" s="39">
        <v>5</v>
      </c>
      <c r="Q14" s="39">
        <v>3</v>
      </c>
      <c r="R14" s="39">
        <v>9</v>
      </c>
      <c r="S14" s="39">
        <v>0</v>
      </c>
      <c r="T14" s="27">
        <f t="shared" ref="T14:T21" si="1">+(F14*2)+J14</f>
        <v>14</v>
      </c>
      <c r="U14" s="40">
        <f t="shared" ref="U14:U21" si="2">IFERROR(((T14+Q14+N14-R14)+(O14*2))/E14,"")</f>
        <v>0.4</v>
      </c>
      <c r="V14" s="22">
        <v>419</v>
      </c>
      <c r="W14" s="22" t="s">
        <v>82</v>
      </c>
      <c r="X14" s="22" t="s">
        <v>83</v>
      </c>
      <c r="Y14" s="66">
        <v>3092</v>
      </c>
      <c r="Z14" s="41"/>
      <c r="AA14" s="1" t="s">
        <v>99</v>
      </c>
      <c r="AB14" s="28" t="s">
        <v>130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44</v>
      </c>
      <c r="E15" s="27">
        <v>42</v>
      </c>
      <c r="F15" s="27">
        <v>9</v>
      </c>
      <c r="G15" s="27">
        <v>19</v>
      </c>
      <c r="H15" s="27">
        <v>0</v>
      </c>
      <c r="I15" s="27">
        <v>1</v>
      </c>
      <c r="J15" s="27">
        <v>7</v>
      </c>
      <c r="K15" s="27">
        <v>8</v>
      </c>
      <c r="L15" s="27">
        <v>4</v>
      </c>
      <c r="M15" s="27">
        <v>0</v>
      </c>
      <c r="N15" s="27">
        <f t="shared" si="0"/>
        <v>4</v>
      </c>
      <c r="O15" s="39">
        <v>2</v>
      </c>
      <c r="P15" s="39">
        <v>3</v>
      </c>
      <c r="Q15" s="39">
        <v>2</v>
      </c>
      <c r="R15" s="39">
        <v>7</v>
      </c>
      <c r="S15" s="39">
        <v>0</v>
      </c>
      <c r="T15" s="27">
        <f t="shared" si="1"/>
        <v>25</v>
      </c>
      <c r="U15" s="40">
        <f t="shared" si="2"/>
        <v>0.66666666666666663</v>
      </c>
      <c r="V15" s="22">
        <v>419</v>
      </c>
      <c r="W15" s="22" t="s">
        <v>82</v>
      </c>
      <c r="X15" s="22" t="s">
        <v>83</v>
      </c>
      <c r="Y15" s="66">
        <v>3092</v>
      </c>
      <c r="Z15" s="41"/>
      <c r="AA15" s="1" t="s">
        <v>99</v>
      </c>
      <c r="AB15" s="28" t="s">
        <v>130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30</v>
      </c>
      <c r="E16" s="27">
        <v>27</v>
      </c>
      <c r="F16" s="27">
        <v>5</v>
      </c>
      <c r="G16" s="27">
        <v>11</v>
      </c>
      <c r="H16" s="27"/>
      <c r="I16" s="27"/>
      <c r="J16" s="27">
        <v>4</v>
      </c>
      <c r="K16" s="27">
        <v>4</v>
      </c>
      <c r="L16" s="27">
        <v>4</v>
      </c>
      <c r="M16" s="27">
        <v>4</v>
      </c>
      <c r="N16" s="27">
        <f t="shared" si="0"/>
        <v>8</v>
      </c>
      <c r="O16" s="39">
        <v>1</v>
      </c>
      <c r="P16" s="39">
        <v>5</v>
      </c>
      <c r="Q16" s="39">
        <v>2</v>
      </c>
      <c r="R16" s="39">
        <v>4</v>
      </c>
      <c r="S16" s="39">
        <v>0</v>
      </c>
      <c r="T16" s="27">
        <f t="shared" si="1"/>
        <v>14</v>
      </c>
      <c r="U16" s="40">
        <f t="shared" si="2"/>
        <v>0.81481481481481477</v>
      </c>
      <c r="V16" s="22">
        <v>419</v>
      </c>
      <c r="W16" s="22" t="s">
        <v>82</v>
      </c>
      <c r="X16" s="22" t="s">
        <v>83</v>
      </c>
      <c r="Y16" s="66">
        <v>3092</v>
      </c>
      <c r="Z16" s="41"/>
      <c r="AA16" s="1" t="s">
        <v>99</v>
      </c>
      <c r="AB16" s="28" t="s">
        <v>130</v>
      </c>
    </row>
    <row r="17" spans="1:28" x14ac:dyDescent="0.3">
      <c r="A17" s="1" t="s">
        <v>65</v>
      </c>
      <c r="B17" s="1" t="s">
        <v>46</v>
      </c>
      <c r="C17" s="27" t="s">
        <v>52</v>
      </c>
      <c r="D17" s="38">
        <v>11</v>
      </c>
      <c r="E17" s="27">
        <v>24</v>
      </c>
      <c r="F17" s="27">
        <v>2</v>
      </c>
      <c r="G17" s="27">
        <v>13</v>
      </c>
      <c r="H17" s="27"/>
      <c r="I17" s="27"/>
      <c r="J17" s="27">
        <v>2</v>
      </c>
      <c r="K17" s="27">
        <v>2</v>
      </c>
      <c r="L17" s="27">
        <v>2</v>
      </c>
      <c r="M17" s="27">
        <v>0</v>
      </c>
      <c r="N17" s="27">
        <f t="shared" si="0"/>
        <v>2</v>
      </c>
      <c r="O17" s="39">
        <v>2</v>
      </c>
      <c r="P17" s="39">
        <v>4</v>
      </c>
      <c r="Q17" s="39">
        <v>1</v>
      </c>
      <c r="R17" s="39">
        <v>5</v>
      </c>
      <c r="S17" s="39">
        <v>0</v>
      </c>
      <c r="T17" s="27">
        <f t="shared" si="1"/>
        <v>6</v>
      </c>
      <c r="U17" s="40">
        <f t="shared" si="2"/>
        <v>0.33333333333333331</v>
      </c>
      <c r="V17" s="22">
        <v>419</v>
      </c>
      <c r="W17" s="22" t="s">
        <v>82</v>
      </c>
      <c r="X17" s="22" t="s">
        <v>83</v>
      </c>
      <c r="Y17" s="66">
        <v>3092</v>
      </c>
      <c r="Z17" s="41"/>
      <c r="AA17" s="1" t="s">
        <v>99</v>
      </c>
      <c r="AB17" s="28" t="s">
        <v>130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31</v>
      </c>
      <c r="E18" s="27">
        <v>24</v>
      </c>
      <c r="F18" s="27">
        <v>5</v>
      </c>
      <c r="G18" s="27">
        <v>8</v>
      </c>
      <c r="H18" s="27"/>
      <c r="I18" s="27"/>
      <c r="J18" s="27">
        <v>4</v>
      </c>
      <c r="K18" s="27">
        <v>4</v>
      </c>
      <c r="L18" s="27">
        <v>2</v>
      </c>
      <c r="M18" s="27">
        <v>4</v>
      </c>
      <c r="N18" s="27">
        <f t="shared" si="0"/>
        <v>6</v>
      </c>
      <c r="O18" s="39">
        <v>2</v>
      </c>
      <c r="P18" s="55">
        <v>6</v>
      </c>
      <c r="Q18" s="39">
        <v>1</v>
      </c>
      <c r="R18" s="39">
        <v>0</v>
      </c>
      <c r="S18" s="39">
        <v>1</v>
      </c>
      <c r="T18" s="27">
        <f t="shared" si="1"/>
        <v>14</v>
      </c>
      <c r="U18" s="40">
        <f t="shared" si="2"/>
        <v>1.0416666666666667</v>
      </c>
      <c r="V18" s="22">
        <v>419</v>
      </c>
      <c r="W18" s="22" t="s">
        <v>82</v>
      </c>
      <c r="X18" s="22" t="s">
        <v>83</v>
      </c>
      <c r="Y18" s="66">
        <v>3092</v>
      </c>
      <c r="Z18" s="41"/>
      <c r="AA18" s="1" t="s">
        <v>99</v>
      </c>
      <c r="AB18" s="28" t="s">
        <v>130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33</v>
      </c>
      <c r="E19" s="27" t="s">
        <v>477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55"/>
      <c r="Q19" s="39"/>
      <c r="R19" s="39"/>
      <c r="S19" s="39"/>
      <c r="T19" s="27"/>
      <c r="U19" s="40"/>
      <c r="V19" s="22">
        <v>419</v>
      </c>
      <c r="W19" s="22" t="s">
        <v>82</v>
      </c>
      <c r="X19" s="22" t="s">
        <v>83</v>
      </c>
      <c r="Y19" s="66">
        <v>3092</v>
      </c>
      <c r="Z19" s="41"/>
      <c r="AA19" s="1" t="s">
        <v>99</v>
      </c>
      <c r="AB19" s="28" t="s">
        <v>130</v>
      </c>
    </row>
    <row r="20" spans="1:28" x14ac:dyDescent="0.3">
      <c r="A20" s="1" t="s">
        <v>65</v>
      </c>
      <c r="B20" s="1" t="s">
        <v>46</v>
      </c>
      <c r="C20" s="27" t="s">
        <v>55</v>
      </c>
      <c r="D20" s="38">
        <v>23</v>
      </c>
      <c r="E20" s="27">
        <v>27</v>
      </c>
      <c r="F20" s="27">
        <v>1</v>
      </c>
      <c r="G20" s="27">
        <v>5</v>
      </c>
      <c r="H20" s="27"/>
      <c r="I20" s="27"/>
      <c r="J20" s="27">
        <v>4</v>
      </c>
      <c r="K20" s="27">
        <v>5</v>
      </c>
      <c r="L20" s="27">
        <v>0</v>
      </c>
      <c r="M20" s="27">
        <v>3</v>
      </c>
      <c r="N20" s="27">
        <f>SUM(L20:M20)</f>
        <v>3</v>
      </c>
      <c r="O20" s="39">
        <v>0</v>
      </c>
      <c r="P20" s="39">
        <v>3</v>
      </c>
      <c r="Q20" s="39">
        <v>0</v>
      </c>
      <c r="R20" s="39">
        <v>3</v>
      </c>
      <c r="S20" s="39">
        <v>0</v>
      </c>
      <c r="T20" s="27">
        <f t="shared" si="1"/>
        <v>6</v>
      </c>
      <c r="U20" s="40">
        <f t="shared" si="2"/>
        <v>0.22222222222222221</v>
      </c>
      <c r="V20" s="22">
        <v>419</v>
      </c>
      <c r="W20" s="22" t="s">
        <v>82</v>
      </c>
      <c r="X20" s="22" t="s">
        <v>83</v>
      </c>
      <c r="Y20" s="66">
        <v>3092</v>
      </c>
      <c r="Z20" s="41"/>
      <c r="AA20" s="1" t="s">
        <v>99</v>
      </c>
      <c r="AB20" s="28" t="s">
        <v>130</v>
      </c>
    </row>
    <row r="21" spans="1:28" x14ac:dyDescent="0.3">
      <c r="A21" s="1" t="s">
        <v>65</v>
      </c>
      <c r="B21" s="1" t="s">
        <v>46</v>
      </c>
      <c r="C21" s="27" t="s">
        <v>56</v>
      </c>
      <c r="D21" s="38">
        <v>22</v>
      </c>
      <c r="E21" s="27">
        <v>30</v>
      </c>
      <c r="F21" s="27">
        <v>1</v>
      </c>
      <c r="G21" s="27">
        <v>6</v>
      </c>
      <c r="H21" s="27"/>
      <c r="I21" s="27"/>
      <c r="J21" s="27">
        <v>2</v>
      </c>
      <c r="K21" s="27">
        <v>7</v>
      </c>
      <c r="L21" s="27">
        <v>1</v>
      </c>
      <c r="M21" s="27">
        <v>4</v>
      </c>
      <c r="N21" s="27">
        <f>SUM(L21:M21)</f>
        <v>5</v>
      </c>
      <c r="O21" s="39">
        <v>2</v>
      </c>
      <c r="P21" s="39">
        <v>4</v>
      </c>
      <c r="Q21" s="39">
        <v>0</v>
      </c>
      <c r="R21" s="39">
        <v>3</v>
      </c>
      <c r="S21" s="39">
        <v>1</v>
      </c>
      <c r="T21" s="27">
        <f t="shared" si="1"/>
        <v>4</v>
      </c>
      <c r="U21" s="40">
        <f t="shared" si="2"/>
        <v>0.33333333333333331</v>
      </c>
      <c r="V21" s="22">
        <v>419</v>
      </c>
      <c r="W21" s="22" t="s">
        <v>82</v>
      </c>
      <c r="X21" s="22" t="s">
        <v>83</v>
      </c>
      <c r="Y21" s="66">
        <v>3092</v>
      </c>
      <c r="Z21" s="41"/>
      <c r="AA21" s="1" t="s">
        <v>99</v>
      </c>
      <c r="AB21" s="28" t="s">
        <v>130</v>
      </c>
    </row>
    <row r="22" spans="1:28" x14ac:dyDescent="0.3">
      <c r="A22" s="43" t="s">
        <v>65</v>
      </c>
      <c r="B22" s="43" t="s">
        <v>46</v>
      </c>
      <c r="C22" s="44" t="s">
        <v>40</v>
      </c>
      <c r="D22" s="43"/>
      <c r="E22" s="44">
        <f t="shared" ref="E22:T22" si="3">SUM(E13:E21)</f>
        <v>240</v>
      </c>
      <c r="F22" s="44">
        <f t="shared" si="3"/>
        <v>30</v>
      </c>
      <c r="G22" s="44">
        <f t="shared" si="3"/>
        <v>76</v>
      </c>
      <c r="H22" s="44">
        <f t="shared" si="3"/>
        <v>0</v>
      </c>
      <c r="I22" s="44">
        <f t="shared" si="3"/>
        <v>1</v>
      </c>
      <c r="J22" s="44">
        <f t="shared" si="3"/>
        <v>35</v>
      </c>
      <c r="K22" s="44">
        <f t="shared" si="3"/>
        <v>44</v>
      </c>
      <c r="L22" s="44">
        <f t="shared" si="3"/>
        <v>19</v>
      </c>
      <c r="M22" s="44">
        <f t="shared" si="3"/>
        <v>25</v>
      </c>
      <c r="N22" s="44">
        <f t="shared" si="3"/>
        <v>44</v>
      </c>
      <c r="O22" s="44">
        <f t="shared" si="3"/>
        <v>13</v>
      </c>
      <c r="P22" s="44">
        <f t="shared" si="3"/>
        <v>33</v>
      </c>
      <c r="Q22" s="44">
        <f t="shared" si="3"/>
        <v>9</v>
      </c>
      <c r="R22" s="44">
        <f t="shared" si="3"/>
        <v>33</v>
      </c>
      <c r="S22" s="44">
        <f t="shared" si="3"/>
        <v>3</v>
      </c>
      <c r="T22" s="44">
        <f t="shared" si="3"/>
        <v>95</v>
      </c>
      <c r="U22" s="45">
        <f>((T22+Q22+N22-R22)+(O22*2))/E22</f>
        <v>0.58750000000000002</v>
      </c>
      <c r="V22" s="46">
        <v>419</v>
      </c>
      <c r="W22" s="46" t="s">
        <v>82</v>
      </c>
      <c r="X22" s="46" t="s">
        <v>83</v>
      </c>
      <c r="Y22" s="67">
        <v>3092</v>
      </c>
      <c r="Z22" s="47"/>
      <c r="AA22" s="43" t="s">
        <v>99</v>
      </c>
      <c r="AB22" s="71" t="s">
        <v>130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0.39473684210526316</v>
      </c>
      <c r="H23" s="27"/>
      <c r="I23" s="1"/>
      <c r="J23" s="48" t="s">
        <v>42</v>
      </c>
      <c r="K23" s="50">
        <f>J22/K22</f>
        <v>0.79545454545454541</v>
      </c>
      <c r="L23" s="1"/>
      <c r="M23" s="39" t="s">
        <v>43</v>
      </c>
      <c r="N23" s="51">
        <v>5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14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86</v>
      </c>
      <c r="D35" s="38">
        <v>11</v>
      </c>
      <c r="E35" s="27">
        <v>30</v>
      </c>
      <c r="F35" s="27">
        <v>5</v>
      </c>
      <c r="G35" s="27">
        <v>11</v>
      </c>
      <c r="H35" s="27"/>
      <c r="I35" s="27"/>
      <c r="J35" s="27">
        <v>0</v>
      </c>
      <c r="K35" s="27">
        <v>0</v>
      </c>
      <c r="L35" s="27">
        <v>1</v>
      </c>
      <c r="M35" s="27">
        <v>0</v>
      </c>
      <c r="N35" s="27">
        <f>SUM(L35:M35)</f>
        <v>1</v>
      </c>
      <c r="O35" s="27">
        <v>3</v>
      </c>
      <c r="P35" s="39">
        <v>2</v>
      </c>
      <c r="Q35" s="27">
        <v>3</v>
      </c>
      <c r="R35" s="27">
        <v>4</v>
      </c>
      <c r="S35" s="27">
        <v>0</v>
      </c>
      <c r="T35" s="27">
        <f>(H35*3)+((F35-H35)*2)+J35</f>
        <v>10</v>
      </c>
      <c r="U35" s="40">
        <f>IFERROR(((T35+Q35+N35-R35)+(O35*2))/E35,"")</f>
        <v>0.53333333333333333</v>
      </c>
      <c r="V35" s="22">
        <v>419</v>
      </c>
      <c r="W35" s="22" t="s">
        <v>97</v>
      </c>
      <c r="X35" s="22" t="s">
        <v>98</v>
      </c>
      <c r="Y35" s="66">
        <v>3092</v>
      </c>
      <c r="Z35" s="41"/>
      <c r="AA35" s="1" t="s">
        <v>84</v>
      </c>
      <c r="AB35" s="28" t="s">
        <v>129</v>
      </c>
    </row>
    <row r="36" spans="1:28" x14ac:dyDescent="0.3">
      <c r="A36" s="1" t="s">
        <v>46</v>
      </c>
      <c r="B36" s="1" t="s">
        <v>65</v>
      </c>
      <c r="C36" s="27" t="s">
        <v>121</v>
      </c>
      <c r="D36" s="38">
        <v>30</v>
      </c>
      <c r="E36" s="27">
        <v>13</v>
      </c>
      <c r="F36" s="27">
        <v>2</v>
      </c>
      <c r="G36" s="27">
        <v>3</v>
      </c>
      <c r="H36" s="27"/>
      <c r="I36" s="27"/>
      <c r="J36" s="27">
        <v>1</v>
      </c>
      <c r="K36" s="27">
        <v>2</v>
      </c>
      <c r="L36" s="27">
        <v>1</v>
      </c>
      <c r="M36" s="27">
        <v>2</v>
      </c>
      <c r="N36" s="27">
        <f t="shared" ref="N36:N41" si="4">SUM(L36:M36)</f>
        <v>3</v>
      </c>
      <c r="O36" s="39">
        <v>1</v>
      </c>
      <c r="P36" s="39">
        <v>1</v>
      </c>
      <c r="Q36" s="39">
        <v>0</v>
      </c>
      <c r="R36" s="39">
        <v>1</v>
      </c>
      <c r="S36" s="39">
        <v>0</v>
      </c>
      <c r="T36" s="39">
        <f t="shared" ref="T36:T41" si="5">(H36*3)+((F36-H36)*2)+J36</f>
        <v>5</v>
      </c>
      <c r="U36" s="40">
        <f t="shared" ref="U36:U47" si="6">IFERROR(((T36+Q36+N36-R36)+(O36*2))/E36,"")</f>
        <v>0.69230769230769229</v>
      </c>
      <c r="V36" s="22">
        <v>419</v>
      </c>
      <c r="W36" s="22" t="s">
        <v>97</v>
      </c>
      <c r="X36" s="22" t="s">
        <v>98</v>
      </c>
      <c r="Y36" s="66">
        <v>3092</v>
      </c>
      <c r="Z36" s="41"/>
      <c r="AA36" s="1" t="s">
        <v>84</v>
      </c>
      <c r="AB36" s="28" t="s">
        <v>129</v>
      </c>
    </row>
    <row r="37" spans="1:28" x14ac:dyDescent="0.3">
      <c r="A37" s="1" t="s">
        <v>46</v>
      </c>
      <c r="B37" s="1" t="s">
        <v>65</v>
      </c>
      <c r="C37" s="27" t="s">
        <v>87</v>
      </c>
      <c r="D37" s="38">
        <v>22</v>
      </c>
      <c r="E37" s="27">
        <v>16</v>
      </c>
      <c r="F37" s="27">
        <v>1</v>
      </c>
      <c r="G37" s="27">
        <v>7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1</v>
      </c>
      <c r="P37" s="39">
        <v>4</v>
      </c>
      <c r="Q37" s="39">
        <v>0</v>
      </c>
      <c r="R37" s="39">
        <v>2</v>
      </c>
      <c r="S37" s="39">
        <v>0</v>
      </c>
      <c r="T37" s="39">
        <f t="shared" si="5"/>
        <v>2</v>
      </c>
      <c r="U37" s="40">
        <f t="shared" si="6"/>
        <v>0.125</v>
      </c>
      <c r="V37" s="22">
        <v>419</v>
      </c>
      <c r="W37" s="22" t="s">
        <v>97</v>
      </c>
      <c r="X37" s="22" t="s">
        <v>98</v>
      </c>
      <c r="Y37" s="66">
        <v>3092</v>
      </c>
      <c r="Z37" s="41"/>
      <c r="AA37" s="1" t="s">
        <v>84</v>
      </c>
      <c r="AB37" s="28" t="s">
        <v>129</v>
      </c>
    </row>
    <row r="38" spans="1:28" x14ac:dyDescent="0.3">
      <c r="A38" s="1" t="s">
        <v>46</v>
      </c>
      <c r="B38" s="1" t="s">
        <v>65</v>
      </c>
      <c r="C38" s="27" t="s">
        <v>88</v>
      </c>
      <c r="D38" s="38">
        <v>20</v>
      </c>
      <c r="E38" s="27">
        <v>3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 t="shared" si="4"/>
        <v>1</v>
      </c>
      <c r="O38" s="39">
        <v>2</v>
      </c>
      <c r="P38" s="39">
        <v>0</v>
      </c>
      <c r="Q38" s="39">
        <v>0</v>
      </c>
      <c r="R38" s="39">
        <v>1</v>
      </c>
      <c r="S38" s="39">
        <v>0</v>
      </c>
      <c r="T38" s="39">
        <f t="shared" si="5"/>
        <v>0</v>
      </c>
      <c r="U38" s="40">
        <f t="shared" si="6"/>
        <v>1.3333333333333333</v>
      </c>
      <c r="V38" s="22">
        <v>419</v>
      </c>
      <c r="W38" s="22" t="s">
        <v>97</v>
      </c>
      <c r="X38" s="22" t="s">
        <v>98</v>
      </c>
      <c r="Y38" s="66">
        <v>3092</v>
      </c>
      <c r="Z38" s="41"/>
      <c r="AA38" s="1" t="s">
        <v>84</v>
      </c>
      <c r="AB38" s="28" t="s">
        <v>129</v>
      </c>
    </row>
    <row r="39" spans="1:28" x14ac:dyDescent="0.3">
      <c r="A39" s="1" t="s">
        <v>46</v>
      </c>
      <c r="B39" s="1" t="s">
        <v>65</v>
      </c>
      <c r="C39" s="27" t="s">
        <v>122</v>
      </c>
      <c r="D39" s="38">
        <v>14</v>
      </c>
      <c r="E39" s="27">
        <v>21</v>
      </c>
      <c r="F39" s="27">
        <v>2</v>
      </c>
      <c r="G39" s="27">
        <v>5</v>
      </c>
      <c r="H39" s="27"/>
      <c r="I39" s="27"/>
      <c r="J39" s="27">
        <v>6</v>
      </c>
      <c r="K39" s="27">
        <v>6</v>
      </c>
      <c r="L39" s="27">
        <v>3</v>
      </c>
      <c r="M39" s="27">
        <v>2</v>
      </c>
      <c r="N39" s="27">
        <f t="shared" si="4"/>
        <v>5</v>
      </c>
      <c r="O39" s="39">
        <v>0</v>
      </c>
      <c r="P39" s="39">
        <v>5</v>
      </c>
      <c r="Q39" s="39">
        <v>1</v>
      </c>
      <c r="R39" s="39">
        <v>4</v>
      </c>
      <c r="S39" s="39">
        <v>0</v>
      </c>
      <c r="T39" s="39">
        <f t="shared" si="5"/>
        <v>10</v>
      </c>
      <c r="U39" s="40">
        <f t="shared" si="6"/>
        <v>0.5714285714285714</v>
      </c>
      <c r="V39" s="22">
        <v>419</v>
      </c>
      <c r="W39" s="22" t="s">
        <v>97</v>
      </c>
      <c r="X39" s="22" t="s">
        <v>98</v>
      </c>
      <c r="Y39" s="66">
        <v>3092</v>
      </c>
      <c r="Z39" s="41"/>
      <c r="AA39" s="1" t="s">
        <v>84</v>
      </c>
      <c r="AB39" s="28" t="s">
        <v>129</v>
      </c>
    </row>
    <row r="40" spans="1:28" x14ac:dyDescent="0.3">
      <c r="A40" s="1" t="s">
        <v>46</v>
      </c>
      <c r="B40" s="1" t="s">
        <v>65</v>
      </c>
      <c r="C40" s="27" t="s">
        <v>123</v>
      </c>
      <c r="D40" s="38">
        <v>32</v>
      </c>
      <c r="E40" s="27">
        <v>7</v>
      </c>
      <c r="F40" s="27">
        <v>0</v>
      </c>
      <c r="G40" s="27">
        <v>1</v>
      </c>
      <c r="H40" s="27"/>
      <c r="I40" s="27"/>
      <c r="J40" s="27">
        <v>2</v>
      </c>
      <c r="K40" s="27">
        <v>2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0</v>
      </c>
      <c r="Q40" s="39">
        <v>1</v>
      </c>
      <c r="R40" s="39">
        <v>0</v>
      </c>
      <c r="S40" s="39">
        <v>0</v>
      </c>
      <c r="T40" s="39">
        <f t="shared" si="5"/>
        <v>2</v>
      </c>
      <c r="U40" s="40">
        <f t="shared" si="6"/>
        <v>0.42857142857142855</v>
      </c>
      <c r="V40" s="22">
        <v>419</v>
      </c>
      <c r="W40" s="22" t="s">
        <v>97</v>
      </c>
      <c r="X40" s="22" t="s">
        <v>98</v>
      </c>
      <c r="Y40" s="66">
        <v>3092</v>
      </c>
      <c r="Z40" s="41"/>
      <c r="AA40" s="1" t="s">
        <v>84</v>
      </c>
      <c r="AB40" s="28" t="s">
        <v>129</v>
      </c>
    </row>
    <row r="41" spans="1:28" x14ac:dyDescent="0.3">
      <c r="A41" s="1" t="s">
        <v>46</v>
      </c>
      <c r="B41" s="1" t="s">
        <v>65</v>
      </c>
      <c r="C41" s="27" t="s">
        <v>90</v>
      </c>
      <c r="D41" s="38">
        <v>42</v>
      </c>
      <c r="E41" s="27">
        <v>21</v>
      </c>
      <c r="F41" s="27">
        <v>3</v>
      </c>
      <c r="G41" s="27">
        <v>10</v>
      </c>
      <c r="H41" s="27"/>
      <c r="I41" s="27"/>
      <c r="J41" s="27">
        <v>0</v>
      </c>
      <c r="K41" s="27">
        <v>0</v>
      </c>
      <c r="L41" s="27">
        <v>1</v>
      </c>
      <c r="M41" s="27">
        <v>5</v>
      </c>
      <c r="N41" s="27">
        <f t="shared" si="4"/>
        <v>6</v>
      </c>
      <c r="O41" s="39">
        <v>0</v>
      </c>
      <c r="P41" s="39">
        <v>1</v>
      </c>
      <c r="Q41" s="39">
        <v>0</v>
      </c>
      <c r="R41" s="39">
        <v>0</v>
      </c>
      <c r="S41" s="39">
        <v>2</v>
      </c>
      <c r="T41" s="39">
        <f t="shared" si="5"/>
        <v>6</v>
      </c>
      <c r="U41" s="40">
        <f t="shared" si="6"/>
        <v>0.5714285714285714</v>
      </c>
      <c r="V41" s="22">
        <v>419</v>
      </c>
      <c r="W41" s="22" t="s">
        <v>97</v>
      </c>
      <c r="X41" s="22" t="s">
        <v>98</v>
      </c>
      <c r="Y41" s="66">
        <v>3092</v>
      </c>
      <c r="Z41" s="41"/>
      <c r="AA41" s="1" t="s">
        <v>84</v>
      </c>
      <c r="AB41" s="28" t="s">
        <v>129</v>
      </c>
    </row>
    <row r="42" spans="1:28" x14ac:dyDescent="0.3">
      <c r="A42" s="1" t="s">
        <v>46</v>
      </c>
      <c r="B42" s="1" t="s">
        <v>65</v>
      </c>
      <c r="C42" s="27" t="s">
        <v>91</v>
      </c>
      <c r="D42" s="38">
        <v>15</v>
      </c>
      <c r="E42" s="27">
        <v>40</v>
      </c>
      <c r="F42" s="27">
        <v>5</v>
      </c>
      <c r="G42" s="27">
        <v>15</v>
      </c>
      <c r="H42" s="27"/>
      <c r="I42" s="27"/>
      <c r="J42" s="27">
        <v>6</v>
      </c>
      <c r="K42" s="27">
        <v>8</v>
      </c>
      <c r="L42" s="27">
        <v>3</v>
      </c>
      <c r="M42" s="27">
        <v>6</v>
      </c>
      <c r="N42" s="27">
        <f>SUM(L42:M42)</f>
        <v>9</v>
      </c>
      <c r="O42" s="39">
        <v>5</v>
      </c>
      <c r="P42" s="39">
        <v>2</v>
      </c>
      <c r="Q42" s="39">
        <v>3</v>
      </c>
      <c r="R42" s="39">
        <v>4</v>
      </c>
      <c r="S42" s="39">
        <v>0</v>
      </c>
      <c r="T42" s="39">
        <f>(H42*3)+((F42-H42)*2)+J42</f>
        <v>16</v>
      </c>
      <c r="U42" s="40">
        <f t="shared" si="6"/>
        <v>0.85</v>
      </c>
      <c r="V42" s="22">
        <v>419</v>
      </c>
      <c r="W42" s="22" t="s">
        <v>97</v>
      </c>
      <c r="X42" s="22" t="s">
        <v>98</v>
      </c>
      <c r="Y42" s="66">
        <v>3092</v>
      </c>
      <c r="Z42" s="41"/>
      <c r="AA42" s="1" t="s">
        <v>84</v>
      </c>
      <c r="AB42" s="28" t="s">
        <v>129</v>
      </c>
    </row>
    <row r="43" spans="1:28" x14ac:dyDescent="0.3">
      <c r="A43" s="1" t="s">
        <v>46</v>
      </c>
      <c r="B43" s="1" t="s">
        <v>65</v>
      </c>
      <c r="C43" s="27" t="s">
        <v>92</v>
      </c>
      <c r="D43" s="38">
        <v>10</v>
      </c>
      <c r="E43" s="27">
        <v>45</v>
      </c>
      <c r="F43" s="27">
        <v>13</v>
      </c>
      <c r="G43" s="27">
        <v>27</v>
      </c>
      <c r="H43" s="27"/>
      <c r="I43" s="27"/>
      <c r="J43" s="27">
        <v>9</v>
      </c>
      <c r="K43" s="27">
        <v>12</v>
      </c>
      <c r="L43" s="27">
        <v>4</v>
      </c>
      <c r="M43" s="27">
        <v>8</v>
      </c>
      <c r="N43" s="27">
        <f>SUM(L43:M43)</f>
        <v>12</v>
      </c>
      <c r="O43" s="39">
        <v>5</v>
      </c>
      <c r="P43" s="39">
        <v>3</v>
      </c>
      <c r="Q43" s="39">
        <v>4</v>
      </c>
      <c r="R43" s="39">
        <v>6</v>
      </c>
      <c r="S43" s="39">
        <v>1</v>
      </c>
      <c r="T43" s="39">
        <f>(H43*3)+((F43-H43)*2)+J43</f>
        <v>35</v>
      </c>
      <c r="U43" s="40">
        <f t="shared" si="6"/>
        <v>1.2222222222222223</v>
      </c>
      <c r="V43" s="22">
        <v>419</v>
      </c>
      <c r="W43" s="22" t="s">
        <v>97</v>
      </c>
      <c r="X43" s="22" t="s">
        <v>98</v>
      </c>
      <c r="Y43" s="66">
        <v>3092</v>
      </c>
      <c r="Z43" s="41"/>
      <c r="AA43" s="1" t="s">
        <v>84</v>
      </c>
      <c r="AB43" s="28" t="s">
        <v>129</v>
      </c>
    </row>
    <row r="44" spans="1:28" x14ac:dyDescent="0.3">
      <c r="A44" s="1" t="s">
        <v>46</v>
      </c>
      <c r="B44" s="1" t="s">
        <v>65</v>
      </c>
      <c r="C44" s="27" t="s">
        <v>93</v>
      </c>
      <c r="D44" s="38">
        <v>33</v>
      </c>
      <c r="E44" s="27">
        <v>7</v>
      </c>
      <c r="F44" s="27">
        <v>0</v>
      </c>
      <c r="G44" s="27">
        <v>0</v>
      </c>
      <c r="H44" s="27"/>
      <c r="I44" s="27"/>
      <c r="J44" s="27">
        <v>2</v>
      </c>
      <c r="K44" s="27">
        <v>2</v>
      </c>
      <c r="L44" s="27">
        <v>1</v>
      </c>
      <c r="M44" s="27">
        <v>3</v>
      </c>
      <c r="N44" s="27">
        <f>SUM(L44:M44)</f>
        <v>4</v>
      </c>
      <c r="O44" s="39">
        <v>0</v>
      </c>
      <c r="P44" s="39">
        <v>4</v>
      </c>
      <c r="Q44" s="39">
        <v>2</v>
      </c>
      <c r="R44" s="39">
        <v>1</v>
      </c>
      <c r="S44" s="39">
        <v>0</v>
      </c>
      <c r="T44" s="39">
        <f>(H44*3)+((F44-H44)*2)+J44</f>
        <v>2</v>
      </c>
      <c r="U44" s="40">
        <f t="shared" si="6"/>
        <v>1</v>
      </c>
      <c r="V44" s="22">
        <v>419</v>
      </c>
      <c r="W44" s="22" t="s">
        <v>97</v>
      </c>
      <c r="X44" s="22" t="s">
        <v>98</v>
      </c>
      <c r="Y44" s="66">
        <v>3092</v>
      </c>
      <c r="Z44" s="41"/>
      <c r="AA44" s="1" t="s">
        <v>84</v>
      </c>
      <c r="AB44" s="28" t="s">
        <v>129</v>
      </c>
    </row>
    <row r="45" spans="1:28" x14ac:dyDescent="0.3">
      <c r="A45" s="1" t="s">
        <v>46</v>
      </c>
      <c r="B45" s="1" t="s">
        <v>65</v>
      </c>
      <c r="C45" s="27" t="s">
        <v>94</v>
      </c>
      <c r="D45" s="38">
        <v>24</v>
      </c>
      <c r="E45" s="27" t="s">
        <v>488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>
        <v>419</v>
      </c>
      <c r="W45" s="22" t="s">
        <v>97</v>
      </c>
      <c r="X45" s="22" t="s">
        <v>98</v>
      </c>
      <c r="Y45" s="66">
        <v>3092</v>
      </c>
      <c r="Z45" s="41"/>
      <c r="AA45" s="1" t="s">
        <v>84</v>
      </c>
      <c r="AB45" s="28" t="s">
        <v>129</v>
      </c>
    </row>
    <row r="46" spans="1:28" x14ac:dyDescent="0.3">
      <c r="A46" s="1" t="s">
        <v>46</v>
      </c>
      <c r="B46" s="1" t="s">
        <v>65</v>
      </c>
      <c r="C46" s="27" t="s">
        <v>95</v>
      </c>
      <c r="D46" s="38">
        <v>35</v>
      </c>
      <c r="E46" s="27">
        <v>17</v>
      </c>
      <c r="F46" s="27">
        <v>3</v>
      </c>
      <c r="G46" s="27">
        <v>8</v>
      </c>
      <c r="H46" s="27"/>
      <c r="I46" s="27"/>
      <c r="J46" s="27">
        <v>2</v>
      </c>
      <c r="K46" s="27">
        <v>2</v>
      </c>
      <c r="L46" s="27">
        <v>3</v>
      </c>
      <c r="M46" s="27">
        <v>6</v>
      </c>
      <c r="N46" s="27">
        <f>SUM(L46:M46)</f>
        <v>9</v>
      </c>
      <c r="O46" s="39">
        <v>1</v>
      </c>
      <c r="P46" s="39">
        <v>4</v>
      </c>
      <c r="Q46" s="39">
        <v>1</v>
      </c>
      <c r="R46" s="39">
        <v>1</v>
      </c>
      <c r="S46" s="39">
        <v>1</v>
      </c>
      <c r="T46" s="39">
        <f>(H46*3)+((F46-H46)*2)+J46</f>
        <v>8</v>
      </c>
      <c r="U46" s="40">
        <f t="shared" si="6"/>
        <v>1.1176470588235294</v>
      </c>
      <c r="V46" s="22">
        <v>419</v>
      </c>
      <c r="W46" s="22" t="s">
        <v>97</v>
      </c>
      <c r="X46" s="22" t="s">
        <v>98</v>
      </c>
      <c r="Y46" s="66">
        <v>3092</v>
      </c>
      <c r="Z46" s="41"/>
      <c r="AA46" s="1" t="s">
        <v>84</v>
      </c>
      <c r="AB46" s="28" t="s">
        <v>129</v>
      </c>
    </row>
    <row r="47" spans="1:28" x14ac:dyDescent="0.3">
      <c r="A47" s="1" t="s">
        <v>46</v>
      </c>
      <c r="B47" s="1" t="s">
        <v>65</v>
      </c>
      <c r="C47" s="27" t="s">
        <v>96</v>
      </c>
      <c r="D47" s="38">
        <v>40</v>
      </c>
      <c r="E47" s="27">
        <v>20</v>
      </c>
      <c r="F47" s="27">
        <v>4</v>
      </c>
      <c r="G47" s="27">
        <v>8</v>
      </c>
      <c r="H47" s="27"/>
      <c r="I47" s="27"/>
      <c r="J47" s="27">
        <v>6</v>
      </c>
      <c r="K47" s="27">
        <v>6</v>
      </c>
      <c r="L47" s="27">
        <v>4</v>
      </c>
      <c r="M47" s="27">
        <v>3</v>
      </c>
      <c r="N47" s="27">
        <f>SUM(L47:M47)</f>
        <v>7</v>
      </c>
      <c r="O47" s="39">
        <v>1</v>
      </c>
      <c r="P47" s="39">
        <v>5</v>
      </c>
      <c r="Q47" s="39">
        <v>1</v>
      </c>
      <c r="R47" s="39">
        <v>2</v>
      </c>
      <c r="S47" s="39">
        <v>2</v>
      </c>
      <c r="T47" s="39">
        <f>(H47*3)+((F47-H47)*2)+J47</f>
        <v>14</v>
      </c>
      <c r="U47" s="40">
        <f t="shared" si="6"/>
        <v>1.1000000000000001</v>
      </c>
      <c r="V47" s="22">
        <v>419</v>
      </c>
      <c r="W47" s="22" t="s">
        <v>97</v>
      </c>
      <c r="X47" s="22" t="s">
        <v>98</v>
      </c>
      <c r="Y47" s="66">
        <v>3092</v>
      </c>
      <c r="Z47" s="41"/>
      <c r="AA47" s="1" t="s">
        <v>84</v>
      </c>
      <c r="AB47" s="28" t="s">
        <v>129</v>
      </c>
    </row>
    <row r="48" spans="1:28" x14ac:dyDescent="0.3">
      <c r="A48" s="43" t="s">
        <v>46</v>
      </c>
      <c r="B48" s="43" t="s">
        <v>65</v>
      </c>
      <c r="C48" s="44" t="s">
        <v>40</v>
      </c>
      <c r="D48" s="43"/>
      <c r="E48" s="44">
        <f t="shared" ref="E48:T48" si="7">SUM(E35:E47)</f>
        <v>240</v>
      </c>
      <c r="F48" s="44">
        <f t="shared" si="7"/>
        <v>38</v>
      </c>
      <c r="G48" s="44">
        <f t="shared" si="7"/>
        <v>95</v>
      </c>
      <c r="H48" s="44">
        <f t="shared" si="7"/>
        <v>0</v>
      </c>
      <c r="I48" s="44">
        <f t="shared" si="7"/>
        <v>0</v>
      </c>
      <c r="J48" s="44">
        <f t="shared" si="7"/>
        <v>34</v>
      </c>
      <c r="K48" s="44">
        <f t="shared" si="7"/>
        <v>40</v>
      </c>
      <c r="L48" s="44">
        <f t="shared" si="7"/>
        <v>22</v>
      </c>
      <c r="M48" s="44">
        <f t="shared" si="7"/>
        <v>35</v>
      </c>
      <c r="N48" s="44">
        <f t="shared" si="7"/>
        <v>57</v>
      </c>
      <c r="O48" s="44">
        <f t="shared" si="7"/>
        <v>19</v>
      </c>
      <c r="P48" s="44">
        <f t="shared" si="7"/>
        <v>31</v>
      </c>
      <c r="Q48" s="44">
        <f t="shared" si="7"/>
        <v>16</v>
      </c>
      <c r="R48" s="44">
        <f t="shared" si="7"/>
        <v>26</v>
      </c>
      <c r="S48" s="44">
        <f t="shared" si="7"/>
        <v>6</v>
      </c>
      <c r="T48" s="44">
        <f t="shared" si="7"/>
        <v>110</v>
      </c>
      <c r="U48" s="45">
        <f>((T48+Q48+N48-R48)+(O48*2))/E48</f>
        <v>0.8125</v>
      </c>
      <c r="V48" s="46">
        <v>419</v>
      </c>
      <c r="W48" s="46" t="s">
        <v>97</v>
      </c>
      <c r="X48" s="46" t="s">
        <v>98</v>
      </c>
      <c r="Y48" s="92">
        <v>3092</v>
      </c>
      <c r="Z48" s="47"/>
      <c r="AA48" s="43" t="s">
        <v>84</v>
      </c>
      <c r="AB48" s="71" t="s">
        <v>129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0.4</v>
      </c>
      <c r="H49" s="27"/>
      <c r="I49" s="1"/>
      <c r="J49" s="48" t="s">
        <v>42</v>
      </c>
      <c r="K49" s="50">
        <f>J48/K48</f>
        <v>0.85</v>
      </c>
      <c r="L49" s="1"/>
      <c r="M49" s="39" t="s">
        <v>43</v>
      </c>
      <c r="N49" s="51">
        <v>5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pageMargins left="0.25" right="0.25" top="0.75" bottom="0.75" header="0.3" footer="0.3"/>
  <pageSetup scale="64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A216-9667-4BC3-AABF-5EEE8B6B98FD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384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29612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279</v>
      </c>
      <c r="D4" s="7" t="s">
        <v>5</v>
      </c>
      <c r="E4" s="8"/>
      <c r="F4" s="5"/>
      <c r="G4" s="1"/>
      <c r="J4" s="15" t="s">
        <v>280</v>
      </c>
      <c r="K4" s="16" t="s">
        <v>45</v>
      </c>
      <c r="L4" s="17"/>
      <c r="M4" s="18"/>
      <c r="N4" s="19">
        <v>23</v>
      </c>
      <c r="O4" s="19">
        <v>26</v>
      </c>
      <c r="P4" s="19">
        <v>24</v>
      </c>
      <c r="Q4" s="19">
        <v>16</v>
      </c>
      <c r="R4" s="20"/>
      <c r="S4" s="21">
        <f>SUM(N4:R4)</f>
        <v>89</v>
      </c>
      <c r="T4" s="22">
        <v>421</v>
      </c>
    </row>
    <row r="5" spans="1:28" x14ac:dyDescent="0.3">
      <c r="B5" s="1"/>
      <c r="C5" s="6" t="s">
        <v>227</v>
      </c>
      <c r="D5" s="7" t="s">
        <v>6</v>
      </c>
      <c r="E5" s="1"/>
      <c r="F5" s="1"/>
      <c r="G5" s="1"/>
      <c r="J5" s="15" t="s">
        <v>127</v>
      </c>
      <c r="K5" s="16" t="s">
        <v>62</v>
      </c>
      <c r="L5" s="17"/>
      <c r="M5" s="18"/>
      <c r="N5" s="19">
        <v>27</v>
      </c>
      <c r="O5" s="19">
        <v>16</v>
      </c>
      <c r="P5" s="19">
        <v>34</v>
      </c>
      <c r="Q5" s="19">
        <v>23</v>
      </c>
      <c r="R5" s="20"/>
      <c r="S5" s="21">
        <f>SUM(N5:R5)</f>
        <v>100</v>
      </c>
      <c r="T5" s="22">
        <v>421</v>
      </c>
      <c r="U5" s="1"/>
      <c r="V5" s="1"/>
      <c r="W5" s="1"/>
    </row>
    <row r="6" spans="1:28" x14ac:dyDescent="0.3">
      <c r="C6" s="63">
        <v>856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453</v>
      </c>
      <c r="D7" s="7" t="s">
        <v>8</v>
      </c>
      <c r="G7" s="1"/>
      <c r="S7" s="1"/>
      <c r="T7" s="25" t="s">
        <v>9</v>
      </c>
      <c r="U7" s="1"/>
      <c r="V7" s="26">
        <v>421</v>
      </c>
      <c r="W7" s="1"/>
    </row>
    <row r="8" spans="1:28" x14ac:dyDescent="0.3">
      <c r="B8" s="1"/>
      <c r="C8" s="24" t="s">
        <v>454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19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32</v>
      </c>
      <c r="E13" s="27">
        <v>30</v>
      </c>
      <c r="F13" s="27">
        <v>4</v>
      </c>
      <c r="G13" s="27">
        <v>5</v>
      </c>
      <c r="H13" s="27"/>
      <c r="I13" s="27"/>
      <c r="J13" s="27">
        <v>5</v>
      </c>
      <c r="K13" s="27">
        <v>8</v>
      </c>
      <c r="L13" s="83"/>
      <c r="M13" s="27">
        <v>7</v>
      </c>
      <c r="N13" s="27">
        <f>SUM(L13:M13)</f>
        <v>7</v>
      </c>
      <c r="O13" s="27">
        <v>1</v>
      </c>
      <c r="P13" s="39">
        <v>2</v>
      </c>
      <c r="Q13" s="83"/>
      <c r="R13" s="83"/>
      <c r="S13" s="83"/>
      <c r="T13" s="27">
        <f>+(F13*2)+J13</f>
        <v>13</v>
      </c>
      <c r="U13" s="40">
        <f>IFERROR(((T13+Q13+N13-R13)+(O13*2))/E13,"")</f>
        <v>0.73333333333333328</v>
      </c>
      <c r="V13" s="22">
        <v>421</v>
      </c>
      <c r="W13" s="22" t="s">
        <v>82</v>
      </c>
      <c r="X13" s="22" t="s">
        <v>83</v>
      </c>
      <c r="Y13" s="66">
        <v>856</v>
      </c>
      <c r="Z13" s="41"/>
      <c r="AA13" s="1" t="s">
        <v>99</v>
      </c>
      <c r="AB13" s="28" t="s">
        <v>281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27">
        <v>35</v>
      </c>
      <c r="F14" s="27">
        <v>3</v>
      </c>
      <c r="G14" s="27">
        <v>7</v>
      </c>
      <c r="H14" s="27"/>
      <c r="I14" s="27"/>
      <c r="J14" s="27">
        <v>0</v>
      </c>
      <c r="K14" s="27">
        <v>0</v>
      </c>
      <c r="L14" s="83"/>
      <c r="M14" s="27">
        <v>3</v>
      </c>
      <c r="N14" s="27">
        <f t="shared" ref="N14:N17" si="0">SUM(L14:M14)</f>
        <v>3</v>
      </c>
      <c r="O14" s="39">
        <v>3</v>
      </c>
      <c r="P14" s="39">
        <v>4</v>
      </c>
      <c r="Q14" s="85"/>
      <c r="R14" s="85"/>
      <c r="S14" s="85"/>
      <c r="T14" s="27">
        <f t="shared" ref="T14:T21" si="1">+(F14*2)+J14</f>
        <v>6</v>
      </c>
      <c r="U14" s="40">
        <f t="shared" ref="U14:U21" si="2">IFERROR(((T14+Q14+N14-R14)+(O14*2))/E14,"")</f>
        <v>0.42857142857142855</v>
      </c>
      <c r="V14" s="22">
        <v>421</v>
      </c>
      <c r="W14" s="22" t="s">
        <v>82</v>
      </c>
      <c r="X14" s="22" t="s">
        <v>83</v>
      </c>
      <c r="Y14" s="66">
        <v>856</v>
      </c>
      <c r="Z14" s="41"/>
      <c r="AA14" s="1" t="s">
        <v>99</v>
      </c>
      <c r="AB14" s="28" t="s">
        <v>281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44</v>
      </c>
      <c r="E15" s="27">
        <v>42</v>
      </c>
      <c r="F15" s="27">
        <v>11</v>
      </c>
      <c r="G15" s="27">
        <v>17</v>
      </c>
      <c r="H15" s="27"/>
      <c r="I15" s="27"/>
      <c r="J15" s="27">
        <v>0</v>
      </c>
      <c r="K15" s="27"/>
      <c r="L15" s="83"/>
      <c r="M15" s="27">
        <v>7</v>
      </c>
      <c r="N15" s="27">
        <f t="shared" si="0"/>
        <v>7</v>
      </c>
      <c r="O15" s="39">
        <v>5</v>
      </c>
      <c r="P15" s="39">
        <v>4</v>
      </c>
      <c r="Q15" s="85"/>
      <c r="R15" s="85"/>
      <c r="S15" s="85"/>
      <c r="T15" s="27">
        <f t="shared" si="1"/>
        <v>22</v>
      </c>
      <c r="U15" s="40">
        <f t="shared" si="2"/>
        <v>0.9285714285714286</v>
      </c>
      <c r="V15" s="22">
        <v>421</v>
      </c>
      <c r="W15" s="22" t="s">
        <v>82</v>
      </c>
      <c r="X15" s="22" t="s">
        <v>83</v>
      </c>
      <c r="Y15" s="66">
        <v>856</v>
      </c>
      <c r="Z15" s="41"/>
      <c r="AA15" s="1" t="s">
        <v>99</v>
      </c>
      <c r="AB15" s="28" t="s">
        <v>281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30</v>
      </c>
      <c r="E16" s="27">
        <v>32</v>
      </c>
      <c r="F16" s="27">
        <v>4</v>
      </c>
      <c r="G16" s="27">
        <v>10</v>
      </c>
      <c r="H16" s="27"/>
      <c r="I16" s="27"/>
      <c r="J16" s="27">
        <v>8</v>
      </c>
      <c r="K16" s="27">
        <v>10</v>
      </c>
      <c r="L16" s="83"/>
      <c r="M16" s="27">
        <v>9</v>
      </c>
      <c r="N16" s="27">
        <f t="shared" si="0"/>
        <v>9</v>
      </c>
      <c r="O16" s="39">
        <v>5</v>
      </c>
      <c r="P16" s="39">
        <v>3</v>
      </c>
      <c r="Q16" s="85"/>
      <c r="R16" s="85"/>
      <c r="S16" s="85"/>
      <c r="T16" s="27">
        <f t="shared" si="1"/>
        <v>16</v>
      </c>
      <c r="U16" s="40">
        <f t="shared" si="2"/>
        <v>1.09375</v>
      </c>
      <c r="V16" s="22">
        <v>421</v>
      </c>
      <c r="W16" s="22" t="s">
        <v>82</v>
      </c>
      <c r="X16" s="22" t="s">
        <v>83</v>
      </c>
      <c r="Y16" s="66">
        <v>856</v>
      </c>
      <c r="Z16" s="41"/>
      <c r="AA16" s="1" t="s">
        <v>99</v>
      </c>
      <c r="AB16" s="28" t="s">
        <v>281</v>
      </c>
    </row>
    <row r="17" spans="1:28" x14ac:dyDescent="0.3">
      <c r="A17" s="1" t="s">
        <v>61</v>
      </c>
      <c r="B17" s="1" t="s">
        <v>46</v>
      </c>
      <c r="C17" s="27" t="s">
        <v>52</v>
      </c>
      <c r="D17" s="38">
        <v>11</v>
      </c>
      <c r="E17" s="27"/>
      <c r="F17" s="27">
        <v>3</v>
      </c>
      <c r="G17" s="27"/>
      <c r="H17" s="27"/>
      <c r="I17" s="27"/>
      <c r="J17" s="27">
        <v>0</v>
      </c>
      <c r="K17" s="27"/>
      <c r="L17" s="83"/>
      <c r="M17" s="27"/>
      <c r="N17" s="27">
        <f t="shared" si="0"/>
        <v>0</v>
      </c>
      <c r="O17" s="39"/>
      <c r="P17" s="39"/>
      <c r="Q17" s="85"/>
      <c r="R17" s="85"/>
      <c r="S17" s="85"/>
      <c r="T17" s="27">
        <f t="shared" si="1"/>
        <v>6</v>
      </c>
      <c r="U17" s="40" t="str">
        <f t="shared" si="2"/>
        <v/>
      </c>
      <c r="V17" s="22">
        <v>421</v>
      </c>
      <c r="W17" s="22" t="s">
        <v>82</v>
      </c>
      <c r="X17" s="22" t="s">
        <v>83</v>
      </c>
      <c r="Y17" s="66">
        <v>856</v>
      </c>
      <c r="Z17" s="41"/>
      <c r="AA17" s="1" t="s">
        <v>99</v>
      </c>
      <c r="AB17" s="28" t="s">
        <v>281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31</v>
      </c>
      <c r="E18" s="27">
        <v>18</v>
      </c>
      <c r="F18" s="27">
        <v>3</v>
      </c>
      <c r="G18" s="27">
        <v>3</v>
      </c>
      <c r="H18" s="27"/>
      <c r="I18" s="27"/>
      <c r="J18" s="27">
        <v>0</v>
      </c>
      <c r="K18" s="27">
        <v>0</v>
      </c>
      <c r="L18" s="83"/>
      <c r="M18" s="27">
        <v>7</v>
      </c>
      <c r="N18" s="27">
        <f>SUM(L18:M18)</f>
        <v>7</v>
      </c>
      <c r="O18" s="39">
        <v>6</v>
      </c>
      <c r="P18" s="39">
        <v>4</v>
      </c>
      <c r="Q18" s="85"/>
      <c r="R18" s="85"/>
      <c r="S18" s="85"/>
      <c r="T18" s="27">
        <f t="shared" si="1"/>
        <v>6</v>
      </c>
      <c r="U18" s="40">
        <f t="shared" si="2"/>
        <v>1.3888888888888888</v>
      </c>
      <c r="V18" s="22">
        <v>421</v>
      </c>
      <c r="W18" s="22" t="s">
        <v>82</v>
      </c>
      <c r="X18" s="22" t="s">
        <v>83</v>
      </c>
      <c r="Y18" s="66">
        <v>856</v>
      </c>
      <c r="Z18" s="41"/>
      <c r="AA18" s="1" t="s">
        <v>99</v>
      </c>
      <c r="AB18" s="28" t="s">
        <v>281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33</v>
      </c>
      <c r="E19" s="27" t="s">
        <v>372</v>
      </c>
      <c r="F19" s="27"/>
      <c r="G19" s="27"/>
      <c r="H19" s="27"/>
      <c r="I19" s="27"/>
      <c r="J19" s="27"/>
      <c r="K19" s="27"/>
      <c r="L19" s="83"/>
      <c r="M19" s="27"/>
      <c r="N19" s="27"/>
      <c r="O19" s="39"/>
      <c r="P19" s="39"/>
      <c r="Q19" s="85"/>
      <c r="R19" s="85"/>
      <c r="S19" s="85"/>
      <c r="T19" s="27"/>
      <c r="U19" s="40" t="str">
        <f t="shared" si="2"/>
        <v/>
      </c>
      <c r="V19" s="22">
        <v>421</v>
      </c>
      <c r="W19" s="22" t="s">
        <v>82</v>
      </c>
      <c r="X19" s="22" t="s">
        <v>83</v>
      </c>
      <c r="Y19" s="66">
        <v>856</v>
      </c>
      <c r="Z19" s="41"/>
      <c r="AA19" s="1" t="s">
        <v>99</v>
      </c>
      <c r="AB19" s="28" t="s">
        <v>281</v>
      </c>
    </row>
    <row r="20" spans="1:28" x14ac:dyDescent="0.3">
      <c r="A20" s="1" t="s">
        <v>61</v>
      </c>
      <c r="B20" s="1" t="s">
        <v>46</v>
      </c>
      <c r="C20" s="27" t="s">
        <v>55</v>
      </c>
      <c r="D20" s="38">
        <v>23</v>
      </c>
      <c r="E20" s="27">
        <v>36</v>
      </c>
      <c r="F20" s="27">
        <v>5</v>
      </c>
      <c r="G20" s="27">
        <v>13</v>
      </c>
      <c r="H20" s="27"/>
      <c r="I20" s="27"/>
      <c r="J20" s="27">
        <v>0</v>
      </c>
      <c r="K20" s="27">
        <v>0</v>
      </c>
      <c r="L20" s="83"/>
      <c r="M20" s="27">
        <v>2</v>
      </c>
      <c r="N20" s="27">
        <f>SUM(L20:M20)</f>
        <v>2</v>
      </c>
      <c r="O20" s="39">
        <v>2</v>
      </c>
      <c r="P20" s="39">
        <v>3</v>
      </c>
      <c r="Q20" s="85"/>
      <c r="R20" s="85"/>
      <c r="S20" s="85"/>
      <c r="T20" s="27">
        <f t="shared" si="1"/>
        <v>10</v>
      </c>
      <c r="U20" s="40">
        <f t="shared" si="2"/>
        <v>0.44444444444444442</v>
      </c>
      <c r="V20" s="22">
        <v>421</v>
      </c>
      <c r="W20" s="22" t="s">
        <v>82</v>
      </c>
      <c r="X20" s="22" t="s">
        <v>83</v>
      </c>
      <c r="Y20" s="66">
        <v>856</v>
      </c>
      <c r="Z20" s="41"/>
      <c r="AA20" s="1" t="s">
        <v>99</v>
      </c>
      <c r="AB20" s="28" t="s">
        <v>281</v>
      </c>
    </row>
    <row r="21" spans="1:28" x14ac:dyDescent="0.3">
      <c r="A21" s="1" t="s">
        <v>61</v>
      </c>
      <c r="B21" s="1" t="s">
        <v>46</v>
      </c>
      <c r="C21" s="27" t="s">
        <v>56</v>
      </c>
      <c r="D21" s="38">
        <v>22</v>
      </c>
      <c r="E21" s="27">
        <v>22</v>
      </c>
      <c r="F21" s="27">
        <v>4</v>
      </c>
      <c r="G21" s="27">
        <v>8</v>
      </c>
      <c r="H21" s="27"/>
      <c r="I21" s="27"/>
      <c r="J21" s="27">
        <v>2</v>
      </c>
      <c r="K21" s="27">
        <v>2</v>
      </c>
      <c r="L21" s="83"/>
      <c r="M21" s="27">
        <v>3</v>
      </c>
      <c r="N21" s="27">
        <f>SUM(L21:M21)</f>
        <v>3</v>
      </c>
      <c r="O21" s="39">
        <v>0</v>
      </c>
      <c r="P21" s="39">
        <v>3</v>
      </c>
      <c r="Q21" s="85"/>
      <c r="R21" s="85"/>
      <c r="S21" s="85"/>
      <c r="T21" s="27">
        <f t="shared" si="1"/>
        <v>10</v>
      </c>
      <c r="U21" s="40">
        <f t="shared" si="2"/>
        <v>0.59090909090909094</v>
      </c>
      <c r="V21" s="22">
        <v>421</v>
      </c>
      <c r="W21" s="22" t="s">
        <v>82</v>
      </c>
      <c r="X21" s="22" t="s">
        <v>83</v>
      </c>
      <c r="Y21" s="66">
        <v>856</v>
      </c>
      <c r="Z21" s="41"/>
      <c r="AA21" s="1" t="s">
        <v>99</v>
      </c>
      <c r="AB21" s="28" t="s">
        <v>281</v>
      </c>
    </row>
    <row r="22" spans="1:28" x14ac:dyDescent="0.3">
      <c r="A22" s="1" t="s">
        <v>61</v>
      </c>
      <c r="B22" s="1" t="s">
        <v>46</v>
      </c>
      <c r="C22" s="55" t="s">
        <v>39</v>
      </c>
      <c r="D22" s="1"/>
      <c r="E22" s="55">
        <v>25</v>
      </c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42"/>
      <c r="Q22" s="42"/>
      <c r="R22" s="55">
        <v>19</v>
      </c>
      <c r="S22" s="42"/>
      <c r="T22" s="27"/>
      <c r="U22" s="40" t="str">
        <f t="shared" ref="U22" si="3">_xlfn.IFNA("",((T22+Q22+N22-R22)+(O22*2))/E22)</f>
        <v/>
      </c>
      <c r="V22" s="22">
        <v>421</v>
      </c>
      <c r="W22" s="22" t="s">
        <v>82</v>
      </c>
      <c r="X22" s="22" t="s">
        <v>83</v>
      </c>
      <c r="Y22" s="66">
        <v>856</v>
      </c>
      <c r="Z22" s="41"/>
      <c r="AA22" s="1" t="s">
        <v>99</v>
      </c>
      <c r="AB22" s="28" t="s">
        <v>281</v>
      </c>
    </row>
    <row r="23" spans="1:28" x14ac:dyDescent="0.3">
      <c r="A23" s="43" t="s">
        <v>61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37</v>
      </c>
      <c r="G23" s="44">
        <f t="shared" si="4"/>
        <v>63</v>
      </c>
      <c r="H23" s="44">
        <f t="shared" si="4"/>
        <v>0</v>
      </c>
      <c r="I23" s="44">
        <f t="shared" si="4"/>
        <v>0</v>
      </c>
      <c r="J23" s="44">
        <f t="shared" si="4"/>
        <v>15</v>
      </c>
      <c r="K23" s="44">
        <f t="shared" si="4"/>
        <v>20</v>
      </c>
      <c r="L23" s="44">
        <f t="shared" si="4"/>
        <v>0</v>
      </c>
      <c r="M23" s="44">
        <f t="shared" si="4"/>
        <v>38</v>
      </c>
      <c r="N23" s="44">
        <f t="shared" si="4"/>
        <v>38</v>
      </c>
      <c r="O23" s="44">
        <f t="shared" si="4"/>
        <v>22</v>
      </c>
      <c r="P23" s="44">
        <f t="shared" si="4"/>
        <v>23</v>
      </c>
      <c r="Q23" s="44">
        <f t="shared" si="4"/>
        <v>0</v>
      </c>
      <c r="R23" s="44">
        <f t="shared" si="4"/>
        <v>19</v>
      </c>
      <c r="S23" s="44">
        <f t="shared" si="4"/>
        <v>0</v>
      </c>
      <c r="T23" s="44">
        <f t="shared" si="4"/>
        <v>89</v>
      </c>
      <c r="U23" s="45">
        <f>((T23+Q23+N23-R23)+(O23*2))/E23</f>
        <v>0.6333333333333333</v>
      </c>
      <c r="V23" s="46">
        <v>421</v>
      </c>
      <c r="W23" s="46" t="s">
        <v>82</v>
      </c>
      <c r="X23" s="46" t="s">
        <v>83</v>
      </c>
      <c r="Y23" s="67">
        <v>856</v>
      </c>
      <c r="Z23" s="70" t="s">
        <v>402</v>
      </c>
      <c r="AA23" s="43" t="s">
        <v>99</v>
      </c>
      <c r="AB23" s="71" t="s">
        <v>281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0.58730158730158732</v>
      </c>
      <c r="H24" s="27"/>
      <c r="I24" s="1"/>
      <c r="J24" s="48" t="s">
        <v>42</v>
      </c>
      <c r="K24" s="50">
        <f>J23/K23</f>
        <v>0.75</v>
      </c>
      <c r="L24" s="1"/>
      <c r="M24" s="39" t="s">
        <v>43</v>
      </c>
      <c r="N24" s="51">
        <v>7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385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18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173</v>
      </c>
      <c r="D35" s="38">
        <v>12</v>
      </c>
      <c r="E35" s="27">
        <v>45</v>
      </c>
      <c r="F35" s="27">
        <v>14</v>
      </c>
      <c r="G35" s="27">
        <v>22</v>
      </c>
      <c r="H35" s="27"/>
      <c r="I35" s="27"/>
      <c r="J35" s="27">
        <v>8</v>
      </c>
      <c r="K35" s="27">
        <v>9</v>
      </c>
      <c r="L35" s="83"/>
      <c r="M35" s="27">
        <v>5</v>
      </c>
      <c r="N35" s="27">
        <f>SUM(L35:M35)</f>
        <v>5</v>
      </c>
      <c r="O35" s="27">
        <v>2</v>
      </c>
      <c r="P35" s="39">
        <v>1</v>
      </c>
      <c r="Q35" s="83"/>
      <c r="R35" s="83"/>
      <c r="S35" s="83"/>
      <c r="T35" s="27">
        <f>(H35*3)+((F35-H35)*2)+J35</f>
        <v>36</v>
      </c>
      <c r="U35" s="40">
        <f>IFERROR(((T35+Q35+N35-R35)+(O35*2))/E35,"")</f>
        <v>1</v>
      </c>
      <c r="V35" s="22">
        <v>421</v>
      </c>
      <c r="W35" s="22" t="s">
        <v>97</v>
      </c>
      <c r="X35" s="22" t="s">
        <v>98</v>
      </c>
      <c r="Y35" s="66">
        <v>856</v>
      </c>
      <c r="Z35" s="41"/>
      <c r="AA35" s="1" t="s">
        <v>174</v>
      </c>
      <c r="AB35" s="28" t="s">
        <v>130</v>
      </c>
    </row>
    <row r="36" spans="1:28" x14ac:dyDescent="0.3">
      <c r="A36" s="1" t="s">
        <v>46</v>
      </c>
      <c r="B36" s="1" t="s">
        <v>61</v>
      </c>
      <c r="C36" s="27" t="s">
        <v>176</v>
      </c>
      <c r="D36" s="38">
        <v>34</v>
      </c>
      <c r="E36" s="27">
        <v>29</v>
      </c>
      <c r="F36" s="27">
        <v>6</v>
      </c>
      <c r="G36" s="27">
        <v>11</v>
      </c>
      <c r="H36" s="27"/>
      <c r="I36" s="27"/>
      <c r="J36" s="27">
        <v>3</v>
      </c>
      <c r="K36" s="27">
        <v>5</v>
      </c>
      <c r="L36" s="83"/>
      <c r="M36" s="27">
        <v>3</v>
      </c>
      <c r="N36" s="27">
        <f t="shared" ref="N36:N40" si="5">SUM(L36:M36)</f>
        <v>3</v>
      </c>
      <c r="O36" s="39">
        <v>0</v>
      </c>
      <c r="P36" s="55">
        <v>6</v>
      </c>
      <c r="Q36" s="85"/>
      <c r="R36" s="85"/>
      <c r="S36" s="85"/>
      <c r="T36" s="39">
        <f t="shared" ref="T36:T40" si="6">(H36*3)+((F36-H36)*2)+J36</f>
        <v>15</v>
      </c>
      <c r="U36" s="40">
        <f t="shared" ref="U36:U43" si="7">IFERROR(((T36+Q36+N36-R36)+(O36*2))/E36,"")</f>
        <v>0.62068965517241381</v>
      </c>
      <c r="V36" s="22">
        <v>421</v>
      </c>
      <c r="W36" s="22" t="s">
        <v>97</v>
      </c>
      <c r="X36" s="22" t="s">
        <v>98</v>
      </c>
      <c r="Y36" s="66">
        <v>856</v>
      </c>
      <c r="Z36" s="41"/>
      <c r="AA36" s="1" t="s">
        <v>174</v>
      </c>
      <c r="AB36" s="28" t="s">
        <v>130</v>
      </c>
    </row>
    <row r="37" spans="1:28" x14ac:dyDescent="0.3">
      <c r="A37" s="1" t="s">
        <v>46</v>
      </c>
      <c r="B37" s="1" t="s">
        <v>61</v>
      </c>
      <c r="C37" s="27" t="s">
        <v>177</v>
      </c>
      <c r="D37" s="38">
        <v>42</v>
      </c>
      <c r="E37" s="27">
        <v>7</v>
      </c>
      <c r="F37" s="27">
        <v>0</v>
      </c>
      <c r="G37" s="27">
        <v>0</v>
      </c>
      <c r="H37" s="27"/>
      <c r="I37" s="27"/>
      <c r="J37" s="27">
        <v>0</v>
      </c>
      <c r="K37" s="27">
        <v>2</v>
      </c>
      <c r="L37" s="83"/>
      <c r="M37" s="27">
        <v>0</v>
      </c>
      <c r="N37" s="27">
        <f t="shared" si="5"/>
        <v>0</v>
      </c>
      <c r="O37" s="39">
        <v>0</v>
      </c>
      <c r="P37" s="39">
        <v>0</v>
      </c>
      <c r="Q37" s="85"/>
      <c r="R37" s="85"/>
      <c r="S37" s="85"/>
      <c r="T37" s="39">
        <f t="shared" si="6"/>
        <v>0</v>
      </c>
      <c r="U37" s="40">
        <f t="shared" si="7"/>
        <v>0</v>
      </c>
      <c r="V37" s="22">
        <v>421</v>
      </c>
      <c r="W37" s="22" t="s">
        <v>97</v>
      </c>
      <c r="X37" s="22" t="s">
        <v>98</v>
      </c>
      <c r="Y37" s="66">
        <v>856</v>
      </c>
      <c r="Z37" s="41"/>
      <c r="AA37" s="1" t="s">
        <v>174</v>
      </c>
      <c r="AB37" s="28" t="s">
        <v>130</v>
      </c>
    </row>
    <row r="38" spans="1:28" x14ac:dyDescent="0.3">
      <c r="A38" s="1" t="s">
        <v>46</v>
      </c>
      <c r="B38" s="1" t="s">
        <v>61</v>
      </c>
      <c r="C38" s="27" t="s">
        <v>178</v>
      </c>
      <c r="D38" s="38">
        <v>40</v>
      </c>
      <c r="E38" s="27">
        <v>23</v>
      </c>
      <c r="F38" s="27">
        <v>2</v>
      </c>
      <c r="G38" s="27">
        <v>13</v>
      </c>
      <c r="H38" s="27"/>
      <c r="I38" s="27"/>
      <c r="J38" s="27">
        <v>2</v>
      </c>
      <c r="K38" s="27">
        <v>6</v>
      </c>
      <c r="L38" s="83"/>
      <c r="M38" s="27">
        <v>12</v>
      </c>
      <c r="N38" s="27">
        <f t="shared" si="5"/>
        <v>12</v>
      </c>
      <c r="O38" s="39">
        <v>0</v>
      </c>
      <c r="P38" s="39">
        <v>4</v>
      </c>
      <c r="Q38" s="85"/>
      <c r="R38" s="85"/>
      <c r="S38" s="85"/>
      <c r="T38" s="39">
        <f t="shared" si="6"/>
        <v>6</v>
      </c>
      <c r="U38" s="40">
        <f t="shared" si="7"/>
        <v>0.78260869565217395</v>
      </c>
      <c r="V38" s="22">
        <v>421</v>
      </c>
      <c r="W38" s="22" t="s">
        <v>97</v>
      </c>
      <c r="X38" s="22" t="s">
        <v>98</v>
      </c>
      <c r="Y38" s="66">
        <v>856</v>
      </c>
      <c r="Z38" s="41"/>
      <c r="AA38" s="1" t="s">
        <v>174</v>
      </c>
      <c r="AB38" s="28" t="s">
        <v>130</v>
      </c>
    </row>
    <row r="39" spans="1:28" x14ac:dyDescent="0.3">
      <c r="A39" s="1" t="s">
        <v>46</v>
      </c>
      <c r="B39" s="1" t="s">
        <v>61</v>
      </c>
      <c r="C39" s="27" t="s">
        <v>179</v>
      </c>
      <c r="D39" s="38">
        <v>44</v>
      </c>
      <c r="E39" s="27">
        <v>40</v>
      </c>
      <c r="F39" s="27">
        <v>6</v>
      </c>
      <c r="G39" s="27">
        <v>10</v>
      </c>
      <c r="H39" s="27"/>
      <c r="I39" s="27"/>
      <c r="J39" s="27">
        <v>5</v>
      </c>
      <c r="K39" s="27">
        <v>6</v>
      </c>
      <c r="L39" s="83"/>
      <c r="M39" s="27">
        <v>8</v>
      </c>
      <c r="N39" s="27">
        <f t="shared" si="5"/>
        <v>8</v>
      </c>
      <c r="O39" s="39">
        <v>11</v>
      </c>
      <c r="P39" s="39">
        <v>5</v>
      </c>
      <c r="Q39" s="85"/>
      <c r="R39" s="85"/>
      <c r="S39" s="85"/>
      <c r="T39" s="39">
        <f t="shared" si="6"/>
        <v>17</v>
      </c>
      <c r="U39" s="40">
        <f t="shared" si="7"/>
        <v>1.175</v>
      </c>
      <c r="V39" s="22">
        <v>421</v>
      </c>
      <c r="W39" s="22" t="s">
        <v>97</v>
      </c>
      <c r="X39" s="22" t="s">
        <v>98</v>
      </c>
      <c r="Y39" s="66">
        <v>856</v>
      </c>
      <c r="Z39" s="41"/>
      <c r="AA39" s="1" t="s">
        <v>174</v>
      </c>
      <c r="AB39" s="28" t="s">
        <v>130</v>
      </c>
    </row>
    <row r="40" spans="1:28" x14ac:dyDescent="0.3">
      <c r="A40" s="1" t="s">
        <v>46</v>
      </c>
      <c r="B40" s="1" t="s">
        <v>61</v>
      </c>
      <c r="C40" s="27" t="s">
        <v>181</v>
      </c>
      <c r="D40" s="38">
        <v>24</v>
      </c>
      <c r="E40" s="27">
        <v>37</v>
      </c>
      <c r="F40" s="27">
        <v>3</v>
      </c>
      <c r="G40" s="27">
        <v>7</v>
      </c>
      <c r="H40" s="27"/>
      <c r="I40" s="27"/>
      <c r="J40" s="27">
        <v>4</v>
      </c>
      <c r="K40" s="27">
        <v>6</v>
      </c>
      <c r="L40" s="83"/>
      <c r="M40" s="27">
        <v>11</v>
      </c>
      <c r="N40" s="27">
        <f t="shared" si="5"/>
        <v>11</v>
      </c>
      <c r="O40" s="39">
        <v>2</v>
      </c>
      <c r="P40" s="39">
        <v>4</v>
      </c>
      <c r="Q40" s="85"/>
      <c r="R40" s="85"/>
      <c r="S40" s="85"/>
      <c r="T40" s="39">
        <f t="shared" si="6"/>
        <v>10</v>
      </c>
      <c r="U40" s="40">
        <f t="shared" si="7"/>
        <v>0.67567567567567566</v>
      </c>
      <c r="V40" s="22">
        <v>421</v>
      </c>
      <c r="W40" s="22" t="s">
        <v>97</v>
      </c>
      <c r="X40" s="22" t="s">
        <v>98</v>
      </c>
      <c r="Y40" s="66">
        <v>856</v>
      </c>
      <c r="Z40" s="41"/>
      <c r="AA40" s="1" t="s">
        <v>174</v>
      </c>
      <c r="AB40" s="28" t="s">
        <v>130</v>
      </c>
    </row>
    <row r="41" spans="1:28" x14ac:dyDescent="0.3">
      <c r="A41" s="1" t="s">
        <v>46</v>
      </c>
      <c r="B41" s="1" t="s">
        <v>61</v>
      </c>
      <c r="C41" s="27" t="s">
        <v>182</v>
      </c>
      <c r="D41" s="38">
        <v>23</v>
      </c>
      <c r="E41" s="27">
        <v>10</v>
      </c>
      <c r="F41" s="27">
        <v>0</v>
      </c>
      <c r="G41" s="27">
        <v>3</v>
      </c>
      <c r="H41" s="27"/>
      <c r="I41" s="27"/>
      <c r="J41" s="27">
        <v>0</v>
      </c>
      <c r="K41" s="27">
        <v>1</v>
      </c>
      <c r="L41" s="83"/>
      <c r="M41" s="27">
        <v>1</v>
      </c>
      <c r="N41" s="27">
        <f>SUM(L41:M41)</f>
        <v>1</v>
      </c>
      <c r="O41" s="39">
        <v>0</v>
      </c>
      <c r="P41" s="39">
        <v>2</v>
      </c>
      <c r="Q41" s="85"/>
      <c r="R41" s="85"/>
      <c r="S41" s="85"/>
      <c r="T41" s="39">
        <f>(H41*3)+((F41-H41)*2)+J41</f>
        <v>0</v>
      </c>
      <c r="U41" s="40">
        <f t="shared" si="7"/>
        <v>0.1</v>
      </c>
      <c r="V41" s="22">
        <v>421</v>
      </c>
      <c r="W41" s="22" t="s">
        <v>97</v>
      </c>
      <c r="X41" s="22" t="s">
        <v>98</v>
      </c>
      <c r="Y41" s="66">
        <v>856</v>
      </c>
      <c r="Z41" s="41"/>
      <c r="AA41" s="1" t="s">
        <v>174</v>
      </c>
      <c r="AB41" s="28" t="s">
        <v>130</v>
      </c>
    </row>
    <row r="42" spans="1:28" x14ac:dyDescent="0.3">
      <c r="A42" s="1" t="s">
        <v>46</v>
      </c>
      <c r="B42" s="1" t="s">
        <v>61</v>
      </c>
      <c r="C42" s="27" t="s">
        <v>183</v>
      </c>
      <c r="D42" s="38">
        <v>10</v>
      </c>
      <c r="E42" s="27">
        <v>40</v>
      </c>
      <c r="F42" s="27">
        <v>7</v>
      </c>
      <c r="G42" s="27">
        <v>15</v>
      </c>
      <c r="H42" s="27"/>
      <c r="I42" s="27"/>
      <c r="J42" s="27">
        <v>2</v>
      </c>
      <c r="K42" s="27">
        <v>3</v>
      </c>
      <c r="L42" s="83"/>
      <c r="M42" s="27">
        <v>3</v>
      </c>
      <c r="N42" s="27">
        <f>SUM(L42:M42)</f>
        <v>3</v>
      </c>
      <c r="O42" s="39">
        <v>11</v>
      </c>
      <c r="P42" s="39">
        <v>3</v>
      </c>
      <c r="Q42" s="85"/>
      <c r="R42" s="85"/>
      <c r="S42" s="85"/>
      <c r="T42" s="39">
        <f>(H42*3)+((F42-H42)*2)+J42</f>
        <v>16</v>
      </c>
      <c r="U42" s="40">
        <f t="shared" si="7"/>
        <v>1.0249999999999999</v>
      </c>
      <c r="V42" s="22">
        <v>421</v>
      </c>
      <c r="W42" s="22" t="s">
        <v>97</v>
      </c>
      <c r="X42" s="22" t="s">
        <v>98</v>
      </c>
      <c r="Y42" s="66">
        <v>856</v>
      </c>
      <c r="Z42" s="41"/>
      <c r="AA42" s="1" t="s">
        <v>174</v>
      </c>
      <c r="AB42" s="28" t="s">
        <v>130</v>
      </c>
    </row>
    <row r="43" spans="1:28" x14ac:dyDescent="0.3">
      <c r="A43" s="1" t="s">
        <v>46</v>
      </c>
      <c r="B43" s="1" t="s">
        <v>61</v>
      </c>
      <c r="C43" s="27" t="s">
        <v>184</v>
      </c>
      <c r="D43" s="38">
        <v>32</v>
      </c>
      <c r="E43" s="27">
        <v>9</v>
      </c>
      <c r="F43" s="27">
        <v>0</v>
      </c>
      <c r="G43" s="27">
        <v>1</v>
      </c>
      <c r="H43" s="27"/>
      <c r="I43" s="27"/>
      <c r="J43" s="27">
        <v>0</v>
      </c>
      <c r="K43" s="27">
        <v>0</v>
      </c>
      <c r="L43" s="83"/>
      <c r="M43" s="27">
        <v>0</v>
      </c>
      <c r="N43" s="27">
        <f>SUM(L43:M43)</f>
        <v>0</v>
      </c>
      <c r="O43" s="39">
        <v>0</v>
      </c>
      <c r="P43" s="39">
        <v>0</v>
      </c>
      <c r="Q43" s="85"/>
      <c r="R43" s="85"/>
      <c r="S43" s="85"/>
      <c r="T43" s="39">
        <f>(H43*3)+((F43-H43)*2)+J43</f>
        <v>0</v>
      </c>
      <c r="U43" s="40">
        <f t="shared" si="7"/>
        <v>0</v>
      </c>
      <c r="V43" s="22">
        <v>421</v>
      </c>
      <c r="W43" s="22" t="s">
        <v>97</v>
      </c>
      <c r="X43" s="22" t="s">
        <v>98</v>
      </c>
      <c r="Y43" s="66">
        <v>856</v>
      </c>
      <c r="Z43" s="41"/>
      <c r="AA43" s="1" t="s">
        <v>174</v>
      </c>
      <c r="AB43" s="28" t="s">
        <v>130</v>
      </c>
    </row>
    <row r="44" spans="1:28" x14ac:dyDescent="0.3">
      <c r="A44" s="1" t="s">
        <v>46</v>
      </c>
      <c r="B44" s="1" t="s">
        <v>61</v>
      </c>
      <c r="C44" s="55" t="s">
        <v>39</v>
      </c>
      <c r="D44" s="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55">
        <v>16</v>
      </c>
      <c r="S44" s="42"/>
      <c r="T44" s="42"/>
      <c r="U44" s="40" t="str">
        <f t="shared" ref="U44" si="8">_xlfn.IFNA("",((T44+Q44+N44-R44)+(O44*2))/E44)</f>
        <v/>
      </c>
      <c r="V44" s="22">
        <v>421</v>
      </c>
      <c r="W44" s="22" t="s">
        <v>97</v>
      </c>
      <c r="X44" s="22" t="s">
        <v>98</v>
      </c>
      <c r="Y44" s="66">
        <v>856</v>
      </c>
      <c r="Z44" s="41"/>
      <c r="AA44" s="1" t="s">
        <v>174</v>
      </c>
      <c r="AB44" s="28" t="s">
        <v>130</v>
      </c>
    </row>
    <row r="45" spans="1:28" x14ac:dyDescent="0.3">
      <c r="A45" s="43" t="s">
        <v>46</v>
      </c>
      <c r="B45" s="43" t="s">
        <v>61</v>
      </c>
      <c r="C45" s="44" t="s">
        <v>40</v>
      </c>
      <c r="D45" s="43"/>
      <c r="E45" s="44">
        <f t="shared" ref="E45:T45" si="9">SUM(E35:E44)</f>
        <v>240</v>
      </c>
      <c r="F45" s="44">
        <f t="shared" si="9"/>
        <v>38</v>
      </c>
      <c r="G45" s="44">
        <f t="shared" si="9"/>
        <v>82</v>
      </c>
      <c r="H45" s="44">
        <f t="shared" si="9"/>
        <v>0</v>
      </c>
      <c r="I45" s="44">
        <f t="shared" si="9"/>
        <v>0</v>
      </c>
      <c r="J45" s="44">
        <f t="shared" si="9"/>
        <v>24</v>
      </c>
      <c r="K45" s="44">
        <f t="shared" si="9"/>
        <v>38</v>
      </c>
      <c r="L45" s="44">
        <f t="shared" si="9"/>
        <v>0</v>
      </c>
      <c r="M45" s="44">
        <f t="shared" si="9"/>
        <v>43</v>
      </c>
      <c r="N45" s="44">
        <f t="shared" si="9"/>
        <v>43</v>
      </c>
      <c r="O45" s="44">
        <f t="shared" si="9"/>
        <v>26</v>
      </c>
      <c r="P45" s="44">
        <f t="shared" si="9"/>
        <v>25</v>
      </c>
      <c r="Q45" s="44">
        <f t="shared" si="9"/>
        <v>0</v>
      </c>
      <c r="R45" s="44">
        <f t="shared" si="9"/>
        <v>16</v>
      </c>
      <c r="S45" s="44">
        <f t="shared" si="9"/>
        <v>0</v>
      </c>
      <c r="T45" s="44">
        <f t="shared" si="9"/>
        <v>100</v>
      </c>
      <c r="U45" s="45">
        <f>((T45+Q45+N45-R45)+(O45*2))/E45</f>
        <v>0.74583333333333335</v>
      </c>
      <c r="V45" s="46">
        <v>421</v>
      </c>
      <c r="W45" s="46" t="s">
        <v>97</v>
      </c>
      <c r="X45" s="46" t="s">
        <v>98</v>
      </c>
      <c r="Y45" s="67">
        <v>856</v>
      </c>
      <c r="Z45" s="47"/>
      <c r="AA45" s="43" t="s">
        <v>174</v>
      </c>
      <c r="AB45" s="74" t="s">
        <v>130</v>
      </c>
    </row>
    <row r="46" spans="1:28" x14ac:dyDescent="0.3">
      <c r="A46" s="1"/>
      <c r="B46" s="1"/>
      <c r="C46" s="1"/>
      <c r="D46" s="1"/>
      <c r="F46" s="48" t="s">
        <v>41</v>
      </c>
      <c r="G46" s="50">
        <f>F45/G45</f>
        <v>0.46341463414634149</v>
      </c>
      <c r="H46" s="27"/>
      <c r="I46" s="1"/>
      <c r="J46" s="48" t="s">
        <v>42</v>
      </c>
      <c r="K46" s="50">
        <f>J45/K45</f>
        <v>0.63157894736842102</v>
      </c>
      <c r="L46" s="1"/>
      <c r="M46" s="39" t="s">
        <v>43</v>
      </c>
      <c r="N46" s="51">
        <v>4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5"/>
      <c r="H49" s="27"/>
      <c r="I49" s="1"/>
      <c r="J49" s="48"/>
      <c r="K49" s="76"/>
      <c r="L49" s="1"/>
      <c r="M49" s="39"/>
      <c r="N49" s="77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3600-983F-4C88-BFBF-AE4B6F92F465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72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29561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243</v>
      </c>
      <c r="K4" s="16" t="s">
        <v>45</v>
      </c>
      <c r="L4" s="17"/>
      <c r="M4" s="18"/>
      <c r="N4" s="19">
        <v>20</v>
      </c>
      <c r="O4" s="19">
        <v>21</v>
      </c>
      <c r="P4" s="19">
        <v>26</v>
      </c>
      <c r="Q4" s="19">
        <v>20</v>
      </c>
      <c r="R4" s="20"/>
      <c r="S4" s="21">
        <f>SUM(N4:R4)</f>
        <v>87</v>
      </c>
      <c r="T4" s="22">
        <v>359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244</v>
      </c>
      <c r="K5" s="16" t="s">
        <v>62</v>
      </c>
      <c r="L5" s="17"/>
      <c r="M5" s="18"/>
      <c r="N5" s="19">
        <v>14</v>
      </c>
      <c r="O5" s="19">
        <v>32</v>
      </c>
      <c r="P5" s="19">
        <v>10</v>
      </c>
      <c r="Q5" s="19">
        <v>23</v>
      </c>
      <c r="R5" s="20"/>
      <c r="S5" s="21">
        <f>SUM(N5:R5)</f>
        <v>79</v>
      </c>
      <c r="T5" s="22">
        <v>359</v>
      </c>
      <c r="U5" s="1"/>
      <c r="V5" s="1"/>
      <c r="W5" s="1"/>
    </row>
    <row r="6" spans="1:28" x14ac:dyDescent="0.3">
      <c r="C6" s="23">
        <v>3120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134</v>
      </c>
      <c r="D7" s="7" t="s">
        <v>8</v>
      </c>
      <c r="G7" s="1"/>
      <c r="S7" s="1"/>
      <c r="T7" s="25" t="s">
        <v>9</v>
      </c>
      <c r="U7" s="1"/>
      <c r="V7" s="26">
        <v>359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32</v>
      </c>
      <c r="E13" s="27" t="s">
        <v>372</v>
      </c>
      <c r="F13" s="27"/>
      <c r="G13" s="27"/>
      <c r="H13" s="27"/>
      <c r="I13" s="27"/>
      <c r="J13" s="27"/>
      <c r="K13" s="27"/>
      <c r="L13" s="83"/>
      <c r="M13" s="27"/>
      <c r="N13" s="27">
        <f>SUM(L13:M13)</f>
        <v>0</v>
      </c>
      <c r="O13" s="27"/>
      <c r="P13" s="39"/>
      <c r="Q13" s="83"/>
      <c r="R13" s="83"/>
      <c r="S13" s="83"/>
      <c r="T13" s="27">
        <f>+(F13*2)+J13</f>
        <v>0</v>
      </c>
      <c r="U13" s="40" t="str">
        <f>IFERROR(((T13+Q13+N13-R13)+(O13*2))/E13,"")</f>
        <v/>
      </c>
      <c r="V13" s="22">
        <v>359</v>
      </c>
      <c r="W13" s="22" t="s">
        <v>97</v>
      </c>
      <c r="X13" s="22" t="s">
        <v>98</v>
      </c>
      <c r="Y13" s="66">
        <v>3120</v>
      </c>
      <c r="Z13" s="41"/>
      <c r="AA13" s="1" t="s">
        <v>99</v>
      </c>
      <c r="AB13" s="28" t="s">
        <v>245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27">
        <v>43</v>
      </c>
      <c r="F14" s="27">
        <v>5</v>
      </c>
      <c r="G14" s="27">
        <v>14</v>
      </c>
      <c r="H14" s="27"/>
      <c r="I14" s="27"/>
      <c r="J14" s="27">
        <v>5</v>
      </c>
      <c r="K14" s="27">
        <v>6</v>
      </c>
      <c r="L14" s="83"/>
      <c r="M14" s="27">
        <v>3</v>
      </c>
      <c r="N14" s="27">
        <f t="shared" ref="N14:N19" si="0">SUM(L14:M14)</f>
        <v>3</v>
      </c>
      <c r="O14" s="39">
        <v>4</v>
      </c>
      <c r="P14" s="39">
        <v>3</v>
      </c>
      <c r="Q14" s="85"/>
      <c r="R14" s="85"/>
      <c r="S14" s="85"/>
      <c r="T14" s="27">
        <f t="shared" ref="T14:T24" si="1">+(F14*2)+J14</f>
        <v>15</v>
      </c>
      <c r="U14" s="40">
        <f t="shared" ref="U14:U24" si="2">IFERROR(((T14+Q14+N14-R14)+(O14*2))/E14,"")</f>
        <v>0.60465116279069764</v>
      </c>
      <c r="V14" s="22">
        <v>359</v>
      </c>
      <c r="W14" s="22" t="s">
        <v>97</v>
      </c>
      <c r="X14" s="22" t="s">
        <v>98</v>
      </c>
      <c r="Y14" s="66">
        <v>3120</v>
      </c>
      <c r="Z14" s="41"/>
      <c r="AA14" s="1" t="s">
        <v>99</v>
      </c>
      <c r="AB14" s="28" t="s">
        <v>245</v>
      </c>
    </row>
    <row r="15" spans="1:28" x14ac:dyDescent="0.3">
      <c r="A15" s="1" t="s">
        <v>61</v>
      </c>
      <c r="B15" s="1" t="s">
        <v>46</v>
      </c>
      <c r="C15" s="27" t="s">
        <v>57</v>
      </c>
      <c r="D15" s="38">
        <v>20</v>
      </c>
      <c r="E15" s="27" t="s">
        <v>372</v>
      </c>
      <c r="F15" s="27"/>
      <c r="G15" s="27"/>
      <c r="H15" s="27"/>
      <c r="I15" s="27"/>
      <c r="J15" s="27"/>
      <c r="K15" s="27"/>
      <c r="L15" s="83"/>
      <c r="M15" s="27"/>
      <c r="N15" s="27">
        <f t="shared" si="0"/>
        <v>0</v>
      </c>
      <c r="O15" s="39"/>
      <c r="P15" s="39"/>
      <c r="Q15" s="85"/>
      <c r="R15" s="85"/>
      <c r="S15" s="85"/>
      <c r="T15" s="27">
        <f t="shared" si="1"/>
        <v>0</v>
      </c>
      <c r="U15" s="40" t="str">
        <f t="shared" si="2"/>
        <v/>
      </c>
      <c r="V15" s="22">
        <v>359</v>
      </c>
      <c r="W15" s="22" t="s">
        <v>97</v>
      </c>
      <c r="X15" s="22" t="s">
        <v>98</v>
      </c>
      <c r="Y15" s="66">
        <v>3120</v>
      </c>
      <c r="Z15" s="41"/>
      <c r="AA15" s="1" t="s">
        <v>99</v>
      </c>
      <c r="AB15" s="28" t="s">
        <v>245</v>
      </c>
    </row>
    <row r="16" spans="1:28" x14ac:dyDescent="0.3">
      <c r="A16" s="1" t="s">
        <v>61</v>
      </c>
      <c r="B16" s="1" t="s">
        <v>46</v>
      </c>
      <c r="C16" s="27" t="s">
        <v>49</v>
      </c>
      <c r="D16" s="38">
        <v>44</v>
      </c>
      <c r="E16" s="27">
        <v>42</v>
      </c>
      <c r="F16" s="27">
        <v>7</v>
      </c>
      <c r="G16" s="27">
        <v>18</v>
      </c>
      <c r="H16" s="27"/>
      <c r="I16" s="27"/>
      <c r="J16" s="27">
        <v>0</v>
      </c>
      <c r="K16" s="27">
        <v>4</v>
      </c>
      <c r="L16" s="83"/>
      <c r="M16" s="27">
        <v>8</v>
      </c>
      <c r="N16" s="27">
        <f t="shared" si="0"/>
        <v>8</v>
      </c>
      <c r="O16" s="39">
        <v>8</v>
      </c>
      <c r="P16" s="39">
        <v>2</v>
      </c>
      <c r="Q16" s="39">
        <v>2</v>
      </c>
      <c r="R16" s="87" t="s">
        <v>438</v>
      </c>
      <c r="S16" s="85"/>
      <c r="T16" s="27">
        <f t="shared" si="1"/>
        <v>14</v>
      </c>
      <c r="U16" s="40" t="str">
        <f t="shared" si="2"/>
        <v/>
      </c>
      <c r="V16" s="22">
        <v>359</v>
      </c>
      <c r="W16" s="22" t="s">
        <v>97</v>
      </c>
      <c r="X16" s="22" t="s">
        <v>98</v>
      </c>
      <c r="Y16" s="66">
        <v>3120</v>
      </c>
      <c r="Z16" s="41"/>
      <c r="AA16" s="1" t="s">
        <v>99</v>
      </c>
      <c r="AB16" s="28" t="s">
        <v>245</v>
      </c>
    </row>
    <row r="17" spans="1:28" x14ac:dyDescent="0.3">
      <c r="A17" s="1" t="s">
        <v>61</v>
      </c>
      <c r="B17" s="1" t="s">
        <v>46</v>
      </c>
      <c r="C17" s="27" t="s">
        <v>50</v>
      </c>
      <c r="D17" s="38">
        <v>30</v>
      </c>
      <c r="E17" s="27">
        <v>25</v>
      </c>
      <c r="F17" s="27">
        <v>3</v>
      </c>
      <c r="G17" s="27">
        <v>9</v>
      </c>
      <c r="H17" s="27"/>
      <c r="I17" s="27"/>
      <c r="J17" s="27">
        <v>3</v>
      </c>
      <c r="K17" s="27">
        <v>4</v>
      </c>
      <c r="L17" s="83"/>
      <c r="M17" s="27">
        <v>5</v>
      </c>
      <c r="N17" s="27">
        <f t="shared" si="0"/>
        <v>5</v>
      </c>
      <c r="O17" s="39">
        <v>1</v>
      </c>
      <c r="P17" s="39">
        <v>0</v>
      </c>
      <c r="Q17" s="85"/>
      <c r="R17" s="85"/>
      <c r="S17" s="85"/>
      <c r="T17" s="27">
        <f t="shared" si="1"/>
        <v>9</v>
      </c>
      <c r="U17" s="40">
        <f t="shared" si="2"/>
        <v>0.64</v>
      </c>
      <c r="V17" s="22">
        <v>359</v>
      </c>
      <c r="W17" s="22" t="s">
        <v>97</v>
      </c>
      <c r="X17" s="22" t="s">
        <v>98</v>
      </c>
      <c r="Y17" s="66">
        <v>3120</v>
      </c>
      <c r="Z17" s="41"/>
      <c r="AA17" s="1" t="s">
        <v>99</v>
      </c>
      <c r="AB17" s="28" t="s">
        <v>245</v>
      </c>
    </row>
    <row r="18" spans="1:28" x14ac:dyDescent="0.3">
      <c r="A18" s="1" t="s">
        <v>61</v>
      </c>
      <c r="B18" s="1" t="s">
        <v>46</v>
      </c>
      <c r="C18" s="27" t="s">
        <v>51</v>
      </c>
      <c r="D18" s="38">
        <v>25</v>
      </c>
      <c r="E18" s="27">
        <v>27</v>
      </c>
      <c r="F18" s="27">
        <v>3</v>
      </c>
      <c r="G18" s="27">
        <v>10</v>
      </c>
      <c r="H18" s="27"/>
      <c r="I18" s="27"/>
      <c r="J18" s="27">
        <v>0</v>
      </c>
      <c r="K18" s="27">
        <v>0</v>
      </c>
      <c r="L18" s="83"/>
      <c r="M18" s="27">
        <v>6</v>
      </c>
      <c r="N18" s="27">
        <f t="shared" si="0"/>
        <v>6</v>
      </c>
      <c r="O18" s="39">
        <v>3</v>
      </c>
      <c r="P18" s="39">
        <v>3</v>
      </c>
      <c r="Q18" s="85"/>
      <c r="R18" s="85"/>
      <c r="S18" s="85"/>
      <c r="T18" s="27">
        <f t="shared" si="1"/>
        <v>6</v>
      </c>
      <c r="U18" s="40">
        <f t="shared" si="2"/>
        <v>0.66666666666666663</v>
      </c>
      <c r="V18" s="22">
        <v>359</v>
      </c>
      <c r="W18" s="22" t="s">
        <v>97</v>
      </c>
      <c r="X18" s="22" t="s">
        <v>98</v>
      </c>
      <c r="Y18" s="66">
        <v>3120</v>
      </c>
      <c r="Z18" s="41"/>
      <c r="AA18" s="1" t="s">
        <v>99</v>
      </c>
      <c r="AB18" s="28" t="s">
        <v>245</v>
      </c>
    </row>
    <row r="19" spans="1:28" x14ac:dyDescent="0.3">
      <c r="A19" s="1" t="s">
        <v>61</v>
      </c>
      <c r="B19" s="1" t="s">
        <v>46</v>
      </c>
      <c r="C19" s="27" t="s">
        <v>52</v>
      </c>
      <c r="D19" s="38">
        <v>11</v>
      </c>
      <c r="E19" s="27">
        <v>20</v>
      </c>
      <c r="F19" s="27">
        <v>4</v>
      </c>
      <c r="G19" s="27">
        <v>8</v>
      </c>
      <c r="H19" s="27"/>
      <c r="I19" s="27"/>
      <c r="J19" s="27">
        <v>1</v>
      </c>
      <c r="K19" s="27">
        <v>2</v>
      </c>
      <c r="L19" s="83"/>
      <c r="M19" s="27">
        <v>4</v>
      </c>
      <c r="N19" s="27">
        <f t="shared" si="0"/>
        <v>4</v>
      </c>
      <c r="O19" s="39">
        <v>3</v>
      </c>
      <c r="P19" s="39">
        <v>2</v>
      </c>
      <c r="Q19" s="85"/>
      <c r="R19" s="85"/>
      <c r="S19" s="85"/>
      <c r="T19" s="27">
        <f t="shared" si="1"/>
        <v>9</v>
      </c>
      <c r="U19" s="40">
        <f t="shared" si="2"/>
        <v>0.95</v>
      </c>
      <c r="V19" s="22">
        <v>359</v>
      </c>
      <c r="W19" s="22" t="s">
        <v>97</v>
      </c>
      <c r="X19" s="22" t="s">
        <v>98</v>
      </c>
      <c r="Y19" s="66">
        <v>3120</v>
      </c>
      <c r="Z19" s="41"/>
      <c r="AA19" s="1" t="s">
        <v>99</v>
      </c>
      <c r="AB19" s="28" t="s">
        <v>245</v>
      </c>
    </row>
    <row r="20" spans="1:28" x14ac:dyDescent="0.3">
      <c r="A20" s="1" t="s">
        <v>61</v>
      </c>
      <c r="B20" s="1" t="s">
        <v>46</v>
      </c>
      <c r="C20" s="27" t="s">
        <v>58</v>
      </c>
      <c r="D20" s="38">
        <v>55</v>
      </c>
      <c r="E20" s="27" t="s">
        <v>372</v>
      </c>
      <c r="F20" s="27"/>
      <c r="G20" s="27"/>
      <c r="H20" s="27"/>
      <c r="I20" s="27"/>
      <c r="J20" s="27"/>
      <c r="K20" s="27"/>
      <c r="L20" s="83"/>
      <c r="M20" s="27"/>
      <c r="N20" s="27">
        <f>SUM(L20:M20)</f>
        <v>0</v>
      </c>
      <c r="O20" s="39"/>
      <c r="P20" s="39"/>
      <c r="Q20" s="85"/>
      <c r="R20" s="85"/>
      <c r="S20" s="85"/>
      <c r="T20" s="27">
        <f t="shared" si="1"/>
        <v>0</v>
      </c>
      <c r="U20" s="40" t="str">
        <f t="shared" si="2"/>
        <v/>
      </c>
      <c r="V20" s="22">
        <v>359</v>
      </c>
      <c r="W20" s="22" t="s">
        <v>97</v>
      </c>
      <c r="X20" s="22" t="s">
        <v>98</v>
      </c>
      <c r="Y20" s="66">
        <v>3120</v>
      </c>
      <c r="Z20" s="41"/>
      <c r="AA20" s="1" t="s">
        <v>99</v>
      </c>
      <c r="AB20" s="28" t="s">
        <v>245</v>
      </c>
    </row>
    <row r="21" spans="1:28" x14ac:dyDescent="0.3">
      <c r="A21" s="1" t="s">
        <v>61</v>
      </c>
      <c r="B21" s="1" t="s">
        <v>46</v>
      </c>
      <c r="C21" s="27" t="s">
        <v>53</v>
      </c>
      <c r="D21" s="38">
        <v>31</v>
      </c>
      <c r="E21" s="27">
        <v>32</v>
      </c>
      <c r="F21" s="27">
        <v>5</v>
      </c>
      <c r="G21" s="27">
        <v>9</v>
      </c>
      <c r="H21" s="27"/>
      <c r="I21" s="27"/>
      <c r="J21" s="27">
        <v>1</v>
      </c>
      <c r="K21" s="27">
        <v>2</v>
      </c>
      <c r="L21" s="83"/>
      <c r="M21" s="27">
        <v>9</v>
      </c>
      <c r="N21" s="27">
        <f>SUM(L21:M21)</f>
        <v>9</v>
      </c>
      <c r="O21" s="39">
        <v>3</v>
      </c>
      <c r="P21" s="39">
        <v>2</v>
      </c>
      <c r="Q21" s="85"/>
      <c r="R21" s="85"/>
      <c r="S21" s="85"/>
      <c r="T21" s="27">
        <f t="shared" si="1"/>
        <v>11</v>
      </c>
      <c r="U21" s="40">
        <f t="shared" si="2"/>
        <v>0.8125</v>
      </c>
      <c r="V21" s="22">
        <v>359</v>
      </c>
      <c r="W21" s="22" t="s">
        <v>97</v>
      </c>
      <c r="X21" s="22" t="s">
        <v>98</v>
      </c>
      <c r="Y21" s="66">
        <v>3120</v>
      </c>
      <c r="Z21" s="41"/>
      <c r="AA21" s="1" t="s">
        <v>99</v>
      </c>
      <c r="AB21" s="28" t="s">
        <v>245</v>
      </c>
    </row>
    <row r="22" spans="1:28" x14ac:dyDescent="0.3">
      <c r="A22" s="1" t="s">
        <v>61</v>
      </c>
      <c r="B22" s="1" t="s">
        <v>46</v>
      </c>
      <c r="C22" s="27" t="s">
        <v>54</v>
      </c>
      <c r="D22" s="38">
        <v>33</v>
      </c>
      <c r="E22" s="27">
        <v>30</v>
      </c>
      <c r="F22" s="27">
        <v>6</v>
      </c>
      <c r="G22" s="27">
        <v>10</v>
      </c>
      <c r="H22" s="27"/>
      <c r="I22" s="27"/>
      <c r="J22" s="27">
        <v>3</v>
      </c>
      <c r="K22" s="27">
        <v>5</v>
      </c>
      <c r="L22" s="83"/>
      <c r="M22" s="27">
        <v>8</v>
      </c>
      <c r="N22" s="27">
        <f>SUM(L22:M22)</f>
        <v>8</v>
      </c>
      <c r="O22" s="39">
        <v>3</v>
      </c>
      <c r="P22" s="39">
        <v>0</v>
      </c>
      <c r="Q22" s="85"/>
      <c r="R22" s="85"/>
      <c r="S22" s="85"/>
      <c r="T22" s="27">
        <f t="shared" si="1"/>
        <v>15</v>
      </c>
      <c r="U22" s="40">
        <f t="shared" si="2"/>
        <v>0.96666666666666667</v>
      </c>
      <c r="V22" s="22">
        <v>359</v>
      </c>
      <c r="W22" s="22" t="s">
        <v>97</v>
      </c>
      <c r="X22" s="22" t="s">
        <v>98</v>
      </c>
      <c r="Y22" s="66">
        <v>3120</v>
      </c>
      <c r="Z22" s="41"/>
      <c r="AA22" s="1" t="s">
        <v>99</v>
      </c>
      <c r="AB22" s="28" t="s">
        <v>245</v>
      </c>
    </row>
    <row r="23" spans="1:28" x14ac:dyDescent="0.3">
      <c r="A23" s="1" t="s">
        <v>61</v>
      </c>
      <c r="B23" s="1" t="s">
        <v>46</v>
      </c>
      <c r="C23" s="27" t="s">
        <v>55</v>
      </c>
      <c r="D23" s="38">
        <v>23</v>
      </c>
      <c r="E23" s="27">
        <v>5</v>
      </c>
      <c r="F23" s="27">
        <v>0</v>
      </c>
      <c r="G23" s="27">
        <v>2</v>
      </c>
      <c r="H23" s="27"/>
      <c r="I23" s="27"/>
      <c r="J23" s="27">
        <v>0</v>
      </c>
      <c r="K23" s="27">
        <v>0</v>
      </c>
      <c r="L23" s="83"/>
      <c r="M23" s="27">
        <v>0</v>
      </c>
      <c r="N23" s="27">
        <f>SUM(L23:M23)</f>
        <v>0</v>
      </c>
      <c r="O23" s="39">
        <v>0</v>
      </c>
      <c r="P23" s="39">
        <v>1</v>
      </c>
      <c r="Q23" s="85"/>
      <c r="R23" s="85"/>
      <c r="S23" s="85"/>
      <c r="T23" s="27">
        <f t="shared" si="1"/>
        <v>0</v>
      </c>
      <c r="U23" s="40">
        <f t="shared" si="2"/>
        <v>0</v>
      </c>
      <c r="V23" s="22">
        <v>359</v>
      </c>
      <c r="W23" s="22" t="s">
        <v>97</v>
      </c>
      <c r="X23" s="22" t="s">
        <v>98</v>
      </c>
      <c r="Y23" s="66">
        <v>3120</v>
      </c>
      <c r="Z23" s="41"/>
      <c r="AA23" s="1" t="s">
        <v>99</v>
      </c>
      <c r="AB23" s="28" t="s">
        <v>245</v>
      </c>
    </row>
    <row r="24" spans="1:28" x14ac:dyDescent="0.3">
      <c r="A24" s="1" t="s">
        <v>61</v>
      </c>
      <c r="B24" s="1" t="s">
        <v>46</v>
      </c>
      <c r="C24" s="27" t="s">
        <v>56</v>
      </c>
      <c r="D24" s="38">
        <v>22</v>
      </c>
      <c r="E24" s="27">
        <v>16</v>
      </c>
      <c r="F24" s="27">
        <v>3</v>
      </c>
      <c r="G24" s="27">
        <v>6</v>
      </c>
      <c r="H24" s="27"/>
      <c r="I24" s="27"/>
      <c r="J24" s="27">
        <v>2</v>
      </c>
      <c r="K24" s="27">
        <v>3</v>
      </c>
      <c r="L24" s="83"/>
      <c r="M24" s="27">
        <v>7</v>
      </c>
      <c r="N24" s="27">
        <f>SUM(L24:M24)</f>
        <v>7</v>
      </c>
      <c r="O24" s="39">
        <v>1</v>
      </c>
      <c r="P24" s="39">
        <v>4</v>
      </c>
      <c r="Q24" s="85"/>
      <c r="R24" s="85"/>
      <c r="S24" s="85"/>
      <c r="T24" s="27">
        <f t="shared" si="1"/>
        <v>8</v>
      </c>
      <c r="U24" s="40">
        <f t="shared" si="2"/>
        <v>1.0625</v>
      </c>
      <c r="V24" s="22">
        <v>359</v>
      </c>
      <c r="W24" s="22" t="s">
        <v>97</v>
      </c>
      <c r="X24" s="22" t="s">
        <v>98</v>
      </c>
      <c r="Y24" s="66">
        <v>3120</v>
      </c>
      <c r="Z24" s="41"/>
      <c r="AA24" s="1" t="s">
        <v>99</v>
      </c>
      <c r="AB24" s="28" t="s">
        <v>245</v>
      </c>
    </row>
    <row r="25" spans="1:28" x14ac:dyDescent="0.3">
      <c r="A25" s="1" t="s">
        <v>61</v>
      </c>
      <c r="B25" s="1" t="s">
        <v>46</v>
      </c>
      <c r="C25" s="55" t="s">
        <v>39</v>
      </c>
      <c r="D25" s="1"/>
      <c r="E25" s="55"/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42"/>
      <c r="Q25" s="42"/>
      <c r="R25" s="55">
        <v>22</v>
      </c>
      <c r="S25" s="42"/>
      <c r="T25" s="55"/>
      <c r="U25" s="40" t="str">
        <f t="shared" ref="U25" si="3">_xlfn.IFNA("",((T25+Q25+N25-R25)+(O25*2))/E25)</f>
        <v/>
      </c>
      <c r="V25" s="22">
        <v>359</v>
      </c>
      <c r="W25" s="22" t="s">
        <v>97</v>
      </c>
      <c r="X25" s="22" t="s">
        <v>98</v>
      </c>
      <c r="Y25" s="66">
        <v>3120</v>
      </c>
      <c r="Z25" s="41"/>
      <c r="AA25" s="1" t="s">
        <v>99</v>
      </c>
      <c r="AB25" s="28" t="s">
        <v>245</v>
      </c>
    </row>
    <row r="26" spans="1:28" x14ac:dyDescent="0.3">
      <c r="A26" s="43" t="s">
        <v>61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36</v>
      </c>
      <c r="G26" s="44">
        <f t="shared" si="4"/>
        <v>86</v>
      </c>
      <c r="H26" s="44">
        <f t="shared" si="4"/>
        <v>0</v>
      </c>
      <c r="I26" s="44">
        <f t="shared" si="4"/>
        <v>0</v>
      </c>
      <c r="J26" s="44">
        <f t="shared" si="4"/>
        <v>15</v>
      </c>
      <c r="K26" s="44">
        <f t="shared" si="4"/>
        <v>26</v>
      </c>
      <c r="L26" s="44">
        <f t="shared" si="4"/>
        <v>0</v>
      </c>
      <c r="M26" s="44">
        <f t="shared" si="4"/>
        <v>50</v>
      </c>
      <c r="N26" s="44">
        <f t="shared" si="4"/>
        <v>50</v>
      </c>
      <c r="O26" s="44">
        <f t="shared" si="4"/>
        <v>26</v>
      </c>
      <c r="P26" s="44">
        <f t="shared" si="4"/>
        <v>17</v>
      </c>
      <c r="Q26" s="44">
        <f t="shared" si="4"/>
        <v>2</v>
      </c>
      <c r="R26" s="44">
        <f t="shared" si="4"/>
        <v>22</v>
      </c>
      <c r="S26" s="44">
        <f t="shared" si="4"/>
        <v>0</v>
      </c>
      <c r="T26" s="44">
        <f t="shared" si="4"/>
        <v>87</v>
      </c>
      <c r="U26" s="45">
        <f>((T26+Q26+N26-R26)+(O26*2))/E26</f>
        <v>0.70416666666666672</v>
      </c>
      <c r="V26" s="46">
        <v>359</v>
      </c>
      <c r="W26" s="46" t="s">
        <v>97</v>
      </c>
      <c r="X26" s="46" t="s">
        <v>98</v>
      </c>
      <c r="Y26" s="67">
        <v>3120</v>
      </c>
      <c r="Z26" s="47"/>
      <c r="AA26" s="43" t="s">
        <v>99</v>
      </c>
      <c r="AB26" s="74" t="s">
        <v>245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0.41860465116279072</v>
      </c>
      <c r="H27" s="27"/>
      <c r="I27" s="1"/>
      <c r="J27" s="48" t="s">
        <v>42</v>
      </c>
      <c r="K27" s="50">
        <f>J26/K26</f>
        <v>0.57692307692307687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173</v>
      </c>
      <c r="D35" s="38">
        <v>12</v>
      </c>
      <c r="E35" s="27">
        <v>40</v>
      </c>
      <c r="F35" s="27">
        <v>14</v>
      </c>
      <c r="G35" s="27">
        <v>30</v>
      </c>
      <c r="H35" s="27">
        <v>0</v>
      </c>
      <c r="I35" s="27">
        <v>1</v>
      </c>
      <c r="J35" s="27">
        <v>3</v>
      </c>
      <c r="K35" s="27">
        <v>3</v>
      </c>
      <c r="L35" s="83"/>
      <c r="M35" s="27">
        <v>9</v>
      </c>
      <c r="N35" s="27">
        <f>SUM(L35:M35)</f>
        <v>9</v>
      </c>
      <c r="O35" s="27">
        <v>0</v>
      </c>
      <c r="P35" s="39">
        <v>3</v>
      </c>
      <c r="Q35" s="83"/>
      <c r="R35" s="83"/>
      <c r="S35" s="83"/>
      <c r="T35" s="27">
        <f>(H35*3)+((F35-H35)*2)+J35</f>
        <v>31</v>
      </c>
      <c r="U35" s="40">
        <f>IFERROR(((T35+Q35+N35-R35)+(O35*2))/E35,"")</f>
        <v>1</v>
      </c>
      <c r="V35" s="22">
        <v>359</v>
      </c>
      <c r="W35" s="22" t="s">
        <v>82</v>
      </c>
      <c r="X35" s="22" t="s">
        <v>83</v>
      </c>
      <c r="Y35" s="66">
        <v>3120</v>
      </c>
      <c r="Z35" s="41"/>
      <c r="AA35" s="1" t="s">
        <v>174</v>
      </c>
      <c r="AB35" s="28" t="s">
        <v>246</v>
      </c>
    </row>
    <row r="36" spans="1:28" x14ac:dyDescent="0.3">
      <c r="A36" s="1" t="s">
        <v>46</v>
      </c>
      <c r="B36" s="1" t="s">
        <v>61</v>
      </c>
      <c r="C36" s="27" t="s">
        <v>176</v>
      </c>
      <c r="D36" s="38">
        <v>34</v>
      </c>
      <c r="E36" s="27">
        <v>27</v>
      </c>
      <c r="F36" s="27">
        <v>2</v>
      </c>
      <c r="G36" s="27">
        <v>6</v>
      </c>
      <c r="H36" s="27"/>
      <c r="I36" s="27"/>
      <c r="J36" s="27">
        <v>6</v>
      </c>
      <c r="K36" s="27">
        <v>8</v>
      </c>
      <c r="L36" s="83"/>
      <c r="M36" s="27">
        <v>12</v>
      </c>
      <c r="N36" s="27">
        <f t="shared" ref="N36:N42" si="5">SUM(L36:M36)</f>
        <v>12</v>
      </c>
      <c r="O36" s="39">
        <v>0</v>
      </c>
      <c r="P36" s="39">
        <v>5</v>
      </c>
      <c r="Q36" s="85"/>
      <c r="R36" s="85"/>
      <c r="S36" s="85"/>
      <c r="T36" s="39">
        <f t="shared" ref="T36:T42" si="6">(H36*3)+((F36-H36)*2)+J36</f>
        <v>10</v>
      </c>
      <c r="U36" s="40">
        <f t="shared" ref="U36:U45" si="7">IFERROR(((T36+Q36+N36-R36)+(O36*2))/E36,"")</f>
        <v>0.81481481481481477</v>
      </c>
      <c r="V36" s="22">
        <v>359</v>
      </c>
      <c r="W36" s="22" t="s">
        <v>82</v>
      </c>
      <c r="X36" s="22" t="s">
        <v>83</v>
      </c>
      <c r="Y36" s="66">
        <v>3120</v>
      </c>
      <c r="Z36" s="41"/>
      <c r="AA36" s="1" t="s">
        <v>174</v>
      </c>
      <c r="AB36" s="28" t="s">
        <v>246</v>
      </c>
    </row>
    <row r="37" spans="1:28" x14ac:dyDescent="0.3">
      <c r="A37" s="1" t="s">
        <v>46</v>
      </c>
      <c r="B37" s="1" t="s">
        <v>61</v>
      </c>
      <c r="C37" s="27" t="s">
        <v>179</v>
      </c>
      <c r="D37" s="38">
        <v>44</v>
      </c>
      <c r="E37" s="27">
        <v>43</v>
      </c>
      <c r="F37" s="27">
        <v>7</v>
      </c>
      <c r="G37" s="27">
        <v>16</v>
      </c>
      <c r="H37" s="27">
        <v>1</v>
      </c>
      <c r="I37" s="27">
        <v>1</v>
      </c>
      <c r="J37" s="27">
        <v>3</v>
      </c>
      <c r="K37" s="27">
        <v>5</v>
      </c>
      <c r="L37" s="83"/>
      <c r="M37" s="27">
        <v>7</v>
      </c>
      <c r="N37" s="27">
        <f t="shared" ref="N37:N38" si="8">SUM(L37:M37)</f>
        <v>7</v>
      </c>
      <c r="O37" s="39">
        <v>1</v>
      </c>
      <c r="P37" s="39">
        <v>2</v>
      </c>
      <c r="Q37" s="85"/>
      <c r="R37" s="85"/>
      <c r="S37" s="85"/>
      <c r="T37" s="39">
        <v>20</v>
      </c>
      <c r="U37" s="40">
        <f t="shared" si="7"/>
        <v>0.67441860465116277</v>
      </c>
      <c r="V37" s="22">
        <v>359</v>
      </c>
      <c r="W37" s="22" t="s">
        <v>82</v>
      </c>
      <c r="X37" s="22" t="s">
        <v>83</v>
      </c>
      <c r="Y37" s="66">
        <v>3120</v>
      </c>
      <c r="Z37" s="41"/>
      <c r="AA37" s="1" t="s">
        <v>174</v>
      </c>
      <c r="AB37" s="28" t="s">
        <v>246</v>
      </c>
    </row>
    <row r="38" spans="1:28" x14ac:dyDescent="0.3">
      <c r="A38" s="1" t="s">
        <v>46</v>
      </c>
      <c r="B38" s="1" t="s">
        <v>61</v>
      </c>
      <c r="C38" s="27" t="s">
        <v>440</v>
      </c>
      <c r="D38" s="38">
        <v>14</v>
      </c>
      <c r="E38" s="27">
        <v>0</v>
      </c>
      <c r="F38" s="27">
        <v>0</v>
      </c>
      <c r="G38" s="27">
        <v>0</v>
      </c>
      <c r="H38" s="27"/>
      <c r="I38" s="27"/>
      <c r="J38" s="27">
        <v>0</v>
      </c>
      <c r="K38" s="27">
        <v>0</v>
      </c>
      <c r="L38" s="83"/>
      <c r="M38" s="27">
        <v>0</v>
      </c>
      <c r="N38" s="27">
        <f t="shared" si="8"/>
        <v>0</v>
      </c>
      <c r="O38" s="39">
        <v>0</v>
      </c>
      <c r="P38" s="39">
        <v>0</v>
      </c>
      <c r="Q38" s="85"/>
      <c r="R38" s="85"/>
      <c r="S38" s="85"/>
      <c r="T38" s="39">
        <f t="shared" si="6"/>
        <v>0</v>
      </c>
      <c r="U38" s="40" t="str">
        <f t="shared" si="7"/>
        <v/>
      </c>
      <c r="V38" s="22">
        <v>359</v>
      </c>
      <c r="W38" s="22" t="s">
        <v>82</v>
      </c>
      <c r="X38" s="22" t="s">
        <v>83</v>
      </c>
      <c r="Y38" s="66">
        <v>3120</v>
      </c>
      <c r="Z38" s="41" t="s">
        <v>441</v>
      </c>
      <c r="AA38" s="1" t="s">
        <v>174</v>
      </c>
      <c r="AB38" s="28" t="s">
        <v>246</v>
      </c>
    </row>
    <row r="39" spans="1:28" x14ac:dyDescent="0.3">
      <c r="A39" s="1" t="s">
        <v>46</v>
      </c>
      <c r="B39" s="1" t="s">
        <v>61</v>
      </c>
      <c r="C39" s="27" t="s">
        <v>181</v>
      </c>
      <c r="D39" s="38">
        <v>24</v>
      </c>
      <c r="E39" s="27">
        <v>41</v>
      </c>
      <c r="F39" s="27">
        <v>4</v>
      </c>
      <c r="G39" s="27">
        <v>14</v>
      </c>
      <c r="H39" s="27"/>
      <c r="I39" s="27"/>
      <c r="J39" s="27">
        <v>0</v>
      </c>
      <c r="K39" s="27">
        <v>0</v>
      </c>
      <c r="L39" s="83"/>
      <c r="M39" s="27">
        <v>15</v>
      </c>
      <c r="N39" s="27">
        <f t="shared" si="5"/>
        <v>15</v>
      </c>
      <c r="O39" s="39">
        <v>0</v>
      </c>
      <c r="P39" s="39">
        <v>3</v>
      </c>
      <c r="Q39" s="85"/>
      <c r="R39" s="85"/>
      <c r="S39" s="85"/>
      <c r="T39" s="39">
        <f t="shared" si="6"/>
        <v>8</v>
      </c>
      <c r="U39" s="40">
        <f t="shared" si="7"/>
        <v>0.56097560975609762</v>
      </c>
      <c r="V39" s="22">
        <v>359</v>
      </c>
      <c r="W39" s="22" t="s">
        <v>82</v>
      </c>
      <c r="X39" s="22" t="s">
        <v>83</v>
      </c>
      <c r="Y39" s="66">
        <v>3120</v>
      </c>
      <c r="Z39" s="41"/>
      <c r="AA39" s="1" t="s">
        <v>174</v>
      </c>
      <c r="AB39" s="28" t="s">
        <v>246</v>
      </c>
    </row>
    <row r="40" spans="1:28" x14ac:dyDescent="0.3">
      <c r="A40" s="1" t="s">
        <v>46</v>
      </c>
      <c r="B40" s="1" t="s">
        <v>61</v>
      </c>
      <c r="C40" s="27" t="s">
        <v>182</v>
      </c>
      <c r="D40" s="38">
        <v>23</v>
      </c>
      <c r="E40" s="27">
        <v>22</v>
      </c>
      <c r="F40" s="27">
        <v>1</v>
      </c>
      <c r="G40" s="27">
        <v>4</v>
      </c>
      <c r="H40" s="27"/>
      <c r="I40" s="27"/>
      <c r="J40" s="27">
        <v>0</v>
      </c>
      <c r="K40" s="27">
        <v>0</v>
      </c>
      <c r="L40" s="83"/>
      <c r="M40" s="27">
        <v>3</v>
      </c>
      <c r="N40" s="27">
        <f t="shared" si="5"/>
        <v>3</v>
      </c>
      <c r="O40" s="39">
        <v>3</v>
      </c>
      <c r="P40" s="39">
        <v>4</v>
      </c>
      <c r="Q40" s="85"/>
      <c r="R40" s="85"/>
      <c r="S40" s="85"/>
      <c r="T40" s="39">
        <f t="shared" si="6"/>
        <v>2</v>
      </c>
      <c r="U40" s="40">
        <f t="shared" si="7"/>
        <v>0.5</v>
      </c>
      <c r="V40" s="22">
        <v>359</v>
      </c>
      <c r="W40" s="22" t="s">
        <v>82</v>
      </c>
      <c r="X40" s="22" t="s">
        <v>83</v>
      </c>
      <c r="Y40" s="66">
        <v>3120</v>
      </c>
      <c r="Z40" s="41"/>
      <c r="AA40" s="1" t="s">
        <v>174</v>
      </c>
      <c r="AB40" s="28" t="s">
        <v>246</v>
      </c>
    </row>
    <row r="41" spans="1:28" x14ac:dyDescent="0.3">
      <c r="A41" s="1" t="s">
        <v>46</v>
      </c>
      <c r="B41" s="1" t="s">
        <v>61</v>
      </c>
      <c r="C41" s="27" t="s">
        <v>328</v>
      </c>
      <c r="D41" s="38">
        <v>33</v>
      </c>
      <c r="E41" s="27">
        <v>7</v>
      </c>
      <c r="F41" s="27">
        <v>1</v>
      </c>
      <c r="G41" s="27">
        <v>4</v>
      </c>
      <c r="H41" s="27"/>
      <c r="I41" s="27"/>
      <c r="J41" s="27">
        <v>0</v>
      </c>
      <c r="K41" s="27">
        <v>1</v>
      </c>
      <c r="L41" s="83"/>
      <c r="M41" s="27">
        <v>3</v>
      </c>
      <c r="N41" s="27">
        <f t="shared" si="5"/>
        <v>3</v>
      </c>
      <c r="O41" s="39">
        <v>0</v>
      </c>
      <c r="P41" s="39">
        <v>0</v>
      </c>
      <c r="Q41" s="85"/>
      <c r="R41" s="85"/>
      <c r="S41" s="85"/>
      <c r="T41" s="39">
        <f t="shared" si="6"/>
        <v>2</v>
      </c>
      <c r="U41" s="40">
        <f t="shared" si="7"/>
        <v>0.7142857142857143</v>
      </c>
      <c r="V41" s="22">
        <v>359</v>
      </c>
      <c r="W41" s="22" t="s">
        <v>82</v>
      </c>
      <c r="X41" s="22" t="s">
        <v>83</v>
      </c>
      <c r="Y41" s="66">
        <v>3120</v>
      </c>
      <c r="Z41" s="41"/>
      <c r="AA41" s="1" t="s">
        <v>174</v>
      </c>
      <c r="AB41" s="28" t="s">
        <v>246</v>
      </c>
    </row>
    <row r="42" spans="1:28" x14ac:dyDescent="0.3">
      <c r="A42" s="1" t="s">
        <v>46</v>
      </c>
      <c r="B42" s="1" t="s">
        <v>61</v>
      </c>
      <c r="C42" s="27" t="s">
        <v>183</v>
      </c>
      <c r="D42" s="38">
        <v>10</v>
      </c>
      <c r="E42" s="27">
        <v>42</v>
      </c>
      <c r="F42" s="27">
        <v>2</v>
      </c>
      <c r="G42" s="27">
        <v>12</v>
      </c>
      <c r="H42" s="27">
        <v>0</v>
      </c>
      <c r="I42" s="27">
        <v>1</v>
      </c>
      <c r="J42" s="27">
        <v>0</v>
      </c>
      <c r="K42" s="27">
        <v>0</v>
      </c>
      <c r="L42" s="83"/>
      <c r="M42" s="27">
        <v>3</v>
      </c>
      <c r="N42" s="27">
        <f t="shared" si="5"/>
        <v>3</v>
      </c>
      <c r="O42" s="39">
        <v>9</v>
      </c>
      <c r="P42" s="39">
        <v>3</v>
      </c>
      <c r="Q42" s="85"/>
      <c r="R42" s="85"/>
      <c r="S42" s="85"/>
      <c r="T42" s="39">
        <f t="shared" si="6"/>
        <v>4</v>
      </c>
      <c r="U42" s="40">
        <f t="shared" si="7"/>
        <v>0.59523809523809523</v>
      </c>
      <c r="V42" s="22">
        <v>359</v>
      </c>
      <c r="W42" s="22" t="s">
        <v>82</v>
      </c>
      <c r="X42" s="22" t="s">
        <v>83</v>
      </c>
      <c r="Y42" s="66">
        <v>3120</v>
      </c>
      <c r="Z42" s="41"/>
      <c r="AA42" s="1" t="s">
        <v>174</v>
      </c>
      <c r="AB42" s="28" t="s">
        <v>246</v>
      </c>
    </row>
    <row r="43" spans="1:28" x14ac:dyDescent="0.3">
      <c r="A43" s="1" t="s">
        <v>46</v>
      </c>
      <c r="B43" s="1" t="s">
        <v>61</v>
      </c>
      <c r="C43" s="27" t="s">
        <v>184</v>
      </c>
      <c r="D43" s="38">
        <v>32</v>
      </c>
      <c r="E43" s="27">
        <v>8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83"/>
      <c r="M43" s="27">
        <v>2</v>
      </c>
      <c r="N43" s="27">
        <f>SUM(L43:M43)</f>
        <v>2</v>
      </c>
      <c r="O43" s="39">
        <v>0</v>
      </c>
      <c r="P43" s="39">
        <v>0</v>
      </c>
      <c r="Q43" s="85"/>
      <c r="R43" s="85"/>
      <c r="S43" s="85"/>
      <c r="T43" s="39">
        <f>(H43*3)+((F43-H43)*2)+J43</f>
        <v>0</v>
      </c>
      <c r="U43" s="40">
        <f t="shared" si="7"/>
        <v>0.25</v>
      </c>
      <c r="V43" s="22">
        <v>359</v>
      </c>
      <c r="W43" s="22" t="s">
        <v>82</v>
      </c>
      <c r="X43" s="22" t="s">
        <v>83</v>
      </c>
      <c r="Y43" s="66">
        <v>3120</v>
      </c>
      <c r="Z43" s="41"/>
      <c r="AA43" s="1" t="s">
        <v>174</v>
      </c>
      <c r="AB43" s="28" t="s">
        <v>246</v>
      </c>
    </row>
    <row r="44" spans="1:28" x14ac:dyDescent="0.3">
      <c r="A44" s="1" t="s">
        <v>46</v>
      </c>
      <c r="B44" s="1" t="s">
        <v>61</v>
      </c>
      <c r="C44" s="27" t="s">
        <v>329</v>
      </c>
      <c r="D44" s="38">
        <v>22</v>
      </c>
      <c r="E44" s="27">
        <v>9</v>
      </c>
      <c r="F44" s="27">
        <v>1</v>
      </c>
      <c r="G44" s="27">
        <v>1</v>
      </c>
      <c r="H44" s="27"/>
      <c r="I44" s="27"/>
      <c r="J44" s="27">
        <v>0</v>
      </c>
      <c r="K44" s="27">
        <v>0</v>
      </c>
      <c r="L44" s="83"/>
      <c r="M44" s="27">
        <v>3</v>
      </c>
      <c r="N44" s="27">
        <f>SUM(L44:M44)</f>
        <v>3</v>
      </c>
      <c r="O44" s="39">
        <v>2</v>
      </c>
      <c r="P44" s="39">
        <v>0</v>
      </c>
      <c r="Q44" s="85"/>
      <c r="R44" s="85"/>
      <c r="S44" s="85"/>
      <c r="T44" s="39">
        <f>(H44*3)+((F44-H44)*2)+J44</f>
        <v>2</v>
      </c>
      <c r="U44" s="40">
        <f t="shared" si="7"/>
        <v>1</v>
      </c>
      <c r="V44" s="22">
        <v>359</v>
      </c>
      <c r="W44" s="22" t="s">
        <v>82</v>
      </c>
      <c r="X44" s="22" t="s">
        <v>83</v>
      </c>
      <c r="Y44" s="66">
        <v>3120</v>
      </c>
      <c r="Z44" s="41"/>
      <c r="AA44" s="1" t="s">
        <v>174</v>
      </c>
      <c r="AB44" s="28" t="s">
        <v>246</v>
      </c>
    </row>
    <row r="45" spans="1:28" x14ac:dyDescent="0.3">
      <c r="A45" s="1" t="s">
        <v>46</v>
      </c>
      <c r="B45" s="1" t="s">
        <v>61</v>
      </c>
      <c r="C45" s="27" t="s">
        <v>330</v>
      </c>
      <c r="D45" s="38">
        <v>20</v>
      </c>
      <c r="E45" s="27">
        <v>1</v>
      </c>
      <c r="F45" s="27">
        <v>0</v>
      </c>
      <c r="G45" s="27">
        <v>0</v>
      </c>
      <c r="H45" s="27"/>
      <c r="I45" s="27"/>
      <c r="J45" s="27">
        <v>0</v>
      </c>
      <c r="K45" s="27">
        <v>0</v>
      </c>
      <c r="L45" s="83"/>
      <c r="M45" s="27">
        <v>0</v>
      </c>
      <c r="N45" s="27">
        <f>SUM(L45:M45)</f>
        <v>0</v>
      </c>
      <c r="O45" s="39">
        <v>0</v>
      </c>
      <c r="P45" s="39">
        <v>0</v>
      </c>
      <c r="Q45" s="85"/>
      <c r="R45" s="85"/>
      <c r="S45" s="85"/>
      <c r="T45" s="39">
        <f>(H45*3)+((F45-H45)*2)+J45</f>
        <v>0</v>
      </c>
      <c r="U45" s="40">
        <f t="shared" si="7"/>
        <v>0</v>
      </c>
      <c r="V45" s="22">
        <v>359</v>
      </c>
      <c r="W45" s="22" t="s">
        <v>82</v>
      </c>
      <c r="X45" s="22" t="s">
        <v>83</v>
      </c>
      <c r="Y45" s="66">
        <v>3120</v>
      </c>
      <c r="Z45" s="41"/>
      <c r="AA45" s="1" t="s">
        <v>174</v>
      </c>
      <c r="AB45" s="28" t="s">
        <v>246</v>
      </c>
    </row>
    <row r="46" spans="1:28" x14ac:dyDescent="0.3">
      <c r="A46" s="1" t="s">
        <v>46</v>
      </c>
      <c r="B46" s="1" t="s">
        <v>61</v>
      </c>
      <c r="C46" s="55" t="s">
        <v>39</v>
      </c>
      <c r="D46" s="1"/>
      <c r="E46" s="55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55">
        <v>32</v>
      </c>
      <c r="S46" s="42"/>
      <c r="T46" s="55"/>
      <c r="U46" s="40" t="str">
        <f t="shared" ref="U46" si="9">_xlfn.IFNA("",((T46+Q46+N46-R46)+(O46*2))/E46)</f>
        <v/>
      </c>
      <c r="V46" s="22">
        <v>359</v>
      </c>
      <c r="W46" s="22" t="s">
        <v>82</v>
      </c>
      <c r="X46" s="22" t="s">
        <v>83</v>
      </c>
      <c r="Y46" s="66">
        <v>3120</v>
      </c>
      <c r="Z46" s="41"/>
      <c r="AA46" s="1" t="s">
        <v>174</v>
      </c>
      <c r="AB46" s="28" t="s">
        <v>246</v>
      </c>
    </row>
    <row r="47" spans="1:28" x14ac:dyDescent="0.3">
      <c r="A47" s="43" t="s">
        <v>46</v>
      </c>
      <c r="B47" s="43" t="s">
        <v>61</v>
      </c>
      <c r="C47" s="44" t="s">
        <v>40</v>
      </c>
      <c r="D47" s="43"/>
      <c r="E47" s="44">
        <f t="shared" ref="E47:T47" si="10">SUM(E35:E46)</f>
        <v>240</v>
      </c>
      <c r="F47" s="44">
        <f t="shared" si="10"/>
        <v>32</v>
      </c>
      <c r="G47" s="44">
        <f t="shared" si="10"/>
        <v>87</v>
      </c>
      <c r="H47" s="44">
        <f t="shared" si="10"/>
        <v>1</v>
      </c>
      <c r="I47" s="44">
        <f t="shared" si="10"/>
        <v>3</v>
      </c>
      <c r="J47" s="44">
        <f t="shared" si="10"/>
        <v>12</v>
      </c>
      <c r="K47" s="44">
        <f t="shared" si="10"/>
        <v>17</v>
      </c>
      <c r="L47" s="44">
        <f t="shared" si="10"/>
        <v>0</v>
      </c>
      <c r="M47" s="44">
        <f t="shared" si="10"/>
        <v>57</v>
      </c>
      <c r="N47" s="44">
        <f t="shared" si="10"/>
        <v>57</v>
      </c>
      <c r="O47" s="44">
        <f t="shared" si="10"/>
        <v>15</v>
      </c>
      <c r="P47" s="44">
        <f t="shared" si="10"/>
        <v>20</v>
      </c>
      <c r="Q47" s="44">
        <f t="shared" si="10"/>
        <v>0</v>
      </c>
      <c r="R47" s="44">
        <f t="shared" si="10"/>
        <v>32</v>
      </c>
      <c r="S47" s="44">
        <f t="shared" si="10"/>
        <v>0</v>
      </c>
      <c r="T47" s="44">
        <f t="shared" si="10"/>
        <v>79</v>
      </c>
      <c r="U47" s="45">
        <f>((T47+Q47+N47-R47)+(O47*2))/E47</f>
        <v>0.55833333333333335</v>
      </c>
      <c r="V47" s="46">
        <v>359</v>
      </c>
      <c r="W47" s="46" t="s">
        <v>82</v>
      </c>
      <c r="X47" s="46" t="s">
        <v>83</v>
      </c>
      <c r="Y47" s="67">
        <v>3120</v>
      </c>
      <c r="Z47" s="70" t="s">
        <v>405</v>
      </c>
      <c r="AA47" s="43" t="s">
        <v>174</v>
      </c>
      <c r="AB47" s="71" t="s">
        <v>246</v>
      </c>
    </row>
    <row r="48" spans="1:28" x14ac:dyDescent="0.3">
      <c r="A48" s="1"/>
      <c r="B48" s="1"/>
      <c r="C48" s="1"/>
      <c r="D48" s="1"/>
      <c r="F48" s="48" t="s">
        <v>41</v>
      </c>
      <c r="G48" s="50">
        <f>F47/G47</f>
        <v>0.36781609195402298</v>
      </c>
      <c r="H48" s="27"/>
      <c r="I48" s="1"/>
      <c r="J48" s="48" t="s">
        <v>42</v>
      </c>
      <c r="K48" s="50">
        <f>J47/K47</f>
        <v>0.70588235294117652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439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406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1"/>
      <c r="AA52" s="1"/>
      <c r="AB52" s="1"/>
    </row>
  </sheetData>
  <pageMargins left="0.25" right="0.25" top="0.75" bottom="0.75" header="0.3" footer="0.3"/>
  <pageSetup scale="64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20C4-BC3C-4917-879D-D5BCAB19AAB6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417</v>
      </c>
    </row>
    <row r="3" spans="1:28" x14ac:dyDescent="0.3">
      <c r="B3" s="1"/>
      <c r="C3" s="6">
        <v>29614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73" t="s">
        <v>455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282</v>
      </c>
      <c r="K4" s="16" t="s">
        <v>45</v>
      </c>
      <c r="L4" s="17"/>
      <c r="M4" s="18"/>
      <c r="N4" s="19">
        <v>24</v>
      </c>
      <c r="O4" s="19">
        <v>26</v>
      </c>
      <c r="P4" s="19">
        <v>36</v>
      </c>
      <c r="Q4" s="19">
        <v>22</v>
      </c>
      <c r="R4" s="19">
        <v>11</v>
      </c>
      <c r="S4" s="21">
        <f>SUM(N4:R4)</f>
        <v>119</v>
      </c>
      <c r="T4" s="22">
        <v>423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283</v>
      </c>
      <c r="K5" s="16" t="s">
        <v>74</v>
      </c>
      <c r="L5" s="17"/>
      <c r="M5" s="18"/>
      <c r="N5" s="19">
        <v>32</v>
      </c>
      <c r="O5" s="19">
        <v>26</v>
      </c>
      <c r="P5" s="19">
        <v>24</v>
      </c>
      <c r="Q5" s="19">
        <v>26</v>
      </c>
      <c r="R5" s="19">
        <v>6</v>
      </c>
      <c r="S5" s="21">
        <f>SUM(N5:R5)</f>
        <v>114</v>
      </c>
      <c r="T5" s="22">
        <v>423</v>
      </c>
      <c r="U5" s="1"/>
      <c r="V5" s="1"/>
      <c r="W5" s="1"/>
    </row>
    <row r="6" spans="1:28" x14ac:dyDescent="0.3">
      <c r="C6" s="68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8</v>
      </c>
      <c r="G7" s="1"/>
      <c r="S7" s="1"/>
      <c r="T7" s="25" t="s">
        <v>9</v>
      </c>
      <c r="U7" s="1"/>
      <c r="V7" s="26">
        <v>423</v>
      </c>
      <c r="W7" s="1"/>
    </row>
    <row r="8" spans="1:28" x14ac:dyDescent="0.3">
      <c r="B8" s="1"/>
      <c r="C8" s="6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47</v>
      </c>
      <c r="D13" s="38">
        <v>32</v>
      </c>
      <c r="E13" s="83"/>
      <c r="F13" s="83"/>
      <c r="G13" s="83"/>
      <c r="H13" s="27"/>
      <c r="I13" s="27"/>
      <c r="J13" s="83"/>
      <c r="K13" s="83"/>
      <c r="L13" s="83"/>
      <c r="M13" s="83"/>
      <c r="N13" s="27">
        <f>SUM(L13:M13)</f>
        <v>0</v>
      </c>
      <c r="O13" s="83"/>
      <c r="P13" s="85"/>
      <c r="Q13" s="83"/>
      <c r="R13" s="83"/>
      <c r="S13" s="83"/>
      <c r="T13" s="27">
        <v>9</v>
      </c>
      <c r="U13" s="40" t="str">
        <f>IFERROR(((T13+Q13+N13-R13)+(O13*2))/E13,"")</f>
        <v/>
      </c>
      <c r="V13" s="22">
        <v>423</v>
      </c>
      <c r="W13" s="22" t="s">
        <v>97</v>
      </c>
      <c r="X13" s="22" t="s">
        <v>98</v>
      </c>
      <c r="Y13" s="66" t="s">
        <v>131</v>
      </c>
      <c r="Z13" s="36" t="s">
        <v>2</v>
      </c>
      <c r="AA13" s="1" t="s">
        <v>99</v>
      </c>
      <c r="AB13" s="28" t="s">
        <v>284</v>
      </c>
    </row>
    <row r="14" spans="1:28" x14ac:dyDescent="0.3">
      <c r="A14" s="1" t="s">
        <v>73</v>
      </c>
      <c r="B14" s="1" t="s">
        <v>46</v>
      </c>
      <c r="C14" s="27" t="s">
        <v>48</v>
      </c>
      <c r="D14" s="38">
        <v>10</v>
      </c>
      <c r="E14" s="83"/>
      <c r="F14" s="83"/>
      <c r="G14" s="83"/>
      <c r="H14" s="27"/>
      <c r="I14" s="27"/>
      <c r="J14" s="83"/>
      <c r="K14" s="83"/>
      <c r="L14" s="83"/>
      <c r="M14" s="83"/>
      <c r="N14" s="27">
        <f t="shared" ref="N14:N17" si="0">SUM(L14:M14)</f>
        <v>0</v>
      </c>
      <c r="O14" s="85"/>
      <c r="P14" s="85"/>
      <c r="Q14" s="85"/>
      <c r="R14" s="85"/>
      <c r="S14" s="85"/>
      <c r="T14" s="27">
        <v>16</v>
      </c>
      <c r="U14" s="40" t="str">
        <f t="shared" ref="U14:U21" si="1">IFERROR(((T14+Q14+N14-R14)+(O14*2))/E14,"")</f>
        <v/>
      </c>
      <c r="V14" s="22">
        <v>423</v>
      </c>
      <c r="W14" s="22" t="s">
        <v>97</v>
      </c>
      <c r="X14" s="22" t="s">
        <v>98</v>
      </c>
      <c r="Y14" s="66" t="s">
        <v>131</v>
      </c>
      <c r="Z14" s="36" t="s">
        <v>2</v>
      </c>
      <c r="AA14" s="1" t="s">
        <v>99</v>
      </c>
      <c r="AB14" s="28" t="s">
        <v>284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44</v>
      </c>
      <c r="E15" s="83"/>
      <c r="F15" s="83"/>
      <c r="G15" s="83"/>
      <c r="H15" s="27"/>
      <c r="I15" s="27"/>
      <c r="J15" s="83"/>
      <c r="K15" s="83"/>
      <c r="L15" s="83"/>
      <c r="M15" s="83"/>
      <c r="N15" s="27">
        <f t="shared" si="0"/>
        <v>0</v>
      </c>
      <c r="O15" s="85"/>
      <c r="P15" s="85"/>
      <c r="Q15" s="85"/>
      <c r="R15" s="85"/>
      <c r="S15" s="85"/>
      <c r="T15" s="27">
        <v>23</v>
      </c>
      <c r="U15" s="40" t="str">
        <f t="shared" si="1"/>
        <v/>
      </c>
      <c r="V15" s="22">
        <v>423</v>
      </c>
      <c r="W15" s="22" t="s">
        <v>97</v>
      </c>
      <c r="X15" s="22" t="s">
        <v>98</v>
      </c>
      <c r="Y15" s="66" t="s">
        <v>131</v>
      </c>
      <c r="Z15" s="36" t="s">
        <v>2</v>
      </c>
      <c r="AA15" s="1" t="s">
        <v>99</v>
      </c>
      <c r="AB15" s="28" t="s">
        <v>284</v>
      </c>
    </row>
    <row r="16" spans="1:28" x14ac:dyDescent="0.3">
      <c r="A16" s="1" t="s">
        <v>73</v>
      </c>
      <c r="B16" s="1" t="s">
        <v>46</v>
      </c>
      <c r="C16" s="27" t="s">
        <v>50</v>
      </c>
      <c r="D16" s="38">
        <v>30</v>
      </c>
      <c r="E16" s="83"/>
      <c r="F16" s="83"/>
      <c r="G16" s="83"/>
      <c r="H16" s="27"/>
      <c r="I16" s="27"/>
      <c r="J16" s="83"/>
      <c r="K16" s="83"/>
      <c r="L16" s="83"/>
      <c r="M16" s="83"/>
      <c r="N16" s="27">
        <f t="shared" si="0"/>
        <v>0</v>
      </c>
      <c r="O16" s="85"/>
      <c r="P16" s="85"/>
      <c r="Q16" s="85"/>
      <c r="R16" s="85"/>
      <c r="S16" s="85"/>
      <c r="T16" s="27">
        <v>25</v>
      </c>
      <c r="U16" s="40" t="str">
        <f t="shared" si="1"/>
        <v/>
      </c>
      <c r="V16" s="22">
        <v>423</v>
      </c>
      <c r="W16" s="22" t="s">
        <v>97</v>
      </c>
      <c r="X16" s="22" t="s">
        <v>98</v>
      </c>
      <c r="Y16" s="66" t="s">
        <v>131</v>
      </c>
      <c r="Z16" s="36" t="s">
        <v>2</v>
      </c>
      <c r="AA16" s="1" t="s">
        <v>99</v>
      </c>
      <c r="AB16" s="28" t="s">
        <v>284</v>
      </c>
    </row>
    <row r="17" spans="1:28" x14ac:dyDescent="0.3">
      <c r="A17" s="1" t="s">
        <v>73</v>
      </c>
      <c r="B17" s="1" t="s">
        <v>46</v>
      </c>
      <c r="C17" s="27" t="s">
        <v>52</v>
      </c>
      <c r="D17" s="38">
        <v>11</v>
      </c>
      <c r="E17" s="83"/>
      <c r="F17" s="83"/>
      <c r="G17" s="83"/>
      <c r="H17" s="27"/>
      <c r="I17" s="27"/>
      <c r="J17" s="83"/>
      <c r="K17" s="83"/>
      <c r="L17" s="83"/>
      <c r="M17" s="83"/>
      <c r="N17" s="27">
        <f t="shared" si="0"/>
        <v>0</v>
      </c>
      <c r="O17" s="85"/>
      <c r="P17" s="85"/>
      <c r="Q17" s="85"/>
      <c r="R17" s="85"/>
      <c r="S17" s="85"/>
      <c r="T17" s="27">
        <v>9</v>
      </c>
      <c r="U17" s="40" t="str">
        <f t="shared" si="1"/>
        <v/>
      </c>
      <c r="V17" s="22">
        <v>423</v>
      </c>
      <c r="W17" s="22" t="s">
        <v>97</v>
      </c>
      <c r="X17" s="22" t="s">
        <v>98</v>
      </c>
      <c r="Y17" s="66" t="s">
        <v>131</v>
      </c>
      <c r="Z17" s="36" t="s">
        <v>2</v>
      </c>
      <c r="AA17" s="1" t="s">
        <v>99</v>
      </c>
      <c r="AB17" s="28" t="s">
        <v>284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31</v>
      </c>
      <c r="E18" s="83"/>
      <c r="F18" s="83"/>
      <c r="G18" s="83"/>
      <c r="H18" s="27"/>
      <c r="I18" s="27"/>
      <c r="J18" s="83"/>
      <c r="K18" s="83"/>
      <c r="L18" s="83"/>
      <c r="M18" s="83"/>
      <c r="N18" s="27">
        <f>SUM(L18:M18)</f>
        <v>0</v>
      </c>
      <c r="O18" s="85"/>
      <c r="P18" s="85"/>
      <c r="Q18" s="85"/>
      <c r="R18" s="85"/>
      <c r="S18" s="85"/>
      <c r="T18" s="27">
        <v>12</v>
      </c>
      <c r="U18" s="40" t="str">
        <f t="shared" si="1"/>
        <v/>
      </c>
      <c r="V18" s="22">
        <v>423</v>
      </c>
      <c r="W18" s="22" t="s">
        <v>97</v>
      </c>
      <c r="X18" s="22" t="s">
        <v>98</v>
      </c>
      <c r="Y18" s="66" t="s">
        <v>131</v>
      </c>
      <c r="Z18" s="36" t="s">
        <v>2</v>
      </c>
      <c r="AA18" s="1" t="s">
        <v>99</v>
      </c>
      <c r="AB18" s="28" t="s">
        <v>284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33</v>
      </c>
      <c r="E19" s="83"/>
      <c r="F19" s="83"/>
      <c r="G19" s="83"/>
      <c r="H19" s="27"/>
      <c r="I19" s="27"/>
      <c r="J19" s="83"/>
      <c r="K19" s="83"/>
      <c r="L19" s="83"/>
      <c r="M19" s="83"/>
      <c r="N19" s="27">
        <f>SUM(L19:M19)</f>
        <v>0</v>
      </c>
      <c r="O19" s="85"/>
      <c r="P19" s="85"/>
      <c r="Q19" s="85"/>
      <c r="R19" s="85"/>
      <c r="S19" s="85"/>
      <c r="T19" s="27">
        <v>15</v>
      </c>
      <c r="U19" s="40" t="str">
        <f t="shared" si="1"/>
        <v/>
      </c>
      <c r="V19" s="22">
        <v>423</v>
      </c>
      <c r="W19" s="22" t="s">
        <v>97</v>
      </c>
      <c r="X19" s="22" t="s">
        <v>98</v>
      </c>
      <c r="Y19" s="66" t="s">
        <v>131</v>
      </c>
      <c r="Z19" s="36" t="s">
        <v>2</v>
      </c>
      <c r="AA19" s="1" t="s">
        <v>99</v>
      </c>
      <c r="AB19" s="28" t="s">
        <v>284</v>
      </c>
    </row>
    <row r="20" spans="1:28" x14ac:dyDescent="0.3">
      <c r="A20" s="1" t="s">
        <v>73</v>
      </c>
      <c r="B20" s="1" t="s">
        <v>46</v>
      </c>
      <c r="C20" s="27" t="s">
        <v>55</v>
      </c>
      <c r="D20" s="38">
        <v>23</v>
      </c>
      <c r="E20" s="83"/>
      <c r="F20" s="83"/>
      <c r="G20" s="83"/>
      <c r="H20" s="27"/>
      <c r="I20" s="27"/>
      <c r="J20" s="83"/>
      <c r="K20" s="83"/>
      <c r="L20" s="83"/>
      <c r="M20" s="83"/>
      <c r="N20" s="27">
        <f>SUM(L20:M20)</f>
        <v>0</v>
      </c>
      <c r="O20" s="85"/>
      <c r="P20" s="85"/>
      <c r="Q20" s="85"/>
      <c r="R20" s="85"/>
      <c r="S20" s="85"/>
      <c r="T20" s="27">
        <v>8</v>
      </c>
      <c r="U20" s="40" t="str">
        <f t="shared" si="1"/>
        <v/>
      </c>
      <c r="V20" s="22">
        <v>423</v>
      </c>
      <c r="W20" s="22" t="s">
        <v>97</v>
      </c>
      <c r="X20" s="22" t="s">
        <v>98</v>
      </c>
      <c r="Y20" s="66" t="s">
        <v>131</v>
      </c>
      <c r="Z20" s="36" t="s">
        <v>2</v>
      </c>
      <c r="AA20" s="1" t="s">
        <v>99</v>
      </c>
      <c r="AB20" s="28" t="s">
        <v>284</v>
      </c>
    </row>
    <row r="21" spans="1:28" x14ac:dyDescent="0.3">
      <c r="A21" s="1" t="s">
        <v>73</v>
      </c>
      <c r="B21" s="1" t="s">
        <v>46</v>
      </c>
      <c r="C21" s="27" t="s">
        <v>56</v>
      </c>
      <c r="D21" s="38">
        <v>22</v>
      </c>
      <c r="E21" s="83"/>
      <c r="F21" s="83"/>
      <c r="G21" s="83"/>
      <c r="H21" s="27"/>
      <c r="I21" s="27"/>
      <c r="J21" s="83"/>
      <c r="K21" s="83"/>
      <c r="L21" s="83"/>
      <c r="M21" s="83"/>
      <c r="N21" s="27">
        <f>SUM(L21:M21)</f>
        <v>0</v>
      </c>
      <c r="O21" s="85"/>
      <c r="P21" s="85"/>
      <c r="Q21" s="85"/>
      <c r="R21" s="85"/>
      <c r="S21" s="85"/>
      <c r="T21" s="27">
        <v>2</v>
      </c>
      <c r="U21" s="40" t="str">
        <f t="shared" si="1"/>
        <v/>
      </c>
      <c r="V21" s="22">
        <v>423</v>
      </c>
      <c r="W21" s="22" t="s">
        <v>97</v>
      </c>
      <c r="X21" s="22" t="s">
        <v>98</v>
      </c>
      <c r="Y21" s="66" t="s">
        <v>131</v>
      </c>
      <c r="Z21" s="36" t="s">
        <v>2</v>
      </c>
      <c r="AA21" s="1" t="s">
        <v>99</v>
      </c>
      <c r="AB21" s="28" t="s">
        <v>284</v>
      </c>
    </row>
    <row r="22" spans="1:28" x14ac:dyDescent="0.3">
      <c r="A22" s="1" t="s">
        <v>73</v>
      </c>
      <c r="B22" s="1" t="s">
        <v>46</v>
      </c>
      <c r="C22" s="55" t="s">
        <v>39</v>
      </c>
      <c r="D22" s="1"/>
      <c r="E22" s="55">
        <v>265</v>
      </c>
      <c r="F22" s="55">
        <v>38</v>
      </c>
      <c r="G22" s="42"/>
      <c r="H22" s="42"/>
      <c r="I22" s="42"/>
      <c r="J22" s="55">
        <v>43</v>
      </c>
      <c r="K22" s="55">
        <v>61</v>
      </c>
      <c r="L22" s="42"/>
      <c r="M22" s="42"/>
      <c r="N22" s="27"/>
      <c r="O22" s="42"/>
      <c r="P22" s="42"/>
      <c r="Q22" s="42"/>
      <c r="R22" s="42"/>
      <c r="S22" s="42"/>
      <c r="T22" s="55"/>
      <c r="U22" s="40" t="str">
        <f t="shared" ref="U22" si="2">_xlfn.IFNA("",((T22+Q22+N22-R22)+(O22*2))/E22)</f>
        <v/>
      </c>
      <c r="V22" s="22">
        <v>423</v>
      </c>
      <c r="W22" s="22" t="s">
        <v>97</v>
      </c>
      <c r="X22" s="22" t="s">
        <v>98</v>
      </c>
      <c r="Y22" s="66" t="s">
        <v>131</v>
      </c>
      <c r="Z22" s="36" t="s">
        <v>2</v>
      </c>
      <c r="AA22" s="1" t="s">
        <v>99</v>
      </c>
      <c r="AB22" s="28" t="s">
        <v>284</v>
      </c>
    </row>
    <row r="23" spans="1:28" x14ac:dyDescent="0.3">
      <c r="A23" s="43" t="s">
        <v>73</v>
      </c>
      <c r="B23" s="43" t="s">
        <v>46</v>
      </c>
      <c r="C23" s="44" t="s">
        <v>40</v>
      </c>
      <c r="D23" s="43"/>
      <c r="E23" s="44">
        <f t="shared" ref="E23:T23" si="3">SUM(E13:E22)</f>
        <v>265</v>
      </c>
      <c r="F23" s="44">
        <f t="shared" si="3"/>
        <v>38</v>
      </c>
      <c r="G23" s="44">
        <f t="shared" si="3"/>
        <v>0</v>
      </c>
      <c r="H23" s="44">
        <f t="shared" si="3"/>
        <v>0</v>
      </c>
      <c r="I23" s="44">
        <f t="shared" si="3"/>
        <v>0</v>
      </c>
      <c r="J23" s="44">
        <f t="shared" si="3"/>
        <v>43</v>
      </c>
      <c r="K23" s="44">
        <f t="shared" si="3"/>
        <v>61</v>
      </c>
      <c r="L23" s="44">
        <f t="shared" si="3"/>
        <v>0</v>
      </c>
      <c r="M23" s="44">
        <f t="shared" si="3"/>
        <v>0</v>
      </c>
      <c r="N23" s="44">
        <f t="shared" si="3"/>
        <v>0</v>
      </c>
      <c r="O23" s="44">
        <f t="shared" si="3"/>
        <v>0</v>
      </c>
      <c r="P23" s="44">
        <f t="shared" si="3"/>
        <v>0</v>
      </c>
      <c r="Q23" s="44">
        <f t="shared" si="3"/>
        <v>0</v>
      </c>
      <c r="R23" s="44">
        <f t="shared" si="3"/>
        <v>0</v>
      </c>
      <c r="S23" s="44">
        <f t="shared" si="3"/>
        <v>0</v>
      </c>
      <c r="T23" s="44">
        <f t="shared" si="3"/>
        <v>119</v>
      </c>
      <c r="U23" s="45">
        <f>((T23+Q23+N23-R23)+(O23*2))/E23</f>
        <v>0.44905660377358492</v>
      </c>
      <c r="V23" s="46">
        <v>423</v>
      </c>
      <c r="W23" s="46" t="s">
        <v>97</v>
      </c>
      <c r="X23" s="46" t="s">
        <v>98</v>
      </c>
      <c r="Y23" s="67" t="s">
        <v>131</v>
      </c>
      <c r="Z23" s="78" t="s">
        <v>2</v>
      </c>
      <c r="AA23" s="43" t="s">
        <v>99</v>
      </c>
      <c r="AB23" s="71" t="s">
        <v>284</v>
      </c>
    </row>
    <row r="24" spans="1:28" x14ac:dyDescent="0.3">
      <c r="A24" s="1"/>
      <c r="B24" s="1"/>
      <c r="C24" s="1"/>
      <c r="D24" s="1"/>
      <c r="F24" s="48" t="s">
        <v>41</v>
      </c>
      <c r="G24" s="49" t="e">
        <f>F23/G23</f>
        <v>#DIV/0!</v>
      </c>
      <c r="H24" s="27"/>
      <c r="I24" s="1"/>
      <c r="J24" s="48" t="s">
        <v>42</v>
      </c>
      <c r="K24" s="50">
        <f>J23/K23</f>
        <v>0.70491803278688525</v>
      </c>
      <c r="L24" s="1"/>
      <c r="M24" s="39" t="s">
        <v>43</v>
      </c>
      <c r="N24" s="51"/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14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347</v>
      </c>
      <c r="D35" s="38">
        <v>34</v>
      </c>
      <c r="E35" s="83"/>
      <c r="F35" s="83"/>
      <c r="G35" s="83"/>
      <c r="H35" s="27"/>
      <c r="I35" s="27"/>
      <c r="J35" s="83"/>
      <c r="K35" s="83"/>
      <c r="L35" s="83"/>
      <c r="M35" s="83"/>
      <c r="N35" s="27">
        <f>SUM(L35:M35)</f>
        <v>0</v>
      </c>
      <c r="O35" s="83"/>
      <c r="P35" s="85"/>
      <c r="Q35" s="83"/>
      <c r="R35" s="83"/>
      <c r="S35" s="83"/>
      <c r="T35" s="27">
        <v>14</v>
      </c>
      <c r="U35" s="40" t="str">
        <f>IFERROR(((T35+Q35+N35-R35)+(O35*2))/E35,"")</f>
        <v/>
      </c>
      <c r="V35" s="22">
        <v>423</v>
      </c>
      <c r="W35" s="22" t="s">
        <v>82</v>
      </c>
      <c r="X35" s="22" t="s">
        <v>83</v>
      </c>
      <c r="Y35" s="66" t="s">
        <v>131</v>
      </c>
      <c r="Z35" s="36" t="s">
        <v>2</v>
      </c>
      <c r="AA35" s="1" t="s">
        <v>271</v>
      </c>
      <c r="AB35" s="28" t="s">
        <v>285</v>
      </c>
    </row>
    <row r="36" spans="1:28" x14ac:dyDescent="0.3">
      <c r="A36" s="1" t="s">
        <v>46</v>
      </c>
      <c r="B36" s="1" t="s">
        <v>73</v>
      </c>
      <c r="C36" s="27" t="s">
        <v>348</v>
      </c>
      <c r="D36" s="38">
        <v>10</v>
      </c>
      <c r="E36" s="83"/>
      <c r="F36" s="83"/>
      <c r="G36" s="83"/>
      <c r="H36" s="27"/>
      <c r="I36" s="27"/>
      <c r="J36" s="27">
        <v>1</v>
      </c>
      <c r="K36" s="83"/>
      <c r="L36" s="83"/>
      <c r="M36" s="83"/>
      <c r="N36" s="27">
        <f t="shared" ref="N36:N41" si="4">SUM(L36:M36)</f>
        <v>0</v>
      </c>
      <c r="O36" s="85"/>
      <c r="P36" s="85"/>
      <c r="Q36" s="85"/>
      <c r="R36" s="85"/>
      <c r="S36" s="85"/>
      <c r="T36" s="39">
        <v>20</v>
      </c>
      <c r="U36" s="40" t="str">
        <f t="shared" ref="U36:U46" si="5">IFERROR(((T36+Q36+N36-R36)+(O36*2))/E36,"")</f>
        <v/>
      </c>
      <c r="V36" s="22">
        <v>423</v>
      </c>
      <c r="W36" s="22" t="s">
        <v>82</v>
      </c>
      <c r="X36" s="22" t="s">
        <v>83</v>
      </c>
      <c r="Y36" s="66" t="s">
        <v>131</v>
      </c>
      <c r="Z36" s="36" t="s">
        <v>2</v>
      </c>
      <c r="AA36" s="1" t="s">
        <v>271</v>
      </c>
      <c r="AB36" s="28" t="s">
        <v>285</v>
      </c>
    </row>
    <row r="37" spans="1:28" x14ac:dyDescent="0.3">
      <c r="A37" s="1" t="s">
        <v>46</v>
      </c>
      <c r="B37" s="1" t="s">
        <v>73</v>
      </c>
      <c r="C37" s="27" t="s">
        <v>349</v>
      </c>
      <c r="D37" s="38">
        <v>32</v>
      </c>
      <c r="E37" s="83" t="s">
        <v>477</v>
      </c>
      <c r="F37" s="83"/>
      <c r="G37" s="83"/>
      <c r="H37" s="27"/>
      <c r="I37" s="27"/>
      <c r="J37" s="83"/>
      <c r="K37" s="83"/>
      <c r="L37" s="83"/>
      <c r="M37" s="83"/>
      <c r="N37" s="27">
        <f t="shared" si="4"/>
        <v>0</v>
      </c>
      <c r="O37" s="85"/>
      <c r="P37" s="85"/>
      <c r="Q37" s="85"/>
      <c r="R37" s="85"/>
      <c r="S37" s="85"/>
      <c r="T37" s="39">
        <f t="shared" ref="T37" si="6">(H37*3)+((F37-H37)*2)+J37</f>
        <v>0</v>
      </c>
      <c r="U37" s="40" t="str">
        <f t="shared" si="5"/>
        <v/>
      </c>
      <c r="V37" s="22">
        <v>423</v>
      </c>
      <c r="W37" s="22" t="s">
        <v>82</v>
      </c>
      <c r="X37" s="22" t="s">
        <v>83</v>
      </c>
      <c r="Y37" s="66" t="s">
        <v>131</v>
      </c>
      <c r="Z37" s="36" t="s">
        <v>2</v>
      </c>
      <c r="AA37" s="1" t="s">
        <v>271</v>
      </c>
      <c r="AB37" s="28" t="s">
        <v>285</v>
      </c>
    </row>
    <row r="38" spans="1:28" x14ac:dyDescent="0.3">
      <c r="A38" s="1" t="s">
        <v>46</v>
      </c>
      <c r="B38" s="1" t="s">
        <v>73</v>
      </c>
      <c r="C38" s="27" t="s">
        <v>350</v>
      </c>
      <c r="D38" s="38">
        <v>14</v>
      </c>
      <c r="E38" s="83"/>
      <c r="F38" s="83"/>
      <c r="G38" s="83"/>
      <c r="H38" s="27"/>
      <c r="I38" s="27"/>
      <c r="J38" s="83"/>
      <c r="K38" s="83"/>
      <c r="L38" s="83"/>
      <c r="M38" s="83"/>
      <c r="N38" s="27">
        <f t="shared" si="4"/>
        <v>0</v>
      </c>
      <c r="O38" s="85"/>
      <c r="P38" s="85"/>
      <c r="Q38" s="85"/>
      <c r="R38" s="85"/>
      <c r="S38" s="85"/>
      <c r="T38" s="39">
        <v>11</v>
      </c>
      <c r="U38" s="40" t="str">
        <f t="shared" si="5"/>
        <v/>
      </c>
      <c r="V38" s="22">
        <v>423</v>
      </c>
      <c r="W38" s="22" t="s">
        <v>82</v>
      </c>
      <c r="X38" s="22" t="s">
        <v>83</v>
      </c>
      <c r="Y38" s="66" t="s">
        <v>131</v>
      </c>
      <c r="Z38" s="36" t="s">
        <v>2</v>
      </c>
      <c r="AA38" s="1" t="s">
        <v>271</v>
      </c>
      <c r="AB38" s="28" t="s">
        <v>285</v>
      </c>
    </row>
    <row r="39" spans="1:28" x14ac:dyDescent="0.3">
      <c r="A39" s="1" t="s">
        <v>46</v>
      </c>
      <c r="B39" s="1" t="s">
        <v>73</v>
      </c>
      <c r="C39" s="27" t="s">
        <v>351</v>
      </c>
      <c r="D39" s="38">
        <v>30</v>
      </c>
      <c r="E39" s="83"/>
      <c r="F39" s="83"/>
      <c r="G39" s="83"/>
      <c r="H39" s="27"/>
      <c r="I39" s="27"/>
      <c r="J39" s="83"/>
      <c r="K39" s="83"/>
      <c r="L39" s="83"/>
      <c r="M39" s="83"/>
      <c r="N39" s="27">
        <f t="shared" si="4"/>
        <v>0</v>
      </c>
      <c r="O39" s="85"/>
      <c r="P39" s="85"/>
      <c r="Q39" s="85"/>
      <c r="R39" s="85"/>
      <c r="S39" s="85"/>
      <c r="T39" s="39">
        <v>4</v>
      </c>
      <c r="U39" s="40" t="str">
        <f t="shared" si="5"/>
        <v/>
      </c>
      <c r="V39" s="22">
        <v>423</v>
      </c>
      <c r="W39" s="22" t="s">
        <v>82</v>
      </c>
      <c r="X39" s="22" t="s">
        <v>83</v>
      </c>
      <c r="Y39" s="66" t="s">
        <v>131</v>
      </c>
      <c r="Z39" s="36" t="s">
        <v>2</v>
      </c>
      <c r="AA39" s="1" t="s">
        <v>271</v>
      </c>
      <c r="AB39" s="28" t="s">
        <v>285</v>
      </c>
    </row>
    <row r="40" spans="1:28" x14ac:dyDescent="0.3">
      <c r="A40" s="1" t="s">
        <v>46</v>
      </c>
      <c r="B40" s="1" t="s">
        <v>73</v>
      </c>
      <c r="C40" s="27" t="s">
        <v>352</v>
      </c>
      <c r="D40" s="38">
        <v>44</v>
      </c>
      <c r="E40" s="83"/>
      <c r="F40" s="83"/>
      <c r="G40" s="83"/>
      <c r="H40" s="27"/>
      <c r="I40" s="27"/>
      <c r="J40" s="83"/>
      <c r="K40" s="83"/>
      <c r="L40" s="83"/>
      <c r="M40" s="83"/>
      <c r="N40" s="27">
        <f t="shared" si="4"/>
        <v>0</v>
      </c>
      <c r="O40" s="85"/>
      <c r="P40" s="85"/>
      <c r="Q40" s="85"/>
      <c r="R40" s="85"/>
      <c r="S40" s="85"/>
      <c r="T40" s="39">
        <v>9</v>
      </c>
      <c r="U40" s="40" t="str">
        <f t="shared" si="5"/>
        <v/>
      </c>
      <c r="V40" s="22">
        <v>423</v>
      </c>
      <c r="W40" s="22" t="s">
        <v>82</v>
      </c>
      <c r="X40" s="22" t="s">
        <v>83</v>
      </c>
      <c r="Y40" s="66" t="s">
        <v>131</v>
      </c>
      <c r="Z40" s="36" t="s">
        <v>2</v>
      </c>
      <c r="AA40" s="1" t="s">
        <v>271</v>
      </c>
      <c r="AB40" s="28" t="s">
        <v>285</v>
      </c>
    </row>
    <row r="41" spans="1:28" x14ac:dyDescent="0.3">
      <c r="A41" s="1" t="s">
        <v>46</v>
      </c>
      <c r="B41" s="1" t="s">
        <v>73</v>
      </c>
      <c r="C41" s="27" t="s">
        <v>353</v>
      </c>
      <c r="D41" s="38">
        <v>50</v>
      </c>
      <c r="E41" s="83"/>
      <c r="F41" s="83"/>
      <c r="G41" s="83"/>
      <c r="H41" s="27"/>
      <c r="I41" s="27"/>
      <c r="J41" s="83"/>
      <c r="K41" s="83"/>
      <c r="L41" s="83"/>
      <c r="M41" s="83"/>
      <c r="N41" s="27">
        <f t="shared" si="4"/>
        <v>0</v>
      </c>
      <c r="O41" s="85"/>
      <c r="P41" s="85"/>
      <c r="Q41" s="85"/>
      <c r="R41" s="85"/>
      <c r="S41" s="85"/>
      <c r="T41" s="39">
        <v>11</v>
      </c>
      <c r="U41" s="40" t="str">
        <f t="shared" si="5"/>
        <v/>
      </c>
      <c r="V41" s="22">
        <v>423</v>
      </c>
      <c r="W41" s="22" t="s">
        <v>82</v>
      </c>
      <c r="X41" s="22" t="s">
        <v>83</v>
      </c>
      <c r="Y41" s="66" t="s">
        <v>131</v>
      </c>
      <c r="Z41" s="36" t="s">
        <v>2</v>
      </c>
      <c r="AA41" s="1" t="s">
        <v>271</v>
      </c>
      <c r="AB41" s="28" t="s">
        <v>285</v>
      </c>
    </row>
    <row r="42" spans="1:28" x14ac:dyDescent="0.3">
      <c r="A42" s="1" t="s">
        <v>46</v>
      </c>
      <c r="B42" s="1" t="s">
        <v>73</v>
      </c>
      <c r="C42" s="27" t="s">
        <v>354</v>
      </c>
      <c r="D42" s="38">
        <v>20</v>
      </c>
      <c r="E42" s="83" t="s">
        <v>477</v>
      </c>
      <c r="F42" s="83"/>
      <c r="G42" s="83"/>
      <c r="H42" s="27"/>
      <c r="I42" s="27"/>
      <c r="J42" s="83"/>
      <c r="K42" s="83"/>
      <c r="L42" s="83"/>
      <c r="M42" s="83"/>
      <c r="N42" s="27">
        <f>SUM(L42:M42)</f>
        <v>0</v>
      </c>
      <c r="O42" s="85"/>
      <c r="P42" s="85"/>
      <c r="Q42" s="85"/>
      <c r="R42" s="85"/>
      <c r="S42" s="85"/>
      <c r="T42" s="39">
        <f>(H42*3)+((F42-H42)*2)+J42</f>
        <v>0</v>
      </c>
      <c r="U42" s="40" t="str">
        <f t="shared" si="5"/>
        <v/>
      </c>
      <c r="V42" s="22">
        <v>423</v>
      </c>
      <c r="W42" s="22" t="s">
        <v>82</v>
      </c>
      <c r="X42" s="22" t="s">
        <v>83</v>
      </c>
      <c r="Y42" s="66" t="s">
        <v>131</v>
      </c>
      <c r="Z42" s="36" t="s">
        <v>2</v>
      </c>
      <c r="AA42" s="1" t="s">
        <v>271</v>
      </c>
      <c r="AB42" s="28" t="s">
        <v>285</v>
      </c>
    </row>
    <row r="43" spans="1:28" x14ac:dyDescent="0.3">
      <c r="A43" s="1" t="s">
        <v>46</v>
      </c>
      <c r="B43" s="1" t="s">
        <v>73</v>
      </c>
      <c r="C43" s="27" t="s">
        <v>355</v>
      </c>
      <c r="D43" s="38">
        <v>24</v>
      </c>
      <c r="E43" s="83"/>
      <c r="F43" s="83"/>
      <c r="G43" s="83"/>
      <c r="H43" s="27"/>
      <c r="I43" s="27"/>
      <c r="J43" s="83"/>
      <c r="K43" s="83"/>
      <c r="L43" s="83"/>
      <c r="M43" s="83"/>
      <c r="N43" s="27">
        <f>SUM(L43:M43)</f>
        <v>0</v>
      </c>
      <c r="O43" s="85"/>
      <c r="P43" s="85"/>
      <c r="Q43" s="85"/>
      <c r="R43" s="85"/>
      <c r="S43" s="85"/>
      <c r="T43" s="39">
        <v>9</v>
      </c>
      <c r="U43" s="40" t="str">
        <f t="shared" si="5"/>
        <v/>
      </c>
      <c r="V43" s="22">
        <v>423</v>
      </c>
      <c r="W43" s="22" t="s">
        <v>82</v>
      </c>
      <c r="X43" s="22" t="s">
        <v>83</v>
      </c>
      <c r="Y43" s="66" t="s">
        <v>131</v>
      </c>
      <c r="Z43" s="36" t="s">
        <v>2</v>
      </c>
      <c r="AA43" s="1" t="s">
        <v>271</v>
      </c>
      <c r="AB43" s="28" t="s">
        <v>285</v>
      </c>
    </row>
    <row r="44" spans="1:28" x14ac:dyDescent="0.3">
      <c r="A44" s="1" t="s">
        <v>46</v>
      </c>
      <c r="B44" s="1" t="s">
        <v>73</v>
      </c>
      <c r="C44" s="27" t="s">
        <v>356</v>
      </c>
      <c r="D44" s="38">
        <v>40</v>
      </c>
      <c r="E44" s="83"/>
      <c r="F44" s="83"/>
      <c r="G44" s="83"/>
      <c r="H44" s="27"/>
      <c r="I44" s="27"/>
      <c r="J44" s="83"/>
      <c r="K44" s="83"/>
      <c r="L44" s="83"/>
      <c r="M44" s="83"/>
      <c r="N44" s="27">
        <f>SUM(L44:M44)</f>
        <v>0</v>
      </c>
      <c r="O44" s="85"/>
      <c r="P44" s="55">
        <v>6</v>
      </c>
      <c r="Q44" s="85"/>
      <c r="R44" s="85"/>
      <c r="S44" s="85"/>
      <c r="T44" s="39">
        <v>26</v>
      </c>
      <c r="U44" s="40" t="str">
        <f t="shared" si="5"/>
        <v/>
      </c>
      <c r="V44" s="22">
        <v>423</v>
      </c>
      <c r="W44" s="22" t="s">
        <v>82</v>
      </c>
      <c r="X44" s="22" t="s">
        <v>83</v>
      </c>
      <c r="Y44" s="66" t="s">
        <v>131</v>
      </c>
      <c r="Z44" s="36" t="s">
        <v>475</v>
      </c>
      <c r="AA44" s="1" t="s">
        <v>271</v>
      </c>
      <c r="AB44" s="28" t="s">
        <v>285</v>
      </c>
    </row>
    <row r="45" spans="1:28" x14ac:dyDescent="0.3">
      <c r="A45" s="1" t="s">
        <v>46</v>
      </c>
      <c r="B45" s="1" t="s">
        <v>73</v>
      </c>
      <c r="C45" s="27" t="s">
        <v>357</v>
      </c>
      <c r="D45" s="38">
        <v>22</v>
      </c>
      <c r="E45" s="83"/>
      <c r="F45" s="83"/>
      <c r="G45" s="83"/>
      <c r="H45" s="27"/>
      <c r="I45" s="27"/>
      <c r="J45" s="83"/>
      <c r="K45" s="83"/>
      <c r="L45" s="83"/>
      <c r="M45" s="83"/>
      <c r="N45" s="27">
        <f>SUM(L45:M45)</f>
        <v>0</v>
      </c>
      <c r="O45" s="85"/>
      <c r="P45" s="85"/>
      <c r="Q45" s="85"/>
      <c r="R45" s="85"/>
      <c r="S45" s="85"/>
      <c r="T45" s="39">
        <v>10</v>
      </c>
      <c r="U45" s="40" t="str">
        <f t="shared" si="5"/>
        <v/>
      </c>
      <c r="V45" s="22">
        <v>423</v>
      </c>
      <c r="W45" s="22" t="s">
        <v>82</v>
      </c>
      <c r="X45" s="22" t="s">
        <v>83</v>
      </c>
      <c r="Y45" s="66" t="s">
        <v>131</v>
      </c>
      <c r="Z45" s="36" t="s">
        <v>2</v>
      </c>
      <c r="AA45" s="1" t="s">
        <v>271</v>
      </c>
      <c r="AB45" s="28" t="s">
        <v>285</v>
      </c>
    </row>
    <row r="46" spans="1:28" x14ac:dyDescent="0.3">
      <c r="A46" s="1" t="s">
        <v>46</v>
      </c>
      <c r="B46" s="1" t="s">
        <v>73</v>
      </c>
      <c r="C46" s="27" t="s">
        <v>358</v>
      </c>
      <c r="D46" s="38">
        <v>42</v>
      </c>
      <c r="E46" s="83" t="s">
        <v>477</v>
      </c>
      <c r="F46" s="83"/>
      <c r="G46" s="83"/>
      <c r="H46" s="27"/>
      <c r="I46" s="27"/>
      <c r="J46" s="83"/>
      <c r="K46" s="83"/>
      <c r="L46" s="83"/>
      <c r="M46" s="83"/>
      <c r="N46" s="27">
        <f>SUM(L46:M46)</f>
        <v>0</v>
      </c>
      <c r="O46" s="85"/>
      <c r="P46" s="85"/>
      <c r="Q46" s="85"/>
      <c r="R46" s="85"/>
      <c r="S46" s="85"/>
      <c r="T46" s="39">
        <f>(H46*3)+((F46-H46)*2)+J46</f>
        <v>0</v>
      </c>
      <c r="U46" s="40" t="str">
        <f t="shared" si="5"/>
        <v/>
      </c>
      <c r="V46" s="22">
        <v>423</v>
      </c>
      <c r="W46" s="22" t="s">
        <v>82</v>
      </c>
      <c r="X46" s="22" t="s">
        <v>83</v>
      </c>
      <c r="Y46" s="66" t="s">
        <v>131</v>
      </c>
      <c r="Z46" s="36" t="s">
        <v>2</v>
      </c>
      <c r="AA46" s="1" t="s">
        <v>271</v>
      </c>
      <c r="AB46" s="28" t="s">
        <v>285</v>
      </c>
    </row>
    <row r="47" spans="1:28" x14ac:dyDescent="0.3">
      <c r="A47" s="1" t="s">
        <v>46</v>
      </c>
      <c r="B47" s="1" t="s">
        <v>73</v>
      </c>
      <c r="C47" s="55" t="s">
        <v>39</v>
      </c>
      <c r="D47" s="1"/>
      <c r="E47" s="55">
        <v>265</v>
      </c>
      <c r="F47" s="55">
        <v>41</v>
      </c>
      <c r="G47" s="42"/>
      <c r="H47" s="42"/>
      <c r="I47" s="42"/>
      <c r="J47" s="55">
        <v>31</v>
      </c>
      <c r="K47" s="55">
        <v>44</v>
      </c>
      <c r="L47" s="42"/>
      <c r="M47" s="42"/>
      <c r="N47" s="42"/>
      <c r="O47" s="42"/>
      <c r="P47" s="42"/>
      <c r="Q47" s="42"/>
      <c r="R47" s="42"/>
      <c r="S47" s="42"/>
      <c r="T47" s="55"/>
      <c r="U47" s="40" t="str">
        <f t="shared" ref="U47" si="7">_xlfn.IFNA("",((T47+Q47+N47-R47)+(O47*2))/E47)</f>
        <v/>
      </c>
      <c r="V47" s="22">
        <v>423</v>
      </c>
      <c r="W47" s="22" t="s">
        <v>82</v>
      </c>
      <c r="X47" s="22" t="s">
        <v>83</v>
      </c>
      <c r="Y47" s="66" t="s">
        <v>131</v>
      </c>
      <c r="Z47" s="36" t="s">
        <v>2</v>
      </c>
      <c r="AA47" s="1" t="s">
        <v>271</v>
      </c>
      <c r="AB47" s="28" t="s">
        <v>285</v>
      </c>
    </row>
    <row r="48" spans="1:28" x14ac:dyDescent="0.3">
      <c r="A48" s="43" t="s">
        <v>46</v>
      </c>
      <c r="B48" s="43" t="s">
        <v>73</v>
      </c>
      <c r="C48" s="44" t="s">
        <v>40</v>
      </c>
      <c r="D48" s="43"/>
      <c r="E48" s="44">
        <f t="shared" ref="E48:T48" si="8">SUM(E35:E47)</f>
        <v>265</v>
      </c>
      <c r="F48" s="44">
        <f t="shared" si="8"/>
        <v>41</v>
      </c>
      <c r="G48" s="44">
        <f t="shared" si="8"/>
        <v>0</v>
      </c>
      <c r="H48" s="44">
        <f t="shared" si="8"/>
        <v>0</v>
      </c>
      <c r="I48" s="44">
        <f t="shared" si="8"/>
        <v>0</v>
      </c>
      <c r="J48" s="44">
        <f t="shared" si="8"/>
        <v>32</v>
      </c>
      <c r="K48" s="44">
        <f t="shared" si="8"/>
        <v>44</v>
      </c>
      <c r="L48" s="44">
        <f t="shared" si="8"/>
        <v>0</v>
      </c>
      <c r="M48" s="44">
        <f t="shared" si="8"/>
        <v>0</v>
      </c>
      <c r="N48" s="44">
        <f t="shared" si="8"/>
        <v>0</v>
      </c>
      <c r="O48" s="44">
        <f t="shared" si="8"/>
        <v>0</v>
      </c>
      <c r="P48" s="44">
        <f t="shared" si="8"/>
        <v>6</v>
      </c>
      <c r="Q48" s="44">
        <f t="shared" si="8"/>
        <v>0</v>
      </c>
      <c r="R48" s="44">
        <f t="shared" si="8"/>
        <v>0</v>
      </c>
      <c r="S48" s="44">
        <f t="shared" si="8"/>
        <v>0</v>
      </c>
      <c r="T48" s="44">
        <f t="shared" si="8"/>
        <v>114</v>
      </c>
      <c r="U48" s="45">
        <f>((T48+Q48+N48-R48)+(O48*2))/E48</f>
        <v>0.43018867924528303</v>
      </c>
      <c r="V48" s="46">
        <v>423</v>
      </c>
      <c r="W48" s="46" t="s">
        <v>82</v>
      </c>
      <c r="X48" s="46" t="s">
        <v>83</v>
      </c>
      <c r="Y48" s="67" t="s">
        <v>131</v>
      </c>
      <c r="Z48" s="78" t="s">
        <v>2</v>
      </c>
      <c r="AA48" s="43" t="s">
        <v>271</v>
      </c>
      <c r="AB48" s="71" t="s">
        <v>285</v>
      </c>
    </row>
    <row r="49" spans="1:28" x14ac:dyDescent="0.3">
      <c r="A49" s="1"/>
      <c r="B49" s="1"/>
      <c r="C49" s="1"/>
      <c r="D49" s="1"/>
      <c r="F49" s="48" t="s">
        <v>41</v>
      </c>
      <c r="G49" s="49" t="e">
        <f>F48/G48</f>
        <v>#DIV/0!</v>
      </c>
      <c r="H49" s="27"/>
      <c r="I49" s="1"/>
      <c r="J49" s="48" t="s">
        <v>42</v>
      </c>
      <c r="K49" s="50">
        <f>J48/K48</f>
        <v>0.72727272727272729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F3F5A-A042-4B4D-BBDC-7154F4DE3236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2</v>
      </c>
      <c r="T3" s="13" t="s">
        <v>3</v>
      </c>
      <c r="U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135</v>
      </c>
      <c r="K4" s="16" t="s">
        <v>45</v>
      </c>
      <c r="L4" s="17"/>
      <c r="M4" s="18"/>
      <c r="N4" s="19">
        <v>27</v>
      </c>
      <c r="O4" s="19">
        <v>23</v>
      </c>
      <c r="P4" s="19">
        <v>23</v>
      </c>
      <c r="Q4" s="19">
        <v>26</v>
      </c>
      <c r="R4" s="19">
        <v>9</v>
      </c>
      <c r="S4" s="19">
        <v>9</v>
      </c>
      <c r="T4" s="21">
        <f>SUM(N4:S4)</f>
        <v>117</v>
      </c>
      <c r="U4" s="22">
        <v>425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136</v>
      </c>
      <c r="K5" s="16" t="s">
        <v>66</v>
      </c>
      <c r="L5" s="17"/>
      <c r="M5" s="18"/>
      <c r="N5" s="19">
        <v>19</v>
      </c>
      <c r="O5" s="19">
        <v>20</v>
      </c>
      <c r="P5" s="19">
        <v>32</v>
      </c>
      <c r="Q5" s="19">
        <v>28</v>
      </c>
      <c r="R5" s="19">
        <v>9</v>
      </c>
      <c r="S5" s="19">
        <v>4</v>
      </c>
      <c r="T5" s="21">
        <f>SUM(N5:S5)</f>
        <v>112</v>
      </c>
      <c r="U5" s="22">
        <v>425</v>
      </c>
      <c r="V5" s="1"/>
      <c r="W5" s="1"/>
    </row>
    <row r="6" spans="1:28" x14ac:dyDescent="0.3">
      <c r="C6" s="63">
        <v>1549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134</v>
      </c>
      <c r="D7" s="7" t="s">
        <v>8</v>
      </c>
      <c r="G7" s="1"/>
      <c r="S7" s="1"/>
      <c r="T7" s="25" t="s">
        <v>9</v>
      </c>
      <c r="U7" s="1"/>
      <c r="V7" s="26">
        <v>425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0.12708333333333333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32</v>
      </c>
      <c r="E13" s="27">
        <v>35</v>
      </c>
      <c r="F13" s="27">
        <v>5</v>
      </c>
      <c r="G13" s="27">
        <v>13</v>
      </c>
      <c r="H13" s="27"/>
      <c r="I13" s="27"/>
      <c r="J13" s="27">
        <v>5</v>
      </c>
      <c r="K13" s="27">
        <v>5</v>
      </c>
      <c r="L13" s="27">
        <v>5</v>
      </c>
      <c r="M13" s="27">
        <v>6</v>
      </c>
      <c r="N13" s="27">
        <f>SUM(L13:M13)</f>
        <v>11</v>
      </c>
      <c r="O13" s="27">
        <v>2</v>
      </c>
      <c r="P13" s="39">
        <v>5</v>
      </c>
      <c r="Q13" s="27">
        <v>0</v>
      </c>
      <c r="R13" s="27">
        <v>0</v>
      </c>
      <c r="S13" s="27">
        <v>2</v>
      </c>
      <c r="T13" s="27">
        <f>+(F13*2)+J13</f>
        <v>15</v>
      </c>
      <c r="U13" s="40">
        <f>IFERROR(((T13+Q13+N13-R13)+(O13*2))/E13,"")</f>
        <v>0.8571428571428571</v>
      </c>
      <c r="V13" s="22">
        <v>425</v>
      </c>
      <c r="W13" s="22" t="s">
        <v>97</v>
      </c>
      <c r="X13" s="22" t="s">
        <v>98</v>
      </c>
      <c r="Y13" s="66">
        <v>1549</v>
      </c>
      <c r="Z13" s="59" t="s">
        <v>327</v>
      </c>
      <c r="AA13" s="1" t="s">
        <v>99</v>
      </c>
      <c r="AB13" s="28" t="s">
        <v>137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27">
        <v>52</v>
      </c>
      <c r="F14" s="27">
        <v>3</v>
      </c>
      <c r="G14" s="27">
        <v>7</v>
      </c>
      <c r="H14" s="27"/>
      <c r="I14" s="27"/>
      <c r="J14" s="27">
        <v>3</v>
      </c>
      <c r="K14" s="27">
        <v>6</v>
      </c>
      <c r="L14" s="27">
        <v>3</v>
      </c>
      <c r="M14" s="27">
        <v>5</v>
      </c>
      <c r="N14" s="27">
        <f t="shared" ref="N14:N20" si="0">SUM(L14:M14)</f>
        <v>8</v>
      </c>
      <c r="O14" s="39">
        <v>11</v>
      </c>
      <c r="P14" s="39">
        <v>1</v>
      </c>
      <c r="Q14" s="39">
        <v>1</v>
      </c>
      <c r="R14" s="39">
        <v>2</v>
      </c>
      <c r="S14" s="39">
        <v>0</v>
      </c>
      <c r="T14" s="27">
        <f t="shared" ref="T14:T21" si="1">+(F14*2)+J14</f>
        <v>9</v>
      </c>
      <c r="U14" s="40">
        <f t="shared" ref="U14:U21" si="2">IFERROR(((T14+Q14+N14-R14)+(O14*2))/E14,"")</f>
        <v>0.73076923076923073</v>
      </c>
      <c r="V14" s="22">
        <v>425</v>
      </c>
      <c r="W14" s="22" t="s">
        <v>97</v>
      </c>
      <c r="X14" s="22" t="s">
        <v>98</v>
      </c>
      <c r="Y14" s="66">
        <v>1549</v>
      </c>
      <c r="Z14" s="59" t="s">
        <v>327</v>
      </c>
      <c r="AA14" s="1" t="s">
        <v>99</v>
      </c>
      <c r="AB14" s="28" t="s">
        <v>137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44</v>
      </c>
      <c r="E15" s="27">
        <v>42</v>
      </c>
      <c r="F15" s="27">
        <v>9</v>
      </c>
      <c r="G15" s="27">
        <v>22</v>
      </c>
      <c r="H15" s="27">
        <v>1</v>
      </c>
      <c r="I15" s="27">
        <v>1</v>
      </c>
      <c r="J15" s="27">
        <v>11</v>
      </c>
      <c r="K15" s="27">
        <v>12</v>
      </c>
      <c r="L15" s="27">
        <v>2</v>
      </c>
      <c r="M15" s="27">
        <v>3</v>
      </c>
      <c r="N15" s="27">
        <f t="shared" si="0"/>
        <v>5</v>
      </c>
      <c r="O15" s="39">
        <v>3</v>
      </c>
      <c r="P15" s="39">
        <v>3</v>
      </c>
      <c r="Q15" s="39">
        <v>0</v>
      </c>
      <c r="R15" s="39">
        <v>4</v>
      </c>
      <c r="S15" s="39">
        <v>1</v>
      </c>
      <c r="T15" s="27">
        <f>+(F15*2)+J15+H15</f>
        <v>30</v>
      </c>
      <c r="U15" s="40">
        <f t="shared" si="2"/>
        <v>0.88095238095238093</v>
      </c>
      <c r="V15" s="22">
        <v>425</v>
      </c>
      <c r="W15" s="22" t="s">
        <v>97</v>
      </c>
      <c r="X15" s="22" t="s">
        <v>98</v>
      </c>
      <c r="Y15" s="66">
        <v>1549</v>
      </c>
      <c r="Z15" s="59" t="s">
        <v>327</v>
      </c>
      <c r="AA15" s="1" t="s">
        <v>99</v>
      </c>
      <c r="AB15" s="28" t="s">
        <v>137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30</v>
      </c>
      <c r="E16" s="27">
        <v>27</v>
      </c>
      <c r="F16" s="27">
        <v>8</v>
      </c>
      <c r="G16" s="27">
        <v>14</v>
      </c>
      <c r="H16" s="27"/>
      <c r="I16" s="27"/>
      <c r="J16" s="27">
        <v>6</v>
      </c>
      <c r="K16" s="27">
        <v>9</v>
      </c>
      <c r="L16" s="27">
        <v>3</v>
      </c>
      <c r="M16" s="27">
        <v>1</v>
      </c>
      <c r="N16" s="27">
        <f t="shared" si="0"/>
        <v>4</v>
      </c>
      <c r="O16" s="39">
        <v>0</v>
      </c>
      <c r="P16" s="55">
        <v>6</v>
      </c>
      <c r="Q16" s="39">
        <v>1</v>
      </c>
      <c r="R16" s="39">
        <v>2</v>
      </c>
      <c r="S16" s="39">
        <v>0</v>
      </c>
      <c r="T16" s="27">
        <f t="shared" si="1"/>
        <v>22</v>
      </c>
      <c r="U16" s="40">
        <f t="shared" si="2"/>
        <v>0.92592592592592593</v>
      </c>
      <c r="V16" s="22">
        <v>425</v>
      </c>
      <c r="W16" s="22" t="s">
        <v>97</v>
      </c>
      <c r="X16" s="22" t="s">
        <v>98</v>
      </c>
      <c r="Y16" s="66">
        <v>1549</v>
      </c>
      <c r="Z16" s="59" t="s">
        <v>327</v>
      </c>
      <c r="AA16" s="1" t="s">
        <v>99</v>
      </c>
      <c r="AB16" s="28" t="s">
        <v>137</v>
      </c>
    </row>
    <row r="17" spans="1:28" x14ac:dyDescent="0.3">
      <c r="A17" s="1" t="s">
        <v>65</v>
      </c>
      <c r="B17" s="1" t="s">
        <v>46</v>
      </c>
      <c r="C17" s="27" t="s">
        <v>52</v>
      </c>
      <c r="D17" s="38">
        <v>11</v>
      </c>
      <c r="E17" s="27">
        <v>33</v>
      </c>
      <c r="F17" s="27">
        <v>1</v>
      </c>
      <c r="G17" s="27">
        <v>5</v>
      </c>
      <c r="H17" s="27"/>
      <c r="I17" s="27"/>
      <c r="J17" s="27">
        <v>2</v>
      </c>
      <c r="K17" s="27">
        <v>2</v>
      </c>
      <c r="L17" s="27">
        <v>1</v>
      </c>
      <c r="M17" s="27">
        <v>5</v>
      </c>
      <c r="N17" s="27">
        <f t="shared" si="0"/>
        <v>6</v>
      </c>
      <c r="O17" s="39">
        <v>2</v>
      </c>
      <c r="P17" s="39">
        <v>4</v>
      </c>
      <c r="Q17" s="39">
        <v>0</v>
      </c>
      <c r="R17" s="39">
        <v>2</v>
      </c>
      <c r="S17" s="39">
        <v>2</v>
      </c>
      <c r="T17" s="27">
        <f t="shared" si="1"/>
        <v>4</v>
      </c>
      <c r="U17" s="40">
        <f t="shared" si="2"/>
        <v>0.36363636363636365</v>
      </c>
      <c r="V17" s="22">
        <v>425</v>
      </c>
      <c r="W17" s="22" t="s">
        <v>97</v>
      </c>
      <c r="X17" s="22" t="s">
        <v>98</v>
      </c>
      <c r="Y17" s="66">
        <v>1549</v>
      </c>
      <c r="Z17" s="59" t="s">
        <v>327</v>
      </c>
      <c r="AA17" s="1" t="s">
        <v>99</v>
      </c>
      <c r="AB17" s="28" t="s">
        <v>137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31</v>
      </c>
      <c r="E18" s="27" t="s">
        <v>478</v>
      </c>
      <c r="F18" s="27"/>
      <c r="G18" s="27"/>
      <c r="H18" s="27"/>
      <c r="I18" s="27"/>
      <c r="J18" s="27"/>
      <c r="K18" s="27"/>
      <c r="L18" s="27"/>
      <c r="M18" s="27"/>
      <c r="N18" s="27">
        <f t="shared" ref="N18" si="3">SUM(L18:M18)</f>
        <v>0</v>
      </c>
      <c r="O18" s="39"/>
      <c r="P18" s="39"/>
      <c r="Q18" s="39"/>
      <c r="R18" s="39"/>
      <c r="S18" s="39"/>
      <c r="T18" s="27">
        <f t="shared" ref="T18" si="4">+(F18*2)+J18</f>
        <v>0</v>
      </c>
      <c r="U18" s="40" t="str">
        <f t="shared" ref="U18" si="5">IFERROR(((T18+Q18+N18-R18)+(O18*2))/E18,"")</f>
        <v/>
      </c>
      <c r="V18" s="22">
        <v>425</v>
      </c>
      <c r="W18" s="22" t="s">
        <v>97</v>
      </c>
      <c r="X18" s="22" t="s">
        <v>98</v>
      </c>
      <c r="Y18" s="66">
        <v>1549</v>
      </c>
      <c r="Z18" s="59" t="s">
        <v>327</v>
      </c>
      <c r="AA18" s="1" t="s">
        <v>99</v>
      </c>
      <c r="AB18" s="28" t="s">
        <v>137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33</v>
      </c>
      <c r="E19" s="27">
        <v>47</v>
      </c>
      <c r="F19" s="27">
        <v>5</v>
      </c>
      <c r="G19" s="27">
        <v>15</v>
      </c>
      <c r="H19" s="27"/>
      <c r="I19" s="27"/>
      <c r="J19" s="27">
        <v>8</v>
      </c>
      <c r="K19" s="27">
        <v>8</v>
      </c>
      <c r="L19" s="27">
        <v>2</v>
      </c>
      <c r="M19" s="27">
        <v>7</v>
      </c>
      <c r="N19" s="27">
        <f t="shared" si="0"/>
        <v>9</v>
      </c>
      <c r="O19" s="39">
        <v>2</v>
      </c>
      <c r="P19" s="39">
        <v>1</v>
      </c>
      <c r="Q19" s="39">
        <v>0</v>
      </c>
      <c r="R19" s="39">
        <v>2</v>
      </c>
      <c r="S19" s="39">
        <v>2</v>
      </c>
      <c r="T19" s="27">
        <f t="shared" si="1"/>
        <v>18</v>
      </c>
      <c r="U19" s="40">
        <f t="shared" si="2"/>
        <v>0.61702127659574468</v>
      </c>
      <c r="V19" s="22">
        <v>425</v>
      </c>
      <c r="W19" s="22" t="s">
        <v>97</v>
      </c>
      <c r="X19" s="22" t="s">
        <v>98</v>
      </c>
      <c r="Y19" s="66">
        <v>1549</v>
      </c>
      <c r="Z19" s="59" t="s">
        <v>327</v>
      </c>
      <c r="AA19" s="1" t="s">
        <v>99</v>
      </c>
      <c r="AB19" s="28" t="s">
        <v>137</v>
      </c>
    </row>
    <row r="20" spans="1:28" x14ac:dyDescent="0.3">
      <c r="A20" s="1" t="s">
        <v>65</v>
      </c>
      <c r="B20" s="1" t="s">
        <v>46</v>
      </c>
      <c r="C20" s="27" t="s">
        <v>55</v>
      </c>
      <c r="D20" s="38">
        <v>23</v>
      </c>
      <c r="E20" s="27">
        <v>31</v>
      </c>
      <c r="F20" s="27">
        <v>5</v>
      </c>
      <c r="G20" s="27">
        <v>6</v>
      </c>
      <c r="H20" s="27"/>
      <c r="I20" s="27"/>
      <c r="J20" s="27">
        <v>5</v>
      </c>
      <c r="K20" s="27">
        <v>8</v>
      </c>
      <c r="L20" s="27">
        <v>0</v>
      </c>
      <c r="M20" s="27">
        <v>2</v>
      </c>
      <c r="N20" s="27">
        <f t="shared" si="0"/>
        <v>2</v>
      </c>
      <c r="O20" s="39">
        <v>5</v>
      </c>
      <c r="P20" s="39">
        <v>5</v>
      </c>
      <c r="Q20" s="39">
        <v>1</v>
      </c>
      <c r="R20" s="39">
        <v>4</v>
      </c>
      <c r="S20" s="39">
        <v>0</v>
      </c>
      <c r="T20" s="27">
        <f t="shared" si="1"/>
        <v>15</v>
      </c>
      <c r="U20" s="40">
        <f t="shared" si="2"/>
        <v>0.77419354838709675</v>
      </c>
      <c r="V20" s="22">
        <v>425</v>
      </c>
      <c r="W20" s="22" t="s">
        <v>97</v>
      </c>
      <c r="X20" s="22" t="s">
        <v>98</v>
      </c>
      <c r="Y20" s="66">
        <v>1549</v>
      </c>
      <c r="Z20" s="59" t="s">
        <v>327</v>
      </c>
      <c r="AA20" s="1" t="s">
        <v>99</v>
      </c>
      <c r="AB20" s="28" t="s">
        <v>137</v>
      </c>
    </row>
    <row r="21" spans="1:28" x14ac:dyDescent="0.3">
      <c r="A21" s="1" t="s">
        <v>65</v>
      </c>
      <c r="B21" s="1" t="s">
        <v>46</v>
      </c>
      <c r="C21" s="27" t="s">
        <v>56</v>
      </c>
      <c r="D21" s="38">
        <v>22</v>
      </c>
      <c r="E21" s="27">
        <v>23</v>
      </c>
      <c r="F21" s="27">
        <v>1</v>
      </c>
      <c r="G21" s="27">
        <v>4</v>
      </c>
      <c r="H21" s="27"/>
      <c r="I21" s="27"/>
      <c r="J21" s="27">
        <v>2</v>
      </c>
      <c r="K21" s="27">
        <v>2</v>
      </c>
      <c r="L21" s="27">
        <v>1</v>
      </c>
      <c r="M21" s="27">
        <v>6</v>
      </c>
      <c r="N21" s="27">
        <f>SUM(L21:M21)</f>
        <v>7</v>
      </c>
      <c r="O21" s="39">
        <v>2</v>
      </c>
      <c r="P21" s="39">
        <v>4</v>
      </c>
      <c r="Q21" s="39">
        <v>0</v>
      </c>
      <c r="R21" s="39">
        <v>2</v>
      </c>
      <c r="S21" s="39">
        <v>2</v>
      </c>
      <c r="T21" s="27">
        <f t="shared" si="1"/>
        <v>4</v>
      </c>
      <c r="U21" s="40">
        <f t="shared" si="2"/>
        <v>0.56521739130434778</v>
      </c>
      <c r="V21" s="22">
        <v>425</v>
      </c>
      <c r="W21" s="22" t="s">
        <v>97</v>
      </c>
      <c r="X21" s="22" t="s">
        <v>98</v>
      </c>
      <c r="Y21" s="66">
        <v>1549</v>
      </c>
      <c r="Z21" s="59" t="s">
        <v>327</v>
      </c>
      <c r="AA21" s="1" t="s">
        <v>99</v>
      </c>
      <c r="AB21" s="28" t="s">
        <v>137</v>
      </c>
    </row>
    <row r="22" spans="1:28" x14ac:dyDescent="0.3">
      <c r="A22" s="43" t="s">
        <v>65</v>
      </c>
      <c r="B22" s="43" t="s">
        <v>46</v>
      </c>
      <c r="C22" s="44" t="s">
        <v>40</v>
      </c>
      <c r="D22" s="43"/>
      <c r="E22" s="44">
        <f t="shared" ref="E22:T22" si="6">SUM(E13:E21)</f>
        <v>290</v>
      </c>
      <c r="F22" s="44">
        <f t="shared" si="6"/>
        <v>37</v>
      </c>
      <c r="G22" s="44">
        <f t="shared" si="6"/>
        <v>86</v>
      </c>
      <c r="H22" s="44">
        <f t="shared" si="6"/>
        <v>1</v>
      </c>
      <c r="I22" s="44">
        <f t="shared" si="6"/>
        <v>1</v>
      </c>
      <c r="J22" s="44">
        <f t="shared" si="6"/>
        <v>42</v>
      </c>
      <c r="K22" s="44">
        <f t="shared" si="6"/>
        <v>52</v>
      </c>
      <c r="L22" s="44">
        <f t="shared" si="6"/>
        <v>17</v>
      </c>
      <c r="M22" s="44">
        <f t="shared" si="6"/>
        <v>35</v>
      </c>
      <c r="N22" s="44">
        <f t="shared" si="6"/>
        <v>52</v>
      </c>
      <c r="O22" s="44">
        <f t="shared" si="6"/>
        <v>27</v>
      </c>
      <c r="P22" s="44">
        <f t="shared" si="6"/>
        <v>29</v>
      </c>
      <c r="Q22" s="44">
        <f t="shared" si="6"/>
        <v>3</v>
      </c>
      <c r="R22" s="44">
        <f t="shared" si="6"/>
        <v>18</v>
      </c>
      <c r="S22" s="44">
        <f t="shared" si="6"/>
        <v>9</v>
      </c>
      <c r="T22" s="44">
        <f t="shared" si="6"/>
        <v>117</v>
      </c>
      <c r="U22" s="45">
        <f>((T22+Q22+N22-R22)+(O22*2))/E22</f>
        <v>0.71724137931034482</v>
      </c>
      <c r="V22" s="46">
        <v>425</v>
      </c>
      <c r="W22" s="46" t="s">
        <v>97</v>
      </c>
      <c r="X22" s="58" t="s">
        <v>98</v>
      </c>
      <c r="Y22" s="67">
        <v>1549</v>
      </c>
      <c r="Z22" s="70" t="s">
        <v>402</v>
      </c>
      <c r="AA22" s="43" t="s">
        <v>99</v>
      </c>
      <c r="AB22" s="71" t="s">
        <v>137</v>
      </c>
    </row>
    <row r="23" spans="1:28" x14ac:dyDescent="0.3">
      <c r="A23" s="1"/>
      <c r="B23" s="1"/>
      <c r="C23" s="1"/>
      <c r="D23" s="1"/>
      <c r="F23" s="48" t="s">
        <v>41</v>
      </c>
      <c r="G23" s="49">
        <f>F22/G22</f>
        <v>0.43023255813953487</v>
      </c>
      <c r="H23" s="27"/>
      <c r="I23" s="1"/>
      <c r="J23" s="48" t="s">
        <v>42</v>
      </c>
      <c r="K23" s="50">
        <f>J22/K22</f>
        <v>0.80769230769230771</v>
      </c>
      <c r="L23" s="1"/>
      <c r="M23" s="39" t="s">
        <v>43</v>
      </c>
      <c r="N23" s="51">
        <v>11</v>
      </c>
      <c r="P23" s="1"/>
      <c r="Q23" s="1"/>
      <c r="R23" s="1"/>
      <c r="S23" s="1"/>
      <c r="T23" s="1"/>
      <c r="U23" s="1"/>
      <c r="V23" s="22"/>
      <c r="W23" s="22"/>
      <c r="X23" s="22"/>
      <c r="Y23" s="52"/>
      <c r="Z23" s="41"/>
      <c r="AA23" s="1"/>
      <c r="AB23" s="28"/>
    </row>
    <row r="24" spans="1:28" x14ac:dyDescent="0.3">
      <c r="A24" s="1"/>
      <c r="B24" s="1"/>
      <c r="C24" s="5" t="s">
        <v>44</v>
      </c>
      <c r="V24" s="22"/>
      <c r="W24" s="22"/>
      <c r="X24" s="22"/>
      <c r="Y24" s="52"/>
      <c r="Z24" s="41"/>
      <c r="AA24" s="1"/>
      <c r="AB24" s="28"/>
    </row>
    <row r="25" spans="1:28" x14ac:dyDescent="0.3">
      <c r="B25" s="1"/>
      <c r="C25" s="1" t="s">
        <v>419</v>
      </c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1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16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86</v>
      </c>
      <c r="D35" s="38">
        <v>11</v>
      </c>
      <c r="E35" s="27">
        <v>12</v>
      </c>
      <c r="F35" s="27">
        <v>2</v>
      </c>
      <c r="G35" s="27">
        <v>6</v>
      </c>
      <c r="H35" s="27"/>
      <c r="I35" s="27"/>
      <c r="J35" s="27">
        <v>1</v>
      </c>
      <c r="K35" s="27">
        <v>1</v>
      </c>
      <c r="L35" s="27">
        <v>0</v>
      </c>
      <c r="M35" s="27">
        <v>1</v>
      </c>
      <c r="N35" s="27">
        <f>SUM(L35:M35)</f>
        <v>1</v>
      </c>
      <c r="O35" s="27">
        <v>2</v>
      </c>
      <c r="P35" s="55">
        <v>6</v>
      </c>
      <c r="Q35" s="27">
        <v>0</v>
      </c>
      <c r="R35" s="27">
        <v>1</v>
      </c>
      <c r="S35" s="27">
        <v>0</v>
      </c>
      <c r="T35" s="27">
        <f>(H35*3)+((F35-H35)*2)+J35</f>
        <v>5</v>
      </c>
      <c r="U35" s="40">
        <f>IFERROR(((T35+Q35+N35-R35)+(O35*2))/E35,"")</f>
        <v>0.75</v>
      </c>
      <c r="V35" s="22">
        <v>425</v>
      </c>
      <c r="W35" s="22" t="s">
        <v>82</v>
      </c>
      <c r="X35" s="22" t="s">
        <v>83</v>
      </c>
      <c r="Y35" s="66">
        <v>1549</v>
      </c>
      <c r="Z35" s="59" t="s">
        <v>327</v>
      </c>
      <c r="AA35" s="1" t="s">
        <v>84</v>
      </c>
      <c r="AB35" s="28" t="s">
        <v>132</v>
      </c>
    </row>
    <row r="36" spans="1:28" x14ac:dyDescent="0.3">
      <c r="A36" s="1" t="s">
        <v>46</v>
      </c>
      <c r="B36" s="1" t="s">
        <v>65</v>
      </c>
      <c r="C36" s="27" t="s">
        <v>121</v>
      </c>
      <c r="D36" s="38">
        <v>30</v>
      </c>
      <c r="E36" s="27">
        <v>18</v>
      </c>
      <c r="F36" s="27">
        <v>1</v>
      </c>
      <c r="G36" s="27">
        <v>4</v>
      </c>
      <c r="H36" s="27"/>
      <c r="I36" s="27"/>
      <c r="J36" s="27">
        <v>2</v>
      </c>
      <c r="K36" s="27">
        <v>2</v>
      </c>
      <c r="L36" s="27">
        <v>0</v>
      </c>
      <c r="M36" s="27">
        <v>1</v>
      </c>
      <c r="N36" s="27">
        <f t="shared" ref="N36:N42" si="7">SUM(L36:M36)</f>
        <v>1</v>
      </c>
      <c r="O36" s="39">
        <v>0</v>
      </c>
      <c r="P36" s="39">
        <v>4</v>
      </c>
      <c r="Q36" s="39">
        <v>0</v>
      </c>
      <c r="R36" s="39">
        <v>1</v>
      </c>
      <c r="S36" s="39">
        <v>0</v>
      </c>
      <c r="T36" s="39">
        <f t="shared" ref="T36:T42" si="8">(H36*3)+((F36-H36)*2)+J36</f>
        <v>4</v>
      </c>
      <c r="U36" s="40">
        <f t="shared" ref="U36:U47" si="9">IFERROR(((T36+Q36+N36-R36)+(O36*2))/E36,"")</f>
        <v>0.22222222222222221</v>
      </c>
      <c r="V36" s="22">
        <v>425</v>
      </c>
      <c r="W36" s="22" t="s">
        <v>82</v>
      </c>
      <c r="X36" s="22" t="s">
        <v>83</v>
      </c>
      <c r="Y36" s="66">
        <v>1549</v>
      </c>
      <c r="Z36" s="59" t="s">
        <v>327</v>
      </c>
      <c r="AA36" s="1" t="s">
        <v>84</v>
      </c>
      <c r="AB36" s="28" t="s">
        <v>132</v>
      </c>
    </row>
    <row r="37" spans="1:28" x14ac:dyDescent="0.3">
      <c r="A37" s="1" t="s">
        <v>46</v>
      </c>
      <c r="B37" s="1" t="s">
        <v>65</v>
      </c>
      <c r="C37" s="27" t="s">
        <v>87</v>
      </c>
      <c r="D37" s="38">
        <v>22</v>
      </c>
      <c r="E37" s="27">
        <v>13</v>
      </c>
      <c r="F37" s="27">
        <v>2</v>
      </c>
      <c r="G37" s="27">
        <v>3</v>
      </c>
      <c r="H37" s="27"/>
      <c r="I37" s="27"/>
      <c r="J37" s="27">
        <v>0</v>
      </c>
      <c r="K37" s="27">
        <v>2</v>
      </c>
      <c r="L37" s="27">
        <v>1</v>
      </c>
      <c r="M37" s="27">
        <v>0</v>
      </c>
      <c r="N37" s="27">
        <f t="shared" si="7"/>
        <v>1</v>
      </c>
      <c r="O37" s="39">
        <v>1</v>
      </c>
      <c r="P37" s="39">
        <v>4</v>
      </c>
      <c r="Q37" s="39">
        <v>0</v>
      </c>
      <c r="R37" s="39">
        <v>1</v>
      </c>
      <c r="S37" s="39">
        <v>0</v>
      </c>
      <c r="T37" s="39">
        <f t="shared" si="8"/>
        <v>4</v>
      </c>
      <c r="U37" s="40">
        <f t="shared" si="9"/>
        <v>0.46153846153846156</v>
      </c>
      <c r="V37" s="22">
        <v>425</v>
      </c>
      <c r="W37" s="22" t="s">
        <v>82</v>
      </c>
      <c r="X37" s="22" t="s">
        <v>83</v>
      </c>
      <c r="Y37" s="66">
        <v>1549</v>
      </c>
      <c r="Z37" s="59" t="s">
        <v>327</v>
      </c>
      <c r="AA37" s="1" t="s">
        <v>84</v>
      </c>
      <c r="AB37" s="28" t="s">
        <v>132</v>
      </c>
    </row>
    <row r="38" spans="1:28" x14ac:dyDescent="0.3">
      <c r="A38" s="1" t="s">
        <v>46</v>
      </c>
      <c r="B38" s="1" t="s">
        <v>65</v>
      </c>
      <c r="C38" s="27" t="s">
        <v>143</v>
      </c>
      <c r="D38" s="38">
        <v>20</v>
      </c>
      <c r="E38" s="27" t="s">
        <v>489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425</v>
      </c>
      <c r="W38" s="22" t="s">
        <v>82</v>
      </c>
      <c r="X38" s="22" t="s">
        <v>83</v>
      </c>
      <c r="Y38" s="66">
        <v>1549</v>
      </c>
      <c r="Z38" s="59" t="s">
        <v>327</v>
      </c>
      <c r="AA38" s="1" t="s">
        <v>84</v>
      </c>
      <c r="AB38" s="28" t="s">
        <v>132</v>
      </c>
    </row>
    <row r="39" spans="1:28" x14ac:dyDescent="0.3">
      <c r="A39" s="1" t="s">
        <v>46</v>
      </c>
      <c r="B39" s="1" t="s">
        <v>65</v>
      </c>
      <c r="C39" s="27" t="s">
        <v>122</v>
      </c>
      <c r="D39" s="38">
        <v>14</v>
      </c>
      <c r="E39" s="27">
        <v>34</v>
      </c>
      <c r="F39" s="27">
        <v>2</v>
      </c>
      <c r="G39" s="27">
        <v>6</v>
      </c>
      <c r="H39" s="27"/>
      <c r="I39" s="27"/>
      <c r="J39" s="27">
        <v>7</v>
      </c>
      <c r="K39" s="27">
        <v>9</v>
      </c>
      <c r="L39" s="27">
        <v>3</v>
      </c>
      <c r="M39" s="27">
        <v>4</v>
      </c>
      <c r="N39" s="27">
        <f t="shared" si="7"/>
        <v>7</v>
      </c>
      <c r="O39" s="39">
        <v>4</v>
      </c>
      <c r="P39" s="55">
        <v>6</v>
      </c>
      <c r="Q39" s="39">
        <v>1</v>
      </c>
      <c r="R39" s="39">
        <v>1</v>
      </c>
      <c r="S39" s="39">
        <v>3</v>
      </c>
      <c r="T39" s="39">
        <f t="shared" si="8"/>
        <v>11</v>
      </c>
      <c r="U39" s="40">
        <f t="shared" si="9"/>
        <v>0.76470588235294112</v>
      </c>
      <c r="V39" s="22">
        <v>425</v>
      </c>
      <c r="W39" s="22" t="s">
        <v>82</v>
      </c>
      <c r="X39" s="22" t="s">
        <v>83</v>
      </c>
      <c r="Y39" s="66">
        <v>1549</v>
      </c>
      <c r="Z39" s="59" t="s">
        <v>327</v>
      </c>
      <c r="AA39" s="1" t="s">
        <v>84</v>
      </c>
      <c r="AB39" s="28" t="s">
        <v>132</v>
      </c>
    </row>
    <row r="40" spans="1:28" x14ac:dyDescent="0.3">
      <c r="A40" s="1" t="s">
        <v>46</v>
      </c>
      <c r="B40" s="1" t="s">
        <v>65</v>
      </c>
      <c r="C40" s="27" t="s">
        <v>123</v>
      </c>
      <c r="D40" s="38">
        <v>32</v>
      </c>
      <c r="E40" s="27">
        <v>7</v>
      </c>
      <c r="F40" s="27">
        <v>0</v>
      </c>
      <c r="G40" s="27">
        <v>0</v>
      </c>
      <c r="H40" s="27"/>
      <c r="I40" s="27"/>
      <c r="J40" s="27">
        <v>0</v>
      </c>
      <c r="K40" s="27">
        <v>0</v>
      </c>
      <c r="L40" s="27">
        <v>0</v>
      </c>
      <c r="M40" s="27">
        <v>1</v>
      </c>
      <c r="N40" s="27">
        <f t="shared" si="7"/>
        <v>1</v>
      </c>
      <c r="O40" s="39">
        <v>0</v>
      </c>
      <c r="P40" s="39">
        <v>1</v>
      </c>
      <c r="Q40" s="39">
        <v>0</v>
      </c>
      <c r="R40" s="39">
        <v>0</v>
      </c>
      <c r="S40" s="39">
        <v>0</v>
      </c>
      <c r="T40" s="39">
        <f t="shared" si="8"/>
        <v>0</v>
      </c>
      <c r="U40" s="40">
        <f t="shared" si="9"/>
        <v>0.14285714285714285</v>
      </c>
      <c r="V40" s="22">
        <v>425</v>
      </c>
      <c r="W40" s="22" t="s">
        <v>82</v>
      </c>
      <c r="X40" s="22" t="s">
        <v>83</v>
      </c>
      <c r="Y40" s="66">
        <v>1549</v>
      </c>
      <c r="Z40" s="59" t="s">
        <v>327</v>
      </c>
      <c r="AA40" s="1" t="s">
        <v>84</v>
      </c>
      <c r="AB40" s="28" t="s">
        <v>132</v>
      </c>
    </row>
    <row r="41" spans="1:28" x14ac:dyDescent="0.3">
      <c r="A41" s="1" t="s">
        <v>46</v>
      </c>
      <c r="B41" s="1" t="s">
        <v>65</v>
      </c>
      <c r="C41" s="27" t="s">
        <v>90</v>
      </c>
      <c r="D41" s="38">
        <v>42</v>
      </c>
      <c r="E41" s="27">
        <v>3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7"/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f t="shared" si="8"/>
        <v>0</v>
      </c>
      <c r="U41" s="40">
        <f t="shared" si="9"/>
        <v>0</v>
      </c>
      <c r="V41" s="22">
        <v>425</v>
      </c>
      <c r="W41" s="22" t="s">
        <v>82</v>
      </c>
      <c r="X41" s="22" t="s">
        <v>83</v>
      </c>
      <c r="Y41" s="66">
        <v>1549</v>
      </c>
      <c r="Z41" s="59" t="s">
        <v>327</v>
      </c>
      <c r="AA41" s="1" t="s">
        <v>84</v>
      </c>
      <c r="AB41" s="28" t="s">
        <v>132</v>
      </c>
    </row>
    <row r="42" spans="1:28" x14ac:dyDescent="0.3">
      <c r="A42" s="1" t="s">
        <v>46</v>
      </c>
      <c r="B42" s="1" t="s">
        <v>65</v>
      </c>
      <c r="C42" s="27" t="s">
        <v>91</v>
      </c>
      <c r="D42" s="38">
        <v>15</v>
      </c>
      <c r="E42" s="27">
        <v>55</v>
      </c>
      <c r="F42" s="27">
        <v>6</v>
      </c>
      <c r="G42" s="27">
        <v>14</v>
      </c>
      <c r="H42" s="27"/>
      <c r="I42" s="27"/>
      <c r="J42" s="27">
        <v>3</v>
      </c>
      <c r="K42" s="27">
        <v>7</v>
      </c>
      <c r="L42" s="27">
        <v>6</v>
      </c>
      <c r="M42" s="27">
        <v>6</v>
      </c>
      <c r="N42" s="27">
        <f t="shared" si="7"/>
        <v>12</v>
      </c>
      <c r="O42" s="39">
        <v>6</v>
      </c>
      <c r="P42" s="39">
        <v>3</v>
      </c>
      <c r="Q42" s="39">
        <v>1</v>
      </c>
      <c r="R42" s="39">
        <v>3</v>
      </c>
      <c r="S42" s="39">
        <v>1</v>
      </c>
      <c r="T42" s="39">
        <f t="shared" si="8"/>
        <v>15</v>
      </c>
      <c r="U42" s="40">
        <f t="shared" si="9"/>
        <v>0.67272727272727273</v>
      </c>
      <c r="V42" s="22">
        <v>425</v>
      </c>
      <c r="W42" s="22" t="s">
        <v>82</v>
      </c>
      <c r="X42" s="22" t="s">
        <v>83</v>
      </c>
      <c r="Y42" s="66">
        <v>1549</v>
      </c>
      <c r="Z42" s="59" t="s">
        <v>327</v>
      </c>
      <c r="AA42" s="1" t="s">
        <v>84</v>
      </c>
      <c r="AB42" s="28" t="s">
        <v>132</v>
      </c>
    </row>
    <row r="43" spans="1:28" x14ac:dyDescent="0.3">
      <c r="A43" s="1" t="s">
        <v>46</v>
      </c>
      <c r="B43" s="1" t="s">
        <v>65</v>
      </c>
      <c r="C43" s="27" t="s">
        <v>92</v>
      </c>
      <c r="D43" s="38">
        <v>10</v>
      </c>
      <c r="E43" s="27">
        <v>56</v>
      </c>
      <c r="F43" s="27">
        <v>14</v>
      </c>
      <c r="G43" s="27">
        <v>40</v>
      </c>
      <c r="H43" s="27">
        <v>0</v>
      </c>
      <c r="I43" s="27">
        <v>2</v>
      </c>
      <c r="J43" s="27">
        <v>10</v>
      </c>
      <c r="K43" s="27">
        <v>12</v>
      </c>
      <c r="L43" s="27">
        <v>6</v>
      </c>
      <c r="M43" s="27">
        <v>4</v>
      </c>
      <c r="N43" s="25">
        <f>SUM(L43:M43)</f>
        <v>10</v>
      </c>
      <c r="O43" s="79">
        <v>10</v>
      </c>
      <c r="P43" s="39">
        <v>5</v>
      </c>
      <c r="Q43" s="39">
        <v>5</v>
      </c>
      <c r="R43" s="39">
        <v>8</v>
      </c>
      <c r="S43" s="39">
        <v>0</v>
      </c>
      <c r="T43" s="79">
        <f>(H43*3)+((F43-H43)*2)+J43</f>
        <v>38</v>
      </c>
      <c r="U43" s="40">
        <f t="shared" si="9"/>
        <v>1.1607142857142858</v>
      </c>
      <c r="V43" s="22">
        <v>425</v>
      </c>
      <c r="W43" s="22" t="s">
        <v>82</v>
      </c>
      <c r="X43" s="22" t="s">
        <v>83</v>
      </c>
      <c r="Y43" s="66">
        <v>1549</v>
      </c>
      <c r="Z43" s="80" t="s">
        <v>418</v>
      </c>
      <c r="AA43" s="1" t="s">
        <v>84</v>
      </c>
      <c r="AB43" s="28" t="s">
        <v>132</v>
      </c>
    </row>
    <row r="44" spans="1:28" x14ac:dyDescent="0.3">
      <c r="A44" s="1" t="s">
        <v>46</v>
      </c>
      <c r="B44" s="1" t="s">
        <v>65</v>
      </c>
      <c r="C44" s="27" t="s">
        <v>93</v>
      </c>
      <c r="D44" s="38">
        <v>33</v>
      </c>
      <c r="E44" s="27">
        <v>12</v>
      </c>
      <c r="F44" s="27">
        <v>0</v>
      </c>
      <c r="G44" s="27">
        <v>1</v>
      </c>
      <c r="H44" s="27"/>
      <c r="I44" s="27"/>
      <c r="J44" s="27">
        <v>1</v>
      </c>
      <c r="K44" s="27">
        <v>3</v>
      </c>
      <c r="L44" s="27">
        <v>2</v>
      </c>
      <c r="M44" s="27">
        <v>2</v>
      </c>
      <c r="N44" s="27">
        <f>SUM(L44:M44)</f>
        <v>4</v>
      </c>
      <c r="O44" s="39">
        <v>2</v>
      </c>
      <c r="P44" s="39">
        <v>1</v>
      </c>
      <c r="Q44" s="39">
        <v>2</v>
      </c>
      <c r="R44" s="39">
        <v>0</v>
      </c>
      <c r="S44" s="39">
        <v>0</v>
      </c>
      <c r="T44" s="39">
        <f>(H44*3)+((F44-H44)*2)+J44</f>
        <v>1</v>
      </c>
      <c r="U44" s="40">
        <f t="shared" si="9"/>
        <v>0.91666666666666663</v>
      </c>
      <c r="V44" s="22">
        <v>425</v>
      </c>
      <c r="W44" s="22" t="s">
        <v>82</v>
      </c>
      <c r="X44" s="22" t="s">
        <v>83</v>
      </c>
      <c r="Y44" s="66">
        <v>1549</v>
      </c>
      <c r="Z44" s="59" t="s">
        <v>327</v>
      </c>
      <c r="AA44" s="1" t="s">
        <v>84</v>
      </c>
      <c r="AB44" s="28" t="s">
        <v>132</v>
      </c>
    </row>
    <row r="45" spans="1:28" x14ac:dyDescent="0.3">
      <c r="A45" s="1" t="s">
        <v>46</v>
      </c>
      <c r="B45" s="1" t="s">
        <v>65</v>
      </c>
      <c r="C45" s="27" t="s">
        <v>94</v>
      </c>
      <c r="D45" s="38">
        <v>24</v>
      </c>
      <c r="E45" s="27" t="s">
        <v>488</v>
      </c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>
        <v>425</v>
      </c>
      <c r="W45" s="22" t="s">
        <v>82</v>
      </c>
      <c r="X45" s="22" t="s">
        <v>83</v>
      </c>
      <c r="Y45" s="66">
        <v>1549</v>
      </c>
      <c r="Z45" s="59" t="s">
        <v>327</v>
      </c>
      <c r="AA45" s="1" t="s">
        <v>84</v>
      </c>
      <c r="AB45" s="28" t="s">
        <v>132</v>
      </c>
    </row>
    <row r="46" spans="1:28" x14ac:dyDescent="0.3">
      <c r="A46" s="1" t="s">
        <v>46</v>
      </c>
      <c r="B46" s="1" t="s">
        <v>65</v>
      </c>
      <c r="C46" s="27" t="s">
        <v>95</v>
      </c>
      <c r="D46" s="38">
        <v>35</v>
      </c>
      <c r="E46" s="27">
        <v>37</v>
      </c>
      <c r="F46" s="27">
        <v>7</v>
      </c>
      <c r="G46" s="27">
        <v>14</v>
      </c>
      <c r="H46" s="27"/>
      <c r="I46" s="27"/>
      <c r="J46" s="27">
        <v>2</v>
      </c>
      <c r="K46" s="27">
        <v>2</v>
      </c>
      <c r="L46" s="27">
        <v>6</v>
      </c>
      <c r="M46" s="27">
        <v>4</v>
      </c>
      <c r="N46" s="27">
        <f>SUM(L46:M46)</f>
        <v>10</v>
      </c>
      <c r="O46" s="39">
        <v>3</v>
      </c>
      <c r="P46" s="55">
        <v>6</v>
      </c>
      <c r="Q46" s="39">
        <v>2</v>
      </c>
      <c r="R46" s="39">
        <v>3</v>
      </c>
      <c r="S46" s="39">
        <v>1</v>
      </c>
      <c r="T46" s="39">
        <f>(H46*3)+((F46-H46)*2)+J46</f>
        <v>16</v>
      </c>
      <c r="U46" s="40">
        <f t="shared" si="9"/>
        <v>0.83783783783783783</v>
      </c>
      <c r="V46" s="22">
        <v>425</v>
      </c>
      <c r="W46" s="22" t="s">
        <v>82</v>
      </c>
      <c r="X46" s="22" t="s">
        <v>83</v>
      </c>
      <c r="Y46" s="66">
        <v>1549</v>
      </c>
      <c r="Z46" s="59" t="s">
        <v>327</v>
      </c>
      <c r="AA46" s="1" t="s">
        <v>84</v>
      </c>
      <c r="AB46" s="28" t="s">
        <v>132</v>
      </c>
    </row>
    <row r="47" spans="1:28" x14ac:dyDescent="0.3">
      <c r="A47" s="1" t="s">
        <v>46</v>
      </c>
      <c r="B47" s="1" t="s">
        <v>65</v>
      </c>
      <c r="C47" s="27" t="s">
        <v>96</v>
      </c>
      <c r="D47" s="38">
        <v>40</v>
      </c>
      <c r="E47" s="27">
        <v>43</v>
      </c>
      <c r="F47" s="27">
        <v>6</v>
      </c>
      <c r="G47" s="27">
        <v>13</v>
      </c>
      <c r="H47" s="27"/>
      <c r="I47" s="27"/>
      <c r="J47" s="27">
        <v>6</v>
      </c>
      <c r="K47" s="27">
        <v>6</v>
      </c>
      <c r="L47" s="27">
        <v>4</v>
      </c>
      <c r="M47" s="27">
        <v>7</v>
      </c>
      <c r="N47" s="27">
        <f>SUM(L47:M47)</f>
        <v>11</v>
      </c>
      <c r="O47" s="39">
        <v>0</v>
      </c>
      <c r="P47" s="39">
        <v>5</v>
      </c>
      <c r="Q47" s="39">
        <v>0</v>
      </c>
      <c r="R47" s="39">
        <v>2</v>
      </c>
      <c r="S47" s="39">
        <v>3</v>
      </c>
      <c r="T47" s="39">
        <f>(H47*3)+((F47-H47)*2)+J47</f>
        <v>18</v>
      </c>
      <c r="U47" s="40">
        <f t="shared" si="9"/>
        <v>0.62790697674418605</v>
      </c>
      <c r="V47" s="22">
        <v>425</v>
      </c>
      <c r="W47" s="22" t="s">
        <v>82</v>
      </c>
      <c r="X47" s="22" t="s">
        <v>83</v>
      </c>
      <c r="Y47" s="66">
        <v>1549</v>
      </c>
      <c r="Z47" s="59" t="s">
        <v>327</v>
      </c>
      <c r="AA47" s="1" t="s">
        <v>84</v>
      </c>
      <c r="AB47" s="28" t="s">
        <v>132</v>
      </c>
    </row>
    <row r="48" spans="1:28" x14ac:dyDescent="0.3">
      <c r="A48" s="43" t="s">
        <v>46</v>
      </c>
      <c r="B48" s="43" t="s">
        <v>65</v>
      </c>
      <c r="C48" s="44" t="s">
        <v>40</v>
      </c>
      <c r="D48" s="43"/>
      <c r="E48" s="44">
        <f t="shared" ref="E48:T48" si="10">SUM(E35:E47)</f>
        <v>290</v>
      </c>
      <c r="F48" s="44">
        <f t="shared" si="10"/>
        <v>40</v>
      </c>
      <c r="G48" s="44">
        <f t="shared" si="10"/>
        <v>101</v>
      </c>
      <c r="H48" s="44">
        <f t="shared" si="10"/>
        <v>0</v>
      </c>
      <c r="I48" s="44">
        <f t="shared" si="10"/>
        <v>2</v>
      </c>
      <c r="J48" s="44">
        <f t="shared" si="10"/>
        <v>32</v>
      </c>
      <c r="K48" s="44">
        <f t="shared" si="10"/>
        <v>44</v>
      </c>
      <c r="L48" s="44">
        <f t="shared" si="10"/>
        <v>28</v>
      </c>
      <c r="M48" s="44">
        <f t="shared" si="10"/>
        <v>30</v>
      </c>
      <c r="N48" s="44">
        <f t="shared" si="10"/>
        <v>58</v>
      </c>
      <c r="O48" s="44">
        <f t="shared" si="10"/>
        <v>28</v>
      </c>
      <c r="P48" s="44">
        <f t="shared" si="10"/>
        <v>41</v>
      </c>
      <c r="Q48" s="44">
        <f t="shared" si="10"/>
        <v>11</v>
      </c>
      <c r="R48" s="44">
        <f t="shared" si="10"/>
        <v>20</v>
      </c>
      <c r="S48" s="44">
        <f t="shared" si="10"/>
        <v>8</v>
      </c>
      <c r="T48" s="44">
        <f t="shared" si="10"/>
        <v>112</v>
      </c>
      <c r="U48" s="45">
        <f>((T48+Q48+N48-R48)+(O48*2))/E48</f>
        <v>0.74827586206896557</v>
      </c>
      <c r="V48" s="46">
        <v>425</v>
      </c>
      <c r="W48" s="46" t="s">
        <v>82</v>
      </c>
      <c r="X48" s="46" t="s">
        <v>83</v>
      </c>
      <c r="Y48" s="67">
        <v>1549</v>
      </c>
      <c r="Z48" s="70" t="s">
        <v>327</v>
      </c>
      <c r="AA48" s="43" t="s">
        <v>84</v>
      </c>
      <c r="AB48" s="71" t="s">
        <v>132</v>
      </c>
    </row>
    <row r="49" spans="1:28" x14ac:dyDescent="0.3">
      <c r="A49" s="1"/>
      <c r="B49" s="1"/>
      <c r="C49" s="1"/>
      <c r="D49" s="1"/>
      <c r="F49" s="48" t="s">
        <v>41</v>
      </c>
      <c r="G49" s="49">
        <f>F48/G48</f>
        <v>0.39603960396039606</v>
      </c>
      <c r="H49" s="27"/>
      <c r="I49" s="1"/>
      <c r="J49" s="48" t="s">
        <v>42</v>
      </c>
      <c r="K49" s="50">
        <f>J48/K48</f>
        <v>0.72727272727272729</v>
      </c>
      <c r="L49" s="1"/>
      <c r="M49" s="39" t="s">
        <v>43</v>
      </c>
      <c r="N49" s="51">
        <v>9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pageMargins left="0.25" right="0.25" top="0.75" bottom="0.75" header="0.3" footer="0.3"/>
  <pageSetup scale="64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333C-C6CE-4D29-99F4-C43FA756ABF8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144</v>
      </c>
      <c r="D4" s="7" t="s">
        <v>5</v>
      </c>
      <c r="E4" s="8"/>
      <c r="F4" s="5"/>
      <c r="G4" s="1"/>
      <c r="J4" s="15" t="s">
        <v>286</v>
      </c>
      <c r="K4" s="16" t="s">
        <v>45</v>
      </c>
      <c r="L4" s="17"/>
      <c r="M4" s="18"/>
      <c r="N4" s="19">
        <v>14</v>
      </c>
      <c r="O4" s="19">
        <v>18</v>
      </c>
      <c r="P4" s="19">
        <v>17</v>
      </c>
      <c r="Q4" s="19">
        <v>28</v>
      </c>
      <c r="R4" s="20"/>
      <c r="S4" s="21">
        <f>SUM(N4:R4)</f>
        <v>77</v>
      </c>
      <c r="T4" s="22">
        <v>431</v>
      </c>
    </row>
    <row r="5" spans="1:28" x14ac:dyDescent="0.3">
      <c r="B5" s="1"/>
      <c r="C5" s="6" t="s">
        <v>267</v>
      </c>
      <c r="D5" s="7" t="s">
        <v>6</v>
      </c>
      <c r="E5" s="1"/>
      <c r="F5" s="1"/>
      <c r="G5" s="1"/>
      <c r="J5" s="15" t="s">
        <v>287</v>
      </c>
      <c r="K5" s="16" t="s">
        <v>74</v>
      </c>
      <c r="L5" s="17"/>
      <c r="M5" s="18"/>
      <c r="N5" s="19">
        <v>24</v>
      </c>
      <c r="O5" s="19">
        <v>18</v>
      </c>
      <c r="P5" s="19">
        <v>15</v>
      </c>
      <c r="Q5" s="19">
        <v>25</v>
      </c>
      <c r="R5" s="20"/>
      <c r="S5" s="21">
        <f>SUM(N5:R5)</f>
        <v>82</v>
      </c>
      <c r="T5" s="22">
        <v>431</v>
      </c>
      <c r="U5" s="1"/>
      <c r="V5" s="1"/>
      <c r="W5" s="1"/>
    </row>
    <row r="6" spans="1:28" x14ac:dyDescent="0.3">
      <c r="C6" s="63">
        <v>1236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456</v>
      </c>
      <c r="D7" s="7" t="s">
        <v>8</v>
      </c>
      <c r="G7" s="1"/>
      <c r="S7" s="1"/>
      <c r="T7" s="25" t="s">
        <v>9</v>
      </c>
      <c r="U7" s="1"/>
      <c r="V7" s="26">
        <v>431</v>
      </c>
      <c r="W7" s="1"/>
    </row>
    <row r="8" spans="1:28" x14ac:dyDescent="0.3">
      <c r="B8" s="1"/>
      <c r="C8" s="24" t="s">
        <v>457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47</v>
      </c>
      <c r="D13" s="38">
        <v>32</v>
      </c>
      <c r="E13" s="27">
        <v>39</v>
      </c>
      <c r="F13" s="27">
        <v>4</v>
      </c>
      <c r="G13" s="27">
        <v>9</v>
      </c>
      <c r="H13" s="27"/>
      <c r="I13" s="27"/>
      <c r="J13" s="27">
        <v>7</v>
      </c>
      <c r="K13" s="27">
        <v>10</v>
      </c>
      <c r="L13" s="83"/>
      <c r="M13" s="27">
        <v>14</v>
      </c>
      <c r="N13" s="27">
        <f>SUM(L13:M13)</f>
        <v>14</v>
      </c>
      <c r="O13" s="27">
        <v>1</v>
      </c>
      <c r="P13" s="39">
        <v>3</v>
      </c>
      <c r="Q13" s="83"/>
      <c r="R13" s="83"/>
      <c r="S13" s="27">
        <v>2</v>
      </c>
      <c r="T13" s="27">
        <f>+(F13*2)+J13</f>
        <v>15</v>
      </c>
      <c r="U13" s="40">
        <f>IFERROR(((T13+Q13+N13-R13)+(O13*2))/E13,"")</f>
        <v>0.79487179487179482</v>
      </c>
      <c r="V13" s="22">
        <v>431</v>
      </c>
      <c r="W13" s="22" t="s">
        <v>82</v>
      </c>
      <c r="X13" s="22" t="s">
        <v>83</v>
      </c>
      <c r="Y13" s="66">
        <v>1236</v>
      </c>
      <c r="Z13" s="41"/>
      <c r="AA13" s="1" t="s">
        <v>99</v>
      </c>
      <c r="AB13" s="28" t="s">
        <v>288</v>
      </c>
    </row>
    <row r="14" spans="1:28" x14ac:dyDescent="0.3">
      <c r="A14" s="1" t="s">
        <v>73</v>
      </c>
      <c r="B14" s="1" t="s">
        <v>46</v>
      </c>
      <c r="C14" s="27" t="s">
        <v>48</v>
      </c>
      <c r="D14" s="38">
        <v>10</v>
      </c>
      <c r="E14" s="27">
        <v>35</v>
      </c>
      <c r="F14" s="27">
        <v>1</v>
      </c>
      <c r="G14" s="27">
        <v>8</v>
      </c>
      <c r="H14" s="27"/>
      <c r="I14" s="27"/>
      <c r="J14" s="27">
        <v>0</v>
      </c>
      <c r="K14" s="27">
        <v>0</v>
      </c>
      <c r="L14" s="83"/>
      <c r="M14" s="27">
        <v>6</v>
      </c>
      <c r="N14" s="27">
        <f t="shared" ref="N14:N17" si="0">SUM(L14:M14)</f>
        <v>6</v>
      </c>
      <c r="O14" s="39">
        <v>1</v>
      </c>
      <c r="P14" s="39">
        <v>5</v>
      </c>
      <c r="Q14" s="85"/>
      <c r="R14" s="85"/>
      <c r="S14" s="85"/>
      <c r="T14" s="27">
        <f t="shared" ref="T14:T21" si="1">+(F14*2)+J14</f>
        <v>2</v>
      </c>
      <c r="U14" s="40">
        <f t="shared" ref="U14:U21" si="2">IFERROR(((T14+Q14+N14-R14)+(O14*2))/E14,"")</f>
        <v>0.2857142857142857</v>
      </c>
      <c r="V14" s="22">
        <v>431</v>
      </c>
      <c r="W14" s="22" t="s">
        <v>82</v>
      </c>
      <c r="X14" s="22" t="s">
        <v>83</v>
      </c>
      <c r="Y14" s="66">
        <v>1236</v>
      </c>
      <c r="Z14" s="41"/>
      <c r="AA14" s="1" t="s">
        <v>99</v>
      </c>
      <c r="AB14" s="28" t="s">
        <v>288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44</v>
      </c>
      <c r="E15" s="27">
        <v>35</v>
      </c>
      <c r="F15" s="27">
        <v>8</v>
      </c>
      <c r="G15" s="27">
        <v>18</v>
      </c>
      <c r="H15" s="27"/>
      <c r="I15" s="27"/>
      <c r="J15" s="27">
        <v>7</v>
      </c>
      <c r="K15" s="27">
        <v>9</v>
      </c>
      <c r="L15" s="83"/>
      <c r="M15" s="27">
        <v>7</v>
      </c>
      <c r="N15" s="27">
        <f t="shared" si="0"/>
        <v>7</v>
      </c>
      <c r="O15" s="39">
        <v>3</v>
      </c>
      <c r="P15" s="39">
        <v>1</v>
      </c>
      <c r="Q15" s="85"/>
      <c r="R15" s="85"/>
      <c r="S15" s="85"/>
      <c r="T15" s="27">
        <f t="shared" si="1"/>
        <v>23</v>
      </c>
      <c r="U15" s="40">
        <f t="shared" si="2"/>
        <v>1.0285714285714285</v>
      </c>
      <c r="V15" s="22">
        <v>431</v>
      </c>
      <c r="W15" s="22" t="s">
        <v>82</v>
      </c>
      <c r="X15" s="22" t="s">
        <v>83</v>
      </c>
      <c r="Y15" s="66">
        <v>1236</v>
      </c>
      <c r="Z15" s="41"/>
      <c r="AA15" s="1" t="s">
        <v>99</v>
      </c>
      <c r="AB15" s="28" t="s">
        <v>288</v>
      </c>
    </row>
    <row r="16" spans="1:28" x14ac:dyDescent="0.3">
      <c r="A16" s="1" t="s">
        <v>73</v>
      </c>
      <c r="B16" s="1" t="s">
        <v>46</v>
      </c>
      <c r="C16" s="27" t="s">
        <v>50</v>
      </c>
      <c r="D16" s="38">
        <v>30</v>
      </c>
      <c r="E16" s="27">
        <v>18</v>
      </c>
      <c r="F16" s="27">
        <v>6</v>
      </c>
      <c r="G16" s="27">
        <v>9</v>
      </c>
      <c r="H16" s="27"/>
      <c r="I16" s="27"/>
      <c r="J16" s="27">
        <v>1</v>
      </c>
      <c r="K16" s="27">
        <v>2</v>
      </c>
      <c r="L16" s="83"/>
      <c r="M16" s="27">
        <v>6</v>
      </c>
      <c r="N16" s="27">
        <f t="shared" si="0"/>
        <v>6</v>
      </c>
      <c r="O16" s="39">
        <v>1</v>
      </c>
      <c r="P16" s="39">
        <v>1</v>
      </c>
      <c r="Q16" s="85"/>
      <c r="R16" s="85"/>
      <c r="S16" s="85"/>
      <c r="T16" s="27">
        <f t="shared" si="1"/>
        <v>13</v>
      </c>
      <c r="U16" s="40">
        <f t="shared" si="2"/>
        <v>1.1666666666666667</v>
      </c>
      <c r="V16" s="22">
        <v>431</v>
      </c>
      <c r="W16" s="22" t="s">
        <v>82</v>
      </c>
      <c r="X16" s="22" t="s">
        <v>83</v>
      </c>
      <c r="Y16" s="66">
        <v>1236</v>
      </c>
      <c r="Z16" s="41"/>
      <c r="AA16" s="1" t="s">
        <v>99</v>
      </c>
      <c r="AB16" s="28" t="s">
        <v>288</v>
      </c>
    </row>
    <row r="17" spans="1:28" x14ac:dyDescent="0.3">
      <c r="A17" s="1" t="s">
        <v>73</v>
      </c>
      <c r="B17" s="1" t="s">
        <v>46</v>
      </c>
      <c r="C17" s="27" t="s">
        <v>52</v>
      </c>
      <c r="D17" s="38">
        <v>11</v>
      </c>
      <c r="E17" s="27">
        <v>24</v>
      </c>
      <c r="F17" s="27">
        <v>0</v>
      </c>
      <c r="G17" s="27">
        <v>4</v>
      </c>
      <c r="H17" s="27"/>
      <c r="I17" s="27"/>
      <c r="J17" s="27">
        <v>0</v>
      </c>
      <c r="K17" s="27">
        <v>0</v>
      </c>
      <c r="L17" s="83"/>
      <c r="M17" s="27">
        <v>2</v>
      </c>
      <c r="N17" s="27">
        <f t="shared" si="0"/>
        <v>2</v>
      </c>
      <c r="O17" s="39">
        <v>0</v>
      </c>
      <c r="P17" s="39">
        <v>2</v>
      </c>
      <c r="Q17" s="85"/>
      <c r="R17" s="85"/>
      <c r="S17" s="85"/>
      <c r="T17" s="27">
        <f t="shared" si="1"/>
        <v>0</v>
      </c>
      <c r="U17" s="40">
        <f t="shared" si="2"/>
        <v>8.3333333333333329E-2</v>
      </c>
      <c r="V17" s="22">
        <v>431</v>
      </c>
      <c r="W17" s="22" t="s">
        <v>82</v>
      </c>
      <c r="X17" s="22" t="s">
        <v>83</v>
      </c>
      <c r="Y17" s="66">
        <v>1236</v>
      </c>
      <c r="Z17" s="41"/>
      <c r="AA17" s="1" t="s">
        <v>99</v>
      </c>
      <c r="AB17" s="28" t="s">
        <v>288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31</v>
      </c>
      <c r="E18" s="27" t="s">
        <v>478</v>
      </c>
      <c r="F18" s="27"/>
      <c r="G18" s="27"/>
      <c r="H18" s="27"/>
      <c r="I18" s="27"/>
      <c r="J18" s="27"/>
      <c r="K18" s="27"/>
      <c r="L18" s="83"/>
      <c r="M18" s="27"/>
      <c r="N18" s="27">
        <f>SUM(L18:M18)</f>
        <v>0</v>
      </c>
      <c r="O18" s="39"/>
      <c r="P18" s="39"/>
      <c r="Q18" s="85"/>
      <c r="R18" s="85"/>
      <c r="S18" s="85"/>
      <c r="T18" s="27">
        <f t="shared" si="1"/>
        <v>0</v>
      </c>
      <c r="U18" s="40" t="str">
        <f t="shared" si="2"/>
        <v/>
      </c>
      <c r="V18" s="22">
        <v>431</v>
      </c>
      <c r="W18" s="22" t="s">
        <v>82</v>
      </c>
      <c r="X18" s="22" t="s">
        <v>83</v>
      </c>
      <c r="Y18" s="66">
        <v>1236</v>
      </c>
      <c r="Z18" s="41"/>
      <c r="AA18" s="1" t="s">
        <v>99</v>
      </c>
      <c r="AB18" s="28" t="s">
        <v>288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33</v>
      </c>
      <c r="E19" s="27">
        <v>30</v>
      </c>
      <c r="F19" s="27">
        <v>1</v>
      </c>
      <c r="G19" s="27">
        <v>11</v>
      </c>
      <c r="H19" s="27"/>
      <c r="I19" s="27"/>
      <c r="J19" s="27">
        <v>4</v>
      </c>
      <c r="K19" s="27">
        <v>4</v>
      </c>
      <c r="L19" s="83"/>
      <c r="M19" s="27">
        <v>8</v>
      </c>
      <c r="N19" s="27">
        <f>SUM(L19:M19)</f>
        <v>8</v>
      </c>
      <c r="O19" s="39">
        <v>1</v>
      </c>
      <c r="P19" s="55">
        <v>6</v>
      </c>
      <c r="Q19" s="85"/>
      <c r="R19" s="85"/>
      <c r="S19" s="85"/>
      <c r="T19" s="27">
        <f t="shared" si="1"/>
        <v>6</v>
      </c>
      <c r="U19" s="40">
        <f t="shared" si="2"/>
        <v>0.53333333333333333</v>
      </c>
      <c r="V19" s="22">
        <v>431</v>
      </c>
      <c r="W19" s="22" t="s">
        <v>82</v>
      </c>
      <c r="X19" s="22" t="s">
        <v>83</v>
      </c>
      <c r="Y19" s="66">
        <v>1236</v>
      </c>
      <c r="Z19" s="41"/>
      <c r="AA19" s="1" t="s">
        <v>99</v>
      </c>
      <c r="AB19" s="28" t="s">
        <v>288</v>
      </c>
    </row>
    <row r="20" spans="1:28" x14ac:dyDescent="0.3">
      <c r="A20" s="1" t="s">
        <v>73</v>
      </c>
      <c r="B20" s="1" t="s">
        <v>46</v>
      </c>
      <c r="C20" s="27" t="s">
        <v>55</v>
      </c>
      <c r="D20" s="38">
        <v>23</v>
      </c>
      <c r="E20" s="27">
        <v>35</v>
      </c>
      <c r="F20" s="27">
        <v>5</v>
      </c>
      <c r="G20" s="27">
        <v>15</v>
      </c>
      <c r="H20" s="27"/>
      <c r="I20" s="27"/>
      <c r="J20" s="27">
        <v>3</v>
      </c>
      <c r="K20" s="27">
        <v>6</v>
      </c>
      <c r="L20" s="83"/>
      <c r="M20" s="27">
        <v>4</v>
      </c>
      <c r="N20" s="27">
        <f>SUM(L20:M20)</f>
        <v>4</v>
      </c>
      <c r="O20" s="39">
        <v>2</v>
      </c>
      <c r="P20" s="39">
        <v>1</v>
      </c>
      <c r="Q20" s="85"/>
      <c r="R20" s="85"/>
      <c r="S20" s="85"/>
      <c r="T20" s="27">
        <f t="shared" si="1"/>
        <v>13</v>
      </c>
      <c r="U20" s="40">
        <f t="shared" si="2"/>
        <v>0.6</v>
      </c>
      <c r="V20" s="22">
        <v>431</v>
      </c>
      <c r="W20" s="22" t="s">
        <v>82</v>
      </c>
      <c r="X20" s="22" t="s">
        <v>83</v>
      </c>
      <c r="Y20" s="66">
        <v>1236</v>
      </c>
      <c r="Z20" s="41"/>
      <c r="AA20" s="1" t="s">
        <v>99</v>
      </c>
      <c r="AB20" s="28" t="s">
        <v>288</v>
      </c>
    </row>
    <row r="21" spans="1:28" x14ac:dyDescent="0.3">
      <c r="A21" s="1" t="s">
        <v>73</v>
      </c>
      <c r="B21" s="1" t="s">
        <v>46</v>
      </c>
      <c r="C21" s="27" t="s">
        <v>56</v>
      </c>
      <c r="D21" s="38">
        <v>22</v>
      </c>
      <c r="E21" s="27">
        <v>24</v>
      </c>
      <c r="F21" s="27">
        <v>2</v>
      </c>
      <c r="G21" s="27">
        <v>7</v>
      </c>
      <c r="H21" s="27"/>
      <c r="I21" s="27"/>
      <c r="J21" s="27">
        <v>1</v>
      </c>
      <c r="K21" s="27">
        <v>2</v>
      </c>
      <c r="L21" s="83"/>
      <c r="M21" s="27">
        <v>4</v>
      </c>
      <c r="N21" s="27">
        <f>SUM(L21:M21)</f>
        <v>4</v>
      </c>
      <c r="O21" s="39">
        <v>1</v>
      </c>
      <c r="P21" s="39">
        <v>5</v>
      </c>
      <c r="Q21" s="85"/>
      <c r="R21" s="85"/>
      <c r="S21" s="85"/>
      <c r="T21" s="27">
        <f t="shared" si="1"/>
        <v>5</v>
      </c>
      <c r="U21" s="40">
        <f t="shared" si="2"/>
        <v>0.45833333333333331</v>
      </c>
      <c r="V21" s="22">
        <v>431</v>
      </c>
      <c r="W21" s="22" t="s">
        <v>82</v>
      </c>
      <c r="X21" s="22" t="s">
        <v>83</v>
      </c>
      <c r="Y21" s="66">
        <v>1236</v>
      </c>
      <c r="Z21" s="41"/>
      <c r="AA21" s="1" t="s">
        <v>99</v>
      </c>
      <c r="AB21" s="28" t="s">
        <v>288</v>
      </c>
    </row>
    <row r="22" spans="1:28" x14ac:dyDescent="0.3">
      <c r="A22" s="1" t="s">
        <v>73</v>
      </c>
      <c r="B22" s="1" t="s">
        <v>46</v>
      </c>
      <c r="C22" s="55" t="s">
        <v>39</v>
      </c>
      <c r="D22" s="1"/>
      <c r="E22" s="55"/>
      <c r="F22" s="42"/>
      <c r="G22" s="42"/>
      <c r="H22" s="42"/>
      <c r="I22" s="42"/>
      <c r="J22" s="42"/>
      <c r="K22" s="42"/>
      <c r="L22" s="42"/>
      <c r="M22" s="42"/>
      <c r="N22" s="27"/>
      <c r="O22" s="42"/>
      <c r="P22" s="42"/>
      <c r="Q22" s="42"/>
      <c r="R22" s="42"/>
      <c r="S22" s="42"/>
      <c r="T22" s="55"/>
      <c r="U22" s="40" t="str">
        <f t="shared" ref="U22" si="3">_xlfn.IFNA("",((T22+Q22+N22-R22)+(O22*2))/E22)</f>
        <v/>
      </c>
      <c r="V22" s="22">
        <v>431</v>
      </c>
      <c r="W22" s="22" t="s">
        <v>82</v>
      </c>
      <c r="X22" s="22" t="s">
        <v>83</v>
      </c>
      <c r="Y22" s="66">
        <v>1236</v>
      </c>
      <c r="Z22" s="41"/>
      <c r="AA22" s="1" t="s">
        <v>99</v>
      </c>
      <c r="AB22" s="28" t="s">
        <v>288</v>
      </c>
    </row>
    <row r="23" spans="1:28" x14ac:dyDescent="0.3">
      <c r="A23" s="43" t="s">
        <v>73</v>
      </c>
      <c r="B23" s="43" t="s">
        <v>46</v>
      </c>
      <c r="C23" s="44" t="s">
        <v>40</v>
      </c>
      <c r="D23" s="43"/>
      <c r="E23" s="44">
        <f t="shared" ref="E23:T23" si="4">SUM(E13:E22)</f>
        <v>240</v>
      </c>
      <c r="F23" s="44">
        <f t="shared" si="4"/>
        <v>27</v>
      </c>
      <c r="G23" s="44">
        <f t="shared" si="4"/>
        <v>81</v>
      </c>
      <c r="H23" s="44">
        <f t="shared" si="4"/>
        <v>0</v>
      </c>
      <c r="I23" s="44">
        <f t="shared" si="4"/>
        <v>0</v>
      </c>
      <c r="J23" s="44">
        <f t="shared" si="4"/>
        <v>23</v>
      </c>
      <c r="K23" s="44">
        <f t="shared" si="4"/>
        <v>33</v>
      </c>
      <c r="L23" s="44">
        <f t="shared" si="4"/>
        <v>0</v>
      </c>
      <c r="M23" s="44">
        <f t="shared" si="4"/>
        <v>51</v>
      </c>
      <c r="N23" s="44">
        <f t="shared" si="4"/>
        <v>51</v>
      </c>
      <c r="O23" s="44">
        <f t="shared" si="4"/>
        <v>10</v>
      </c>
      <c r="P23" s="44">
        <f t="shared" si="4"/>
        <v>24</v>
      </c>
      <c r="Q23" s="44">
        <f t="shared" si="4"/>
        <v>0</v>
      </c>
      <c r="R23" s="44">
        <f t="shared" si="4"/>
        <v>0</v>
      </c>
      <c r="S23" s="44">
        <f t="shared" si="4"/>
        <v>2</v>
      </c>
      <c r="T23" s="44">
        <f t="shared" si="4"/>
        <v>77</v>
      </c>
      <c r="U23" s="45">
        <f>((T23+Q23+N23-R23)+(O23*2))/E23</f>
        <v>0.6166666666666667</v>
      </c>
      <c r="V23" s="46">
        <v>431</v>
      </c>
      <c r="W23" s="46" t="s">
        <v>82</v>
      </c>
      <c r="X23" s="46" t="s">
        <v>83</v>
      </c>
      <c r="Y23" s="67">
        <v>1236</v>
      </c>
      <c r="Z23" s="47"/>
      <c r="AA23" s="43" t="s">
        <v>99</v>
      </c>
      <c r="AB23" s="71" t="s">
        <v>288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0.33333333333333331</v>
      </c>
      <c r="H24" s="27"/>
      <c r="I24" s="1"/>
      <c r="J24" s="48" t="s">
        <v>42</v>
      </c>
      <c r="K24" s="50">
        <f>J23/K23</f>
        <v>0.69696969696969702</v>
      </c>
      <c r="L24" s="1"/>
      <c r="M24" s="39" t="s">
        <v>43</v>
      </c>
      <c r="N24" s="51">
        <v>6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17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347</v>
      </c>
      <c r="D35" s="38">
        <v>34</v>
      </c>
      <c r="E35" s="27">
        <v>14</v>
      </c>
      <c r="F35" s="27">
        <v>2</v>
      </c>
      <c r="G35" s="27">
        <v>5</v>
      </c>
      <c r="H35" s="27"/>
      <c r="I35" s="27"/>
      <c r="J35" s="27">
        <v>2</v>
      </c>
      <c r="K35" s="27">
        <v>2</v>
      </c>
      <c r="L35" s="83"/>
      <c r="M35" s="27">
        <v>3</v>
      </c>
      <c r="N35" s="27">
        <f>SUM(L35:M35)</f>
        <v>3</v>
      </c>
      <c r="O35" s="27">
        <v>0</v>
      </c>
      <c r="P35" s="39">
        <v>0</v>
      </c>
      <c r="Q35" s="83"/>
      <c r="R35" s="83"/>
      <c r="S35" s="83"/>
      <c r="T35" s="27">
        <f>(H35*3)+((F35-H35)*2)+J35</f>
        <v>6</v>
      </c>
      <c r="U35" s="40">
        <f>IFERROR(((T35+Q35+N35-R35)+(O35*2))/E35,"")</f>
        <v>0.6428571428571429</v>
      </c>
      <c r="V35" s="22">
        <v>431</v>
      </c>
      <c r="W35" s="22" t="s">
        <v>97</v>
      </c>
      <c r="X35" s="22" t="s">
        <v>98</v>
      </c>
      <c r="Y35" s="66">
        <v>1236</v>
      </c>
      <c r="Z35" s="41"/>
      <c r="AA35" s="1" t="s">
        <v>271</v>
      </c>
      <c r="AB35" s="28" t="s">
        <v>289</v>
      </c>
    </row>
    <row r="36" spans="1:28" x14ac:dyDescent="0.3">
      <c r="A36" s="1" t="s">
        <v>46</v>
      </c>
      <c r="B36" s="1" t="s">
        <v>73</v>
      </c>
      <c r="C36" s="27" t="s">
        <v>348</v>
      </c>
      <c r="D36" s="38">
        <v>10</v>
      </c>
      <c r="E36" s="27">
        <v>39</v>
      </c>
      <c r="F36" s="27">
        <v>4</v>
      </c>
      <c r="G36" s="27">
        <v>7</v>
      </c>
      <c r="H36" s="27"/>
      <c r="I36" s="27"/>
      <c r="J36" s="27">
        <v>2</v>
      </c>
      <c r="K36" s="27">
        <v>2</v>
      </c>
      <c r="L36" s="83"/>
      <c r="M36" s="27">
        <v>5</v>
      </c>
      <c r="N36" s="27">
        <f t="shared" ref="N36:N41" si="5">SUM(L36:M36)</f>
        <v>5</v>
      </c>
      <c r="O36" s="39">
        <v>1</v>
      </c>
      <c r="P36" s="39">
        <v>5</v>
      </c>
      <c r="Q36" s="85"/>
      <c r="R36" s="85"/>
      <c r="S36" s="85"/>
      <c r="T36" s="39">
        <f t="shared" ref="T36:T41" si="6">(H36*3)+((F36-H36)*2)+J36</f>
        <v>10</v>
      </c>
      <c r="U36" s="40">
        <f t="shared" ref="U36:U46" si="7">IFERROR(((T36+Q36+N36-R36)+(O36*2))/E36,"")</f>
        <v>0.4358974358974359</v>
      </c>
      <c r="V36" s="22">
        <v>431</v>
      </c>
      <c r="W36" s="22" t="s">
        <v>97</v>
      </c>
      <c r="X36" s="22" t="s">
        <v>98</v>
      </c>
      <c r="Y36" s="66">
        <v>1236</v>
      </c>
      <c r="Z36" s="41"/>
      <c r="AA36" s="1" t="s">
        <v>271</v>
      </c>
      <c r="AB36" s="28" t="s">
        <v>289</v>
      </c>
    </row>
    <row r="37" spans="1:28" x14ac:dyDescent="0.3">
      <c r="A37" s="1" t="s">
        <v>46</v>
      </c>
      <c r="B37" s="1" t="s">
        <v>73</v>
      </c>
      <c r="C37" s="27" t="s">
        <v>349</v>
      </c>
      <c r="D37" s="38">
        <v>32</v>
      </c>
      <c r="E37" s="27">
        <v>1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83"/>
      <c r="M37" s="27">
        <v>0</v>
      </c>
      <c r="N37" s="27">
        <f t="shared" si="5"/>
        <v>0</v>
      </c>
      <c r="O37" s="39">
        <v>0</v>
      </c>
      <c r="P37" s="39">
        <v>2</v>
      </c>
      <c r="Q37" s="85"/>
      <c r="R37" s="85"/>
      <c r="S37" s="85"/>
      <c r="T37" s="39">
        <f t="shared" si="6"/>
        <v>0</v>
      </c>
      <c r="U37" s="40">
        <f t="shared" si="7"/>
        <v>0</v>
      </c>
      <c r="V37" s="22">
        <v>431</v>
      </c>
      <c r="W37" s="22" t="s">
        <v>97</v>
      </c>
      <c r="X37" s="22" t="s">
        <v>98</v>
      </c>
      <c r="Y37" s="66">
        <v>1236</v>
      </c>
      <c r="Z37" s="41"/>
      <c r="AA37" s="1" t="s">
        <v>271</v>
      </c>
      <c r="AB37" s="28" t="s">
        <v>289</v>
      </c>
    </row>
    <row r="38" spans="1:28" x14ac:dyDescent="0.3">
      <c r="A38" s="1" t="s">
        <v>46</v>
      </c>
      <c r="B38" s="1" t="s">
        <v>73</v>
      </c>
      <c r="C38" s="27" t="s">
        <v>350</v>
      </c>
      <c r="D38" s="38">
        <v>14</v>
      </c>
      <c r="E38" s="27">
        <v>10</v>
      </c>
      <c r="F38" s="27">
        <v>2</v>
      </c>
      <c r="G38" s="27">
        <v>8</v>
      </c>
      <c r="H38" s="27"/>
      <c r="I38" s="27"/>
      <c r="J38" s="27">
        <v>0</v>
      </c>
      <c r="K38" s="27">
        <v>0</v>
      </c>
      <c r="L38" s="83"/>
      <c r="M38" s="27">
        <v>3</v>
      </c>
      <c r="N38" s="27">
        <f t="shared" si="5"/>
        <v>3</v>
      </c>
      <c r="O38" s="39">
        <v>0</v>
      </c>
      <c r="P38" s="39">
        <v>3</v>
      </c>
      <c r="Q38" s="85"/>
      <c r="R38" s="85"/>
      <c r="S38" s="85"/>
      <c r="T38" s="39">
        <f t="shared" si="6"/>
        <v>4</v>
      </c>
      <c r="U38" s="40">
        <f t="shared" si="7"/>
        <v>0.7</v>
      </c>
      <c r="V38" s="22">
        <v>431</v>
      </c>
      <c r="W38" s="22" t="s">
        <v>97</v>
      </c>
      <c r="X38" s="22" t="s">
        <v>98</v>
      </c>
      <c r="Y38" s="66">
        <v>1236</v>
      </c>
      <c r="Z38" s="41"/>
      <c r="AA38" s="1" t="s">
        <v>271</v>
      </c>
      <c r="AB38" s="28" t="s">
        <v>289</v>
      </c>
    </row>
    <row r="39" spans="1:28" x14ac:dyDescent="0.3">
      <c r="A39" s="1" t="s">
        <v>46</v>
      </c>
      <c r="B39" s="1" t="s">
        <v>73</v>
      </c>
      <c r="C39" s="27" t="s">
        <v>351</v>
      </c>
      <c r="D39" s="38">
        <v>30</v>
      </c>
      <c r="E39" s="27">
        <v>17</v>
      </c>
      <c r="F39" s="27">
        <v>2</v>
      </c>
      <c r="G39" s="27">
        <v>6</v>
      </c>
      <c r="H39" s="27"/>
      <c r="I39" s="27"/>
      <c r="J39" s="27">
        <v>0</v>
      </c>
      <c r="K39" s="27">
        <v>0</v>
      </c>
      <c r="L39" s="83"/>
      <c r="M39" s="27">
        <v>3</v>
      </c>
      <c r="N39" s="27">
        <f t="shared" si="5"/>
        <v>3</v>
      </c>
      <c r="O39" s="39">
        <v>2</v>
      </c>
      <c r="P39" s="39">
        <v>3</v>
      </c>
      <c r="Q39" s="85"/>
      <c r="R39" s="85"/>
      <c r="S39" s="85"/>
      <c r="T39" s="39">
        <f t="shared" si="6"/>
        <v>4</v>
      </c>
      <c r="U39" s="40">
        <f t="shared" si="7"/>
        <v>0.6470588235294118</v>
      </c>
      <c r="V39" s="22">
        <v>431</v>
      </c>
      <c r="W39" s="22" t="s">
        <v>97</v>
      </c>
      <c r="X39" s="22" t="s">
        <v>98</v>
      </c>
      <c r="Y39" s="66">
        <v>1236</v>
      </c>
      <c r="Z39" s="41"/>
      <c r="AA39" s="1" t="s">
        <v>271</v>
      </c>
      <c r="AB39" s="28" t="s">
        <v>289</v>
      </c>
    </row>
    <row r="40" spans="1:28" x14ac:dyDescent="0.3">
      <c r="A40" s="1" t="s">
        <v>46</v>
      </c>
      <c r="B40" s="1" t="s">
        <v>73</v>
      </c>
      <c r="C40" s="27" t="s">
        <v>352</v>
      </c>
      <c r="D40" s="38">
        <v>44</v>
      </c>
      <c r="E40" s="27">
        <v>8</v>
      </c>
      <c r="F40" s="27">
        <v>0</v>
      </c>
      <c r="G40" s="27">
        <v>2</v>
      </c>
      <c r="H40" s="27"/>
      <c r="I40" s="27"/>
      <c r="J40" s="27">
        <v>0</v>
      </c>
      <c r="K40" s="27">
        <v>0</v>
      </c>
      <c r="L40" s="83"/>
      <c r="M40" s="27">
        <v>1</v>
      </c>
      <c r="N40" s="27">
        <f t="shared" si="5"/>
        <v>1</v>
      </c>
      <c r="O40" s="39">
        <v>0</v>
      </c>
      <c r="P40" s="39">
        <v>1</v>
      </c>
      <c r="Q40" s="85"/>
      <c r="R40" s="85"/>
      <c r="S40" s="85"/>
      <c r="T40" s="39">
        <f t="shared" si="6"/>
        <v>0</v>
      </c>
      <c r="U40" s="40">
        <f t="shared" si="7"/>
        <v>0.125</v>
      </c>
      <c r="V40" s="22">
        <v>431</v>
      </c>
      <c r="W40" s="22" t="s">
        <v>97</v>
      </c>
      <c r="X40" s="22" t="s">
        <v>98</v>
      </c>
      <c r="Y40" s="66">
        <v>1236</v>
      </c>
      <c r="Z40" s="41"/>
      <c r="AA40" s="1" t="s">
        <v>271</v>
      </c>
      <c r="AB40" s="28" t="s">
        <v>289</v>
      </c>
    </row>
    <row r="41" spans="1:28" x14ac:dyDescent="0.3">
      <c r="A41" s="1" t="s">
        <v>46</v>
      </c>
      <c r="B41" s="1" t="s">
        <v>73</v>
      </c>
      <c r="C41" s="27" t="s">
        <v>353</v>
      </c>
      <c r="D41" s="38">
        <v>50</v>
      </c>
      <c r="E41" s="27">
        <v>31</v>
      </c>
      <c r="F41" s="27">
        <v>9</v>
      </c>
      <c r="G41" s="27">
        <v>16</v>
      </c>
      <c r="H41" s="27"/>
      <c r="I41" s="27"/>
      <c r="J41" s="27">
        <v>2</v>
      </c>
      <c r="K41" s="27">
        <v>3</v>
      </c>
      <c r="L41" s="83"/>
      <c r="M41" s="27">
        <v>10</v>
      </c>
      <c r="N41" s="27">
        <f t="shared" si="5"/>
        <v>10</v>
      </c>
      <c r="O41" s="39">
        <v>1</v>
      </c>
      <c r="P41" s="39">
        <v>5</v>
      </c>
      <c r="Q41" s="85"/>
      <c r="R41" s="85"/>
      <c r="S41" s="85"/>
      <c r="T41" s="39">
        <f t="shared" si="6"/>
        <v>20</v>
      </c>
      <c r="U41" s="40">
        <f t="shared" si="7"/>
        <v>1.032258064516129</v>
      </c>
      <c r="V41" s="22">
        <v>431</v>
      </c>
      <c r="W41" s="22" t="s">
        <v>97</v>
      </c>
      <c r="X41" s="22" t="s">
        <v>98</v>
      </c>
      <c r="Y41" s="66">
        <v>1236</v>
      </c>
      <c r="Z41" s="41"/>
      <c r="AA41" s="1" t="s">
        <v>271</v>
      </c>
      <c r="AB41" s="28" t="s">
        <v>289</v>
      </c>
    </row>
    <row r="42" spans="1:28" x14ac:dyDescent="0.3">
      <c r="A42" s="1" t="s">
        <v>46</v>
      </c>
      <c r="B42" s="1" t="s">
        <v>73</v>
      </c>
      <c r="C42" s="27" t="s">
        <v>164</v>
      </c>
      <c r="D42" s="84"/>
      <c r="E42" s="27">
        <v>15</v>
      </c>
      <c r="F42" s="27">
        <v>0</v>
      </c>
      <c r="G42" s="27">
        <v>0</v>
      </c>
      <c r="H42" s="27"/>
      <c r="I42" s="27"/>
      <c r="J42" s="27">
        <v>0</v>
      </c>
      <c r="K42" s="27">
        <v>0</v>
      </c>
      <c r="L42" s="83"/>
      <c r="M42" s="27">
        <v>0</v>
      </c>
      <c r="N42" s="27">
        <f>SUM(L42:M42)</f>
        <v>0</v>
      </c>
      <c r="O42" s="39">
        <v>0</v>
      </c>
      <c r="P42" s="39">
        <v>1</v>
      </c>
      <c r="Q42" s="85"/>
      <c r="R42" s="85"/>
      <c r="S42" s="85"/>
      <c r="T42" s="39">
        <f>(H42*3)+((F42-H42)*2)+J42</f>
        <v>0</v>
      </c>
      <c r="U42" s="40">
        <f t="shared" si="7"/>
        <v>0</v>
      </c>
      <c r="V42" s="22">
        <v>431</v>
      </c>
      <c r="W42" s="22" t="s">
        <v>97</v>
      </c>
      <c r="X42" s="22" t="s">
        <v>98</v>
      </c>
      <c r="Y42" s="66">
        <v>1236</v>
      </c>
      <c r="Z42" s="41"/>
      <c r="AA42" s="1" t="s">
        <v>271</v>
      </c>
      <c r="AB42" s="28" t="s">
        <v>289</v>
      </c>
    </row>
    <row r="43" spans="1:28" x14ac:dyDescent="0.3">
      <c r="A43" s="1" t="s">
        <v>46</v>
      </c>
      <c r="B43" s="1" t="s">
        <v>73</v>
      </c>
      <c r="C43" s="27" t="s">
        <v>355</v>
      </c>
      <c r="D43" s="38">
        <v>24</v>
      </c>
      <c r="E43" s="27">
        <v>33</v>
      </c>
      <c r="F43" s="27">
        <v>3</v>
      </c>
      <c r="G43" s="27">
        <v>8</v>
      </c>
      <c r="H43" s="27"/>
      <c r="I43" s="27"/>
      <c r="J43" s="27">
        <v>2</v>
      </c>
      <c r="K43" s="27">
        <v>6</v>
      </c>
      <c r="L43" s="83"/>
      <c r="M43" s="27">
        <v>8</v>
      </c>
      <c r="N43" s="27">
        <f>SUM(L43:M43)</f>
        <v>8</v>
      </c>
      <c r="O43" s="39">
        <v>3</v>
      </c>
      <c r="P43" s="39">
        <v>2</v>
      </c>
      <c r="Q43" s="85"/>
      <c r="R43" s="85"/>
      <c r="S43" s="85"/>
      <c r="T43" s="39">
        <f>(H43*3)+((F43-H43)*2)+J43</f>
        <v>8</v>
      </c>
      <c r="U43" s="40">
        <f t="shared" si="7"/>
        <v>0.66666666666666663</v>
      </c>
      <c r="V43" s="22">
        <v>431</v>
      </c>
      <c r="W43" s="22" t="s">
        <v>97</v>
      </c>
      <c r="X43" s="22" t="s">
        <v>98</v>
      </c>
      <c r="Y43" s="66">
        <v>1236</v>
      </c>
      <c r="Z43" s="41"/>
      <c r="AA43" s="1" t="s">
        <v>271</v>
      </c>
      <c r="AB43" s="28" t="s">
        <v>289</v>
      </c>
    </row>
    <row r="44" spans="1:28" x14ac:dyDescent="0.3">
      <c r="A44" s="1" t="s">
        <v>46</v>
      </c>
      <c r="B44" s="1" t="s">
        <v>73</v>
      </c>
      <c r="C44" s="27" t="s">
        <v>356</v>
      </c>
      <c r="D44" s="38">
        <v>40</v>
      </c>
      <c r="E44" s="27">
        <v>34</v>
      </c>
      <c r="F44" s="27">
        <v>4</v>
      </c>
      <c r="G44" s="27">
        <v>13</v>
      </c>
      <c r="H44" s="27"/>
      <c r="I44" s="27"/>
      <c r="J44" s="27">
        <v>10</v>
      </c>
      <c r="K44" s="27">
        <v>13</v>
      </c>
      <c r="L44" s="83"/>
      <c r="M44" s="27">
        <v>15</v>
      </c>
      <c r="N44" s="27">
        <f>SUM(L44:M44)</f>
        <v>15</v>
      </c>
      <c r="O44" s="39">
        <v>3</v>
      </c>
      <c r="P44" s="39">
        <v>2</v>
      </c>
      <c r="Q44" s="85"/>
      <c r="R44" s="85"/>
      <c r="S44" s="85"/>
      <c r="T44" s="39">
        <f>(H44*3)+((F44-H44)*2)+J44</f>
        <v>18</v>
      </c>
      <c r="U44" s="40">
        <f t="shared" si="7"/>
        <v>1.1470588235294117</v>
      </c>
      <c r="V44" s="22">
        <v>431</v>
      </c>
      <c r="W44" s="22" t="s">
        <v>97</v>
      </c>
      <c r="X44" s="22" t="s">
        <v>98</v>
      </c>
      <c r="Y44" s="66">
        <v>1236</v>
      </c>
      <c r="Z44" s="41"/>
      <c r="AA44" s="1" t="s">
        <v>271</v>
      </c>
      <c r="AB44" s="28" t="s">
        <v>289</v>
      </c>
    </row>
    <row r="45" spans="1:28" x14ac:dyDescent="0.3">
      <c r="A45" s="1" t="s">
        <v>46</v>
      </c>
      <c r="B45" s="1" t="s">
        <v>73</v>
      </c>
      <c r="C45" s="27" t="s">
        <v>357</v>
      </c>
      <c r="D45" s="38">
        <v>22</v>
      </c>
      <c r="E45" s="27">
        <v>36</v>
      </c>
      <c r="F45" s="27">
        <v>5</v>
      </c>
      <c r="G45" s="27">
        <v>11</v>
      </c>
      <c r="H45" s="27"/>
      <c r="I45" s="27"/>
      <c r="J45" s="27">
        <v>2</v>
      </c>
      <c r="K45" s="27">
        <v>2</v>
      </c>
      <c r="L45" s="83"/>
      <c r="M45" s="27">
        <v>2</v>
      </c>
      <c r="N45" s="27">
        <f>SUM(L45:M45)</f>
        <v>2</v>
      </c>
      <c r="O45" s="39">
        <v>5</v>
      </c>
      <c r="P45" s="39">
        <v>2</v>
      </c>
      <c r="Q45" s="85"/>
      <c r="R45" s="85"/>
      <c r="S45" s="85"/>
      <c r="T45" s="39">
        <f>(H45*3)+((F45-H45)*2)+J45</f>
        <v>12</v>
      </c>
      <c r="U45" s="40">
        <f t="shared" si="7"/>
        <v>0.66666666666666663</v>
      </c>
      <c r="V45" s="22">
        <v>431</v>
      </c>
      <c r="W45" s="22" t="s">
        <v>97</v>
      </c>
      <c r="X45" s="22" t="s">
        <v>98</v>
      </c>
      <c r="Y45" s="66">
        <v>1236</v>
      </c>
      <c r="Z45" s="41"/>
      <c r="AA45" s="1" t="s">
        <v>271</v>
      </c>
      <c r="AB45" s="28" t="s">
        <v>289</v>
      </c>
    </row>
    <row r="46" spans="1:28" x14ac:dyDescent="0.3">
      <c r="A46" s="1" t="s">
        <v>46</v>
      </c>
      <c r="B46" s="1" t="s">
        <v>73</v>
      </c>
      <c r="C46" s="27" t="s">
        <v>358</v>
      </c>
      <c r="D46" s="38">
        <v>42</v>
      </c>
      <c r="E46" s="27">
        <v>2</v>
      </c>
      <c r="F46" s="27">
        <v>0</v>
      </c>
      <c r="G46" s="27">
        <v>2</v>
      </c>
      <c r="H46" s="27"/>
      <c r="I46" s="27"/>
      <c r="J46" s="27">
        <v>0</v>
      </c>
      <c r="K46" s="27">
        <v>0</v>
      </c>
      <c r="L46" s="83"/>
      <c r="M46" s="27">
        <v>0</v>
      </c>
      <c r="N46" s="27">
        <f>SUM(L46:M46)</f>
        <v>0</v>
      </c>
      <c r="O46" s="39">
        <v>2</v>
      </c>
      <c r="P46" s="39">
        <v>0</v>
      </c>
      <c r="Q46" s="85"/>
      <c r="R46" s="85"/>
      <c r="S46" s="85"/>
      <c r="T46" s="39">
        <f>(H46*3)+((F46-H46)*2)+J46</f>
        <v>0</v>
      </c>
      <c r="U46" s="40">
        <f t="shared" si="7"/>
        <v>2</v>
      </c>
      <c r="V46" s="22">
        <v>431</v>
      </c>
      <c r="W46" s="22" t="s">
        <v>97</v>
      </c>
      <c r="X46" s="22" t="s">
        <v>98</v>
      </c>
      <c r="Y46" s="66">
        <v>1236</v>
      </c>
      <c r="Z46" s="41"/>
      <c r="AA46" s="1" t="s">
        <v>271</v>
      </c>
      <c r="AB46" s="28" t="s">
        <v>289</v>
      </c>
    </row>
    <row r="47" spans="1:28" x14ac:dyDescent="0.3">
      <c r="A47" s="1" t="s">
        <v>46</v>
      </c>
      <c r="B47" s="1" t="s">
        <v>73</v>
      </c>
      <c r="C47" s="55" t="s">
        <v>39</v>
      </c>
      <c r="D47" s="1"/>
      <c r="E47" s="55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5"/>
      <c r="U47" s="40" t="str">
        <f t="shared" ref="U47" si="8">_xlfn.IFNA("",((T47+Q47+N47-R47)+(O47*2))/E47)</f>
        <v/>
      </c>
      <c r="V47" s="22">
        <v>431</v>
      </c>
      <c r="W47" s="22" t="s">
        <v>97</v>
      </c>
      <c r="X47" s="22" t="s">
        <v>98</v>
      </c>
      <c r="Y47" s="66">
        <v>1236</v>
      </c>
      <c r="Z47" s="41"/>
      <c r="AA47" s="1" t="s">
        <v>271</v>
      </c>
      <c r="AB47" s="28" t="s">
        <v>289</v>
      </c>
    </row>
    <row r="48" spans="1:28" x14ac:dyDescent="0.3">
      <c r="A48" s="43" t="s">
        <v>46</v>
      </c>
      <c r="B48" s="43" t="s">
        <v>73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31</v>
      </c>
      <c r="G48" s="44">
        <f t="shared" si="9"/>
        <v>78</v>
      </c>
      <c r="H48" s="44">
        <f t="shared" si="9"/>
        <v>0</v>
      </c>
      <c r="I48" s="44">
        <f t="shared" si="9"/>
        <v>0</v>
      </c>
      <c r="J48" s="44">
        <f t="shared" si="9"/>
        <v>20</v>
      </c>
      <c r="K48" s="44">
        <f t="shared" si="9"/>
        <v>28</v>
      </c>
      <c r="L48" s="44">
        <f t="shared" si="9"/>
        <v>0</v>
      </c>
      <c r="M48" s="44">
        <f t="shared" si="9"/>
        <v>50</v>
      </c>
      <c r="N48" s="44">
        <f t="shared" si="9"/>
        <v>50</v>
      </c>
      <c r="O48" s="44">
        <f t="shared" si="9"/>
        <v>17</v>
      </c>
      <c r="P48" s="44">
        <f t="shared" si="9"/>
        <v>26</v>
      </c>
      <c r="Q48" s="44">
        <f t="shared" si="9"/>
        <v>0</v>
      </c>
      <c r="R48" s="44">
        <f t="shared" si="9"/>
        <v>0</v>
      </c>
      <c r="S48" s="44">
        <f t="shared" si="9"/>
        <v>0</v>
      </c>
      <c r="T48" s="44">
        <f t="shared" si="9"/>
        <v>82</v>
      </c>
      <c r="U48" s="45">
        <f>((T48+Q48+N48-R48)+(O48*2))/E48</f>
        <v>0.69166666666666665</v>
      </c>
      <c r="V48" s="46">
        <v>431</v>
      </c>
      <c r="W48" s="46" t="s">
        <v>97</v>
      </c>
      <c r="X48" s="46" t="s">
        <v>98</v>
      </c>
      <c r="Y48" s="67">
        <v>1236</v>
      </c>
      <c r="Z48" s="70" t="s">
        <v>458</v>
      </c>
      <c r="AA48" s="43" t="s">
        <v>271</v>
      </c>
      <c r="AB48" s="71" t="s">
        <v>289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0.39743589743589741</v>
      </c>
      <c r="H49" s="27"/>
      <c r="I49" s="1"/>
      <c r="J49" s="48" t="s">
        <v>42</v>
      </c>
      <c r="K49" s="50">
        <f>J48/K48</f>
        <v>0.7142857142857143</v>
      </c>
      <c r="L49" s="1"/>
      <c r="M49" s="39" t="s">
        <v>43</v>
      </c>
      <c r="N49" s="51">
        <v>5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 t="s">
        <v>468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557F-B802-42E9-B6E6-FECC3CA8DF78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387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29630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290</v>
      </c>
      <c r="K4" s="16" t="s">
        <v>45</v>
      </c>
      <c r="L4" s="17"/>
      <c r="M4" s="18"/>
      <c r="N4" s="19">
        <v>26</v>
      </c>
      <c r="O4" s="19">
        <v>24</v>
      </c>
      <c r="P4" s="19">
        <v>34</v>
      </c>
      <c r="Q4" s="19">
        <v>21</v>
      </c>
      <c r="R4" s="20"/>
      <c r="S4" s="21">
        <f>SUM(N4:R4)</f>
        <v>105</v>
      </c>
      <c r="T4" s="22">
        <v>442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291</v>
      </c>
      <c r="K5" s="16" t="s">
        <v>64</v>
      </c>
      <c r="L5" s="17"/>
      <c r="M5" s="18"/>
      <c r="N5" s="19">
        <v>18</v>
      </c>
      <c r="O5" s="19">
        <v>15</v>
      </c>
      <c r="P5" s="19">
        <v>33</v>
      </c>
      <c r="Q5" s="19">
        <v>32</v>
      </c>
      <c r="R5" s="20"/>
      <c r="S5" s="21">
        <f>SUM(N5:R5)</f>
        <v>98</v>
      </c>
      <c r="T5" s="22">
        <v>442</v>
      </c>
      <c r="U5" s="1"/>
      <c r="V5" s="1"/>
      <c r="W5" s="1"/>
    </row>
    <row r="6" spans="1:28" x14ac:dyDescent="0.3">
      <c r="C6" s="63">
        <v>655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134</v>
      </c>
      <c r="D7" s="7" t="s">
        <v>8</v>
      </c>
      <c r="G7" s="1"/>
      <c r="S7" s="1"/>
      <c r="T7" s="25" t="s">
        <v>9</v>
      </c>
      <c r="U7" s="1"/>
      <c r="V7" s="26">
        <v>442</v>
      </c>
      <c r="W7" s="1"/>
    </row>
    <row r="8" spans="1:28" x14ac:dyDescent="0.3">
      <c r="B8" s="1"/>
      <c r="C8" s="24" t="s">
        <v>445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32</v>
      </c>
      <c r="E13" s="27">
        <v>18</v>
      </c>
      <c r="F13" s="27">
        <v>2</v>
      </c>
      <c r="G13" s="27">
        <v>6</v>
      </c>
      <c r="H13" s="27"/>
      <c r="I13" s="27"/>
      <c r="J13" s="27">
        <v>5</v>
      </c>
      <c r="K13" s="27">
        <v>9</v>
      </c>
      <c r="L13" s="83"/>
      <c r="M13" s="27">
        <v>15</v>
      </c>
      <c r="N13" s="27">
        <f>SUM(L13:M13)</f>
        <v>15</v>
      </c>
      <c r="O13" s="27">
        <v>2</v>
      </c>
      <c r="P13" s="39">
        <v>1</v>
      </c>
      <c r="Q13" s="83"/>
      <c r="R13" s="83"/>
      <c r="S13" s="83"/>
      <c r="T13" s="27">
        <v>9</v>
      </c>
      <c r="U13" s="40">
        <f>IFERROR(((T13+Q13+N13-R13)+(O13*2))/E13,"")</f>
        <v>1.5555555555555556</v>
      </c>
      <c r="V13" s="22">
        <v>442</v>
      </c>
      <c r="W13" s="22" t="s">
        <v>97</v>
      </c>
      <c r="X13" s="22" t="s">
        <v>98</v>
      </c>
      <c r="Y13" s="66">
        <v>655</v>
      </c>
      <c r="Z13" s="41"/>
      <c r="AA13" s="1" t="s">
        <v>99</v>
      </c>
      <c r="AB13" s="28" t="s">
        <v>292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10</v>
      </c>
      <c r="E14" s="27">
        <v>40</v>
      </c>
      <c r="F14" s="27">
        <v>3</v>
      </c>
      <c r="G14" s="27">
        <v>7</v>
      </c>
      <c r="H14" s="27"/>
      <c r="I14" s="27"/>
      <c r="J14" s="27">
        <v>1</v>
      </c>
      <c r="K14" s="27">
        <v>1</v>
      </c>
      <c r="L14" s="83"/>
      <c r="M14" s="27">
        <v>7</v>
      </c>
      <c r="N14" s="27">
        <f t="shared" ref="N14:N17" si="0">SUM(L14:M14)</f>
        <v>7</v>
      </c>
      <c r="O14" s="39">
        <v>8</v>
      </c>
      <c r="P14" s="39">
        <v>1</v>
      </c>
      <c r="Q14" s="85"/>
      <c r="R14" s="85"/>
      <c r="S14" s="85"/>
      <c r="T14" s="27">
        <v>7</v>
      </c>
      <c r="U14" s="40">
        <f t="shared" ref="U14:U21" si="1">IFERROR(((T14+Q14+N14-R14)+(O14*2))/E14,"")</f>
        <v>0.75</v>
      </c>
      <c r="V14" s="22">
        <v>442</v>
      </c>
      <c r="W14" s="22" t="s">
        <v>97</v>
      </c>
      <c r="X14" s="22" t="s">
        <v>98</v>
      </c>
      <c r="Y14" s="66">
        <v>655</v>
      </c>
      <c r="Z14" s="41"/>
      <c r="AA14" s="1" t="s">
        <v>99</v>
      </c>
      <c r="AB14" s="28" t="s">
        <v>292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44</v>
      </c>
      <c r="E15" s="27">
        <v>33</v>
      </c>
      <c r="F15" s="27">
        <v>8</v>
      </c>
      <c r="G15" s="27">
        <v>16</v>
      </c>
      <c r="H15" s="27"/>
      <c r="I15" s="27"/>
      <c r="J15" s="27">
        <v>7</v>
      </c>
      <c r="K15" s="27">
        <v>11</v>
      </c>
      <c r="L15" s="83"/>
      <c r="M15" s="27">
        <v>1</v>
      </c>
      <c r="N15" s="27">
        <f t="shared" si="0"/>
        <v>1</v>
      </c>
      <c r="O15" s="39">
        <v>2</v>
      </c>
      <c r="P15" s="39">
        <v>4</v>
      </c>
      <c r="Q15" s="85"/>
      <c r="R15" s="85"/>
      <c r="S15" s="85"/>
      <c r="T15" s="27">
        <v>23</v>
      </c>
      <c r="U15" s="40">
        <f t="shared" si="1"/>
        <v>0.84848484848484851</v>
      </c>
      <c r="V15" s="22">
        <v>442</v>
      </c>
      <c r="W15" s="22" t="s">
        <v>97</v>
      </c>
      <c r="X15" s="22" t="s">
        <v>98</v>
      </c>
      <c r="Y15" s="66">
        <v>655</v>
      </c>
      <c r="Z15" s="41"/>
      <c r="AA15" s="1" t="s">
        <v>99</v>
      </c>
      <c r="AB15" s="28" t="s">
        <v>292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30</v>
      </c>
      <c r="E16" s="27">
        <v>28</v>
      </c>
      <c r="F16" s="27">
        <v>6</v>
      </c>
      <c r="G16" s="27">
        <v>12</v>
      </c>
      <c r="H16" s="27"/>
      <c r="I16" s="27"/>
      <c r="J16" s="27">
        <v>5</v>
      </c>
      <c r="K16" s="27">
        <v>12</v>
      </c>
      <c r="L16" s="83"/>
      <c r="M16" s="27">
        <v>6</v>
      </c>
      <c r="N16" s="27">
        <f t="shared" si="0"/>
        <v>6</v>
      </c>
      <c r="O16" s="39">
        <v>2</v>
      </c>
      <c r="P16" s="39">
        <v>4</v>
      </c>
      <c r="Q16" s="85"/>
      <c r="R16" s="85"/>
      <c r="S16" s="85"/>
      <c r="T16" s="27">
        <v>17</v>
      </c>
      <c r="U16" s="40">
        <f t="shared" si="1"/>
        <v>0.9642857142857143</v>
      </c>
      <c r="V16" s="22">
        <v>442</v>
      </c>
      <c r="W16" s="22" t="s">
        <v>97</v>
      </c>
      <c r="X16" s="22" t="s">
        <v>98</v>
      </c>
      <c r="Y16" s="66">
        <v>655</v>
      </c>
      <c r="Z16" s="41"/>
      <c r="AA16" s="1" t="s">
        <v>99</v>
      </c>
      <c r="AB16" s="28" t="s">
        <v>292</v>
      </c>
    </row>
    <row r="17" spans="1:28" x14ac:dyDescent="0.3">
      <c r="A17" s="1" t="s">
        <v>63</v>
      </c>
      <c r="B17" s="1" t="s">
        <v>46</v>
      </c>
      <c r="C17" s="27" t="s">
        <v>52</v>
      </c>
      <c r="D17" s="38">
        <v>11</v>
      </c>
      <c r="E17" s="27">
        <v>22</v>
      </c>
      <c r="F17" s="27">
        <v>3</v>
      </c>
      <c r="G17" s="27">
        <v>6</v>
      </c>
      <c r="H17" s="27"/>
      <c r="I17" s="27"/>
      <c r="J17" s="27">
        <v>7</v>
      </c>
      <c r="K17" s="27">
        <v>9</v>
      </c>
      <c r="L17" s="83"/>
      <c r="M17" s="27">
        <v>2</v>
      </c>
      <c r="N17" s="27">
        <f t="shared" si="0"/>
        <v>2</v>
      </c>
      <c r="O17" s="39">
        <v>3</v>
      </c>
      <c r="P17" s="39">
        <v>3</v>
      </c>
      <c r="Q17" s="85"/>
      <c r="R17" s="85"/>
      <c r="S17" s="85"/>
      <c r="T17" s="27">
        <v>13</v>
      </c>
      <c r="U17" s="40">
        <f t="shared" si="1"/>
        <v>0.95454545454545459</v>
      </c>
      <c r="V17" s="22">
        <v>442</v>
      </c>
      <c r="W17" s="22" t="s">
        <v>97</v>
      </c>
      <c r="X17" s="22" t="s">
        <v>98</v>
      </c>
      <c r="Y17" s="66">
        <v>655</v>
      </c>
      <c r="Z17" s="41"/>
      <c r="AA17" s="1" t="s">
        <v>99</v>
      </c>
      <c r="AB17" s="28" t="s">
        <v>292</v>
      </c>
    </row>
    <row r="18" spans="1:28" x14ac:dyDescent="0.3">
      <c r="A18" s="1" t="s">
        <v>63</v>
      </c>
      <c r="B18" s="1" t="s">
        <v>46</v>
      </c>
      <c r="C18" s="27" t="s">
        <v>53</v>
      </c>
      <c r="D18" s="38">
        <v>31</v>
      </c>
      <c r="E18" s="27">
        <v>30</v>
      </c>
      <c r="F18" s="27">
        <v>4</v>
      </c>
      <c r="G18" s="27">
        <v>10</v>
      </c>
      <c r="H18" s="27"/>
      <c r="I18" s="27"/>
      <c r="J18" s="27">
        <v>5</v>
      </c>
      <c r="K18" s="27">
        <v>6</v>
      </c>
      <c r="L18" s="83"/>
      <c r="M18" s="27">
        <v>9</v>
      </c>
      <c r="N18" s="27">
        <f>SUM(L18:M18)</f>
        <v>9</v>
      </c>
      <c r="O18" s="39">
        <v>5</v>
      </c>
      <c r="P18" s="39">
        <v>1</v>
      </c>
      <c r="Q18" s="39">
        <v>4</v>
      </c>
      <c r="R18" s="85"/>
      <c r="S18" s="85"/>
      <c r="T18" s="27">
        <v>13</v>
      </c>
      <c r="U18" s="40">
        <f t="shared" si="1"/>
        <v>1.2</v>
      </c>
      <c r="V18" s="22">
        <v>442</v>
      </c>
      <c r="W18" s="22" t="s">
        <v>97</v>
      </c>
      <c r="X18" s="22" t="s">
        <v>98</v>
      </c>
      <c r="Y18" s="66">
        <v>655</v>
      </c>
      <c r="Z18" s="41"/>
      <c r="AA18" s="1" t="s">
        <v>99</v>
      </c>
      <c r="AB18" s="28" t="s">
        <v>292</v>
      </c>
    </row>
    <row r="19" spans="1:28" x14ac:dyDescent="0.3">
      <c r="A19" s="1" t="s">
        <v>63</v>
      </c>
      <c r="B19" s="1" t="s">
        <v>46</v>
      </c>
      <c r="C19" s="27" t="s">
        <v>54</v>
      </c>
      <c r="D19" s="38">
        <v>33</v>
      </c>
      <c r="E19" s="27">
        <v>35</v>
      </c>
      <c r="F19" s="27">
        <v>2</v>
      </c>
      <c r="G19" s="27">
        <v>9</v>
      </c>
      <c r="H19" s="27"/>
      <c r="I19" s="27"/>
      <c r="J19" s="27">
        <v>8</v>
      </c>
      <c r="K19" s="27">
        <v>8</v>
      </c>
      <c r="L19" s="83"/>
      <c r="M19" s="27">
        <v>6</v>
      </c>
      <c r="N19" s="27">
        <f>SUM(L19:M19)</f>
        <v>6</v>
      </c>
      <c r="O19" s="39">
        <v>3</v>
      </c>
      <c r="P19" s="39">
        <v>1</v>
      </c>
      <c r="Q19" s="85"/>
      <c r="R19" s="85"/>
      <c r="S19" s="85"/>
      <c r="T19" s="27">
        <v>12</v>
      </c>
      <c r="U19" s="40">
        <f t="shared" si="1"/>
        <v>0.68571428571428572</v>
      </c>
      <c r="V19" s="22">
        <v>442</v>
      </c>
      <c r="W19" s="22" t="s">
        <v>97</v>
      </c>
      <c r="X19" s="22" t="s">
        <v>98</v>
      </c>
      <c r="Y19" s="66">
        <v>655</v>
      </c>
      <c r="Z19" s="41"/>
      <c r="AA19" s="1" t="s">
        <v>99</v>
      </c>
      <c r="AB19" s="28" t="s">
        <v>292</v>
      </c>
    </row>
    <row r="20" spans="1:28" x14ac:dyDescent="0.3">
      <c r="A20" s="1" t="s">
        <v>63</v>
      </c>
      <c r="B20" s="1" t="s">
        <v>46</v>
      </c>
      <c r="C20" s="27" t="s">
        <v>55</v>
      </c>
      <c r="D20" s="38">
        <v>23</v>
      </c>
      <c r="E20" s="27">
        <v>34</v>
      </c>
      <c r="F20" s="27">
        <v>4</v>
      </c>
      <c r="G20" s="27">
        <v>9</v>
      </c>
      <c r="H20" s="27"/>
      <c r="I20" s="27"/>
      <c r="J20" s="27">
        <v>3</v>
      </c>
      <c r="K20" s="27">
        <v>4</v>
      </c>
      <c r="L20" s="83"/>
      <c r="M20" s="27">
        <v>2</v>
      </c>
      <c r="N20" s="27">
        <f>SUM(L20:M20)</f>
        <v>2</v>
      </c>
      <c r="O20" s="39">
        <v>4</v>
      </c>
      <c r="P20" s="39">
        <v>4</v>
      </c>
      <c r="Q20" s="85"/>
      <c r="R20" s="85"/>
      <c r="S20" s="85"/>
      <c r="T20" s="27">
        <v>11</v>
      </c>
      <c r="U20" s="40">
        <f t="shared" si="1"/>
        <v>0.61764705882352944</v>
      </c>
      <c r="V20" s="22">
        <v>442</v>
      </c>
      <c r="W20" s="22" t="s">
        <v>97</v>
      </c>
      <c r="X20" s="22" t="s">
        <v>98</v>
      </c>
      <c r="Y20" s="66">
        <v>655</v>
      </c>
      <c r="Z20" s="41"/>
      <c r="AA20" s="1" t="s">
        <v>99</v>
      </c>
      <c r="AB20" s="28" t="s">
        <v>292</v>
      </c>
    </row>
    <row r="21" spans="1:28" x14ac:dyDescent="0.3">
      <c r="A21" s="1" t="s">
        <v>63</v>
      </c>
      <c r="B21" s="1" t="s">
        <v>46</v>
      </c>
      <c r="C21" s="27" t="s">
        <v>56</v>
      </c>
      <c r="D21" s="38">
        <v>22</v>
      </c>
      <c r="E21" s="27" t="s">
        <v>372</v>
      </c>
      <c r="F21" s="27"/>
      <c r="G21" s="27"/>
      <c r="H21" s="27"/>
      <c r="I21" s="27"/>
      <c r="J21" s="27"/>
      <c r="K21" s="27"/>
      <c r="L21" s="83"/>
      <c r="M21" s="27"/>
      <c r="N21" s="27"/>
      <c r="O21" s="39"/>
      <c r="P21" s="39"/>
      <c r="Q21" s="85"/>
      <c r="R21" s="85"/>
      <c r="S21" s="85"/>
      <c r="T21" s="27"/>
      <c r="U21" s="40" t="str">
        <f t="shared" si="1"/>
        <v/>
      </c>
      <c r="V21" s="22">
        <v>442</v>
      </c>
      <c r="W21" s="22" t="s">
        <v>97</v>
      </c>
      <c r="X21" s="22" t="s">
        <v>98</v>
      </c>
      <c r="Y21" s="66">
        <v>655</v>
      </c>
      <c r="Z21" s="41"/>
      <c r="AA21" s="1" t="s">
        <v>99</v>
      </c>
      <c r="AB21" s="28" t="s">
        <v>292</v>
      </c>
    </row>
    <row r="22" spans="1:28" x14ac:dyDescent="0.3">
      <c r="A22" s="1" t="s">
        <v>63</v>
      </c>
      <c r="B22" s="1" t="s">
        <v>46</v>
      </c>
      <c r="C22" s="55" t="s">
        <v>39</v>
      </c>
      <c r="D22" s="1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42"/>
      <c r="R22" s="55">
        <v>27</v>
      </c>
      <c r="S22" s="42"/>
      <c r="T22" s="27"/>
      <c r="U22" s="40" t="str">
        <f t="shared" ref="U22" si="2">_xlfn.IFNA("",((T22+Q22+N22-R22)+(O22*2))/E22)</f>
        <v/>
      </c>
      <c r="V22" s="22">
        <v>442</v>
      </c>
      <c r="W22" s="22" t="s">
        <v>97</v>
      </c>
      <c r="X22" s="22" t="s">
        <v>98</v>
      </c>
      <c r="Y22" s="66">
        <v>655</v>
      </c>
      <c r="Z22" s="41"/>
      <c r="AA22" s="1" t="s">
        <v>99</v>
      </c>
      <c r="AB22" s="28" t="s">
        <v>292</v>
      </c>
    </row>
    <row r="23" spans="1:28" x14ac:dyDescent="0.3">
      <c r="A23" s="43" t="s">
        <v>63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32</v>
      </c>
      <c r="G23" s="44">
        <f t="shared" si="3"/>
        <v>75</v>
      </c>
      <c r="H23" s="44">
        <f t="shared" si="3"/>
        <v>0</v>
      </c>
      <c r="I23" s="44">
        <f t="shared" si="3"/>
        <v>0</v>
      </c>
      <c r="J23" s="44">
        <f t="shared" si="3"/>
        <v>41</v>
      </c>
      <c r="K23" s="44">
        <f t="shared" si="3"/>
        <v>60</v>
      </c>
      <c r="L23" s="44">
        <f t="shared" si="3"/>
        <v>0</v>
      </c>
      <c r="M23" s="44">
        <f t="shared" si="3"/>
        <v>48</v>
      </c>
      <c r="N23" s="44">
        <f t="shared" si="3"/>
        <v>48</v>
      </c>
      <c r="O23" s="44">
        <f t="shared" si="3"/>
        <v>29</v>
      </c>
      <c r="P23" s="44">
        <f t="shared" si="3"/>
        <v>19</v>
      </c>
      <c r="Q23" s="44">
        <f t="shared" si="3"/>
        <v>4</v>
      </c>
      <c r="R23" s="44">
        <f t="shared" si="3"/>
        <v>27</v>
      </c>
      <c r="S23" s="44">
        <f t="shared" si="3"/>
        <v>0</v>
      </c>
      <c r="T23" s="44">
        <f t="shared" si="3"/>
        <v>105</v>
      </c>
      <c r="U23" s="45">
        <f>((T23+Q23+N23-R23)+(O23*2))/E23</f>
        <v>0.78333333333333333</v>
      </c>
      <c r="V23" s="46">
        <v>442</v>
      </c>
      <c r="W23" s="46" t="s">
        <v>97</v>
      </c>
      <c r="X23" s="46" t="s">
        <v>98</v>
      </c>
      <c r="Y23" s="67">
        <v>655</v>
      </c>
      <c r="Z23" s="47"/>
      <c r="AA23" s="43" t="s">
        <v>99</v>
      </c>
      <c r="AB23" s="71" t="s">
        <v>292</v>
      </c>
    </row>
    <row r="24" spans="1:28" x14ac:dyDescent="0.3">
      <c r="A24" s="1"/>
      <c r="B24" s="1"/>
      <c r="C24" s="1"/>
      <c r="D24" s="1"/>
      <c r="F24" s="48" t="s">
        <v>41</v>
      </c>
      <c r="G24" s="50">
        <f>F23/G23</f>
        <v>0.42666666666666669</v>
      </c>
      <c r="H24" s="27"/>
      <c r="I24" s="1"/>
      <c r="J24" s="48" t="s">
        <v>42</v>
      </c>
      <c r="K24" s="50">
        <f>J23/K23</f>
        <v>0.68333333333333335</v>
      </c>
      <c r="L24" s="1"/>
      <c r="M24" s="39" t="s">
        <v>43</v>
      </c>
      <c r="N24" s="51">
        <v>3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21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338</v>
      </c>
      <c r="D35" s="38">
        <v>21</v>
      </c>
      <c r="E35" s="27">
        <v>26</v>
      </c>
      <c r="F35" s="27">
        <v>6</v>
      </c>
      <c r="G35" s="27">
        <v>13</v>
      </c>
      <c r="H35" s="27"/>
      <c r="I35" s="27"/>
      <c r="J35" s="27">
        <v>4</v>
      </c>
      <c r="K35" s="27">
        <v>5</v>
      </c>
      <c r="L35" s="83"/>
      <c r="M35" s="27">
        <v>5</v>
      </c>
      <c r="N35" s="27">
        <f>SUM(L35:M35)</f>
        <v>5</v>
      </c>
      <c r="O35" s="27">
        <v>2</v>
      </c>
      <c r="P35" s="39">
        <v>3</v>
      </c>
      <c r="Q35" s="83"/>
      <c r="R35" s="83"/>
      <c r="S35" s="27"/>
      <c r="T35" s="27">
        <v>16</v>
      </c>
      <c r="U35" s="40">
        <f>IFERROR(((T35+Q35+N35-R35)+(O35*2))/E35,"")</f>
        <v>0.96153846153846156</v>
      </c>
      <c r="V35" s="22">
        <v>442</v>
      </c>
      <c r="W35" s="22" t="s">
        <v>82</v>
      </c>
      <c r="X35" s="22" t="s">
        <v>83</v>
      </c>
      <c r="Y35" s="66">
        <v>655</v>
      </c>
      <c r="Z35" s="41"/>
      <c r="AA35" s="1" t="s">
        <v>249</v>
      </c>
      <c r="AB35" s="28" t="s">
        <v>293</v>
      </c>
    </row>
    <row r="36" spans="1:28" x14ac:dyDescent="0.3">
      <c r="A36" s="1" t="s">
        <v>46</v>
      </c>
      <c r="B36" s="1" t="s">
        <v>63</v>
      </c>
      <c r="C36" s="27" t="s">
        <v>388</v>
      </c>
      <c r="D36" s="38">
        <v>24</v>
      </c>
      <c r="E36" s="27">
        <v>34</v>
      </c>
      <c r="F36" s="27">
        <v>6</v>
      </c>
      <c r="G36" s="27">
        <v>14</v>
      </c>
      <c r="H36" s="27"/>
      <c r="I36" s="27"/>
      <c r="J36" s="27">
        <v>1</v>
      </c>
      <c r="K36" s="27">
        <v>3</v>
      </c>
      <c r="L36" s="83"/>
      <c r="M36" s="27">
        <v>4</v>
      </c>
      <c r="N36" s="27">
        <f t="shared" ref="N36:N41" si="4">SUM(L36:M36)</f>
        <v>4</v>
      </c>
      <c r="O36" s="39">
        <v>3</v>
      </c>
      <c r="P36" s="39">
        <v>4</v>
      </c>
      <c r="Q36" s="85"/>
      <c r="R36" s="85"/>
      <c r="S36" s="39"/>
      <c r="T36" s="39">
        <v>13</v>
      </c>
      <c r="U36" s="40">
        <f t="shared" ref="U36:U43" si="5">IFERROR(((T36+Q36+N36-R36)+(O36*2))/E36,"")</f>
        <v>0.67647058823529416</v>
      </c>
      <c r="V36" s="22">
        <v>442</v>
      </c>
      <c r="W36" s="22" t="s">
        <v>82</v>
      </c>
      <c r="X36" s="22" t="s">
        <v>83</v>
      </c>
      <c r="Y36" s="66">
        <v>655</v>
      </c>
      <c r="Z36" s="41"/>
      <c r="AA36" s="1" t="s">
        <v>249</v>
      </c>
      <c r="AB36" s="28" t="s">
        <v>293</v>
      </c>
    </row>
    <row r="37" spans="1:28" x14ac:dyDescent="0.3">
      <c r="A37" s="1" t="s">
        <v>46</v>
      </c>
      <c r="B37" s="1" t="s">
        <v>63</v>
      </c>
      <c r="C37" s="27" t="s">
        <v>339</v>
      </c>
      <c r="D37" s="38">
        <v>32</v>
      </c>
      <c r="E37" s="27">
        <v>20</v>
      </c>
      <c r="F37" s="27">
        <v>2</v>
      </c>
      <c r="G37" s="27">
        <v>4</v>
      </c>
      <c r="H37" s="27"/>
      <c r="I37" s="27"/>
      <c r="J37" s="27">
        <v>2</v>
      </c>
      <c r="K37" s="27">
        <v>2</v>
      </c>
      <c r="L37" s="83"/>
      <c r="M37" s="27">
        <v>2</v>
      </c>
      <c r="N37" s="27">
        <f t="shared" si="4"/>
        <v>2</v>
      </c>
      <c r="O37" s="39">
        <v>4</v>
      </c>
      <c r="P37" s="39">
        <v>4</v>
      </c>
      <c r="Q37" s="85"/>
      <c r="R37" s="85"/>
      <c r="S37" s="39"/>
      <c r="T37" s="39">
        <v>6</v>
      </c>
      <c r="U37" s="40">
        <f t="shared" si="5"/>
        <v>0.8</v>
      </c>
      <c r="V37" s="22">
        <v>442</v>
      </c>
      <c r="W37" s="22" t="s">
        <v>82</v>
      </c>
      <c r="X37" s="22" t="s">
        <v>83</v>
      </c>
      <c r="Y37" s="66">
        <v>655</v>
      </c>
      <c r="Z37" s="41"/>
      <c r="AA37" s="1" t="s">
        <v>249</v>
      </c>
      <c r="AB37" s="28" t="s">
        <v>293</v>
      </c>
    </row>
    <row r="38" spans="1:28" x14ac:dyDescent="0.3">
      <c r="A38" s="1" t="s">
        <v>46</v>
      </c>
      <c r="B38" s="1" t="s">
        <v>63</v>
      </c>
      <c r="C38" s="27" t="s">
        <v>209</v>
      </c>
      <c r="D38" s="38">
        <v>25</v>
      </c>
      <c r="E38" s="27">
        <v>35</v>
      </c>
      <c r="F38" s="27">
        <v>8</v>
      </c>
      <c r="G38" s="27">
        <v>14</v>
      </c>
      <c r="H38" s="27"/>
      <c r="I38" s="27"/>
      <c r="J38" s="27">
        <v>1</v>
      </c>
      <c r="K38" s="27">
        <v>2</v>
      </c>
      <c r="L38" s="83"/>
      <c r="M38" s="27">
        <v>10</v>
      </c>
      <c r="N38" s="27">
        <f t="shared" si="4"/>
        <v>10</v>
      </c>
      <c r="O38" s="39">
        <v>3</v>
      </c>
      <c r="P38" s="39">
        <v>5</v>
      </c>
      <c r="Q38" s="85"/>
      <c r="R38" s="85"/>
      <c r="S38" s="39"/>
      <c r="T38" s="39">
        <v>17</v>
      </c>
      <c r="U38" s="40">
        <f t="shared" si="5"/>
        <v>0.94285714285714284</v>
      </c>
      <c r="V38" s="22">
        <v>442</v>
      </c>
      <c r="W38" s="22" t="s">
        <v>82</v>
      </c>
      <c r="X38" s="22" t="s">
        <v>83</v>
      </c>
      <c r="Y38" s="66">
        <v>655</v>
      </c>
      <c r="Z38" s="41"/>
      <c r="AA38" s="1" t="s">
        <v>249</v>
      </c>
      <c r="AB38" s="28" t="s">
        <v>293</v>
      </c>
    </row>
    <row r="39" spans="1:28" x14ac:dyDescent="0.3">
      <c r="A39" s="1" t="s">
        <v>46</v>
      </c>
      <c r="B39" s="1" t="s">
        <v>63</v>
      </c>
      <c r="C39" s="27" t="s">
        <v>365</v>
      </c>
      <c r="D39" s="38">
        <v>44</v>
      </c>
      <c r="E39" s="27">
        <v>17</v>
      </c>
      <c r="F39" s="27">
        <v>0</v>
      </c>
      <c r="G39" s="27">
        <v>1</v>
      </c>
      <c r="H39" s="27"/>
      <c r="I39" s="27"/>
      <c r="J39" s="27">
        <v>1</v>
      </c>
      <c r="K39" s="27">
        <v>2</v>
      </c>
      <c r="L39" s="83"/>
      <c r="M39" s="27">
        <v>4</v>
      </c>
      <c r="N39" s="27">
        <f t="shared" si="4"/>
        <v>4</v>
      </c>
      <c r="O39" s="39">
        <v>2</v>
      </c>
      <c r="P39" s="39">
        <v>3</v>
      </c>
      <c r="Q39" s="85"/>
      <c r="R39" s="85"/>
      <c r="S39" s="39"/>
      <c r="T39" s="39">
        <v>1</v>
      </c>
      <c r="U39" s="40">
        <f t="shared" si="5"/>
        <v>0.52941176470588236</v>
      </c>
      <c r="V39" s="22">
        <v>442</v>
      </c>
      <c r="W39" s="22" t="s">
        <v>82</v>
      </c>
      <c r="X39" s="22" t="s">
        <v>83</v>
      </c>
      <c r="Y39" s="66">
        <v>655</v>
      </c>
      <c r="Z39" s="41"/>
      <c r="AA39" s="1" t="s">
        <v>249</v>
      </c>
      <c r="AB39" s="28" t="s">
        <v>293</v>
      </c>
    </row>
    <row r="40" spans="1:28" x14ac:dyDescent="0.3">
      <c r="A40" s="1" t="s">
        <v>46</v>
      </c>
      <c r="B40" s="1" t="s">
        <v>63</v>
      </c>
      <c r="C40" s="27" t="s">
        <v>340</v>
      </c>
      <c r="D40" s="38">
        <v>15</v>
      </c>
      <c r="E40" s="27">
        <v>25</v>
      </c>
      <c r="F40" s="27">
        <v>4</v>
      </c>
      <c r="G40" s="27">
        <v>6</v>
      </c>
      <c r="H40" s="27"/>
      <c r="I40" s="27"/>
      <c r="J40" s="27">
        <v>0</v>
      </c>
      <c r="K40" s="27">
        <v>0</v>
      </c>
      <c r="L40" s="83"/>
      <c r="M40" s="27">
        <v>5</v>
      </c>
      <c r="N40" s="27">
        <f t="shared" si="4"/>
        <v>5</v>
      </c>
      <c r="O40" s="39">
        <v>4</v>
      </c>
      <c r="P40" s="39">
        <v>5</v>
      </c>
      <c r="Q40" s="85"/>
      <c r="R40" s="85"/>
      <c r="S40" s="39"/>
      <c r="T40" s="39">
        <v>8</v>
      </c>
      <c r="U40" s="40">
        <f t="shared" si="5"/>
        <v>0.84</v>
      </c>
      <c r="V40" s="22">
        <v>442</v>
      </c>
      <c r="W40" s="22" t="s">
        <v>82</v>
      </c>
      <c r="X40" s="22" t="s">
        <v>83</v>
      </c>
      <c r="Y40" s="66">
        <v>655</v>
      </c>
      <c r="Z40" s="41"/>
      <c r="AA40" s="1" t="s">
        <v>249</v>
      </c>
      <c r="AB40" s="28" t="s">
        <v>293</v>
      </c>
    </row>
    <row r="41" spans="1:28" x14ac:dyDescent="0.3">
      <c r="A41" s="1" t="s">
        <v>46</v>
      </c>
      <c r="B41" s="1" t="s">
        <v>63</v>
      </c>
      <c r="C41" s="27" t="s">
        <v>341</v>
      </c>
      <c r="D41" s="38">
        <v>42</v>
      </c>
      <c r="E41" s="27">
        <v>28</v>
      </c>
      <c r="F41" s="27">
        <v>5</v>
      </c>
      <c r="G41" s="27">
        <v>10</v>
      </c>
      <c r="H41" s="27"/>
      <c r="I41" s="27"/>
      <c r="J41" s="27">
        <v>1</v>
      </c>
      <c r="K41" s="27">
        <v>3</v>
      </c>
      <c r="L41" s="83"/>
      <c r="M41" s="27">
        <v>3</v>
      </c>
      <c r="N41" s="27">
        <f t="shared" si="4"/>
        <v>3</v>
      </c>
      <c r="O41" s="39">
        <v>1</v>
      </c>
      <c r="P41" s="55">
        <v>6</v>
      </c>
      <c r="Q41" s="85"/>
      <c r="R41" s="85"/>
      <c r="S41" s="39"/>
      <c r="T41" s="39">
        <v>11</v>
      </c>
      <c r="U41" s="40">
        <f t="shared" si="5"/>
        <v>0.5714285714285714</v>
      </c>
      <c r="V41" s="22">
        <v>442</v>
      </c>
      <c r="W41" s="22" t="s">
        <v>82</v>
      </c>
      <c r="X41" s="22" t="s">
        <v>83</v>
      </c>
      <c r="Y41" s="66">
        <v>655</v>
      </c>
      <c r="Z41" s="41"/>
      <c r="AA41" s="1" t="s">
        <v>249</v>
      </c>
      <c r="AB41" s="28" t="s">
        <v>293</v>
      </c>
    </row>
    <row r="42" spans="1:28" x14ac:dyDescent="0.3">
      <c r="A42" s="1" t="s">
        <v>46</v>
      </c>
      <c r="B42" s="1" t="s">
        <v>63</v>
      </c>
      <c r="C42" s="27" t="s">
        <v>333</v>
      </c>
      <c r="D42" s="38">
        <v>33</v>
      </c>
      <c r="E42" s="27">
        <v>21</v>
      </c>
      <c r="F42" s="27">
        <v>4</v>
      </c>
      <c r="G42" s="27">
        <v>9</v>
      </c>
      <c r="H42" s="27"/>
      <c r="I42" s="27"/>
      <c r="J42" s="27">
        <v>8</v>
      </c>
      <c r="K42" s="27">
        <v>8</v>
      </c>
      <c r="L42" s="83"/>
      <c r="M42" s="27">
        <v>1</v>
      </c>
      <c r="N42" s="27">
        <f>SUM(L42:M42)</f>
        <v>1</v>
      </c>
      <c r="O42" s="39">
        <v>2</v>
      </c>
      <c r="P42" s="39">
        <v>4</v>
      </c>
      <c r="Q42" s="85"/>
      <c r="R42" s="85"/>
      <c r="S42" s="39"/>
      <c r="T42" s="39">
        <v>16</v>
      </c>
      <c r="U42" s="40">
        <f t="shared" si="5"/>
        <v>1</v>
      </c>
      <c r="V42" s="22">
        <v>442</v>
      </c>
      <c r="W42" s="22" t="s">
        <v>82</v>
      </c>
      <c r="X42" s="22" t="s">
        <v>83</v>
      </c>
      <c r="Y42" s="66">
        <v>655</v>
      </c>
      <c r="Z42" s="41"/>
      <c r="AA42" s="1" t="s">
        <v>249</v>
      </c>
      <c r="AB42" s="28" t="s">
        <v>293</v>
      </c>
    </row>
    <row r="43" spans="1:28" x14ac:dyDescent="0.3">
      <c r="A43" s="1" t="s">
        <v>46</v>
      </c>
      <c r="B43" s="1" t="s">
        <v>63</v>
      </c>
      <c r="C43" s="27" t="s">
        <v>346</v>
      </c>
      <c r="D43" s="38">
        <v>11</v>
      </c>
      <c r="E43" s="27">
        <v>34</v>
      </c>
      <c r="F43" s="27">
        <v>5</v>
      </c>
      <c r="G43" s="27">
        <v>12</v>
      </c>
      <c r="H43" s="27"/>
      <c r="I43" s="27"/>
      <c r="J43" s="27">
        <v>0</v>
      </c>
      <c r="K43" s="27">
        <v>0</v>
      </c>
      <c r="L43" s="83"/>
      <c r="M43" s="27">
        <v>3</v>
      </c>
      <c r="N43" s="27">
        <f>SUM(L43:M43)</f>
        <v>3</v>
      </c>
      <c r="O43" s="39">
        <v>3</v>
      </c>
      <c r="P43" s="39">
        <v>5</v>
      </c>
      <c r="Q43" s="85"/>
      <c r="R43" s="85"/>
      <c r="S43" s="39"/>
      <c r="T43" s="39">
        <v>10</v>
      </c>
      <c r="U43" s="40">
        <f t="shared" si="5"/>
        <v>0.55882352941176472</v>
      </c>
      <c r="V43" s="22">
        <v>442</v>
      </c>
      <c r="W43" s="22" t="s">
        <v>82</v>
      </c>
      <c r="X43" s="22" t="s">
        <v>83</v>
      </c>
      <c r="Y43" s="66">
        <v>655</v>
      </c>
      <c r="Z43" s="41"/>
      <c r="AA43" s="1" t="s">
        <v>249</v>
      </c>
      <c r="AB43" s="28" t="s">
        <v>293</v>
      </c>
    </row>
    <row r="44" spans="1:28" x14ac:dyDescent="0.3">
      <c r="A44" s="1" t="s">
        <v>46</v>
      </c>
      <c r="B44" s="1" t="s">
        <v>63</v>
      </c>
      <c r="C44" s="55" t="s">
        <v>39</v>
      </c>
      <c r="D44" s="1"/>
      <c r="E44" s="55"/>
      <c r="F44" s="42"/>
      <c r="G44" s="42"/>
      <c r="H44" s="42"/>
      <c r="I44" s="42"/>
      <c r="J44" s="42"/>
      <c r="K44" s="42"/>
      <c r="L44" s="42"/>
      <c r="M44" s="55"/>
      <c r="N44" s="55"/>
      <c r="O44" s="55"/>
      <c r="P44" s="55"/>
      <c r="Q44" s="42"/>
      <c r="R44" s="55">
        <v>33</v>
      </c>
      <c r="S44" s="42"/>
      <c r="T44" s="42"/>
      <c r="U44" s="40" t="str">
        <f t="shared" ref="U44" si="6">_xlfn.IFNA("",((T44+Q44+N44-R44)+(O44*2))/E44)</f>
        <v/>
      </c>
      <c r="V44" s="22">
        <v>442</v>
      </c>
      <c r="W44" s="22" t="s">
        <v>82</v>
      </c>
      <c r="X44" s="22" t="s">
        <v>83</v>
      </c>
      <c r="Y44" s="66">
        <v>655</v>
      </c>
      <c r="Z44" s="41"/>
      <c r="AA44" s="1" t="s">
        <v>249</v>
      </c>
      <c r="AB44" s="28" t="s">
        <v>293</v>
      </c>
    </row>
    <row r="45" spans="1:28" x14ac:dyDescent="0.3">
      <c r="A45" s="43" t="s">
        <v>46</v>
      </c>
      <c r="B45" s="43" t="s">
        <v>63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40</v>
      </c>
      <c r="G45" s="44">
        <f t="shared" si="7"/>
        <v>83</v>
      </c>
      <c r="H45" s="44">
        <f t="shared" si="7"/>
        <v>0</v>
      </c>
      <c r="I45" s="44">
        <f t="shared" si="7"/>
        <v>0</v>
      </c>
      <c r="J45" s="44">
        <f t="shared" si="7"/>
        <v>18</v>
      </c>
      <c r="K45" s="44">
        <f t="shared" si="7"/>
        <v>25</v>
      </c>
      <c r="L45" s="44">
        <f t="shared" si="7"/>
        <v>0</v>
      </c>
      <c r="M45" s="44">
        <f t="shared" si="7"/>
        <v>37</v>
      </c>
      <c r="N45" s="44">
        <f t="shared" si="7"/>
        <v>37</v>
      </c>
      <c r="O45" s="44">
        <f t="shared" si="7"/>
        <v>24</v>
      </c>
      <c r="P45" s="44">
        <f t="shared" si="7"/>
        <v>39</v>
      </c>
      <c r="Q45" s="44">
        <f t="shared" si="7"/>
        <v>0</v>
      </c>
      <c r="R45" s="44">
        <f t="shared" si="7"/>
        <v>33</v>
      </c>
      <c r="S45" s="44">
        <f t="shared" si="7"/>
        <v>0</v>
      </c>
      <c r="T45" s="44">
        <f t="shared" si="7"/>
        <v>98</v>
      </c>
      <c r="U45" s="45">
        <f>((T45+Q45+N45-R45)+(O45*2))/E45</f>
        <v>0.625</v>
      </c>
      <c r="V45" s="46">
        <v>442</v>
      </c>
      <c r="W45" s="46" t="s">
        <v>82</v>
      </c>
      <c r="X45" s="46" t="s">
        <v>83</v>
      </c>
      <c r="Y45" s="67">
        <v>655</v>
      </c>
      <c r="Z45" s="47"/>
      <c r="AA45" s="43" t="s">
        <v>249</v>
      </c>
      <c r="AB45" s="71" t="s">
        <v>293</v>
      </c>
    </row>
    <row r="46" spans="1:28" x14ac:dyDescent="0.3">
      <c r="A46" s="1"/>
      <c r="B46" s="1"/>
      <c r="C46" s="1"/>
      <c r="D46" s="1"/>
      <c r="F46" s="48" t="s">
        <v>41</v>
      </c>
      <c r="G46" s="50">
        <f>F45/G45</f>
        <v>0.48192771084337349</v>
      </c>
      <c r="H46" s="27"/>
      <c r="I46" s="1"/>
      <c r="J46" s="48" t="s">
        <v>42</v>
      </c>
      <c r="K46" s="50">
        <f>J45/K45</f>
        <v>0.72</v>
      </c>
      <c r="L46" s="1"/>
      <c r="M46" s="39" t="s">
        <v>43</v>
      </c>
      <c r="N46" s="51">
        <v>3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38"/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81"/>
      <c r="V48" s="22"/>
      <c r="W48" s="22"/>
      <c r="X48" s="22"/>
      <c r="Y48" s="82"/>
      <c r="Z48" s="41"/>
      <c r="AA48" s="1"/>
      <c r="AB48" s="1"/>
    </row>
    <row r="49" spans="1:28" x14ac:dyDescent="0.3">
      <c r="A49" s="1"/>
      <c r="B49" s="1"/>
      <c r="C49" s="1"/>
      <c r="D49" s="1"/>
      <c r="F49" s="48"/>
      <c r="G49" s="75"/>
      <c r="H49" s="27"/>
      <c r="I49" s="1"/>
      <c r="J49" s="48"/>
      <c r="K49" s="76"/>
      <c r="L49" s="1"/>
      <c r="M49" s="39"/>
      <c r="N49" s="77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BAE5-F8BF-4F93-B0F9-89A92B27A08D}">
  <sheetPr>
    <tabColor rgb="FFFF0000"/>
    <pageSetUpPr fitToPage="1"/>
  </sheetPr>
  <dimension ref="A1:AB51"/>
  <sheetViews>
    <sheetView workbookViewId="0">
      <selection activeCell="B27" sqref="B2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144</v>
      </c>
      <c r="D4" s="7" t="s">
        <v>5</v>
      </c>
      <c r="E4" s="8"/>
      <c r="F4" s="5"/>
      <c r="G4" s="1"/>
      <c r="J4" s="15" t="s">
        <v>294</v>
      </c>
      <c r="K4" s="16" t="s">
        <v>45</v>
      </c>
      <c r="L4" s="17"/>
      <c r="M4" s="18"/>
      <c r="N4" s="19">
        <v>27</v>
      </c>
      <c r="O4" s="19">
        <v>19</v>
      </c>
      <c r="P4" s="19">
        <v>21</v>
      </c>
      <c r="Q4" s="19">
        <v>17</v>
      </c>
      <c r="R4" s="20"/>
      <c r="S4" s="21">
        <f>SUM(N4:R4)</f>
        <v>84</v>
      </c>
      <c r="T4" s="22">
        <v>446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295</v>
      </c>
      <c r="K5" s="16" t="s">
        <v>70</v>
      </c>
      <c r="L5" s="17"/>
      <c r="M5" s="18"/>
      <c r="N5" s="19">
        <v>28</v>
      </c>
      <c r="O5" s="19">
        <v>23</v>
      </c>
      <c r="P5" s="19">
        <v>22</v>
      </c>
      <c r="Q5" s="19">
        <v>19</v>
      </c>
      <c r="R5" s="20"/>
      <c r="S5" s="21">
        <f>SUM(N5:R5)</f>
        <v>92</v>
      </c>
      <c r="T5" s="22">
        <v>446</v>
      </c>
      <c r="U5" s="1"/>
      <c r="V5" s="1"/>
      <c r="W5" s="1"/>
    </row>
    <row r="6" spans="1:28" x14ac:dyDescent="0.3">
      <c r="C6" s="68"/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442</v>
      </c>
      <c r="D7" s="7" t="s">
        <v>8</v>
      </c>
      <c r="G7" s="1"/>
      <c r="S7" s="1"/>
      <c r="T7" s="25" t="s">
        <v>9</v>
      </c>
      <c r="U7" s="1"/>
      <c r="V7" s="26">
        <v>446</v>
      </c>
      <c r="W7" s="1"/>
    </row>
    <row r="8" spans="1:28" x14ac:dyDescent="0.3">
      <c r="B8" s="1"/>
      <c r="C8" s="24" t="s">
        <v>77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2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32</v>
      </c>
      <c r="E13" s="27">
        <v>16</v>
      </c>
      <c r="F13" s="27">
        <v>0</v>
      </c>
      <c r="G13" s="27">
        <v>2</v>
      </c>
      <c r="H13" s="27"/>
      <c r="I13" s="27"/>
      <c r="J13" s="27">
        <v>2</v>
      </c>
      <c r="K13" s="27">
        <v>2</v>
      </c>
      <c r="L13" s="83"/>
      <c r="M13" s="27">
        <v>3</v>
      </c>
      <c r="N13" s="27">
        <f>SUM(L13:M13)</f>
        <v>3</v>
      </c>
      <c r="O13" s="27">
        <v>2</v>
      </c>
      <c r="P13" s="39">
        <v>0</v>
      </c>
      <c r="Q13" s="83"/>
      <c r="R13" s="83"/>
      <c r="S13" s="83"/>
      <c r="T13" s="39">
        <v>2</v>
      </c>
      <c r="U13" s="40">
        <f>IFERROR(((T13+Q13+N13-R13)+(O13*2))/E13,"")</f>
        <v>0.5625</v>
      </c>
      <c r="V13" s="22">
        <v>446</v>
      </c>
      <c r="W13" s="22" t="s">
        <v>97</v>
      </c>
      <c r="X13" s="22" t="s">
        <v>83</v>
      </c>
      <c r="Y13" s="91" t="s">
        <v>131</v>
      </c>
      <c r="Z13" s="41"/>
      <c r="AA13" s="1" t="s">
        <v>99</v>
      </c>
      <c r="AB13" s="28" t="s">
        <v>296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10</v>
      </c>
      <c r="E14" s="27">
        <v>43</v>
      </c>
      <c r="F14" s="27">
        <v>6</v>
      </c>
      <c r="G14" s="27">
        <v>13</v>
      </c>
      <c r="H14" s="27"/>
      <c r="I14" s="27"/>
      <c r="J14" s="27">
        <v>1</v>
      </c>
      <c r="K14" s="27">
        <v>2</v>
      </c>
      <c r="L14" s="83"/>
      <c r="M14" s="27">
        <v>4</v>
      </c>
      <c r="N14" s="27">
        <f t="shared" ref="N14:N19" si="0">SUM(L14:M14)</f>
        <v>4</v>
      </c>
      <c r="O14" s="39">
        <v>8</v>
      </c>
      <c r="P14" s="39">
        <v>2</v>
      </c>
      <c r="Q14" s="85"/>
      <c r="R14" s="85"/>
      <c r="S14" s="85"/>
      <c r="T14" s="39">
        <v>13</v>
      </c>
      <c r="U14" s="40">
        <f t="shared" ref="U14:U22" si="1">IFERROR(((T14+Q14+N14-R14)+(O14*2))/E14,"")</f>
        <v>0.76744186046511631</v>
      </c>
      <c r="V14" s="22">
        <v>446</v>
      </c>
      <c r="W14" s="22" t="s">
        <v>97</v>
      </c>
      <c r="X14" s="22" t="s">
        <v>83</v>
      </c>
      <c r="Y14" s="91" t="s">
        <v>131</v>
      </c>
      <c r="Z14" s="41"/>
      <c r="AA14" s="1" t="s">
        <v>99</v>
      </c>
      <c r="AB14" s="28" t="s">
        <v>296</v>
      </c>
    </row>
    <row r="15" spans="1:28" x14ac:dyDescent="0.3">
      <c r="A15" s="1" t="s">
        <v>69</v>
      </c>
      <c r="B15" s="1" t="s">
        <v>46</v>
      </c>
      <c r="C15" s="27" t="s">
        <v>49</v>
      </c>
      <c r="D15" s="38">
        <v>44</v>
      </c>
      <c r="E15" s="27">
        <v>26</v>
      </c>
      <c r="F15" s="27">
        <v>4</v>
      </c>
      <c r="G15" s="27">
        <v>10</v>
      </c>
      <c r="H15" s="27"/>
      <c r="I15" s="27"/>
      <c r="J15" s="27">
        <v>5</v>
      </c>
      <c r="K15" s="27">
        <v>6</v>
      </c>
      <c r="L15" s="83"/>
      <c r="M15" s="27">
        <v>3</v>
      </c>
      <c r="N15" s="27">
        <f t="shared" si="0"/>
        <v>3</v>
      </c>
      <c r="O15" s="39">
        <v>3</v>
      </c>
      <c r="P15" s="39">
        <v>0</v>
      </c>
      <c r="Q15" s="85"/>
      <c r="R15" s="85"/>
      <c r="S15" s="85"/>
      <c r="T15" s="39">
        <v>13</v>
      </c>
      <c r="U15" s="40">
        <f t="shared" si="1"/>
        <v>0.84615384615384615</v>
      </c>
      <c r="V15" s="22">
        <v>446</v>
      </c>
      <c r="W15" s="22" t="s">
        <v>97</v>
      </c>
      <c r="X15" s="22" t="s">
        <v>83</v>
      </c>
      <c r="Y15" s="91" t="s">
        <v>131</v>
      </c>
      <c r="Z15" s="41" t="s">
        <v>459</v>
      </c>
      <c r="AA15" s="1" t="s">
        <v>99</v>
      </c>
      <c r="AB15" s="28" t="s">
        <v>296</v>
      </c>
    </row>
    <row r="16" spans="1:28" x14ac:dyDescent="0.3">
      <c r="A16" s="1" t="s">
        <v>69</v>
      </c>
      <c r="B16" s="1" t="s">
        <v>46</v>
      </c>
      <c r="C16" s="27" t="s">
        <v>50</v>
      </c>
      <c r="D16" s="38">
        <v>30</v>
      </c>
      <c r="E16" s="27">
        <v>28</v>
      </c>
      <c r="F16" s="27">
        <v>3</v>
      </c>
      <c r="G16" s="27">
        <v>9</v>
      </c>
      <c r="H16" s="27"/>
      <c r="I16" s="27"/>
      <c r="J16" s="27">
        <v>2</v>
      </c>
      <c r="K16" s="27">
        <v>4</v>
      </c>
      <c r="L16" s="83"/>
      <c r="M16" s="27">
        <v>6</v>
      </c>
      <c r="N16" s="27">
        <f t="shared" si="0"/>
        <v>6</v>
      </c>
      <c r="O16" s="39">
        <v>0</v>
      </c>
      <c r="P16" s="39">
        <v>2</v>
      </c>
      <c r="Q16" s="85"/>
      <c r="R16" s="85"/>
      <c r="S16" s="85"/>
      <c r="T16" s="39">
        <v>8</v>
      </c>
      <c r="U16" s="40">
        <f t="shared" si="1"/>
        <v>0.5</v>
      </c>
      <c r="V16" s="22">
        <v>446</v>
      </c>
      <c r="W16" s="22" t="s">
        <v>97</v>
      </c>
      <c r="X16" s="22" t="s">
        <v>83</v>
      </c>
      <c r="Y16" s="91" t="s">
        <v>131</v>
      </c>
      <c r="Z16" s="41"/>
      <c r="AA16" s="1" t="s">
        <v>99</v>
      </c>
      <c r="AB16" s="28" t="s">
        <v>296</v>
      </c>
    </row>
    <row r="17" spans="1:28" x14ac:dyDescent="0.3">
      <c r="A17" s="1" t="s">
        <v>69</v>
      </c>
      <c r="B17" s="1" t="s">
        <v>46</v>
      </c>
      <c r="C17" s="27" t="s">
        <v>52</v>
      </c>
      <c r="D17" s="38">
        <v>11</v>
      </c>
      <c r="E17" s="27">
        <v>18</v>
      </c>
      <c r="F17" s="27">
        <v>2</v>
      </c>
      <c r="G17" s="27">
        <v>7</v>
      </c>
      <c r="H17" s="27"/>
      <c r="I17" s="27"/>
      <c r="J17" s="27">
        <v>0</v>
      </c>
      <c r="K17" s="27">
        <v>0</v>
      </c>
      <c r="L17" s="83"/>
      <c r="M17" s="27">
        <v>5</v>
      </c>
      <c r="N17" s="27">
        <f t="shared" si="0"/>
        <v>5</v>
      </c>
      <c r="O17" s="39">
        <v>1</v>
      </c>
      <c r="P17" s="39">
        <v>1</v>
      </c>
      <c r="Q17" s="85"/>
      <c r="R17" s="85"/>
      <c r="S17" s="85"/>
      <c r="T17" s="39">
        <v>4</v>
      </c>
      <c r="U17" s="40">
        <f t="shared" si="1"/>
        <v>0.61111111111111116</v>
      </c>
      <c r="V17" s="22">
        <v>446</v>
      </c>
      <c r="W17" s="22" t="s">
        <v>97</v>
      </c>
      <c r="X17" s="22" t="s">
        <v>83</v>
      </c>
      <c r="Y17" s="91" t="s">
        <v>131</v>
      </c>
      <c r="Z17" s="41"/>
      <c r="AA17" s="1" t="s">
        <v>99</v>
      </c>
      <c r="AB17" s="28" t="s">
        <v>296</v>
      </c>
    </row>
    <row r="18" spans="1:28" x14ac:dyDescent="0.3">
      <c r="A18" s="1" t="s">
        <v>69</v>
      </c>
      <c r="B18" s="1" t="s">
        <v>46</v>
      </c>
      <c r="C18" s="27" t="s">
        <v>53</v>
      </c>
      <c r="D18" s="38">
        <v>31</v>
      </c>
      <c r="E18" s="27">
        <v>32</v>
      </c>
      <c r="F18" s="27">
        <v>6</v>
      </c>
      <c r="G18" s="27">
        <v>10</v>
      </c>
      <c r="H18" s="27"/>
      <c r="I18" s="27"/>
      <c r="J18" s="27">
        <v>5</v>
      </c>
      <c r="K18" s="27">
        <v>8</v>
      </c>
      <c r="L18" s="83"/>
      <c r="M18" s="39">
        <v>11</v>
      </c>
      <c r="N18" s="27">
        <f t="shared" si="0"/>
        <v>11</v>
      </c>
      <c r="O18" s="39">
        <v>4</v>
      </c>
      <c r="P18" s="39">
        <v>2</v>
      </c>
      <c r="Q18" s="85"/>
      <c r="R18" s="85"/>
      <c r="S18" s="85"/>
      <c r="T18" s="39">
        <v>17</v>
      </c>
      <c r="U18" s="40">
        <f t="shared" si="1"/>
        <v>1.125</v>
      </c>
      <c r="V18" s="22">
        <v>446</v>
      </c>
      <c r="W18" s="22" t="s">
        <v>97</v>
      </c>
      <c r="X18" s="22" t="s">
        <v>83</v>
      </c>
      <c r="Y18" s="91" t="s">
        <v>131</v>
      </c>
      <c r="Z18" s="41"/>
      <c r="AA18" s="1" t="s">
        <v>99</v>
      </c>
      <c r="AB18" s="28" t="s">
        <v>296</v>
      </c>
    </row>
    <row r="19" spans="1:28" x14ac:dyDescent="0.3">
      <c r="A19" s="1" t="s">
        <v>69</v>
      </c>
      <c r="B19" s="1" t="s">
        <v>46</v>
      </c>
      <c r="C19" s="27" t="s">
        <v>54</v>
      </c>
      <c r="D19" s="38">
        <v>33</v>
      </c>
      <c r="E19" s="27">
        <v>27</v>
      </c>
      <c r="F19" s="27">
        <v>3</v>
      </c>
      <c r="G19" s="27">
        <v>9</v>
      </c>
      <c r="H19" s="27"/>
      <c r="I19" s="27"/>
      <c r="J19" s="27">
        <v>4</v>
      </c>
      <c r="K19" s="27">
        <v>7</v>
      </c>
      <c r="L19" s="83"/>
      <c r="M19" s="27">
        <v>7</v>
      </c>
      <c r="N19" s="27">
        <f t="shared" si="0"/>
        <v>7</v>
      </c>
      <c r="O19" s="39">
        <v>0</v>
      </c>
      <c r="P19" s="39">
        <v>4</v>
      </c>
      <c r="Q19" s="85"/>
      <c r="R19" s="85"/>
      <c r="S19" s="85"/>
      <c r="T19" s="39">
        <v>10</v>
      </c>
      <c r="U19" s="40">
        <f t="shared" si="1"/>
        <v>0.62962962962962965</v>
      </c>
      <c r="V19" s="22">
        <v>446</v>
      </c>
      <c r="W19" s="22" t="s">
        <v>97</v>
      </c>
      <c r="X19" s="22" t="s">
        <v>83</v>
      </c>
      <c r="Y19" s="91" t="s">
        <v>131</v>
      </c>
      <c r="Z19" s="41"/>
      <c r="AA19" s="1" t="s">
        <v>99</v>
      </c>
      <c r="AB19" s="28" t="s">
        <v>296</v>
      </c>
    </row>
    <row r="20" spans="1:28" x14ac:dyDescent="0.3">
      <c r="A20" s="1" t="s">
        <v>69</v>
      </c>
      <c r="B20" s="1" t="s">
        <v>46</v>
      </c>
      <c r="C20" s="27" t="s">
        <v>150</v>
      </c>
      <c r="D20" s="38">
        <v>34</v>
      </c>
      <c r="E20" s="27">
        <v>15</v>
      </c>
      <c r="F20" s="27">
        <v>1</v>
      </c>
      <c r="G20" s="27">
        <v>3</v>
      </c>
      <c r="H20" s="27"/>
      <c r="I20" s="27"/>
      <c r="J20" s="27">
        <v>1</v>
      </c>
      <c r="K20" s="27">
        <v>2</v>
      </c>
      <c r="L20" s="83"/>
      <c r="M20" s="27">
        <v>5</v>
      </c>
      <c r="N20" s="27">
        <f>SUM(L20:M20)</f>
        <v>5</v>
      </c>
      <c r="O20" s="39">
        <v>1</v>
      </c>
      <c r="P20" s="39">
        <v>1</v>
      </c>
      <c r="Q20" s="85"/>
      <c r="R20" s="85"/>
      <c r="S20" s="85"/>
      <c r="T20" s="39">
        <v>3</v>
      </c>
      <c r="U20" s="40">
        <f t="shared" si="1"/>
        <v>0.66666666666666663</v>
      </c>
      <c r="V20" s="22">
        <v>446</v>
      </c>
      <c r="W20" s="22" t="s">
        <v>97</v>
      </c>
      <c r="X20" s="22" t="s">
        <v>83</v>
      </c>
      <c r="Y20" s="91" t="s">
        <v>131</v>
      </c>
      <c r="Z20" s="41"/>
      <c r="AA20" s="1" t="s">
        <v>99</v>
      </c>
      <c r="AB20" s="28" t="s">
        <v>296</v>
      </c>
    </row>
    <row r="21" spans="1:28" x14ac:dyDescent="0.3">
      <c r="A21" s="1" t="s">
        <v>69</v>
      </c>
      <c r="B21" s="1" t="s">
        <v>46</v>
      </c>
      <c r="C21" s="27" t="s">
        <v>55</v>
      </c>
      <c r="D21" s="38">
        <v>23</v>
      </c>
      <c r="E21" s="27">
        <v>35</v>
      </c>
      <c r="F21" s="27">
        <v>3</v>
      </c>
      <c r="G21" s="27">
        <v>10</v>
      </c>
      <c r="H21" s="27"/>
      <c r="I21" s="27"/>
      <c r="J21" s="27">
        <v>8</v>
      </c>
      <c r="K21" s="27">
        <v>9</v>
      </c>
      <c r="L21" s="83"/>
      <c r="M21" s="27">
        <v>1</v>
      </c>
      <c r="N21" s="27">
        <f>SUM(L21:M21)</f>
        <v>1</v>
      </c>
      <c r="O21" s="39">
        <v>5</v>
      </c>
      <c r="P21" s="39">
        <v>4</v>
      </c>
      <c r="Q21" s="85"/>
      <c r="R21" s="85"/>
      <c r="S21" s="85"/>
      <c r="T21" s="39">
        <v>14</v>
      </c>
      <c r="U21" s="40">
        <f t="shared" si="1"/>
        <v>0.7142857142857143</v>
      </c>
      <c r="V21" s="22">
        <v>446</v>
      </c>
      <c r="W21" s="22" t="s">
        <v>97</v>
      </c>
      <c r="X21" s="22" t="s">
        <v>83</v>
      </c>
      <c r="Y21" s="91" t="s">
        <v>131</v>
      </c>
      <c r="Z21" s="41"/>
      <c r="AA21" s="1" t="s">
        <v>99</v>
      </c>
      <c r="AB21" s="28" t="s">
        <v>296</v>
      </c>
    </row>
    <row r="22" spans="1:28" x14ac:dyDescent="0.3">
      <c r="A22" s="1" t="s">
        <v>69</v>
      </c>
      <c r="B22" s="1" t="s">
        <v>46</v>
      </c>
      <c r="C22" s="27" t="s">
        <v>56</v>
      </c>
      <c r="D22" s="38">
        <v>22</v>
      </c>
      <c r="E22" s="27" t="s">
        <v>372</v>
      </c>
      <c r="F22" s="27"/>
      <c r="G22" s="27"/>
      <c r="H22" s="27"/>
      <c r="I22" s="27"/>
      <c r="J22" s="27"/>
      <c r="K22" s="27"/>
      <c r="L22" s="83"/>
      <c r="M22" s="27"/>
      <c r="N22" s="27"/>
      <c r="O22" s="39"/>
      <c r="P22" s="39"/>
      <c r="Q22" s="85"/>
      <c r="R22" s="85"/>
      <c r="S22" s="85"/>
      <c r="T22" s="39"/>
      <c r="U22" s="40" t="str">
        <f t="shared" si="1"/>
        <v/>
      </c>
      <c r="V22" s="22">
        <v>446</v>
      </c>
      <c r="W22" s="22" t="s">
        <v>97</v>
      </c>
      <c r="X22" s="22" t="s">
        <v>83</v>
      </c>
      <c r="Y22" s="91" t="s">
        <v>131</v>
      </c>
      <c r="Z22" s="41"/>
      <c r="AA22" s="1" t="s">
        <v>99</v>
      </c>
      <c r="AB22" s="28" t="s">
        <v>296</v>
      </c>
    </row>
    <row r="23" spans="1:28" x14ac:dyDescent="0.3">
      <c r="A23" s="1" t="s">
        <v>69</v>
      </c>
      <c r="B23" s="1" t="s">
        <v>46</v>
      </c>
      <c r="C23" s="55" t="s">
        <v>39</v>
      </c>
      <c r="D23" s="1"/>
      <c r="E23" s="55"/>
      <c r="F23" s="55"/>
      <c r="G23" s="55"/>
      <c r="H23" s="55"/>
      <c r="I23" s="55"/>
      <c r="J23" s="55"/>
      <c r="K23" s="55"/>
      <c r="L23" s="55"/>
      <c r="M23" s="55"/>
      <c r="N23" s="5"/>
      <c r="O23" s="55"/>
      <c r="P23" s="55"/>
      <c r="Q23" s="55"/>
      <c r="R23" s="55">
        <v>18</v>
      </c>
      <c r="S23" s="42"/>
      <c r="T23" s="27"/>
      <c r="U23" s="40" t="str">
        <f t="shared" ref="U23" si="2">_xlfn.IFNA("",((T23+Q23+N23-R23)+(O23*2))/E23)</f>
        <v/>
      </c>
      <c r="V23" s="22">
        <v>446</v>
      </c>
      <c r="W23" s="22" t="s">
        <v>97</v>
      </c>
      <c r="X23" s="22" t="s">
        <v>83</v>
      </c>
      <c r="Y23" s="66" t="s">
        <v>131</v>
      </c>
      <c r="Z23" s="41"/>
      <c r="AA23" s="1" t="s">
        <v>99</v>
      </c>
      <c r="AB23" s="28" t="s">
        <v>296</v>
      </c>
    </row>
    <row r="24" spans="1:28" x14ac:dyDescent="0.3">
      <c r="A24" s="43" t="s">
        <v>69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28</v>
      </c>
      <c r="G24" s="44">
        <f t="shared" si="3"/>
        <v>73</v>
      </c>
      <c r="H24" s="44">
        <f t="shared" si="3"/>
        <v>0</v>
      </c>
      <c r="I24" s="44">
        <f t="shared" si="3"/>
        <v>0</v>
      </c>
      <c r="J24" s="44">
        <f t="shared" si="3"/>
        <v>28</v>
      </c>
      <c r="K24" s="44">
        <f t="shared" si="3"/>
        <v>40</v>
      </c>
      <c r="L24" s="44">
        <f t="shared" si="3"/>
        <v>0</v>
      </c>
      <c r="M24" s="44">
        <f t="shared" si="3"/>
        <v>45</v>
      </c>
      <c r="N24" s="44">
        <f t="shared" si="3"/>
        <v>45</v>
      </c>
      <c r="O24" s="44">
        <f t="shared" si="3"/>
        <v>24</v>
      </c>
      <c r="P24" s="44">
        <f t="shared" si="3"/>
        <v>16</v>
      </c>
      <c r="Q24" s="44">
        <f t="shared" si="3"/>
        <v>0</v>
      </c>
      <c r="R24" s="44">
        <f t="shared" si="3"/>
        <v>18</v>
      </c>
      <c r="S24" s="44">
        <f t="shared" si="3"/>
        <v>0</v>
      </c>
      <c r="T24" s="44">
        <f t="shared" si="3"/>
        <v>84</v>
      </c>
      <c r="U24" s="45">
        <f>((T24+Q24+N24-R24)+(O24*2))/E24</f>
        <v>0.66249999999999998</v>
      </c>
      <c r="V24" s="46">
        <v>446</v>
      </c>
      <c r="W24" s="46" t="s">
        <v>97</v>
      </c>
      <c r="X24" s="46" t="s">
        <v>83</v>
      </c>
      <c r="Y24" s="67" t="s">
        <v>131</v>
      </c>
      <c r="Z24" s="47"/>
      <c r="AA24" s="43" t="s">
        <v>99</v>
      </c>
      <c r="AB24" s="71" t="s">
        <v>296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0.38356164383561642</v>
      </c>
      <c r="H25" s="27"/>
      <c r="I25" s="1"/>
      <c r="J25" s="48" t="s">
        <v>42</v>
      </c>
      <c r="K25" s="50">
        <f>J24/K24</f>
        <v>0.7</v>
      </c>
      <c r="L25" s="1"/>
      <c r="M25" s="39" t="s">
        <v>43</v>
      </c>
      <c r="N25" s="51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23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81</v>
      </c>
      <c r="D35" s="38">
        <v>52</v>
      </c>
      <c r="E35" s="27">
        <v>23</v>
      </c>
      <c r="F35" s="27">
        <v>5</v>
      </c>
      <c r="G35" s="27">
        <v>13</v>
      </c>
      <c r="H35" s="27"/>
      <c r="I35" s="27"/>
      <c r="J35" s="27">
        <v>5</v>
      </c>
      <c r="K35" s="27">
        <v>8</v>
      </c>
      <c r="L35" s="83"/>
      <c r="M35" s="39">
        <v>11</v>
      </c>
      <c r="N35" s="27">
        <f>SUM(L35:M35)</f>
        <v>11</v>
      </c>
      <c r="O35" s="27">
        <v>0</v>
      </c>
      <c r="P35" s="39">
        <v>2</v>
      </c>
      <c r="Q35" s="83"/>
      <c r="R35" s="83"/>
      <c r="S35" s="83"/>
      <c r="T35" s="27">
        <v>15</v>
      </c>
      <c r="U35" s="40">
        <f>IFERROR(((T35+Q35+N35-R35)+(O35*2))/E35,"")</f>
        <v>1.1304347826086956</v>
      </c>
      <c r="V35" s="22">
        <v>446</v>
      </c>
      <c r="W35" s="22" t="s">
        <v>82</v>
      </c>
      <c r="X35" s="22" t="s">
        <v>98</v>
      </c>
      <c r="Y35" s="91" t="s">
        <v>131</v>
      </c>
      <c r="Z35" s="41"/>
      <c r="AA35" s="1" t="s">
        <v>188</v>
      </c>
      <c r="AB35" s="28" t="s">
        <v>297</v>
      </c>
    </row>
    <row r="36" spans="1:28" x14ac:dyDescent="0.3">
      <c r="A36" s="1" t="s">
        <v>46</v>
      </c>
      <c r="B36" s="1" t="s">
        <v>69</v>
      </c>
      <c r="C36" s="27" t="s">
        <v>57</v>
      </c>
      <c r="D36" s="38">
        <v>20</v>
      </c>
      <c r="E36" s="27">
        <v>28</v>
      </c>
      <c r="F36" s="27">
        <v>3</v>
      </c>
      <c r="G36" s="27">
        <v>9</v>
      </c>
      <c r="H36" s="27"/>
      <c r="I36" s="27"/>
      <c r="J36" s="27">
        <v>2</v>
      </c>
      <c r="K36" s="27">
        <v>2</v>
      </c>
      <c r="L36" s="83"/>
      <c r="M36" s="39">
        <v>6</v>
      </c>
      <c r="N36" s="27">
        <f t="shared" ref="N36:N41" si="4">SUM(L36:M36)</f>
        <v>6</v>
      </c>
      <c r="O36" s="39">
        <v>3</v>
      </c>
      <c r="P36" s="39">
        <v>3</v>
      </c>
      <c r="Q36" s="85"/>
      <c r="R36" s="85"/>
      <c r="S36" s="85"/>
      <c r="T36" s="39">
        <v>8</v>
      </c>
      <c r="U36" s="40">
        <f t="shared" ref="U36:U44" si="5">IFERROR(((T36+Q36+N36-R36)+(O36*2))/E36,"")</f>
        <v>0.7142857142857143</v>
      </c>
      <c r="V36" s="22">
        <v>446</v>
      </c>
      <c r="W36" s="22" t="s">
        <v>82</v>
      </c>
      <c r="X36" s="22" t="s">
        <v>98</v>
      </c>
      <c r="Y36" s="91" t="s">
        <v>131</v>
      </c>
      <c r="Z36" s="41"/>
      <c r="AA36" s="1" t="s">
        <v>188</v>
      </c>
      <c r="AB36" s="28" t="s">
        <v>297</v>
      </c>
    </row>
    <row r="37" spans="1:28" x14ac:dyDescent="0.3">
      <c r="A37" s="1" t="s">
        <v>46</v>
      </c>
      <c r="B37" s="1" t="s">
        <v>69</v>
      </c>
      <c r="C37" s="27" t="s">
        <v>190</v>
      </c>
      <c r="D37" s="38">
        <v>7</v>
      </c>
      <c r="E37" s="27">
        <v>40</v>
      </c>
      <c r="F37" s="27">
        <v>11</v>
      </c>
      <c r="G37" s="27">
        <v>13</v>
      </c>
      <c r="H37" s="27"/>
      <c r="I37" s="27"/>
      <c r="J37" s="27">
        <v>0</v>
      </c>
      <c r="K37" s="27">
        <v>0</v>
      </c>
      <c r="L37" s="83"/>
      <c r="M37" s="39">
        <v>1</v>
      </c>
      <c r="N37" s="27">
        <f t="shared" si="4"/>
        <v>1</v>
      </c>
      <c r="O37" s="39">
        <v>2</v>
      </c>
      <c r="P37" s="39">
        <v>4</v>
      </c>
      <c r="Q37" s="85"/>
      <c r="R37" s="85"/>
      <c r="S37" s="85"/>
      <c r="T37" s="39">
        <v>22</v>
      </c>
      <c r="U37" s="40">
        <f t="shared" si="5"/>
        <v>0.67500000000000004</v>
      </c>
      <c r="V37" s="22">
        <v>446</v>
      </c>
      <c r="W37" s="22" t="s">
        <v>82</v>
      </c>
      <c r="X37" s="22" t="s">
        <v>98</v>
      </c>
      <c r="Y37" s="91" t="s">
        <v>131</v>
      </c>
      <c r="Z37" s="41"/>
      <c r="AA37" s="1" t="s">
        <v>188</v>
      </c>
      <c r="AB37" s="28" t="s">
        <v>297</v>
      </c>
    </row>
    <row r="38" spans="1:28" x14ac:dyDescent="0.3">
      <c r="A38" s="1" t="s">
        <v>46</v>
      </c>
      <c r="B38" s="1" t="s">
        <v>69</v>
      </c>
      <c r="C38" s="27" t="s">
        <v>479</v>
      </c>
      <c r="D38" s="38">
        <v>22</v>
      </c>
      <c r="E38" s="27" t="s">
        <v>482</v>
      </c>
      <c r="F38" s="27"/>
      <c r="G38" s="27"/>
      <c r="H38" s="27"/>
      <c r="I38" s="27"/>
      <c r="J38" s="27"/>
      <c r="K38" s="27"/>
      <c r="L38" s="83"/>
      <c r="M38" s="39"/>
      <c r="N38" s="27"/>
      <c r="O38" s="39"/>
      <c r="P38" s="39"/>
      <c r="Q38" s="85"/>
      <c r="R38" s="85"/>
      <c r="S38" s="85"/>
      <c r="T38" s="39"/>
      <c r="U38" s="40"/>
      <c r="V38" s="22">
        <v>446</v>
      </c>
      <c r="W38" s="22" t="s">
        <v>82</v>
      </c>
      <c r="X38" s="22" t="s">
        <v>98</v>
      </c>
      <c r="Y38" s="91" t="s">
        <v>131</v>
      </c>
      <c r="Z38" s="41"/>
      <c r="AA38" s="1" t="s">
        <v>188</v>
      </c>
      <c r="AB38" s="28" t="s">
        <v>297</v>
      </c>
    </row>
    <row r="39" spans="1:28" x14ac:dyDescent="0.3">
      <c r="A39" s="1" t="s">
        <v>46</v>
      </c>
      <c r="B39" s="1" t="s">
        <v>69</v>
      </c>
      <c r="C39" s="27" t="s">
        <v>192</v>
      </c>
      <c r="D39" s="38">
        <v>50</v>
      </c>
      <c r="E39" s="27">
        <v>34</v>
      </c>
      <c r="F39" s="27">
        <v>11</v>
      </c>
      <c r="G39" s="27">
        <v>25</v>
      </c>
      <c r="H39" s="27"/>
      <c r="I39" s="27"/>
      <c r="J39" s="27">
        <v>2</v>
      </c>
      <c r="K39" s="27">
        <v>4</v>
      </c>
      <c r="L39" s="83"/>
      <c r="M39" s="39">
        <v>13</v>
      </c>
      <c r="N39" s="27">
        <f t="shared" si="4"/>
        <v>13</v>
      </c>
      <c r="O39" s="39">
        <v>1</v>
      </c>
      <c r="P39" s="39">
        <v>3</v>
      </c>
      <c r="Q39" s="85"/>
      <c r="R39" s="85"/>
      <c r="S39" s="85"/>
      <c r="T39" s="39">
        <v>24</v>
      </c>
      <c r="U39" s="40">
        <f t="shared" si="5"/>
        <v>1.1470588235294117</v>
      </c>
      <c r="V39" s="22">
        <v>446</v>
      </c>
      <c r="W39" s="22" t="s">
        <v>82</v>
      </c>
      <c r="X39" s="22" t="s">
        <v>98</v>
      </c>
      <c r="Y39" s="91" t="s">
        <v>131</v>
      </c>
      <c r="Z39" s="41"/>
      <c r="AA39" s="1" t="s">
        <v>188</v>
      </c>
      <c r="AB39" s="28" t="s">
        <v>297</v>
      </c>
    </row>
    <row r="40" spans="1:28" x14ac:dyDescent="0.3">
      <c r="A40" s="1" t="s">
        <v>46</v>
      </c>
      <c r="B40" s="1" t="s">
        <v>69</v>
      </c>
      <c r="C40" s="27" t="s">
        <v>193</v>
      </c>
      <c r="D40" s="38">
        <v>1</v>
      </c>
      <c r="E40" s="27">
        <v>40</v>
      </c>
      <c r="F40" s="27">
        <v>3</v>
      </c>
      <c r="G40" s="27">
        <v>7</v>
      </c>
      <c r="H40" s="27"/>
      <c r="I40" s="27"/>
      <c r="J40" s="27">
        <v>0</v>
      </c>
      <c r="K40" s="27">
        <v>0</v>
      </c>
      <c r="L40" s="83"/>
      <c r="M40" s="39">
        <v>5</v>
      </c>
      <c r="N40" s="27">
        <f t="shared" si="4"/>
        <v>5</v>
      </c>
      <c r="O40" s="39">
        <v>7</v>
      </c>
      <c r="P40" s="39">
        <v>5</v>
      </c>
      <c r="Q40" s="85"/>
      <c r="R40" s="85"/>
      <c r="S40" s="85"/>
      <c r="T40" s="39">
        <v>6</v>
      </c>
      <c r="U40" s="40">
        <f t="shared" si="5"/>
        <v>0.625</v>
      </c>
      <c r="V40" s="22">
        <v>446</v>
      </c>
      <c r="W40" s="22" t="s">
        <v>82</v>
      </c>
      <c r="X40" s="22" t="s">
        <v>98</v>
      </c>
      <c r="Y40" s="91" t="s">
        <v>131</v>
      </c>
      <c r="Z40" s="41"/>
      <c r="AA40" s="1" t="s">
        <v>188</v>
      </c>
      <c r="AB40" s="28" t="s">
        <v>297</v>
      </c>
    </row>
    <row r="41" spans="1:28" x14ac:dyDescent="0.3">
      <c r="A41" s="1" t="s">
        <v>46</v>
      </c>
      <c r="B41" s="1" t="s">
        <v>69</v>
      </c>
      <c r="C41" s="27" t="s">
        <v>194</v>
      </c>
      <c r="D41" s="38">
        <v>12</v>
      </c>
      <c r="E41" s="27">
        <v>28</v>
      </c>
      <c r="F41" s="27">
        <v>1</v>
      </c>
      <c r="G41" s="27">
        <v>5</v>
      </c>
      <c r="H41" s="27"/>
      <c r="I41" s="27"/>
      <c r="J41" s="27">
        <v>0</v>
      </c>
      <c r="K41" s="27">
        <v>0</v>
      </c>
      <c r="L41" s="83"/>
      <c r="M41" s="39">
        <v>4</v>
      </c>
      <c r="N41" s="27">
        <f t="shared" si="4"/>
        <v>4</v>
      </c>
      <c r="O41" s="39">
        <v>4</v>
      </c>
      <c r="P41" s="39">
        <v>5</v>
      </c>
      <c r="Q41" s="85"/>
      <c r="R41" s="85"/>
      <c r="S41" s="85"/>
      <c r="T41" s="39">
        <v>2</v>
      </c>
      <c r="U41" s="40">
        <f t="shared" si="5"/>
        <v>0.5</v>
      </c>
      <c r="V41" s="22">
        <v>446</v>
      </c>
      <c r="W41" s="22" t="s">
        <v>82</v>
      </c>
      <c r="X41" s="22" t="s">
        <v>98</v>
      </c>
      <c r="Y41" s="91" t="s">
        <v>131</v>
      </c>
      <c r="Z41" s="41"/>
      <c r="AA41" s="1" t="s">
        <v>188</v>
      </c>
      <c r="AB41" s="28" t="s">
        <v>297</v>
      </c>
    </row>
    <row r="42" spans="1:28" x14ac:dyDescent="0.3">
      <c r="A42" s="1" t="s">
        <v>46</v>
      </c>
      <c r="B42" s="1" t="s">
        <v>69</v>
      </c>
      <c r="C42" s="27" t="s">
        <v>195</v>
      </c>
      <c r="D42" s="38">
        <v>11</v>
      </c>
      <c r="E42" s="27" t="s">
        <v>372</v>
      </c>
      <c r="F42" s="27"/>
      <c r="G42" s="27"/>
      <c r="H42" s="27"/>
      <c r="I42" s="27"/>
      <c r="J42" s="27"/>
      <c r="K42" s="27"/>
      <c r="L42" s="83"/>
      <c r="M42" s="39"/>
      <c r="N42" s="27"/>
      <c r="O42" s="39"/>
      <c r="P42" s="39"/>
      <c r="Q42" s="85"/>
      <c r="R42" s="85"/>
      <c r="S42" s="85"/>
      <c r="T42" s="39"/>
      <c r="U42" s="40" t="str">
        <f t="shared" si="5"/>
        <v/>
      </c>
      <c r="V42" s="22">
        <v>446</v>
      </c>
      <c r="W42" s="22" t="s">
        <v>82</v>
      </c>
      <c r="X42" s="22" t="s">
        <v>98</v>
      </c>
      <c r="Y42" s="91" t="s">
        <v>131</v>
      </c>
      <c r="Z42" s="41"/>
      <c r="AA42" s="1" t="s">
        <v>188</v>
      </c>
      <c r="AB42" s="28" t="s">
        <v>297</v>
      </c>
    </row>
    <row r="43" spans="1:28" x14ac:dyDescent="0.3">
      <c r="A43" s="1" t="s">
        <v>46</v>
      </c>
      <c r="B43" s="1" t="s">
        <v>69</v>
      </c>
      <c r="C43" s="27" t="s">
        <v>196</v>
      </c>
      <c r="D43" s="38">
        <v>44</v>
      </c>
      <c r="E43" s="27">
        <v>35</v>
      </c>
      <c r="F43" s="27">
        <v>4</v>
      </c>
      <c r="G43" s="27">
        <v>13</v>
      </c>
      <c r="H43" s="27"/>
      <c r="I43" s="27"/>
      <c r="J43" s="27">
        <v>3</v>
      </c>
      <c r="K43" s="27">
        <v>4</v>
      </c>
      <c r="L43" s="83"/>
      <c r="M43" s="39">
        <v>11</v>
      </c>
      <c r="N43" s="27">
        <f>SUM(L43:M43)</f>
        <v>11</v>
      </c>
      <c r="O43" s="39">
        <v>5</v>
      </c>
      <c r="P43" s="39">
        <v>5</v>
      </c>
      <c r="Q43" s="85"/>
      <c r="R43" s="85"/>
      <c r="S43" s="85"/>
      <c r="T43" s="39">
        <v>11</v>
      </c>
      <c r="U43" s="40">
        <f t="shared" si="5"/>
        <v>0.91428571428571426</v>
      </c>
      <c r="V43" s="22">
        <v>446</v>
      </c>
      <c r="W43" s="22" t="s">
        <v>82</v>
      </c>
      <c r="X43" s="22" t="s">
        <v>98</v>
      </c>
      <c r="Y43" s="91" t="s">
        <v>131</v>
      </c>
      <c r="Z43" s="41"/>
      <c r="AA43" s="1" t="s">
        <v>188</v>
      </c>
      <c r="AB43" s="28" t="s">
        <v>297</v>
      </c>
    </row>
    <row r="44" spans="1:28" x14ac:dyDescent="0.3">
      <c r="A44" s="1" t="s">
        <v>46</v>
      </c>
      <c r="B44" s="1" t="s">
        <v>69</v>
      </c>
      <c r="C44" s="27" t="s">
        <v>197</v>
      </c>
      <c r="D44" s="38">
        <v>10</v>
      </c>
      <c r="E44" s="27">
        <v>12</v>
      </c>
      <c r="F44" s="27">
        <v>2</v>
      </c>
      <c r="G44" s="27">
        <v>2</v>
      </c>
      <c r="H44" s="27"/>
      <c r="I44" s="27"/>
      <c r="J44" s="27">
        <v>0</v>
      </c>
      <c r="K44" s="27">
        <v>0</v>
      </c>
      <c r="L44" s="83"/>
      <c r="M44" s="39">
        <v>1</v>
      </c>
      <c r="N44" s="27">
        <f>SUM(L44:M44)</f>
        <v>1</v>
      </c>
      <c r="O44" s="39">
        <v>2</v>
      </c>
      <c r="P44" s="39">
        <v>4</v>
      </c>
      <c r="Q44" s="85"/>
      <c r="R44" s="85"/>
      <c r="S44" s="85"/>
      <c r="T44" s="39">
        <v>4</v>
      </c>
      <c r="U44" s="40">
        <f t="shared" si="5"/>
        <v>0.75</v>
      </c>
      <c r="V44" s="22">
        <v>446</v>
      </c>
      <c r="W44" s="22" t="s">
        <v>82</v>
      </c>
      <c r="X44" s="22" t="s">
        <v>98</v>
      </c>
      <c r="Y44" s="91" t="s">
        <v>131</v>
      </c>
      <c r="Z44" s="41"/>
      <c r="AA44" s="1" t="s">
        <v>188</v>
      </c>
      <c r="AB44" s="28" t="s">
        <v>297</v>
      </c>
    </row>
    <row r="45" spans="1:28" x14ac:dyDescent="0.3">
      <c r="A45" s="1" t="s">
        <v>46</v>
      </c>
      <c r="B45" s="1" t="s">
        <v>69</v>
      </c>
      <c r="C45" s="55" t="s">
        <v>39</v>
      </c>
      <c r="D45" s="1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>
        <v>15</v>
      </c>
      <c r="S45" s="42"/>
      <c r="T45" s="42"/>
      <c r="U45" s="40" t="str">
        <f t="shared" ref="U45" si="6">_xlfn.IFNA("",((T45+Q45+N45-R45)+(O45*2))/E45)</f>
        <v/>
      </c>
      <c r="V45" s="22">
        <v>446</v>
      </c>
      <c r="W45" s="22" t="s">
        <v>82</v>
      </c>
      <c r="X45" s="22" t="s">
        <v>98</v>
      </c>
      <c r="Y45" s="66" t="s">
        <v>131</v>
      </c>
      <c r="Z45" s="41"/>
      <c r="AA45" s="1" t="s">
        <v>188</v>
      </c>
      <c r="AB45" s="28" t="s">
        <v>297</v>
      </c>
    </row>
    <row r="46" spans="1:28" x14ac:dyDescent="0.3">
      <c r="A46" s="43" t="s">
        <v>46</v>
      </c>
      <c r="B46" s="43" t="s">
        <v>69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40</v>
      </c>
      <c r="G46" s="44">
        <f t="shared" si="7"/>
        <v>87</v>
      </c>
      <c r="H46" s="44">
        <f t="shared" si="7"/>
        <v>0</v>
      </c>
      <c r="I46" s="44">
        <f t="shared" si="7"/>
        <v>0</v>
      </c>
      <c r="J46" s="44">
        <f t="shared" si="7"/>
        <v>12</v>
      </c>
      <c r="K46" s="44">
        <f t="shared" si="7"/>
        <v>18</v>
      </c>
      <c r="L46" s="44">
        <f t="shared" si="7"/>
        <v>0</v>
      </c>
      <c r="M46" s="44">
        <f t="shared" si="7"/>
        <v>52</v>
      </c>
      <c r="N46" s="44">
        <f t="shared" si="7"/>
        <v>52</v>
      </c>
      <c r="O46" s="44">
        <f t="shared" si="7"/>
        <v>24</v>
      </c>
      <c r="P46" s="44">
        <f t="shared" si="7"/>
        <v>31</v>
      </c>
      <c r="Q46" s="44">
        <f t="shared" si="7"/>
        <v>0</v>
      </c>
      <c r="R46" s="44">
        <f t="shared" si="7"/>
        <v>15</v>
      </c>
      <c r="S46" s="44">
        <f t="shared" si="7"/>
        <v>0</v>
      </c>
      <c r="T46" s="44">
        <f t="shared" si="7"/>
        <v>92</v>
      </c>
      <c r="U46" s="45">
        <f>((T46+Q46+N46-R46)+(O46*2))/E46</f>
        <v>0.73750000000000004</v>
      </c>
      <c r="V46" s="46">
        <v>446</v>
      </c>
      <c r="W46" s="46" t="s">
        <v>82</v>
      </c>
      <c r="X46" s="46" t="s">
        <v>98</v>
      </c>
      <c r="Y46" s="67" t="s">
        <v>131</v>
      </c>
      <c r="Z46" s="47"/>
      <c r="AA46" s="43" t="s">
        <v>188</v>
      </c>
      <c r="AB46" s="71" t="s">
        <v>297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0.45977011494252873</v>
      </c>
      <c r="H47" s="27"/>
      <c r="I47" s="1"/>
      <c r="J47" s="48" t="s">
        <v>42</v>
      </c>
      <c r="K47" s="50">
        <f>J46/K46</f>
        <v>0.66666666666666663</v>
      </c>
      <c r="L47" s="1"/>
      <c r="M47" s="39" t="s">
        <v>43</v>
      </c>
      <c r="N47" s="51">
        <v>3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  <row r="51" spans="1:28" x14ac:dyDescent="0.3">
      <c r="AB51" s="62"/>
    </row>
  </sheetData>
  <pageMargins left="0.25" right="0.25" top="0.75" bottom="0.75" header="0.3" footer="0.3"/>
  <pageSetup scale="64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C404-A487-4ACD-8242-05DF7805BE1E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29637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138</v>
      </c>
      <c r="K4" s="16" t="s">
        <v>45</v>
      </c>
      <c r="L4" s="17"/>
      <c r="M4" s="18"/>
      <c r="N4" s="19">
        <v>34</v>
      </c>
      <c r="O4" s="19">
        <v>28</v>
      </c>
      <c r="P4" s="19">
        <v>19</v>
      </c>
      <c r="Q4" s="19">
        <v>27</v>
      </c>
      <c r="R4" s="20"/>
      <c r="S4" s="21">
        <f>SUM(N4:R4)</f>
        <v>108</v>
      </c>
      <c r="T4" s="22">
        <v>450</v>
      </c>
    </row>
    <row r="5" spans="1:28" x14ac:dyDescent="0.3">
      <c r="B5" s="1"/>
      <c r="C5" s="6" t="s">
        <v>115</v>
      </c>
      <c r="D5" s="7" t="s">
        <v>6</v>
      </c>
      <c r="E5" s="1"/>
      <c r="F5" s="1"/>
      <c r="G5" s="1"/>
      <c r="J5" s="15" t="s">
        <v>139</v>
      </c>
      <c r="K5" s="16" t="s">
        <v>66</v>
      </c>
      <c r="L5" s="17"/>
      <c r="M5" s="18"/>
      <c r="N5" s="19">
        <v>22</v>
      </c>
      <c r="O5" s="19">
        <v>28</v>
      </c>
      <c r="P5" s="19">
        <v>28</v>
      </c>
      <c r="Q5" s="19">
        <v>25</v>
      </c>
      <c r="R5" s="20"/>
      <c r="S5" s="21">
        <f>SUM(N5:R5)</f>
        <v>103</v>
      </c>
      <c r="T5" s="22">
        <v>450</v>
      </c>
      <c r="U5" s="1"/>
      <c r="V5" s="1"/>
      <c r="W5" s="1"/>
    </row>
    <row r="6" spans="1:28" x14ac:dyDescent="0.3">
      <c r="C6" s="23">
        <v>6373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116</v>
      </c>
      <c r="D7" s="7" t="s">
        <v>8</v>
      </c>
      <c r="G7" s="1"/>
      <c r="S7" s="1"/>
      <c r="T7" s="25" t="s">
        <v>9</v>
      </c>
      <c r="U7" s="1"/>
      <c r="V7" s="26">
        <v>450</v>
      </c>
      <c r="W7" s="1"/>
    </row>
    <row r="8" spans="1:28" x14ac:dyDescent="0.3">
      <c r="B8" s="1"/>
      <c r="C8" s="24" t="s">
        <v>126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32</v>
      </c>
      <c r="E13" s="27">
        <v>21</v>
      </c>
      <c r="F13" s="27">
        <v>7</v>
      </c>
      <c r="G13" s="27">
        <v>8</v>
      </c>
      <c r="H13" s="27"/>
      <c r="I13" s="27"/>
      <c r="J13" s="27">
        <v>0</v>
      </c>
      <c r="K13" s="27">
        <v>0</v>
      </c>
      <c r="L13" s="27">
        <v>0</v>
      </c>
      <c r="M13" s="27">
        <v>6</v>
      </c>
      <c r="N13" s="27">
        <f>SUM(L13:M13)</f>
        <v>6</v>
      </c>
      <c r="O13" s="27">
        <v>1</v>
      </c>
      <c r="P13" s="55">
        <v>6</v>
      </c>
      <c r="Q13" s="27">
        <v>1</v>
      </c>
      <c r="R13" s="27">
        <v>3</v>
      </c>
      <c r="S13" s="27">
        <v>3</v>
      </c>
      <c r="T13" s="27">
        <f>+(F13*2)+J13</f>
        <v>14</v>
      </c>
      <c r="U13" s="40">
        <f>IFERROR(((T13+Q13+N13-R13)+(O13*2))/E13,"")</f>
        <v>0.95238095238095233</v>
      </c>
      <c r="V13" s="22">
        <v>450</v>
      </c>
      <c r="W13" s="22" t="s">
        <v>82</v>
      </c>
      <c r="X13" s="22" t="s">
        <v>98</v>
      </c>
      <c r="Y13" s="66">
        <v>6373</v>
      </c>
      <c r="Z13" s="41"/>
      <c r="AA13" s="1" t="s">
        <v>99</v>
      </c>
      <c r="AB13" s="28" t="s">
        <v>140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27">
        <v>38</v>
      </c>
      <c r="F14" s="27">
        <v>3</v>
      </c>
      <c r="G14" s="27">
        <v>11</v>
      </c>
      <c r="H14" s="27"/>
      <c r="I14" s="27"/>
      <c r="J14" s="27">
        <v>4</v>
      </c>
      <c r="K14" s="27">
        <v>6</v>
      </c>
      <c r="L14" s="27">
        <v>0</v>
      </c>
      <c r="M14" s="27">
        <v>7</v>
      </c>
      <c r="N14" s="27">
        <f t="shared" ref="N14:N21" si="0">SUM(L14:M14)</f>
        <v>7</v>
      </c>
      <c r="O14" s="39">
        <v>5</v>
      </c>
      <c r="P14" s="39">
        <v>3</v>
      </c>
      <c r="Q14" s="39">
        <v>3</v>
      </c>
      <c r="R14" s="39">
        <v>5</v>
      </c>
      <c r="S14" s="39">
        <v>0</v>
      </c>
      <c r="T14" s="27">
        <f t="shared" ref="T14:T23" si="1">+(F14*2)+J14</f>
        <v>10</v>
      </c>
      <c r="U14" s="40">
        <f t="shared" ref="U14:U23" si="2">IFERROR(((T14+Q14+N14-R14)+(O14*2))/E14,"")</f>
        <v>0.65789473684210531</v>
      </c>
      <c r="V14" s="22">
        <v>450</v>
      </c>
      <c r="W14" s="22" t="s">
        <v>82</v>
      </c>
      <c r="X14" s="22" t="s">
        <v>98</v>
      </c>
      <c r="Y14" s="66">
        <v>6373</v>
      </c>
      <c r="Z14" s="41"/>
      <c r="AA14" s="1" t="s">
        <v>99</v>
      </c>
      <c r="AB14" s="28" t="s">
        <v>140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44</v>
      </c>
      <c r="E15" s="27" t="s">
        <v>478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/>
      <c r="V15" s="22">
        <v>450</v>
      </c>
      <c r="W15" s="22" t="s">
        <v>82</v>
      </c>
      <c r="X15" s="22" t="s">
        <v>98</v>
      </c>
      <c r="Y15" s="66">
        <v>6373</v>
      </c>
      <c r="Z15" s="41"/>
      <c r="AA15" s="1" t="s">
        <v>99</v>
      </c>
      <c r="AB15" s="28" t="s">
        <v>140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30</v>
      </c>
      <c r="E16" s="27">
        <v>29</v>
      </c>
      <c r="F16" s="27">
        <v>6</v>
      </c>
      <c r="G16" s="27">
        <v>9</v>
      </c>
      <c r="H16" s="27"/>
      <c r="I16" s="27"/>
      <c r="J16" s="27">
        <v>6</v>
      </c>
      <c r="K16" s="27">
        <v>8</v>
      </c>
      <c r="L16" s="27">
        <v>1</v>
      </c>
      <c r="M16" s="27">
        <v>6</v>
      </c>
      <c r="N16" s="27">
        <f t="shared" si="0"/>
        <v>7</v>
      </c>
      <c r="O16" s="39">
        <v>2</v>
      </c>
      <c r="P16" s="39">
        <v>4</v>
      </c>
      <c r="Q16" s="39">
        <v>0</v>
      </c>
      <c r="R16" s="39">
        <v>3</v>
      </c>
      <c r="S16" s="39">
        <v>0</v>
      </c>
      <c r="T16" s="27">
        <f t="shared" si="1"/>
        <v>18</v>
      </c>
      <c r="U16" s="40">
        <f t="shared" si="2"/>
        <v>0.89655172413793105</v>
      </c>
      <c r="V16" s="22">
        <v>450</v>
      </c>
      <c r="W16" s="22" t="s">
        <v>82</v>
      </c>
      <c r="X16" s="22" t="s">
        <v>98</v>
      </c>
      <c r="Y16" s="66">
        <v>6373</v>
      </c>
      <c r="Z16" s="41"/>
      <c r="AA16" s="1" t="s">
        <v>99</v>
      </c>
      <c r="AB16" s="28" t="s">
        <v>140</v>
      </c>
    </row>
    <row r="17" spans="1:28" x14ac:dyDescent="0.3">
      <c r="A17" s="1" t="s">
        <v>65</v>
      </c>
      <c r="B17" s="1" t="s">
        <v>46</v>
      </c>
      <c r="C17" s="27" t="s">
        <v>52</v>
      </c>
      <c r="D17" s="38">
        <v>11</v>
      </c>
      <c r="E17" s="27" t="s">
        <v>478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450</v>
      </c>
      <c r="W17" s="22" t="s">
        <v>82</v>
      </c>
      <c r="X17" s="22" t="s">
        <v>98</v>
      </c>
      <c r="Y17" s="66">
        <v>6373</v>
      </c>
      <c r="Z17" s="41"/>
      <c r="AA17" s="1" t="s">
        <v>99</v>
      </c>
      <c r="AB17" s="28" t="s">
        <v>140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31</v>
      </c>
      <c r="E18" s="27">
        <v>27</v>
      </c>
      <c r="F18" s="27">
        <v>7</v>
      </c>
      <c r="G18" s="27">
        <v>9</v>
      </c>
      <c r="H18" s="27"/>
      <c r="I18" s="27"/>
      <c r="J18" s="27">
        <v>0</v>
      </c>
      <c r="K18" s="27">
        <v>2</v>
      </c>
      <c r="L18" s="27">
        <v>2</v>
      </c>
      <c r="M18" s="27">
        <v>1</v>
      </c>
      <c r="N18" s="27">
        <f t="shared" si="0"/>
        <v>3</v>
      </c>
      <c r="O18" s="39">
        <v>0</v>
      </c>
      <c r="P18" s="39">
        <v>4</v>
      </c>
      <c r="Q18" s="39">
        <v>1</v>
      </c>
      <c r="R18" s="39">
        <v>1</v>
      </c>
      <c r="S18" s="39">
        <v>0</v>
      </c>
      <c r="T18" s="27">
        <f t="shared" si="1"/>
        <v>14</v>
      </c>
      <c r="U18" s="40">
        <f t="shared" si="2"/>
        <v>0.62962962962962965</v>
      </c>
      <c r="V18" s="22">
        <v>450</v>
      </c>
      <c r="W18" s="22" t="s">
        <v>82</v>
      </c>
      <c r="X18" s="22" t="s">
        <v>98</v>
      </c>
      <c r="Y18" s="66">
        <v>6373</v>
      </c>
      <c r="Z18" s="41"/>
      <c r="AA18" s="1" t="s">
        <v>99</v>
      </c>
      <c r="AB18" s="28" t="s">
        <v>140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33</v>
      </c>
      <c r="E19" s="27">
        <v>42</v>
      </c>
      <c r="F19" s="27">
        <v>7</v>
      </c>
      <c r="G19" s="27">
        <v>12</v>
      </c>
      <c r="H19" s="27"/>
      <c r="I19" s="27"/>
      <c r="J19" s="27">
        <v>6</v>
      </c>
      <c r="K19" s="27">
        <v>8</v>
      </c>
      <c r="L19" s="27">
        <v>3</v>
      </c>
      <c r="M19" s="27">
        <v>5</v>
      </c>
      <c r="N19" s="27">
        <f t="shared" si="0"/>
        <v>8</v>
      </c>
      <c r="O19" s="39">
        <v>2</v>
      </c>
      <c r="P19" s="39">
        <v>2</v>
      </c>
      <c r="Q19" s="39">
        <v>0</v>
      </c>
      <c r="R19" s="39">
        <v>1</v>
      </c>
      <c r="S19" s="39">
        <v>0</v>
      </c>
      <c r="T19" s="27">
        <f t="shared" si="1"/>
        <v>20</v>
      </c>
      <c r="U19" s="40">
        <f t="shared" si="2"/>
        <v>0.73809523809523814</v>
      </c>
      <c r="V19" s="22">
        <v>450</v>
      </c>
      <c r="W19" s="22" t="s">
        <v>82</v>
      </c>
      <c r="X19" s="22" t="s">
        <v>98</v>
      </c>
      <c r="Y19" s="66">
        <v>6373</v>
      </c>
      <c r="Z19" s="41"/>
      <c r="AA19" s="1" t="s">
        <v>99</v>
      </c>
      <c r="AB19" s="28" t="s">
        <v>140</v>
      </c>
    </row>
    <row r="20" spans="1:28" x14ac:dyDescent="0.3">
      <c r="A20" s="1" t="s">
        <v>65</v>
      </c>
      <c r="B20" s="1" t="s">
        <v>46</v>
      </c>
      <c r="C20" s="27" t="s">
        <v>150</v>
      </c>
      <c r="D20" s="38">
        <v>34</v>
      </c>
      <c r="E20" s="27" t="s">
        <v>477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27"/>
      <c r="U20" s="40"/>
      <c r="V20" s="22">
        <v>450</v>
      </c>
      <c r="W20" s="22" t="s">
        <v>82</v>
      </c>
      <c r="X20" s="22" t="s">
        <v>98</v>
      </c>
      <c r="Y20" s="66">
        <v>6373</v>
      </c>
      <c r="Z20" s="41"/>
      <c r="AA20" s="1" t="s">
        <v>99</v>
      </c>
      <c r="AB20" s="28" t="s">
        <v>140</v>
      </c>
    </row>
    <row r="21" spans="1:28" x14ac:dyDescent="0.3">
      <c r="A21" s="1" t="s">
        <v>65</v>
      </c>
      <c r="B21" s="1" t="s">
        <v>46</v>
      </c>
      <c r="C21" s="27" t="s">
        <v>55</v>
      </c>
      <c r="D21" s="38">
        <v>23</v>
      </c>
      <c r="E21" s="27">
        <v>41</v>
      </c>
      <c r="F21" s="27">
        <v>8</v>
      </c>
      <c r="G21" s="27">
        <v>15</v>
      </c>
      <c r="H21" s="27"/>
      <c r="I21" s="27"/>
      <c r="J21" s="27">
        <v>6</v>
      </c>
      <c r="K21" s="27">
        <v>7</v>
      </c>
      <c r="L21" s="27">
        <v>2</v>
      </c>
      <c r="M21" s="27">
        <v>2</v>
      </c>
      <c r="N21" s="27">
        <f t="shared" si="0"/>
        <v>4</v>
      </c>
      <c r="O21" s="39">
        <v>0</v>
      </c>
      <c r="P21" s="39">
        <v>3</v>
      </c>
      <c r="Q21" s="39">
        <v>2</v>
      </c>
      <c r="R21" s="39">
        <v>4</v>
      </c>
      <c r="S21" s="39">
        <v>0</v>
      </c>
      <c r="T21" s="27">
        <f t="shared" si="1"/>
        <v>22</v>
      </c>
      <c r="U21" s="40">
        <f t="shared" si="2"/>
        <v>0.58536585365853655</v>
      </c>
      <c r="V21" s="22">
        <v>450</v>
      </c>
      <c r="W21" s="22" t="s">
        <v>82</v>
      </c>
      <c r="X21" s="22" t="s">
        <v>98</v>
      </c>
      <c r="Y21" s="66">
        <v>6373</v>
      </c>
      <c r="Z21" s="41"/>
      <c r="AA21" s="1" t="s">
        <v>99</v>
      </c>
      <c r="AB21" s="28" t="s">
        <v>140</v>
      </c>
    </row>
    <row r="22" spans="1:28" x14ac:dyDescent="0.3">
      <c r="A22" s="1" t="s">
        <v>65</v>
      </c>
      <c r="B22" s="1" t="s">
        <v>46</v>
      </c>
      <c r="C22" s="27" t="s">
        <v>141</v>
      </c>
      <c r="D22" s="38">
        <v>15</v>
      </c>
      <c r="E22" s="27">
        <v>17</v>
      </c>
      <c r="F22" s="27">
        <v>2</v>
      </c>
      <c r="G22" s="27">
        <v>6</v>
      </c>
      <c r="H22" s="27"/>
      <c r="I22" s="27"/>
      <c r="J22" s="27">
        <v>0</v>
      </c>
      <c r="K22" s="27">
        <v>2</v>
      </c>
      <c r="L22" s="27">
        <v>0</v>
      </c>
      <c r="M22" s="27">
        <v>2</v>
      </c>
      <c r="N22" s="27">
        <f>SUM(L22:M22)</f>
        <v>2</v>
      </c>
      <c r="O22" s="39">
        <v>3</v>
      </c>
      <c r="P22" s="39">
        <v>3</v>
      </c>
      <c r="Q22" s="39">
        <v>0</v>
      </c>
      <c r="R22" s="39">
        <v>1</v>
      </c>
      <c r="S22" s="39">
        <v>0</v>
      </c>
      <c r="T22" s="27">
        <f t="shared" si="1"/>
        <v>4</v>
      </c>
      <c r="U22" s="40">
        <f t="shared" si="2"/>
        <v>0.6470588235294118</v>
      </c>
      <c r="V22" s="22">
        <v>450</v>
      </c>
      <c r="W22" s="22" t="s">
        <v>82</v>
      </c>
      <c r="X22" s="22" t="s">
        <v>98</v>
      </c>
      <c r="Y22" s="66">
        <v>6373</v>
      </c>
      <c r="Z22" s="41"/>
      <c r="AA22" s="1" t="s">
        <v>99</v>
      </c>
      <c r="AB22" s="28" t="s">
        <v>140</v>
      </c>
    </row>
    <row r="23" spans="1:28" x14ac:dyDescent="0.3">
      <c r="A23" s="1" t="s">
        <v>65</v>
      </c>
      <c r="B23" s="1" t="s">
        <v>46</v>
      </c>
      <c r="C23" s="27" t="s">
        <v>56</v>
      </c>
      <c r="D23" s="38">
        <v>22</v>
      </c>
      <c r="E23" s="27">
        <v>25</v>
      </c>
      <c r="F23" s="27">
        <v>3</v>
      </c>
      <c r="G23" s="27">
        <v>6</v>
      </c>
      <c r="H23" s="27"/>
      <c r="I23" s="27"/>
      <c r="J23" s="27">
        <v>0</v>
      </c>
      <c r="K23" s="27">
        <v>3</v>
      </c>
      <c r="L23" s="27">
        <v>2</v>
      </c>
      <c r="M23" s="27">
        <v>5</v>
      </c>
      <c r="N23" s="27">
        <f>SUM(L23:M23)</f>
        <v>7</v>
      </c>
      <c r="O23" s="39">
        <v>3</v>
      </c>
      <c r="P23" s="39">
        <v>2</v>
      </c>
      <c r="Q23" s="39">
        <v>0</v>
      </c>
      <c r="R23" s="39">
        <v>1</v>
      </c>
      <c r="S23" s="39">
        <v>1</v>
      </c>
      <c r="T23" s="27">
        <f t="shared" si="1"/>
        <v>6</v>
      </c>
      <c r="U23" s="40">
        <f t="shared" si="2"/>
        <v>0.72</v>
      </c>
      <c r="V23" s="22">
        <v>450</v>
      </c>
      <c r="W23" s="22" t="s">
        <v>82</v>
      </c>
      <c r="X23" s="22" t="s">
        <v>98</v>
      </c>
      <c r="Y23" s="66">
        <v>6373</v>
      </c>
      <c r="Z23" s="41"/>
      <c r="AA23" s="1" t="s">
        <v>99</v>
      </c>
      <c r="AB23" s="28" t="s">
        <v>140</v>
      </c>
    </row>
    <row r="24" spans="1:28" x14ac:dyDescent="0.3">
      <c r="A24" s="43" t="s">
        <v>65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43</v>
      </c>
      <c r="G24" s="44">
        <f t="shared" si="3"/>
        <v>76</v>
      </c>
      <c r="H24" s="44">
        <f t="shared" si="3"/>
        <v>0</v>
      </c>
      <c r="I24" s="44">
        <f t="shared" si="3"/>
        <v>0</v>
      </c>
      <c r="J24" s="44">
        <f t="shared" si="3"/>
        <v>22</v>
      </c>
      <c r="K24" s="44">
        <f t="shared" si="3"/>
        <v>36</v>
      </c>
      <c r="L24" s="44">
        <f t="shared" si="3"/>
        <v>10</v>
      </c>
      <c r="M24" s="44">
        <f t="shared" si="3"/>
        <v>34</v>
      </c>
      <c r="N24" s="44">
        <f t="shared" si="3"/>
        <v>44</v>
      </c>
      <c r="O24" s="44">
        <f t="shared" si="3"/>
        <v>16</v>
      </c>
      <c r="P24" s="44">
        <f t="shared" si="3"/>
        <v>27</v>
      </c>
      <c r="Q24" s="44">
        <f t="shared" si="3"/>
        <v>7</v>
      </c>
      <c r="R24" s="44">
        <f t="shared" si="3"/>
        <v>19</v>
      </c>
      <c r="S24" s="44">
        <f t="shared" si="3"/>
        <v>4</v>
      </c>
      <c r="T24" s="44">
        <f t="shared" si="3"/>
        <v>108</v>
      </c>
      <c r="U24" s="45">
        <f>((T24+Q24+N24-R24)+(O24*2))/E24</f>
        <v>0.71666666666666667</v>
      </c>
      <c r="V24" s="46">
        <v>450</v>
      </c>
      <c r="W24" s="46" t="s">
        <v>82</v>
      </c>
      <c r="X24" s="46" t="s">
        <v>98</v>
      </c>
      <c r="Y24" s="67">
        <v>6373</v>
      </c>
      <c r="Z24" s="70" t="s">
        <v>420</v>
      </c>
      <c r="AA24" s="43" t="s">
        <v>99</v>
      </c>
      <c r="AB24" s="74" t="s">
        <v>140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0.56578947368421051</v>
      </c>
      <c r="H25" s="27"/>
      <c r="I25" s="1"/>
      <c r="J25" s="48" t="s">
        <v>42</v>
      </c>
      <c r="K25" s="50">
        <f>J24/K24</f>
        <v>0.61111111111111116</v>
      </c>
      <c r="L25" s="1"/>
      <c r="M25" s="39" t="s">
        <v>43</v>
      </c>
      <c r="N25" s="51">
        <v>5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s="1" t="s">
        <v>421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22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86</v>
      </c>
      <c r="D35" s="38">
        <v>11</v>
      </c>
      <c r="E35" s="27">
        <v>8</v>
      </c>
      <c r="F35" s="27">
        <v>1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>SUM(L35:M35)</f>
        <v>0</v>
      </c>
      <c r="O35" s="27">
        <v>0</v>
      </c>
      <c r="P35" s="39">
        <v>4</v>
      </c>
      <c r="Q35" s="27">
        <v>0</v>
      </c>
      <c r="R35" s="27">
        <v>0</v>
      </c>
      <c r="S35" s="27">
        <v>0</v>
      </c>
      <c r="T35" s="27">
        <f>(H35*3)+((F35-H35)*2)+J35</f>
        <v>2</v>
      </c>
      <c r="U35" s="40">
        <f>IFERROR(((T35+Q35+N35-R35)+(O35*2))/E35,"")</f>
        <v>0.25</v>
      </c>
      <c r="V35" s="22">
        <v>450</v>
      </c>
      <c r="W35" s="22" t="s">
        <v>97</v>
      </c>
      <c r="X35" s="22" t="s">
        <v>83</v>
      </c>
      <c r="Y35" s="66">
        <v>6373</v>
      </c>
      <c r="Z35" s="41"/>
      <c r="AA35" s="1" t="s">
        <v>84</v>
      </c>
      <c r="AB35" s="28" t="s">
        <v>142</v>
      </c>
    </row>
    <row r="36" spans="1:28" x14ac:dyDescent="0.3">
      <c r="A36" s="1" t="s">
        <v>46</v>
      </c>
      <c r="B36" s="1" t="s">
        <v>65</v>
      </c>
      <c r="C36" s="27" t="s">
        <v>87</v>
      </c>
      <c r="D36" s="38">
        <v>22</v>
      </c>
      <c r="E36" s="27">
        <v>27</v>
      </c>
      <c r="F36" s="27">
        <v>2</v>
      </c>
      <c r="G36" s="27">
        <v>9</v>
      </c>
      <c r="H36" s="27"/>
      <c r="I36" s="27"/>
      <c r="J36" s="27">
        <v>2</v>
      </c>
      <c r="K36" s="27">
        <v>3</v>
      </c>
      <c r="L36" s="27">
        <v>0</v>
      </c>
      <c r="M36" s="27">
        <v>2</v>
      </c>
      <c r="N36" s="27">
        <f t="shared" ref="N36:N41" si="4">SUM(L36:M36)</f>
        <v>2</v>
      </c>
      <c r="O36" s="39">
        <v>4</v>
      </c>
      <c r="P36" s="39">
        <v>2</v>
      </c>
      <c r="Q36" s="39">
        <v>3</v>
      </c>
      <c r="R36" s="39">
        <v>0</v>
      </c>
      <c r="S36" s="39">
        <v>0</v>
      </c>
      <c r="T36" s="39">
        <f t="shared" ref="T36:T41" si="5">(H36*3)+((F36-H36)*2)+J36</f>
        <v>6</v>
      </c>
      <c r="U36" s="40">
        <f t="shared" ref="U36:U46" si="6">IFERROR(((T36+Q36+N36-R36)+(O36*2))/E36,"")</f>
        <v>0.70370370370370372</v>
      </c>
      <c r="V36" s="22">
        <v>450</v>
      </c>
      <c r="W36" s="22" t="s">
        <v>97</v>
      </c>
      <c r="X36" s="22" t="s">
        <v>83</v>
      </c>
      <c r="Y36" s="66">
        <v>6373</v>
      </c>
      <c r="Z36" s="41"/>
      <c r="AA36" s="1" t="s">
        <v>84</v>
      </c>
      <c r="AB36" s="28" t="s">
        <v>142</v>
      </c>
    </row>
    <row r="37" spans="1:28" x14ac:dyDescent="0.3">
      <c r="A37" s="1" t="s">
        <v>46</v>
      </c>
      <c r="B37" s="1" t="s">
        <v>65</v>
      </c>
      <c r="C37" s="27" t="s">
        <v>143</v>
      </c>
      <c r="D37" s="38">
        <v>20</v>
      </c>
      <c r="E37" s="27">
        <v>9</v>
      </c>
      <c r="F37" s="27">
        <v>0</v>
      </c>
      <c r="G37" s="27">
        <v>3</v>
      </c>
      <c r="H37" s="27"/>
      <c r="I37" s="27"/>
      <c r="J37" s="27">
        <v>1</v>
      </c>
      <c r="K37" s="27">
        <v>2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3</v>
      </c>
      <c r="Q37" s="39">
        <v>2</v>
      </c>
      <c r="R37" s="39">
        <v>0</v>
      </c>
      <c r="S37" s="39">
        <v>0</v>
      </c>
      <c r="T37" s="39">
        <f t="shared" si="5"/>
        <v>1</v>
      </c>
      <c r="U37" s="40">
        <f t="shared" si="6"/>
        <v>0.33333333333333331</v>
      </c>
      <c r="V37" s="22">
        <v>450</v>
      </c>
      <c r="W37" s="22" t="s">
        <v>97</v>
      </c>
      <c r="X37" s="22" t="s">
        <v>83</v>
      </c>
      <c r="Y37" s="66">
        <v>6373</v>
      </c>
      <c r="Z37" s="41"/>
      <c r="AA37" s="1" t="s">
        <v>84</v>
      </c>
      <c r="AB37" s="28" t="s">
        <v>142</v>
      </c>
    </row>
    <row r="38" spans="1:28" x14ac:dyDescent="0.3">
      <c r="A38" s="1" t="s">
        <v>46</v>
      </c>
      <c r="B38" s="1" t="s">
        <v>65</v>
      </c>
      <c r="C38" s="27" t="s">
        <v>122</v>
      </c>
      <c r="D38" s="38">
        <v>14</v>
      </c>
      <c r="E38" s="27">
        <v>30</v>
      </c>
      <c r="F38" s="27">
        <v>2</v>
      </c>
      <c r="G38" s="27">
        <v>11</v>
      </c>
      <c r="H38" s="27"/>
      <c r="I38" s="27"/>
      <c r="J38" s="27">
        <v>2</v>
      </c>
      <c r="K38" s="27">
        <v>2</v>
      </c>
      <c r="L38" s="27">
        <v>3</v>
      </c>
      <c r="M38" s="27">
        <v>4</v>
      </c>
      <c r="N38" s="27">
        <f t="shared" si="4"/>
        <v>7</v>
      </c>
      <c r="O38" s="39">
        <v>0</v>
      </c>
      <c r="P38" s="39">
        <v>2</v>
      </c>
      <c r="Q38" s="39">
        <v>0</v>
      </c>
      <c r="R38" s="39">
        <v>0</v>
      </c>
      <c r="S38" s="39">
        <v>0</v>
      </c>
      <c r="T38" s="39">
        <f t="shared" si="5"/>
        <v>6</v>
      </c>
      <c r="U38" s="40">
        <f t="shared" si="6"/>
        <v>0.43333333333333335</v>
      </c>
      <c r="V38" s="22">
        <v>450</v>
      </c>
      <c r="W38" s="22" t="s">
        <v>97</v>
      </c>
      <c r="X38" s="22" t="s">
        <v>83</v>
      </c>
      <c r="Y38" s="66">
        <v>6373</v>
      </c>
      <c r="Z38" s="41"/>
      <c r="AA38" s="1" t="s">
        <v>84</v>
      </c>
      <c r="AB38" s="28" t="s">
        <v>142</v>
      </c>
    </row>
    <row r="39" spans="1:28" x14ac:dyDescent="0.3">
      <c r="A39" s="1" t="s">
        <v>46</v>
      </c>
      <c r="B39" s="1" t="s">
        <v>65</v>
      </c>
      <c r="C39" s="27" t="s">
        <v>123</v>
      </c>
      <c r="D39" s="38">
        <v>32</v>
      </c>
      <c r="E39" s="27">
        <v>2</v>
      </c>
      <c r="F39" s="27">
        <v>0</v>
      </c>
      <c r="G39" s="27">
        <v>2</v>
      </c>
      <c r="H39" s="27"/>
      <c r="I39" s="27"/>
      <c r="J39" s="27">
        <v>1</v>
      </c>
      <c r="K39" s="27">
        <v>2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f t="shared" si="5"/>
        <v>1</v>
      </c>
      <c r="U39" s="40">
        <f t="shared" si="6"/>
        <v>0.5</v>
      </c>
      <c r="V39" s="22">
        <v>450</v>
      </c>
      <c r="W39" s="22" t="s">
        <v>97</v>
      </c>
      <c r="X39" s="22" t="s">
        <v>83</v>
      </c>
      <c r="Y39" s="66">
        <v>6373</v>
      </c>
      <c r="Z39" s="41"/>
      <c r="AA39" s="1" t="s">
        <v>84</v>
      </c>
      <c r="AB39" s="28" t="s">
        <v>142</v>
      </c>
    </row>
    <row r="40" spans="1:28" x14ac:dyDescent="0.3">
      <c r="A40" s="1" t="s">
        <v>46</v>
      </c>
      <c r="B40" s="1" t="s">
        <v>65</v>
      </c>
      <c r="C40" s="27" t="s">
        <v>90</v>
      </c>
      <c r="D40" s="38">
        <v>42</v>
      </c>
      <c r="E40" s="27">
        <v>13</v>
      </c>
      <c r="F40" s="27">
        <v>2</v>
      </c>
      <c r="G40" s="27">
        <v>6</v>
      </c>
      <c r="H40" s="27"/>
      <c r="I40" s="27"/>
      <c r="J40" s="27">
        <v>1</v>
      </c>
      <c r="K40" s="27">
        <v>2</v>
      </c>
      <c r="L40" s="27">
        <v>2</v>
      </c>
      <c r="M40" s="27">
        <v>0</v>
      </c>
      <c r="N40" s="27">
        <f t="shared" si="4"/>
        <v>2</v>
      </c>
      <c r="O40" s="39">
        <v>0</v>
      </c>
      <c r="P40" s="39">
        <v>3</v>
      </c>
      <c r="Q40" s="39">
        <v>0</v>
      </c>
      <c r="R40" s="39">
        <v>0</v>
      </c>
      <c r="S40" s="39">
        <v>0</v>
      </c>
      <c r="T40" s="39">
        <f t="shared" si="5"/>
        <v>5</v>
      </c>
      <c r="U40" s="40">
        <f t="shared" si="6"/>
        <v>0.53846153846153844</v>
      </c>
      <c r="V40" s="22">
        <v>450</v>
      </c>
      <c r="W40" s="22" t="s">
        <v>97</v>
      </c>
      <c r="X40" s="22" t="s">
        <v>83</v>
      </c>
      <c r="Y40" s="66">
        <v>6373</v>
      </c>
      <c r="Z40" s="41"/>
      <c r="AA40" s="1" t="s">
        <v>84</v>
      </c>
      <c r="AB40" s="28" t="s">
        <v>142</v>
      </c>
    </row>
    <row r="41" spans="1:28" x14ac:dyDescent="0.3">
      <c r="A41" s="1" t="s">
        <v>46</v>
      </c>
      <c r="B41" s="1" t="s">
        <v>65</v>
      </c>
      <c r="C41" s="27" t="s">
        <v>91</v>
      </c>
      <c r="D41" s="38">
        <v>15</v>
      </c>
      <c r="E41" s="27">
        <v>33</v>
      </c>
      <c r="F41" s="27">
        <v>9</v>
      </c>
      <c r="G41" s="27">
        <v>15</v>
      </c>
      <c r="H41" s="27"/>
      <c r="I41" s="27"/>
      <c r="J41" s="27">
        <v>7</v>
      </c>
      <c r="K41" s="27">
        <v>12</v>
      </c>
      <c r="L41" s="27">
        <v>2</v>
      </c>
      <c r="M41" s="27">
        <v>6</v>
      </c>
      <c r="N41" s="27">
        <f t="shared" si="4"/>
        <v>8</v>
      </c>
      <c r="O41" s="39">
        <v>3</v>
      </c>
      <c r="P41" s="39">
        <v>2</v>
      </c>
      <c r="Q41" s="39">
        <v>1</v>
      </c>
      <c r="R41" s="39">
        <v>3</v>
      </c>
      <c r="S41" s="39">
        <v>2</v>
      </c>
      <c r="T41" s="39">
        <f t="shared" si="5"/>
        <v>25</v>
      </c>
      <c r="U41" s="40">
        <f t="shared" si="6"/>
        <v>1.1212121212121211</v>
      </c>
      <c r="V41" s="22">
        <v>450</v>
      </c>
      <c r="W41" s="22" t="s">
        <v>97</v>
      </c>
      <c r="X41" s="22" t="s">
        <v>83</v>
      </c>
      <c r="Y41" s="66">
        <v>6373</v>
      </c>
      <c r="Z41" s="41"/>
      <c r="AA41" s="1" t="s">
        <v>84</v>
      </c>
      <c r="AB41" s="28" t="s">
        <v>142</v>
      </c>
    </row>
    <row r="42" spans="1:28" x14ac:dyDescent="0.3">
      <c r="A42" s="1" t="s">
        <v>46</v>
      </c>
      <c r="B42" s="1" t="s">
        <v>65</v>
      </c>
      <c r="C42" s="27" t="s">
        <v>92</v>
      </c>
      <c r="D42" s="38">
        <v>10</v>
      </c>
      <c r="E42" s="27">
        <v>38</v>
      </c>
      <c r="F42" s="27">
        <v>15</v>
      </c>
      <c r="G42" s="27">
        <v>26</v>
      </c>
      <c r="H42" s="27">
        <v>1</v>
      </c>
      <c r="I42" s="27">
        <v>1</v>
      </c>
      <c r="J42" s="27">
        <v>1</v>
      </c>
      <c r="K42" s="27">
        <v>1</v>
      </c>
      <c r="L42" s="27">
        <v>3</v>
      </c>
      <c r="M42" s="27">
        <v>8</v>
      </c>
      <c r="N42" s="27">
        <f>SUM(L42:M42)</f>
        <v>11</v>
      </c>
      <c r="O42" s="39">
        <v>5</v>
      </c>
      <c r="P42" s="39">
        <v>4</v>
      </c>
      <c r="Q42" s="39">
        <v>2</v>
      </c>
      <c r="R42" s="39">
        <v>5</v>
      </c>
      <c r="S42" s="39">
        <v>0</v>
      </c>
      <c r="T42" s="39">
        <f>(H42*3)+((F42-H42)*2)+J42</f>
        <v>32</v>
      </c>
      <c r="U42" s="40">
        <f t="shared" si="6"/>
        <v>1.3157894736842106</v>
      </c>
      <c r="V42" s="22">
        <v>450</v>
      </c>
      <c r="W42" s="22" t="s">
        <v>97</v>
      </c>
      <c r="X42" s="22" t="s">
        <v>83</v>
      </c>
      <c r="Y42" s="66">
        <v>6373</v>
      </c>
      <c r="Z42" s="41"/>
      <c r="AA42" s="1" t="s">
        <v>84</v>
      </c>
      <c r="AB42" s="28" t="s">
        <v>142</v>
      </c>
    </row>
    <row r="43" spans="1:28" x14ac:dyDescent="0.3">
      <c r="A43" s="1" t="s">
        <v>46</v>
      </c>
      <c r="B43" s="1" t="s">
        <v>65</v>
      </c>
      <c r="C43" s="27" t="s">
        <v>93</v>
      </c>
      <c r="D43" s="38">
        <v>33</v>
      </c>
      <c r="E43" s="27">
        <v>8</v>
      </c>
      <c r="F43" s="27">
        <v>0</v>
      </c>
      <c r="G43" s="27">
        <v>2</v>
      </c>
      <c r="H43" s="27"/>
      <c r="I43" s="27"/>
      <c r="J43" s="27">
        <v>0</v>
      </c>
      <c r="K43" s="27">
        <v>0</v>
      </c>
      <c r="L43" s="27">
        <v>1</v>
      </c>
      <c r="M43" s="27">
        <v>1</v>
      </c>
      <c r="N43" s="27">
        <f>SUM(L43:M43)</f>
        <v>2</v>
      </c>
      <c r="O43" s="39">
        <v>0</v>
      </c>
      <c r="P43" s="39">
        <v>1</v>
      </c>
      <c r="Q43" s="39">
        <v>0</v>
      </c>
      <c r="R43" s="39">
        <v>0</v>
      </c>
      <c r="S43" s="39">
        <v>0</v>
      </c>
      <c r="T43" s="39">
        <f>(H43*3)+((F43-H43)*2)+J43</f>
        <v>0</v>
      </c>
      <c r="U43" s="40">
        <f t="shared" si="6"/>
        <v>0.25</v>
      </c>
      <c r="V43" s="22">
        <v>450</v>
      </c>
      <c r="W43" s="22" t="s">
        <v>97</v>
      </c>
      <c r="X43" s="22" t="s">
        <v>83</v>
      </c>
      <c r="Y43" s="66">
        <v>6373</v>
      </c>
      <c r="Z43" s="41"/>
      <c r="AA43" s="1" t="s">
        <v>84</v>
      </c>
      <c r="AB43" s="28" t="s">
        <v>142</v>
      </c>
    </row>
    <row r="44" spans="1:28" x14ac:dyDescent="0.3">
      <c r="A44" s="1" t="s">
        <v>46</v>
      </c>
      <c r="B44" s="1" t="s">
        <v>65</v>
      </c>
      <c r="C44" s="27" t="s">
        <v>94</v>
      </c>
      <c r="D44" s="38">
        <v>24</v>
      </c>
      <c r="E44" s="27">
        <v>20</v>
      </c>
      <c r="F44" s="27">
        <v>5</v>
      </c>
      <c r="G44" s="27">
        <v>9</v>
      </c>
      <c r="H44" s="27"/>
      <c r="I44" s="27"/>
      <c r="J44" s="27">
        <v>2</v>
      </c>
      <c r="K44" s="27">
        <v>4</v>
      </c>
      <c r="L44" s="27">
        <v>1</v>
      </c>
      <c r="M44" s="27">
        <v>0</v>
      </c>
      <c r="N44" s="27">
        <f>SUM(L44:M44)</f>
        <v>1</v>
      </c>
      <c r="O44" s="39">
        <v>2</v>
      </c>
      <c r="P44" s="39">
        <v>3</v>
      </c>
      <c r="Q44" s="39">
        <v>1</v>
      </c>
      <c r="R44" s="39">
        <v>1</v>
      </c>
      <c r="S44" s="39">
        <v>0</v>
      </c>
      <c r="T44" s="39">
        <f>(H44*3)+((F44-H44)*2)+J44</f>
        <v>12</v>
      </c>
      <c r="U44" s="40">
        <f t="shared" si="6"/>
        <v>0.85</v>
      </c>
      <c r="V44" s="22">
        <v>450</v>
      </c>
      <c r="W44" s="22" t="s">
        <v>97</v>
      </c>
      <c r="X44" s="22" t="s">
        <v>83</v>
      </c>
      <c r="Y44" s="66">
        <v>6373</v>
      </c>
      <c r="Z44" s="41"/>
      <c r="AA44" s="1" t="s">
        <v>84</v>
      </c>
      <c r="AB44" s="28" t="s">
        <v>142</v>
      </c>
    </row>
    <row r="45" spans="1:28" x14ac:dyDescent="0.3">
      <c r="A45" s="1" t="s">
        <v>46</v>
      </c>
      <c r="B45" s="1" t="s">
        <v>65</v>
      </c>
      <c r="C45" s="27" t="s">
        <v>95</v>
      </c>
      <c r="D45" s="38">
        <v>35</v>
      </c>
      <c r="E45" s="27">
        <v>39</v>
      </c>
      <c r="F45" s="27">
        <v>1</v>
      </c>
      <c r="G45" s="27">
        <v>3</v>
      </c>
      <c r="H45" s="27"/>
      <c r="I45" s="27"/>
      <c r="J45" s="27">
        <v>7</v>
      </c>
      <c r="K45" s="27">
        <v>8</v>
      </c>
      <c r="L45" s="27">
        <v>6</v>
      </c>
      <c r="M45" s="27">
        <v>2</v>
      </c>
      <c r="N45" s="27">
        <f>SUM(L45:M45)</f>
        <v>8</v>
      </c>
      <c r="O45" s="39">
        <v>1</v>
      </c>
      <c r="P45" s="39">
        <v>2</v>
      </c>
      <c r="Q45" s="39">
        <v>1</v>
      </c>
      <c r="R45" s="39">
        <v>2</v>
      </c>
      <c r="S45" s="39">
        <v>1</v>
      </c>
      <c r="T45" s="39">
        <f>(H45*3)+((F45-H45)*2)+J45</f>
        <v>9</v>
      </c>
      <c r="U45" s="40">
        <f t="shared" si="6"/>
        <v>0.46153846153846156</v>
      </c>
      <c r="V45" s="22">
        <v>450</v>
      </c>
      <c r="W45" s="22" t="s">
        <v>97</v>
      </c>
      <c r="X45" s="22" t="s">
        <v>83</v>
      </c>
      <c r="Y45" s="66">
        <v>6373</v>
      </c>
      <c r="Z45" s="41"/>
      <c r="AA45" s="1" t="s">
        <v>84</v>
      </c>
      <c r="AB45" s="28" t="s">
        <v>142</v>
      </c>
    </row>
    <row r="46" spans="1:28" x14ac:dyDescent="0.3">
      <c r="A46" s="1" t="s">
        <v>46</v>
      </c>
      <c r="B46" s="1" t="s">
        <v>65</v>
      </c>
      <c r="C46" s="27" t="s">
        <v>96</v>
      </c>
      <c r="D46" s="38">
        <v>40</v>
      </c>
      <c r="E46" s="27">
        <v>13</v>
      </c>
      <c r="F46" s="27">
        <v>2</v>
      </c>
      <c r="G46" s="27">
        <v>5</v>
      </c>
      <c r="H46" s="27"/>
      <c r="I46" s="27"/>
      <c r="J46" s="27">
        <v>0</v>
      </c>
      <c r="K46" s="27">
        <v>0</v>
      </c>
      <c r="L46" s="27">
        <v>2</v>
      </c>
      <c r="M46" s="27">
        <v>1</v>
      </c>
      <c r="N46" s="27">
        <f>SUM(L46:M46)</f>
        <v>3</v>
      </c>
      <c r="O46" s="39">
        <v>0</v>
      </c>
      <c r="P46" s="39">
        <v>4</v>
      </c>
      <c r="Q46" s="39">
        <v>1</v>
      </c>
      <c r="R46" s="39">
        <v>2</v>
      </c>
      <c r="S46" s="39">
        <v>1</v>
      </c>
      <c r="T46" s="39">
        <f>(H46*3)+((F46-H46)*2)+J46</f>
        <v>4</v>
      </c>
      <c r="U46" s="40">
        <f t="shared" si="6"/>
        <v>0.46153846153846156</v>
      </c>
      <c r="V46" s="22">
        <v>450</v>
      </c>
      <c r="W46" s="22" t="s">
        <v>97</v>
      </c>
      <c r="X46" s="22" t="s">
        <v>83</v>
      </c>
      <c r="Y46" s="66">
        <v>6373</v>
      </c>
      <c r="Z46" s="41"/>
      <c r="AA46" s="1" t="s">
        <v>84</v>
      </c>
      <c r="AB46" s="28" t="s">
        <v>142</v>
      </c>
    </row>
    <row r="47" spans="1:28" x14ac:dyDescent="0.3">
      <c r="A47" s="43" t="s">
        <v>46</v>
      </c>
      <c r="B47" s="43" t="s">
        <v>65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39</v>
      </c>
      <c r="G47" s="44">
        <f t="shared" si="7"/>
        <v>92</v>
      </c>
      <c r="H47" s="44">
        <f t="shared" si="7"/>
        <v>1</v>
      </c>
      <c r="I47" s="44">
        <f t="shared" si="7"/>
        <v>1</v>
      </c>
      <c r="J47" s="44">
        <f t="shared" si="7"/>
        <v>24</v>
      </c>
      <c r="K47" s="44">
        <f t="shared" si="7"/>
        <v>36</v>
      </c>
      <c r="L47" s="44">
        <f t="shared" si="7"/>
        <v>20</v>
      </c>
      <c r="M47" s="44">
        <f t="shared" si="7"/>
        <v>24</v>
      </c>
      <c r="N47" s="44">
        <f t="shared" si="7"/>
        <v>44</v>
      </c>
      <c r="O47" s="44">
        <f t="shared" si="7"/>
        <v>15</v>
      </c>
      <c r="P47" s="44">
        <f t="shared" si="7"/>
        <v>30</v>
      </c>
      <c r="Q47" s="44">
        <f t="shared" si="7"/>
        <v>11</v>
      </c>
      <c r="R47" s="44">
        <f t="shared" si="7"/>
        <v>13</v>
      </c>
      <c r="S47" s="44">
        <f t="shared" si="7"/>
        <v>4</v>
      </c>
      <c r="T47" s="44">
        <f t="shared" si="7"/>
        <v>103</v>
      </c>
      <c r="U47" s="45">
        <f>((T47+Q47+N47-R47)+(O47*2))/E47</f>
        <v>0.72916666666666663</v>
      </c>
      <c r="V47" s="46">
        <v>450</v>
      </c>
      <c r="W47" s="46" t="s">
        <v>97</v>
      </c>
      <c r="X47" s="46" t="s">
        <v>83</v>
      </c>
      <c r="Y47" s="67">
        <v>6373</v>
      </c>
      <c r="Z47" s="47"/>
      <c r="AA47" s="43" t="s">
        <v>84</v>
      </c>
      <c r="AB47" s="74" t="s">
        <v>142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0.42391304347826086</v>
      </c>
      <c r="H48" s="27"/>
      <c r="I48" s="1"/>
      <c r="J48" s="48" t="s">
        <v>42</v>
      </c>
      <c r="K48" s="50">
        <f>J47/K47</f>
        <v>0.66666666666666663</v>
      </c>
      <c r="L48" s="1"/>
      <c r="M48" s="39" t="s">
        <v>43</v>
      </c>
      <c r="N48" s="51">
        <v>3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pageMargins left="0.25" right="0.25" top="0.75" bottom="0.75" header="0.3" footer="0.3"/>
  <pageSetup scale="64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6D41-C1FD-40FE-B3F2-E5812ED9AE33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29638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86" t="s">
        <v>460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298</v>
      </c>
      <c r="K4" s="16" t="s">
        <v>45</v>
      </c>
      <c r="L4" s="17"/>
      <c r="M4" s="18"/>
      <c r="N4" s="19">
        <v>34</v>
      </c>
      <c r="O4" s="19">
        <v>35</v>
      </c>
      <c r="P4" s="19">
        <v>38</v>
      </c>
      <c r="Q4" s="19">
        <v>19</v>
      </c>
      <c r="R4" s="20"/>
      <c r="S4" s="21">
        <f>SUM(N4:R4)</f>
        <v>126</v>
      </c>
      <c r="T4" s="22">
        <v>452</v>
      </c>
      <c r="Z4" t="s">
        <v>467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299</v>
      </c>
      <c r="K5" s="16" t="s">
        <v>68</v>
      </c>
      <c r="L5" s="17"/>
      <c r="M5" s="18"/>
      <c r="N5" s="19">
        <v>31</v>
      </c>
      <c r="O5" s="19">
        <v>22</v>
      </c>
      <c r="P5" s="19">
        <v>30</v>
      </c>
      <c r="Q5" s="19">
        <v>30</v>
      </c>
      <c r="R5" s="20"/>
      <c r="S5" s="21">
        <f>SUM(N5:R5)</f>
        <v>113</v>
      </c>
      <c r="T5" s="22">
        <v>452</v>
      </c>
      <c r="U5" s="1"/>
      <c r="V5" s="1"/>
      <c r="W5" s="1"/>
    </row>
    <row r="6" spans="1:28" x14ac:dyDescent="0.3">
      <c r="C6" s="63">
        <v>405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134</v>
      </c>
      <c r="D7" s="7" t="s">
        <v>8</v>
      </c>
      <c r="G7" s="1"/>
      <c r="S7" s="1"/>
      <c r="T7" s="25" t="s">
        <v>9</v>
      </c>
      <c r="U7" s="1"/>
      <c r="V7" s="26">
        <v>452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2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32</v>
      </c>
      <c r="E13" s="27">
        <v>10</v>
      </c>
      <c r="F13" s="27">
        <v>3</v>
      </c>
      <c r="G13" s="27">
        <v>3</v>
      </c>
      <c r="H13" s="27"/>
      <c r="I13" s="27"/>
      <c r="J13" s="27">
        <v>1</v>
      </c>
      <c r="K13" s="27">
        <v>1</v>
      </c>
      <c r="L13" s="83"/>
      <c r="M13" s="27">
        <v>3</v>
      </c>
      <c r="N13" s="27">
        <f>SUM(L13:M13)</f>
        <v>3</v>
      </c>
      <c r="O13" s="27">
        <v>1</v>
      </c>
      <c r="P13" s="55">
        <v>6</v>
      </c>
      <c r="Q13" s="83"/>
      <c r="R13" s="83"/>
      <c r="S13" s="83"/>
      <c r="T13" s="27">
        <f>+(F13*2)+J13</f>
        <v>7</v>
      </c>
      <c r="U13" s="40">
        <f>IFERROR(((T13+Q13+N13-R13)+(O13*2))/E13,"")</f>
        <v>1.2</v>
      </c>
      <c r="V13" s="22">
        <v>452</v>
      </c>
      <c r="W13" s="22" t="s">
        <v>97</v>
      </c>
      <c r="X13" s="22" t="s">
        <v>98</v>
      </c>
      <c r="Y13" s="66">
        <v>405</v>
      </c>
      <c r="Z13" s="41"/>
      <c r="AA13" s="1" t="s">
        <v>99</v>
      </c>
      <c r="AB13" s="28" t="s">
        <v>300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10</v>
      </c>
      <c r="E14" s="27">
        <v>45</v>
      </c>
      <c r="F14" s="27">
        <v>8</v>
      </c>
      <c r="G14" s="27">
        <v>14</v>
      </c>
      <c r="H14" s="27"/>
      <c r="I14" s="27"/>
      <c r="J14" s="27">
        <v>1</v>
      </c>
      <c r="K14" s="27">
        <v>1</v>
      </c>
      <c r="L14" s="83"/>
      <c r="M14" s="27">
        <v>3</v>
      </c>
      <c r="N14" s="27">
        <f t="shared" ref="N14" si="0">SUM(L14:M14)</f>
        <v>3</v>
      </c>
      <c r="O14" s="39">
        <v>9</v>
      </c>
      <c r="P14" s="39">
        <v>3</v>
      </c>
      <c r="Q14" s="85"/>
      <c r="R14" s="85"/>
      <c r="S14" s="85"/>
      <c r="T14" s="27">
        <f t="shared" ref="T14:T19" si="1">+(F14*2)+J14</f>
        <v>17</v>
      </c>
      <c r="U14" s="40">
        <f t="shared" ref="U14:U19" si="2">IFERROR(((T14+Q14+N14-R14)+(O14*2))/E14,"")</f>
        <v>0.84444444444444444</v>
      </c>
      <c r="V14" s="22">
        <v>452</v>
      </c>
      <c r="W14" s="22" t="s">
        <v>97</v>
      </c>
      <c r="X14" s="22" t="s">
        <v>98</v>
      </c>
      <c r="Y14" s="66">
        <v>405</v>
      </c>
      <c r="Z14" s="41"/>
      <c r="AA14" s="1" t="s">
        <v>99</v>
      </c>
      <c r="AB14" s="28" t="s">
        <v>300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44</v>
      </c>
      <c r="E15" s="27" t="s">
        <v>478</v>
      </c>
      <c r="F15" s="27"/>
      <c r="G15" s="27"/>
      <c r="H15" s="27"/>
      <c r="I15" s="27"/>
      <c r="J15" s="27"/>
      <c r="K15" s="27"/>
      <c r="L15" s="83"/>
      <c r="M15" s="27"/>
      <c r="N15" s="27"/>
      <c r="O15" s="39"/>
      <c r="P15" s="39"/>
      <c r="Q15" s="85"/>
      <c r="R15" s="85"/>
      <c r="S15" s="85"/>
      <c r="T15" s="27"/>
      <c r="U15" s="40" t="str">
        <f t="shared" ref="U15" si="3">IFERROR(((T15+Q15+N15-R15)+(O15*2))/E15,"")</f>
        <v/>
      </c>
      <c r="V15" s="22">
        <v>452</v>
      </c>
      <c r="W15" s="22" t="s">
        <v>97</v>
      </c>
      <c r="X15" s="22" t="s">
        <v>98</v>
      </c>
      <c r="Y15" s="66">
        <v>405</v>
      </c>
      <c r="Z15" s="41"/>
      <c r="AA15" s="1" t="s">
        <v>99</v>
      </c>
      <c r="AB15" s="28" t="s">
        <v>300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30</v>
      </c>
      <c r="E16" s="27">
        <v>37</v>
      </c>
      <c r="F16" s="27">
        <v>6</v>
      </c>
      <c r="G16" s="27">
        <v>12</v>
      </c>
      <c r="H16" s="27"/>
      <c r="I16" s="27"/>
      <c r="J16" s="27">
        <v>14</v>
      </c>
      <c r="K16" s="27">
        <v>18</v>
      </c>
      <c r="L16" s="83"/>
      <c r="M16" s="27">
        <v>15</v>
      </c>
      <c r="N16" s="27">
        <f t="shared" ref="N16" si="4">SUM(L16:M16)</f>
        <v>15</v>
      </c>
      <c r="O16" s="39">
        <v>3</v>
      </c>
      <c r="P16" s="39">
        <v>3</v>
      </c>
      <c r="Q16" s="85"/>
      <c r="R16" s="85"/>
      <c r="S16" s="85"/>
      <c r="T16" s="27">
        <f t="shared" si="1"/>
        <v>26</v>
      </c>
      <c r="U16" s="40">
        <f t="shared" si="2"/>
        <v>1.2702702702702702</v>
      </c>
      <c r="V16" s="22">
        <v>452</v>
      </c>
      <c r="W16" s="22" t="s">
        <v>97</v>
      </c>
      <c r="X16" s="22" t="s">
        <v>98</v>
      </c>
      <c r="Y16" s="66">
        <v>405</v>
      </c>
      <c r="Z16" s="41"/>
      <c r="AA16" s="1" t="s">
        <v>99</v>
      </c>
      <c r="AB16" s="28" t="s">
        <v>300</v>
      </c>
    </row>
    <row r="17" spans="1:28" x14ac:dyDescent="0.3">
      <c r="A17" s="1" t="s">
        <v>67</v>
      </c>
      <c r="B17" s="1" t="s">
        <v>46</v>
      </c>
      <c r="C17" s="27" t="s">
        <v>52</v>
      </c>
      <c r="D17" s="38">
        <v>11</v>
      </c>
      <c r="E17" s="27" t="s">
        <v>478</v>
      </c>
      <c r="F17" s="27"/>
      <c r="G17" s="27"/>
      <c r="H17" s="27"/>
      <c r="I17" s="27"/>
      <c r="J17" s="27"/>
      <c r="K17" s="27"/>
      <c r="L17" s="83"/>
      <c r="M17" s="27"/>
      <c r="N17" s="27"/>
      <c r="O17" s="39"/>
      <c r="P17" s="39"/>
      <c r="Q17" s="85"/>
      <c r="R17" s="85"/>
      <c r="S17" s="85"/>
      <c r="T17" s="27"/>
      <c r="U17" s="40"/>
      <c r="V17" s="22">
        <v>452</v>
      </c>
      <c r="W17" s="22" t="s">
        <v>97</v>
      </c>
      <c r="X17" s="22" t="s">
        <v>98</v>
      </c>
      <c r="Y17" s="66">
        <v>405</v>
      </c>
      <c r="Z17" s="41"/>
      <c r="AA17" s="1" t="s">
        <v>99</v>
      </c>
      <c r="AB17" s="28" t="s">
        <v>300</v>
      </c>
    </row>
    <row r="18" spans="1:28" x14ac:dyDescent="0.3">
      <c r="A18" s="1" t="s">
        <v>67</v>
      </c>
      <c r="B18" s="1" t="s">
        <v>46</v>
      </c>
      <c r="C18" s="27" t="s">
        <v>53</v>
      </c>
      <c r="D18" s="38">
        <v>31</v>
      </c>
      <c r="E18" s="27">
        <v>35</v>
      </c>
      <c r="F18" s="27">
        <v>7</v>
      </c>
      <c r="G18" s="27">
        <v>14</v>
      </c>
      <c r="H18" s="27"/>
      <c r="I18" s="27"/>
      <c r="J18" s="27">
        <v>7</v>
      </c>
      <c r="K18" s="27">
        <v>9</v>
      </c>
      <c r="L18" s="83"/>
      <c r="M18" s="27">
        <v>10</v>
      </c>
      <c r="N18" s="27">
        <f t="shared" ref="N18:N24" si="5">SUM(L18:M18)</f>
        <v>10</v>
      </c>
      <c r="O18" s="39">
        <v>2</v>
      </c>
      <c r="P18" s="39">
        <v>3</v>
      </c>
      <c r="Q18" s="85"/>
      <c r="R18" s="85"/>
      <c r="S18" s="85"/>
      <c r="T18" s="27">
        <f t="shared" si="1"/>
        <v>21</v>
      </c>
      <c r="U18" s="40">
        <f t="shared" si="2"/>
        <v>1</v>
      </c>
      <c r="V18" s="22">
        <v>452</v>
      </c>
      <c r="W18" s="22" t="s">
        <v>97</v>
      </c>
      <c r="X18" s="22" t="s">
        <v>98</v>
      </c>
      <c r="Y18" s="66">
        <v>405</v>
      </c>
      <c r="Z18" s="41"/>
      <c r="AA18" s="1" t="s">
        <v>99</v>
      </c>
      <c r="AB18" s="28" t="s">
        <v>300</v>
      </c>
    </row>
    <row r="19" spans="1:28" x14ac:dyDescent="0.3">
      <c r="A19" s="1" t="s">
        <v>67</v>
      </c>
      <c r="B19" s="1" t="s">
        <v>46</v>
      </c>
      <c r="C19" s="27" t="s">
        <v>54</v>
      </c>
      <c r="D19" s="38">
        <v>33</v>
      </c>
      <c r="E19" s="27">
        <v>38</v>
      </c>
      <c r="F19" s="27">
        <v>4</v>
      </c>
      <c r="G19" s="27">
        <v>8</v>
      </c>
      <c r="H19" s="27"/>
      <c r="I19" s="27"/>
      <c r="J19" s="27">
        <v>6</v>
      </c>
      <c r="K19" s="27">
        <v>6</v>
      </c>
      <c r="L19" s="83"/>
      <c r="M19" s="27">
        <v>4</v>
      </c>
      <c r="N19" s="27">
        <f t="shared" si="5"/>
        <v>4</v>
      </c>
      <c r="O19" s="39">
        <v>2</v>
      </c>
      <c r="P19" s="39">
        <v>4</v>
      </c>
      <c r="Q19" s="85"/>
      <c r="R19" s="85"/>
      <c r="S19" s="85"/>
      <c r="T19" s="27">
        <f t="shared" si="1"/>
        <v>14</v>
      </c>
      <c r="U19" s="40">
        <f t="shared" si="2"/>
        <v>0.57894736842105265</v>
      </c>
      <c r="V19" s="22">
        <v>452</v>
      </c>
      <c r="W19" s="22" t="s">
        <v>97</v>
      </c>
      <c r="X19" s="22" t="s">
        <v>98</v>
      </c>
      <c r="Y19" s="66">
        <v>405</v>
      </c>
      <c r="Z19" s="41"/>
      <c r="AA19" s="1" t="s">
        <v>99</v>
      </c>
      <c r="AB19" s="28" t="s">
        <v>300</v>
      </c>
    </row>
    <row r="20" spans="1:28" x14ac:dyDescent="0.3">
      <c r="A20" s="1" t="s">
        <v>67</v>
      </c>
      <c r="B20" s="1" t="s">
        <v>46</v>
      </c>
      <c r="C20" s="27" t="s">
        <v>150</v>
      </c>
      <c r="D20" s="38">
        <v>34</v>
      </c>
      <c r="E20" s="27">
        <v>1</v>
      </c>
      <c r="F20" s="27">
        <v>0</v>
      </c>
      <c r="G20" s="27">
        <v>0</v>
      </c>
      <c r="H20" s="27"/>
      <c r="I20" s="27"/>
      <c r="J20" s="27">
        <v>0</v>
      </c>
      <c r="K20" s="27">
        <v>0</v>
      </c>
      <c r="L20" s="83"/>
      <c r="M20" s="27">
        <v>0</v>
      </c>
      <c r="N20" s="27">
        <f t="shared" si="5"/>
        <v>0</v>
      </c>
      <c r="O20" s="39">
        <v>0</v>
      </c>
      <c r="P20" s="39">
        <v>0</v>
      </c>
      <c r="Q20" s="85"/>
      <c r="R20" s="85"/>
      <c r="S20" s="85"/>
      <c r="T20" s="27">
        <f t="shared" ref="T20:T24" si="6">+(F20*2)+J20</f>
        <v>0</v>
      </c>
      <c r="U20" s="40">
        <f t="shared" ref="U20:U24" si="7">IFERROR(((T20+Q20+N20-R20)+(O20*2))/E20,"")</f>
        <v>0</v>
      </c>
      <c r="V20" s="22">
        <v>452</v>
      </c>
      <c r="W20" s="22" t="s">
        <v>97</v>
      </c>
      <c r="X20" s="22" t="s">
        <v>98</v>
      </c>
      <c r="Y20" s="66">
        <v>405</v>
      </c>
      <c r="Z20" s="41"/>
      <c r="AA20" s="1" t="s">
        <v>99</v>
      </c>
      <c r="AB20" s="28" t="s">
        <v>300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23</v>
      </c>
      <c r="E21" s="27">
        <v>42</v>
      </c>
      <c r="F21" s="27">
        <v>6</v>
      </c>
      <c r="G21" s="27">
        <v>14</v>
      </c>
      <c r="H21" s="27"/>
      <c r="I21" s="27"/>
      <c r="J21" s="27">
        <v>17</v>
      </c>
      <c r="K21" s="27">
        <v>23</v>
      </c>
      <c r="L21" s="83"/>
      <c r="M21" s="27">
        <v>4</v>
      </c>
      <c r="N21" s="27">
        <f t="shared" si="5"/>
        <v>4</v>
      </c>
      <c r="O21" s="39">
        <v>7</v>
      </c>
      <c r="P21" s="39">
        <v>4</v>
      </c>
      <c r="Q21" s="85"/>
      <c r="R21" s="85"/>
      <c r="S21" s="85"/>
      <c r="T21" s="27">
        <f t="shared" si="6"/>
        <v>29</v>
      </c>
      <c r="U21" s="40">
        <f t="shared" si="7"/>
        <v>1.1190476190476191</v>
      </c>
      <c r="V21" s="22">
        <v>452</v>
      </c>
      <c r="W21" s="22" t="s">
        <v>97</v>
      </c>
      <c r="X21" s="22" t="s">
        <v>98</v>
      </c>
      <c r="Y21" s="66">
        <v>405</v>
      </c>
      <c r="Z21" s="41"/>
      <c r="AA21" s="1" t="s">
        <v>99</v>
      </c>
      <c r="AB21" s="28" t="s">
        <v>300</v>
      </c>
    </row>
    <row r="22" spans="1:28" x14ac:dyDescent="0.3">
      <c r="A22" s="1" t="s">
        <v>67</v>
      </c>
      <c r="B22" s="1" t="s">
        <v>46</v>
      </c>
      <c r="C22" s="27" t="s">
        <v>141</v>
      </c>
      <c r="D22" s="38">
        <v>15</v>
      </c>
      <c r="E22" s="27">
        <v>4</v>
      </c>
      <c r="F22" s="27">
        <v>0</v>
      </c>
      <c r="G22" s="27">
        <v>3</v>
      </c>
      <c r="H22" s="27"/>
      <c r="I22" s="27"/>
      <c r="J22" s="27">
        <v>0</v>
      </c>
      <c r="K22" s="27">
        <v>0</v>
      </c>
      <c r="L22" s="83"/>
      <c r="M22" s="27">
        <v>1</v>
      </c>
      <c r="N22" s="27">
        <f t="shared" si="5"/>
        <v>1</v>
      </c>
      <c r="O22" s="39">
        <v>0</v>
      </c>
      <c r="P22" s="39">
        <v>1</v>
      </c>
      <c r="Q22" s="85"/>
      <c r="R22" s="85"/>
      <c r="S22" s="85"/>
      <c r="T22" s="27">
        <f t="shared" si="6"/>
        <v>0</v>
      </c>
      <c r="U22" s="40">
        <f t="shared" si="7"/>
        <v>0.25</v>
      </c>
      <c r="V22" s="22">
        <v>452</v>
      </c>
      <c r="W22" s="22" t="s">
        <v>97</v>
      </c>
      <c r="X22" s="22" t="s">
        <v>98</v>
      </c>
      <c r="Y22" s="66">
        <v>405</v>
      </c>
      <c r="Z22" s="41"/>
      <c r="AA22" s="1" t="s">
        <v>99</v>
      </c>
      <c r="AB22" s="28" t="s">
        <v>300</v>
      </c>
    </row>
    <row r="23" spans="1:28" x14ac:dyDescent="0.3">
      <c r="A23" s="1" t="s">
        <v>67</v>
      </c>
      <c r="B23" s="1" t="s">
        <v>46</v>
      </c>
      <c r="C23" s="27" t="s">
        <v>56</v>
      </c>
      <c r="D23" s="38">
        <v>22</v>
      </c>
      <c r="E23" s="27">
        <v>23</v>
      </c>
      <c r="F23" s="27">
        <v>4</v>
      </c>
      <c r="G23" s="27">
        <v>6</v>
      </c>
      <c r="H23" s="27"/>
      <c r="I23" s="27"/>
      <c r="J23" s="27">
        <v>3</v>
      </c>
      <c r="K23" s="27">
        <v>4</v>
      </c>
      <c r="L23" s="83"/>
      <c r="M23" s="27">
        <v>4</v>
      </c>
      <c r="N23" s="27">
        <f t="shared" si="5"/>
        <v>4</v>
      </c>
      <c r="O23" s="39">
        <v>1</v>
      </c>
      <c r="P23" s="39">
        <v>4</v>
      </c>
      <c r="Q23" s="85"/>
      <c r="R23" s="85"/>
      <c r="S23" s="85"/>
      <c r="T23" s="27">
        <f t="shared" si="6"/>
        <v>11</v>
      </c>
      <c r="U23" s="40">
        <f t="shared" si="7"/>
        <v>0.73913043478260865</v>
      </c>
      <c r="V23" s="22">
        <v>452</v>
      </c>
      <c r="W23" s="22" t="s">
        <v>97</v>
      </c>
      <c r="X23" s="22" t="s">
        <v>98</v>
      </c>
      <c r="Y23" s="66">
        <v>405</v>
      </c>
      <c r="Z23" s="41"/>
      <c r="AA23" s="1" t="s">
        <v>99</v>
      </c>
      <c r="AB23" s="28" t="s">
        <v>300</v>
      </c>
    </row>
    <row r="24" spans="1:28" x14ac:dyDescent="0.3">
      <c r="A24" s="1" t="s">
        <v>67</v>
      </c>
      <c r="B24" s="1" t="s">
        <v>46</v>
      </c>
      <c r="C24" s="27" t="s">
        <v>399</v>
      </c>
      <c r="D24" s="57"/>
      <c r="E24" s="27">
        <v>5</v>
      </c>
      <c r="F24" s="27">
        <v>0</v>
      </c>
      <c r="G24" s="27">
        <v>1</v>
      </c>
      <c r="H24" s="27"/>
      <c r="I24" s="27"/>
      <c r="J24" s="27">
        <v>1</v>
      </c>
      <c r="K24" s="27">
        <v>3</v>
      </c>
      <c r="L24" s="83"/>
      <c r="M24" s="27">
        <v>2</v>
      </c>
      <c r="N24" s="27">
        <f t="shared" si="5"/>
        <v>2</v>
      </c>
      <c r="O24" s="39">
        <v>2</v>
      </c>
      <c r="P24" s="39">
        <v>0</v>
      </c>
      <c r="Q24" s="85"/>
      <c r="R24" s="85"/>
      <c r="S24" s="85"/>
      <c r="T24" s="27">
        <f t="shared" si="6"/>
        <v>1</v>
      </c>
      <c r="U24" s="40">
        <f t="shared" si="7"/>
        <v>1.4</v>
      </c>
      <c r="V24" s="22">
        <v>452</v>
      </c>
      <c r="W24" s="22" t="s">
        <v>97</v>
      </c>
      <c r="X24" s="22" t="s">
        <v>98</v>
      </c>
      <c r="Y24" s="66">
        <v>405</v>
      </c>
      <c r="Z24" s="41"/>
      <c r="AA24" s="1" t="s">
        <v>99</v>
      </c>
      <c r="AB24" s="28" t="s">
        <v>300</v>
      </c>
    </row>
    <row r="25" spans="1:28" x14ac:dyDescent="0.3">
      <c r="A25" s="1" t="s">
        <v>67</v>
      </c>
      <c r="B25" s="1" t="s">
        <v>46</v>
      </c>
      <c r="C25" s="55" t="s">
        <v>39</v>
      </c>
      <c r="D25" s="1"/>
      <c r="E25" s="55"/>
      <c r="F25" s="42"/>
      <c r="G25" s="42"/>
      <c r="H25" s="42"/>
      <c r="I25" s="42"/>
      <c r="J25" s="42"/>
      <c r="K25" s="55"/>
      <c r="L25" s="42"/>
      <c r="M25" s="42"/>
      <c r="N25" s="27"/>
      <c r="O25" s="55"/>
      <c r="P25" s="55"/>
      <c r="Q25" s="55"/>
      <c r="R25" s="55">
        <v>22</v>
      </c>
      <c r="S25" s="42"/>
      <c r="T25" s="27"/>
      <c r="U25" s="40" t="str">
        <f t="shared" ref="U25" si="8">_xlfn.IFNA("",((T25+Q25+N25-R25)+(O25*2))/E25)</f>
        <v/>
      </c>
      <c r="V25" s="22">
        <v>452</v>
      </c>
      <c r="W25" s="22" t="s">
        <v>97</v>
      </c>
      <c r="X25" s="22" t="s">
        <v>98</v>
      </c>
      <c r="Y25" s="66">
        <v>405</v>
      </c>
      <c r="Z25" s="41"/>
      <c r="AA25" s="1" t="s">
        <v>99</v>
      </c>
      <c r="AB25" s="28" t="s">
        <v>300</v>
      </c>
    </row>
    <row r="26" spans="1:28" x14ac:dyDescent="0.3">
      <c r="A26" s="43" t="s">
        <v>67</v>
      </c>
      <c r="B26" s="43" t="s">
        <v>46</v>
      </c>
      <c r="C26" s="44" t="s">
        <v>40</v>
      </c>
      <c r="D26" s="43"/>
      <c r="E26" s="44">
        <f t="shared" ref="E26:T26" si="9">SUM(E13:E25)</f>
        <v>240</v>
      </c>
      <c r="F26" s="44">
        <f t="shared" si="9"/>
        <v>38</v>
      </c>
      <c r="G26" s="44">
        <f t="shared" si="9"/>
        <v>75</v>
      </c>
      <c r="H26" s="44">
        <f t="shared" si="9"/>
        <v>0</v>
      </c>
      <c r="I26" s="44">
        <f t="shared" si="9"/>
        <v>0</v>
      </c>
      <c r="J26" s="44">
        <f t="shared" si="9"/>
        <v>50</v>
      </c>
      <c r="K26" s="44">
        <f t="shared" si="9"/>
        <v>65</v>
      </c>
      <c r="L26" s="44">
        <f t="shared" si="9"/>
        <v>0</v>
      </c>
      <c r="M26" s="44">
        <f t="shared" si="9"/>
        <v>46</v>
      </c>
      <c r="N26" s="44">
        <f t="shared" si="9"/>
        <v>46</v>
      </c>
      <c r="O26" s="44">
        <f t="shared" si="9"/>
        <v>27</v>
      </c>
      <c r="P26" s="44">
        <f t="shared" si="9"/>
        <v>28</v>
      </c>
      <c r="Q26" s="44">
        <f t="shared" si="9"/>
        <v>0</v>
      </c>
      <c r="R26" s="44">
        <f t="shared" si="9"/>
        <v>22</v>
      </c>
      <c r="S26" s="44">
        <f t="shared" si="9"/>
        <v>0</v>
      </c>
      <c r="T26" s="44">
        <f t="shared" si="9"/>
        <v>126</v>
      </c>
      <c r="U26" s="45">
        <f>((T26+Q26+N26-R26)+(O26*2))/E26</f>
        <v>0.85</v>
      </c>
      <c r="V26" s="46">
        <v>452</v>
      </c>
      <c r="W26" s="46" t="s">
        <v>97</v>
      </c>
      <c r="X26" s="46" t="s">
        <v>98</v>
      </c>
      <c r="Y26" s="67">
        <v>405</v>
      </c>
      <c r="Z26" s="70" t="s">
        <v>462</v>
      </c>
      <c r="AA26" s="43" t="s">
        <v>99</v>
      </c>
      <c r="AB26" s="71" t="s">
        <v>300</v>
      </c>
    </row>
    <row r="27" spans="1:28" x14ac:dyDescent="0.3">
      <c r="A27" s="1"/>
      <c r="B27" s="1"/>
      <c r="C27" s="1"/>
      <c r="D27" s="1"/>
      <c r="F27" s="48" t="s">
        <v>41</v>
      </c>
      <c r="G27" s="49">
        <f>F26/G26</f>
        <v>0.50666666666666671</v>
      </c>
      <c r="H27" s="27"/>
      <c r="I27" s="1"/>
      <c r="J27" s="48" t="s">
        <v>42</v>
      </c>
      <c r="K27" s="50">
        <f>J26/K26</f>
        <v>0.76923076923076927</v>
      </c>
      <c r="L27" s="1"/>
      <c r="M27" s="39" t="s">
        <v>43</v>
      </c>
      <c r="N27" s="51">
        <v>12</v>
      </c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t="s">
        <v>461</v>
      </c>
      <c r="E29" s="1"/>
      <c r="F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2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22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205</v>
      </c>
      <c r="D35" s="38">
        <v>44</v>
      </c>
      <c r="E35" s="27">
        <v>41</v>
      </c>
      <c r="F35" s="27">
        <v>13</v>
      </c>
      <c r="G35" s="27">
        <v>27</v>
      </c>
      <c r="H35" s="27"/>
      <c r="I35" s="27"/>
      <c r="J35" s="27">
        <v>9</v>
      </c>
      <c r="K35" s="27">
        <v>10</v>
      </c>
      <c r="L35" s="83"/>
      <c r="M35" s="27">
        <v>1</v>
      </c>
      <c r="N35" s="27">
        <f>SUM(L35:M35)</f>
        <v>1</v>
      </c>
      <c r="O35" s="27">
        <v>2</v>
      </c>
      <c r="P35" s="39">
        <v>4</v>
      </c>
      <c r="Q35" s="83"/>
      <c r="R35" s="83"/>
      <c r="S35" s="83"/>
      <c r="T35" s="27">
        <f>(H35*3)+((F35-H35)*2)+J35</f>
        <v>35</v>
      </c>
      <c r="U35" s="40">
        <f>IFERROR(((T35+Q35+N35-R35)+(O35*2))/E35,"")</f>
        <v>0.97560975609756095</v>
      </c>
      <c r="V35" s="22">
        <v>452</v>
      </c>
      <c r="W35" s="22" t="s">
        <v>82</v>
      </c>
      <c r="X35" s="22" t="s">
        <v>83</v>
      </c>
      <c r="Y35" s="66">
        <v>405</v>
      </c>
      <c r="Z35" s="41"/>
      <c r="AA35" s="1" t="s">
        <v>206</v>
      </c>
      <c r="AB35" s="28" t="s">
        <v>301</v>
      </c>
    </row>
    <row r="36" spans="1:28" x14ac:dyDescent="0.3">
      <c r="A36" s="1" t="s">
        <v>46</v>
      </c>
      <c r="B36" s="1" t="s">
        <v>67</v>
      </c>
      <c r="C36" s="27" t="s">
        <v>158</v>
      </c>
      <c r="D36" s="38">
        <v>51</v>
      </c>
      <c r="E36" s="27">
        <v>27</v>
      </c>
      <c r="F36" s="27">
        <v>2</v>
      </c>
      <c r="G36" s="27">
        <v>8</v>
      </c>
      <c r="H36" s="27"/>
      <c r="I36" s="27"/>
      <c r="J36" s="27">
        <v>2</v>
      </c>
      <c r="K36" s="27">
        <v>2</v>
      </c>
      <c r="L36" s="83"/>
      <c r="M36" s="27">
        <v>9</v>
      </c>
      <c r="N36" s="27">
        <f t="shared" ref="N36:N41" si="10">SUM(L36:M36)</f>
        <v>9</v>
      </c>
      <c r="O36" s="39">
        <v>0</v>
      </c>
      <c r="P36" s="39">
        <v>5</v>
      </c>
      <c r="Q36" s="85"/>
      <c r="R36" s="85"/>
      <c r="S36" s="85"/>
      <c r="T36" s="39">
        <f t="shared" ref="T36:T41" si="11">(H36*3)+((F36-H36)*2)+J36</f>
        <v>6</v>
      </c>
      <c r="U36" s="40">
        <f t="shared" ref="U36:U45" si="12">IFERROR(((T36+Q36+N36-R36)+(O36*2))/E36,"")</f>
        <v>0.55555555555555558</v>
      </c>
      <c r="V36" s="22">
        <v>452</v>
      </c>
      <c r="W36" s="22" t="s">
        <v>82</v>
      </c>
      <c r="X36" s="22" t="s">
        <v>83</v>
      </c>
      <c r="Y36" s="66">
        <v>405</v>
      </c>
      <c r="Z36" s="41"/>
      <c r="AA36" s="1" t="s">
        <v>206</v>
      </c>
      <c r="AB36" s="28" t="s">
        <v>301</v>
      </c>
    </row>
    <row r="37" spans="1:28" x14ac:dyDescent="0.3">
      <c r="A37" s="1" t="s">
        <v>46</v>
      </c>
      <c r="B37" s="1" t="s">
        <v>67</v>
      </c>
      <c r="C37" s="27" t="s">
        <v>208</v>
      </c>
      <c r="D37" s="38">
        <v>50</v>
      </c>
      <c r="E37" s="27">
        <v>30</v>
      </c>
      <c r="F37" s="27">
        <v>6</v>
      </c>
      <c r="G37" s="27">
        <v>9</v>
      </c>
      <c r="H37" s="27"/>
      <c r="I37" s="27"/>
      <c r="J37" s="27">
        <v>8</v>
      </c>
      <c r="K37" s="27">
        <v>19</v>
      </c>
      <c r="L37" s="83"/>
      <c r="M37" s="27">
        <v>12</v>
      </c>
      <c r="N37" s="27">
        <f t="shared" si="10"/>
        <v>12</v>
      </c>
      <c r="O37" s="39">
        <v>0</v>
      </c>
      <c r="P37" s="39">
        <v>5</v>
      </c>
      <c r="Q37" s="85"/>
      <c r="R37" s="85"/>
      <c r="S37" s="85"/>
      <c r="T37" s="39">
        <f t="shared" si="11"/>
        <v>20</v>
      </c>
      <c r="U37" s="40">
        <f t="shared" si="12"/>
        <v>1.0666666666666667</v>
      </c>
      <c r="V37" s="22">
        <v>452</v>
      </c>
      <c r="W37" s="22" t="s">
        <v>82</v>
      </c>
      <c r="X37" s="22" t="s">
        <v>83</v>
      </c>
      <c r="Y37" s="66">
        <v>405</v>
      </c>
      <c r="Z37" s="41"/>
      <c r="AA37" s="1" t="s">
        <v>206</v>
      </c>
      <c r="AB37" s="28" t="s">
        <v>301</v>
      </c>
    </row>
    <row r="38" spans="1:28" x14ac:dyDescent="0.3">
      <c r="A38" s="1" t="s">
        <v>46</v>
      </c>
      <c r="B38" s="1" t="s">
        <v>67</v>
      </c>
      <c r="C38" s="27" t="s">
        <v>336</v>
      </c>
      <c r="D38" s="38">
        <v>32</v>
      </c>
      <c r="E38" s="27">
        <v>17</v>
      </c>
      <c r="F38" s="27">
        <v>1</v>
      </c>
      <c r="G38" s="27">
        <v>4</v>
      </c>
      <c r="H38" s="27"/>
      <c r="I38" s="27"/>
      <c r="J38" s="27">
        <v>0</v>
      </c>
      <c r="K38" s="27">
        <v>0</v>
      </c>
      <c r="L38" s="83"/>
      <c r="M38" s="27">
        <v>2</v>
      </c>
      <c r="N38" s="27">
        <f t="shared" si="10"/>
        <v>2</v>
      </c>
      <c r="O38" s="39">
        <v>2</v>
      </c>
      <c r="P38" s="39">
        <v>4</v>
      </c>
      <c r="Q38" s="85"/>
      <c r="R38" s="85"/>
      <c r="S38" s="85"/>
      <c r="T38" s="39">
        <f t="shared" si="11"/>
        <v>2</v>
      </c>
      <c r="U38" s="40">
        <f t="shared" si="12"/>
        <v>0.47058823529411764</v>
      </c>
      <c r="V38" s="22">
        <v>452</v>
      </c>
      <c r="W38" s="22" t="s">
        <v>82</v>
      </c>
      <c r="X38" s="22" t="s">
        <v>83</v>
      </c>
      <c r="Y38" s="66">
        <v>405</v>
      </c>
      <c r="Z38" s="41"/>
      <c r="AA38" s="1" t="s">
        <v>206</v>
      </c>
      <c r="AB38" s="28" t="s">
        <v>301</v>
      </c>
    </row>
    <row r="39" spans="1:28" x14ac:dyDescent="0.3">
      <c r="A39" s="1" t="s">
        <v>46</v>
      </c>
      <c r="B39" s="1" t="s">
        <v>67</v>
      </c>
      <c r="C39" s="27" t="s">
        <v>210</v>
      </c>
      <c r="D39" s="38">
        <v>43</v>
      </c>
      <c r="E39" s="27">
        <v>27</v>
      </c>
      <c r="F39" s="27">
        <v>7</v>
      </c>
      <c r="G39" s="27">
        <v>10</v>
      </c>
      <c r="H39" s="27"/>
      <c r="I39" s="27"/>
      <c r="J39" s="27">
        <v>2</v>
      </c>
      <c r="K39" s="27">
        <v>2</v>
      </c>
      <c r="L39" s="83"/>
      <c r="M39" s="27">
        <v>7</v>
      </c>
      <c r="N39" s="27">
        <f t="shared" si="10"/>
        <v>7</v>
      </c>
      <c r="O39" s="39">
        <v>1</v>
      </c>
      <c r="P39" s="39">
        <v>4</v>
      </c>
      <c r="Q39" s="85"/>
      <c r="R39" s="85"/>
      <c r="S39" s="85"/>
      <c r="T39" s="39">
        <f t="shared" si="11"/>
        <v>16</v>
      </c>
      <c r="U39" s="40">
        <f t="shared" si="12"/>
        <v>0.92592592592592593</v>
      </c>
      <c r="V39" s="22">
        <v>452</v>
      </c>
      <c r="W39" s="22" t="s">
        <v>82</v>
      </c>
      <c r="X39" s="22" t="s">
        <v>83</v>
      </c>
      <c r="Y39" s="66">
        <v>405</v>
      </c>
      <c r="Z39" s="41"/>
      <c r="AA39" s="1" t="s">
        <v>206</v>
      </c>
      <c r="AB39" s="28" t="s">
        <v>301</v>
      </c>
    </row>
    <row r="40" spans="1:28" x14ac:dyDescent="0.3">
      <c r="A40" s="1" t="s">
        <v>46</v>
      </c>
      <c r="B40" s="1" t="s">
        <v>67</v>
      </c>
      <c r="C40" s="27" t="s">
        <v>211</v>
      </c>
      <c r="D40" s="38">
        <v>10</v>
      </c>
      <c r="E40" s="27">
        <v>25</v>
      </c>
      <c r="F40" s="27">
        <v>6</v>
      </c>
      <c r="G40" s="27">
        <v>10</v>
      </c>
      <c r="H40" s="27"/>
      <c r="I40" s="27"/>
      <c r="J40" s="27">
        <v>0</v>
      </c>
      <c r="K40" s="27">
        <v>0</v>
      </c>
      <c r="L40" s="83"/>
      <c r="M40" s="27">
        <v>3</v>
      </c>
      <c r="N40" s="27">
        <f t="shared" si="10"/>
        <v>3</v>
      </c>
      <c r="O40" s="39">
        <v>7</v>
      </c>
      <c r="P40" s="39">
        <v>5</v>
      </c>
      <c r="Q40" s="85"/>
      <c r="R40" s="85"/>
      <c r="S40" s="85"/>
      <c r="T40" s="39">
        <f t="shared" si="11"/>
        <v>12</v>
      </c>
      <c r="U40" s="40">
        <f t="shared" si="12"/>
        <v>1.1599999999999999</v>
      </c>
      <c r="V40" s="22">
        <v>452</v>
      </c>
      <c r="W40" s="22" t="s">
        <v>82</v>
      </c>
      <c r="X40" s="22" t="s">
        <v>83</v>
      </c>
      <c r="Y40" s="66">
        <v>405</v>
      </c>
      <c r="Z40" s="41"/>
      <c r="AA40" s="1" t="s">
        <v>206</v>
      </c>
      <c r="AB40" s="28" t="s">
        <v>301</v>
      </c>
    </row>
    <row r="41" spans="1:28" x14ac:dyDescent="0.3">
      <c r="A41" s="1" t="s">
        <v>46</v>
      </c>
      <c r="B41" s="1" t="s">
        <v>67</v>
      </c>
      <c r="C41" s="27" t="s">
        <v>212</v>
      </c>
      <c r="D41" s="38">
        <v>33</v>
      </c>
      <c r="E41" s="27">
        <v>14</v>
      </c>
      <c r="F41" s="27">
        <v>2</v>
      </c>
      <c r="G41" s="27">
        <v>9</v>
      </c>
      <c r="H41" s="27"/>
      <c r="I41" s="27"/>
      <c r="J41" s="27">
        <v>2</v>
      </c>
      <c r="K41" s="27">
        <v>2</v>
      </c>
      <c r="L41" s="83"/>
      <c r="M41" s="27">
        <v>4</v>
      </c>
      <c r="N41" s="27">
        <f t="shared" si="10"/>
        <v>4</v>
      </c>
      <c r="O41" s="39">
        <v>2</v>
      </c>
      <c r="P41" s="39">
        <v>3</v>
      </c>
      <c r="Q41" s="85"/>
      <c r="R41" s="85"/>
      <c r="S41" s="85"/>
      <c r="T41" s="39">
        <f t="shared" si="11"/>
        <v>6</v>
      </c>
      <c r="U41" s="40">
        <f t="shared" si="12"/>
        <v>1</v>
      </c>
      <c r="V41" s="22">
        <v>452</v>
      </c>
      <c r="W41" s="22" t="s">
        <v>82</v>
      </c>
      <c r="X41" s="22" t="s">
        <v>83</v>
      </c>
      <c r="Y41" s="66">
        <v>405</v>
      </c>
      <c r="Z41" s="41"/>
      <c r="AA41" s="1" t="s">
        <v>206</v>
      </c>
      <c r="AB41" s="28" t="s">
        <v>301</v>
      </c>
    </row>
    <row r="42" spans="1:28" x14ac:dyDescent="0.3">
      <c r="A42" s="1" t="s">
        <v>46</v>
      </c>
      <c r="B42" s="1" t="s">
        <v>67</v>
      </c>
      <c r="C42" s="27" t="s">
        <v>337</v>
      </c>
      <c r="D42" s="38">
        <v>40</v>
      </c>
      <c r="E42" s="27">
        <v>18</v>
      </c>
      <c r="F42" s="27">
        <v>2</v>
      </c>
      <c r="G42" s="27">
        <v>4</v>
      </c>
      <c r="H42" s="27"/>
      <c r="I42" s="27"/>
      <c r="J42" s="27">
        <v>3</v>
      </c>
      <c r="K42" s="27">
        <v>3</v>
      </c>
      <c r="L42" s="83"/>
      <c r="M42" s="27">
        <v>3</v>
      </c>
      <c r="N42" s="27">
        <f t="shared" ref="N42" si="13">SUM(L42:M42)</f>
        <v>3</v>
      </c>
      <c r="O42" s="39">
        <v>0</v>
      </c>
      <c r="P42" s="39">
        <v>3</v>
      </c>
      <c r="Q42" s="85"/>
      <c r="R42" s="85"/>
      <c r="S42" s="85"/>
      <c r="T42" s="39">
        <f>(H42*3)+((F42-H42)*2)+J42</f>
        <v>7</v>
      </c>
      <c r="U42" s="40">
        <f t="shared" si="12"/>
        <v>0.55555555555555558</v>
      </c>
      <c r="V42" s="22">
        <v>452</v>
      </c>
      <c r="W42" s="22" t="s">
        <v>82</v>
      </c>
      <c r="X42" s="22" t="s">
        <v>83</v>
      </c>
      <c r="Y42" s="66">
        <v>405</v>
      </c>
      <c r="Z42" s="41"/>
      <c r="AA42" s="1" t="s">
        <v>206</v>
      </c>
      <c r="AB42" s="28" t="s">
        <v>301</v>
      </c>
    </row>
    <row r="43" spans="1:28" x14ac:dyDescent="0.3">
      <c r="A43" s="1" t="s">
        <v>46</v>
      </c>
      <c r="B43" s="1" t="s">
        <v>67</v>
      </c>
      <c r="C43" s="27" t="s">
        <v>164</v>
      </c>
      <c r="D43" s="38">
        <v>11</v>
      </c>
      <c r="E43" s="27" t="s">
        <v>477</v>
      </c>
      <c r="F43" s="27"/>
      <c r="G43" s="27"/>
      <c r="H43" s="27"/>
      <c r="I43" s="27"/>
      <c r="J43" s="27"/>
      <c r="K43" s="27"/>
      <c r="L43" s="83"/>
      <c r="M43" s="27"/>
      <c r="N43" s="27"/>
      <c r="O43" s="39"/>
      <c r="P43" s="39"/>
      <c r="Q43" s="85"/>
      <c r="R43" s="85"/>
      <c r="S43" s="85"/>
      <c r="T43" s="39"/>
      <c r="U43" s="40"/>
      <c r="V43" s="22">
        <v>452</v>
      </c>
      <c r="W43" s="22" t="s">
        <v>82</v>
      </c>
      <c r="X43" s="22" t="s">
        <v>83</v>
      </c>
      <c r="Y43" s="66">
        <v>405</v>
      </c>
      <c r="Z43" s="41"/>
      <c r="AA43" s="1" t="s">
        <v>206</v>
      </c>
      <c r="AB43" s="28" t="s">
        <v>301</v>
      </c>
    </row>
    <row r="44" spans="1:28" x14ac:dyDescent="0.3">
      <c r="A44" s="1" t="s">
        <v>46</v>
      </c>
      <c r="B44" s="1" t="s">
        <v>67</v>
      </c>
      <c r="C44" s="27" t="s">
        <v>213</v>
      </c>
      <c r="D44" s="38">
        <v>24</v>
      </c>
      <c r="E44" s="27">
        <v>19</v>
      </c>
      <c r="F44" s="27">
        <v>1</v>
      </c>
      <c r="G44" s="27">
        <v>4</v>
      </c>
      <c r="H44" s="27"/>
      <c r="I44" s="27"/>
      <c r="J44" s="27">
        <v>0</v>
      </c>
      <c r="K44" s="27">
        <v>0</v>
      </c>
      <c r="L44" s="83"/>
      <c r="M44" s="27">
        <v>2</v>
      </c>
      <c r="N44" s="27">
        <f>SUM(L44:M44)</f>
        <v>2</v>
      </c>
      <c r="O44" s="39">
        <v>0</v>
      </c>
      <c r="P44" s="39">
        <v>5</v>
      </c>
      <c r="Q44" s="85"/>
      <c r="R44" s="85"/>
      <c r="S44" s="85"/>
      <c r="T44" s="39">
        <f>(H44*3)+((F44-H44)*2)+J44</f>
        <v>2</v>
      </c>
      <c r="U44" s="40">
        <f t="shared" si="12"/>
        <v>0.21052631578947367</v>
      </c>
      <c r="V44" s="22">
        <v>452</v>
      </c>
      <c r="W44" s="22" t="s">
        <v>82</v>
      </c>
      <c r="X44" s="22" t="s">
        <v>83</v>
      </c>
      <c r="Y44" s="66">
        <v>405</v>
      </c>
      <c r="Z44" s="41"/>
      <c r="AA44" s="1" t="s">
        <v>206</v>
      </c>
      <c r="AB44" s="28" t="s">
        <v>301</v>
      </c>
    </row>
    <row r="45" spans="1:28" x14ac:dyDescent="0.3">
      <c r="A45" s="1" t="s">
        <v>46</v>
      </c>
      <c r="B45" s="1" t="s">
        <v>67</v>
      </c>
      <c r="C45" s="27" t="s">
        <v>214</v>
      </c>
      <c r="D45" s="38">
        <v>1</v>
      </c>
      <c r="E45" s="27">
        <v>22</v>
      </c>
      <c r="F45" s="27">
        <v>3</v>
      </c>
      <c r="G45" s="27">
        <v>8</v>
      </c>
      <c r="H45" s="27"/>
      <c r="I45" s="27"/>
      <c r="J45" s="27">
        <v>1</v>
      </c>
      <c r="K45" s="27">
        <v>2</v>
      </c>
      <c r="L45" s="83"/>
      <c r="M45" s="27">
        <v>5</v>
      </c>
      <c r="N45" s="27">
        <f>SUM(L45:M45)</f>
        <v>5</v>
      </c>
      <c r="O45" s="39">
        <v>2</v>
      </c>
      <c r="P45" s="39">
        <v>5</v>
      </c>
      <c r="Q45" s="85"/>
      <c r="R45" s="85"/>
      <c r="S45" s="85"/>
      <c r="T45" s="39">
        <f>(H45*3)+((F45-H45)*2)+J45</f>
        <v>7</v>
      </c>
      <c r="U45" s="40">
        <f t="shared" si="12"/>
        <v>0.72727272727272729</v>
      </c>
      <c r="V45" s="22">
        <v>452</v>
      </c>
      <c r="W45" s="22" t="s">
        <v>82</v>
      </c>
      <c r="X45" s="22" t="s">
        <v>83</v>
      </c>
      <c r="Y45" s="66">
        <v>405</v>
      </c>
      <c r="Z45" s="41"/>
      <c r="AA45" s="1" t="s">
        <v>206</v>
      </c>
      <c r="AB45" s="28" t="s">
        <v>301</v>
      </c>
    </row>
    <row r="46" spans="1:28" x14ac:dyDescent="0.3">
      <c r="A46" s="1" t="s">
        <v>46</v>
      </c>
      <c r="B46" s="1" t="s">
        <v>67</v>
      </c>
      <c r="C46" s="55" t="s">
        <v>39</v>
      </c>
      <c r="D46" s="1"/>
      <c r="E46" s="55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55"/>
      <c r="Q46" s="55">
        <v>7</v>
      </c>
      <c r="R46" s="55">
        <v>24</v>
      </c>
      <c r="S46" s="42"/>
      <c r="T46" s="42"/>
      <c r="U46" s="40" t="str">
        <f t="shared" ref="U46" si="14">_xlfn.IFNA("",((T46+Q46+N46-R46)+(O46*2))/E46)</f>
        <v/>
      </c>
      <c r="V46" s="22">
        <v>452</v>
      </c>
      <c r="W46" s="22" t="s">
        <v>82</v>
      </c>
      <c r="X46" s="22" t="s">
        <v>83</v>
      </c>
      <c r="Y46" s="66">
        <v>405</v>
      </c>
      <c r="Z46" s="41"/>
      <c r="AA46" s="1" t="s">
        <v>206</v>
      </c>
      <c r="AB46" s="28" t="s">
        <v>301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15">SUM(E35:E46)</f>
        <v>240</v>
      </c>
      <c r="F47" s="44">
        <f t="shared" si="15"/>
        <v>43</v>
      </c>
      <c r="G47" s="44">
        <f t="shared" si="15"/>
        <v>93</v>
      </c>
      <c r="H47" s="44">
        <f t="shared" si="15"/>
        <v>0</v>
      </c>
      <c r="I47" s="44">
        <f t="shared" si="15"/>
        <v>0</v>
      </c>
      <c r="J47" s="44">
        <f t="shared" si="15"/>
        <v>27</v>
      </c>
      <c r="K47" s="44">
        <f t="shared" si="15"/>
        <v>40</v>
      </c>
      <c r="L47" s="44">
        <f t="shared" si="15"/>
        <v>0</v>
      </c>
      <c r="M47" s="44">
        <f t="shared" si="15"/>
        <v>48</v>
      </c>
      <c r="N47" s="44">
        <f t="shared" si="15"/>
        <v>48</v>
      </c>
      <c r="O47" s="44">
        <f t="shared" si="15"/>
        <v>16</v>
      </c>
      <c r="P47" s="44">
        <f t="shared" si="15"/>
        <v>43</v>
      </c>
      <c r="Q47" s="44">
        <f t="shared" si="15"/>
        <v>7</v>
      </c>
      <c r="R47" s="44">
        <f t="shared" si="15"/>
        <v>24</v>
      </c>
      <c r="S47" s="44">
        <f t="shared" si="15"/>
        <v>0</v>
      </c>
      <c r="T47" s="44">
        <f t="shared" si="15"/>
        <v>113</v>
      </c>
      <c r="U47" s="45">
        <f>((T47+Q47+N47-R47)+(O47*2))/E47</f>
        <v>0.73333333333333328</v>
      </c>
      <c r="V47" s="46">
        <v>452</v>
      </c>
      <c r="W47" s="46" t="s">
        <v>82</v>
      </c>
      <c r="X47" s="46" t="s">
        <v>83</v>
      </c>
      <c r="Y47" s="67">
        <v>405</v>
      </c>
      <c r="Z47" s="47"/>
      <c r="AA47" s="43" t="s">
        <v>206</v>
      </c>
      <c r="AB47" s="74" t="s">
        <v>301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0.46236559139784944</v>
      </c>
      <c r="H48" s="27"/>
      <c r="I48" s="1"/>
      <c r="J48" s="48" t="s">
        <v>42</v>
      </c>
      <c r="K48" s="50">
        <f>J47/K47</f>
        <v>0.67500000000000004</v>
      </c>
      <c r="L48" s="1"/>
      <c r="M48" s="39" t="s">
        <v>43</v>
      </c>
      <c r="N48" s="51">
        <v>9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B50" s="62"/>
    </row>
    <row r="51" spans="1:28" x14ac:dyDescent="0.3">
      <c r="AB51" s="62"/>
    </row>
    <row r="52" spans="1:28" x14ac:dyDescent="0.3">
      <c r="AB52" s="62"/>
    </row>
    <row r="53" spans="1:28" x14ac:dyDescent="0.3">
      <c r="AB53" s="62"/>
    </row>
    <row r="54" spans="1:28" x14ac:dyDescent="0.3">
      <c r="AB54" s="62"/>
    </row>
  </sheetData>
  <pageMargins left="0.25" right="0.25" top="0.75" bottom="0.75" header="0.3" footer="0.3"/>
  <pageSetup scale="64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6BA3-9D06-4EFE-BCFC-B1586651FC7E}">
  <sheetPr>
    <tabColor rgb="FFFF0000"/>
    <pageSetUpPr fitToPage="1"/>
  </sheetPr>
  <dimension ref="A1:AB51"/>
  <sheetViews>
    <sheetView workbookViewId="0">
      <selection activeCell="A11" sqref="A11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387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29645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302</v>
      </c>
      <c r="K4" s="16" t="s">
        <v>45</v>
      </c>
      <c r="L4" s="17"/>
      <c r="M4" s="18"/>
      <c r="N4" s="19">
        <v>18</v>
      </c>
      <c r="O4" s="19">
        <v>21</v>
      </c>
      <c r="P4" s="19">
        <v>20</v>
      </c>
      <c r="Q4" s="19">
        <v>25</v>
      </c>
      <c r="R4" s="20"/>
      <c r="S4" s="21">
        <f>SUM(N4:R4)</f>
        <v>84</v>
      </c>
      <c r="T4" s="22">
        <v>460</v>
      </c>
    </row>
    <row r="5" spans="1:28" x14ac:dyDescent="0.3">
      <c r="B5" s="1"/>
      <c r="C5" s="6" t="s">
        <v>262</v>
      </c>
      <c r="D5" s="7" t="s">
        <v>6</v>
      </c>
      <c r="E5" s="1"/>
      <c r="F5" s="1"/>
      <c r="G5" s="1"/>
      <c r="J5" s="15" t="s">
        <v>303</v>
      </c>
      <c r="K5" s="16" t="s">
        <v>64</v>
      </c>
      <c r="L5" s="17"/>
      <c r="M5" s="18"/>
      <c r="N5" s="19">
        <v>25</v>
      </c>
      <c r="O5" s="19">
        <v>16</v>
      </c>
      <c r="P5" s="19">
        <v>20</v>
      </c>
      <c r="Q5" s="19">
        <v>26</v>
      </c>
      <c r="R5" s="20"/>
      <c r="S5" s="21">
        <f>SUM(N5:R5)</f>
        <v>87</v>
      </c>
      <c r="T5" s="22">
        <v>460</v>
      </c>
      <c r="U5" s="1"/>
      <c r="V5" s="1"/>
      <c r="W5" s="1"/>
    </row>
    <row r="6" spans="1:28" x14ac:dyDescent="0.3">
      <c r="C6" s="63">
        <v>989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447</v>
      </c>
      <c r="D7" s="7" t="s">
        <v>8</v>
      </c>
      <c r="G7" s="1"/>
      <c r="S7" s="1"/>
      <c r="T7" s="25" t="s">
        <v>9</v>
      </c>
      <c r="U7" s="1"/>
      <c r="V7" s="26">
        <v>460</v>
      </c>
      <c r="W7" s="1"/>
    </row>
    <row r="8" spans="1:28" x14ac:dyDescent="0.3">
      <c r="B8" s="1"/>
      <c r="C8" s="24" t="s">
        <v>446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32</v>
      </c>
      <c r="E13" s="27">
        <v>22</v>
      </c>
      <c r="F13" s="27">
        <v>6</v>
      </c>
      <c r="G13" s="27">
        <v>10</v>
      </c>
      <c r="H13" s="27"/>
      <c r="I13" s="27"/>
      <c r="J13" s="27">
        <v>2</v>
      </c>
      <c r="K13" s="27">
        <v>4</v>
      </c>
      <c r="L13" s="83"/>
      <c r="M13" s="27">
        <v>7</v>
      </c>
      <c r="N13" s="27">
        <f>SUM(L13:M13)</f>
        <v>7</v>
      </c>
      <c r="O13" s="27">
        <v>0</v>
      </c>
      <c r="P13" s="39">
        <v>0</v>
      </c>
      <c r="Q13" s="83"/>
      <c r="R13" s="83"/>
      <c r="S13" s="83"/>
      <c r="T13" s="27">
        <v>14</v>
      </c>
      <c r="U13" s="40">
        <f>IFERROR(((T13+Q13+N13-R13)+(O13*2))/E13,"")</f>
        <v>0.95454545454545459</v>
      </c>
      <c r="V13" s="22">
        <v>460</v>
      </c>
      <c r="W13" s="22" t="s">
        <v>82</v>
      </c>
      <c r="X13" s="22" t="s">
        <v>83</v>
      </c>
      <c r="Y13" s="66">
        <v>989</v>
      </c>
      <c r="Z13" s="41"/>
      <c r="AA13" s="1" t="s">
        <v>99</v>
      </c>
      <c r="AB13" s="28" t="s">
        <v>304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10</v>
      </c>
      <c r="E14" s="27">
        <v>36</v>
      </c>
      <c r="F14" s="27">
        <v>2</v>
      </c>
      <c r="G14" s="27">
        <v>9</v>
      </c>
      <c r="H14" s="27"/>
      <c r="I14" s="27"/>
      <c r="J14" s="27">
        <v>0</v>
      </c>
      <c r="K14" s="27">
        <v>0</v>
      </c>
      <c r="L14" s="83"/>
      <c r="M14" s="27">
        <v>3</v>
      </c>
      <c r="N14" s="27">
        <f t="shared" ref="N14:N19" si="0">SUM(L14:M14)</f>
        <v>3</v>
      </c>
      <c r="O14" s="39">
        <v>3</v>
      </c>
      <c r="P14" s="39">
        <v>5</v>
      </c>
      <c r="Q14" s="85"/>
      <c r="R14" s="85"/>
      <c r="S14" s="85"/>
      <c r="T14" s="27">
        <v>4</v>
      </c>
      <c r="U14" s="40">
        <f t="shared" ref="U14:U22" si="1">IFERROR(((T14+Q14+N14-R14)+(O14*2))/E14,"")</f>
        <v>0.3611111111111111</v>
      </c>
      <c r="V14" s="22">
        <v>460</v>
      </c>
      <c r="W14" s="22" t="s">
        <v>82</v>
      </c>
      <c r="X14" s="22" t="s">
        <v>83</v>
      </c>
      <c r="Y14" s="66">
        <v>989</v>
      </c>
      <c r="Z14" s="41"/>
      <c r="AA14" s="1" t="s">
        <v>99</v>
      </c>
      <c r="AB14" s="28" t="s">
        <v>304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44</v>
      </c>
      <c r="E15" s="27" t="s">
        <v>478</v>
      </c>
      <c r="F15" s="27"/>
      <c r="G15" s="27"/>
      <c r="H15" s="27"/>
      <c r="I15" s="27"/>
      <c r="J15" s="27"/>
      <c r="K15" s="27"/>
      <c r="L15" s="83"/>
      <c r="M15" s="27"/>
      <c r="N15" s="27">
        <f t="shared" ref="N15" si="2">SUM(L15:M15)</f>
        <v>0</v>
      </c>
      <c r="O15" s="39"/>
      <c r="P15" s="39"/>
      <c r="Q15" s="85"/>
      <c r="R15" s="85"/>
      <c r="S15" s="85"/>
      <c r="T15" s="27">
        <f t="shared" ref="T15" si="3">+(F15*2)+J15</f>
        <v>0</v>
      </c>
      <c r="U15" s="40" t="str">
        <f t="shared" ref="U15" si="4">IFERROR(((T15+Q15+N15-R15)+(O15*2))/E15,"")</f>
        <v/>
      </c>
      <c r="V15" s="22">
        <v>460</v>
      </c>
      <c r="W15" s="22" t="s">
        <v>82</v>
      </c>
      <c r="X15" s="22" t="s">
        <v>83</v>
      </c>
      <c r="Y15" s="66">
        <v>989</v>
      </c>
      <c r="Z15" s="41"/>
      <c r="AA15" s="1" t="s">
        <v>99</v>
      </c>
      <c r="AB15" s="28" t="s">
        <v>304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30</v>
      </c>
      <c r="E16" s="27">
        <v>34</v>
      </c>
      <c r="F16" s="27">
        <v>7</v>
      </c>
      <c r="G16" s="27">
        <v>13</v>
      </c>
      <c r="H16" s="27"/>
      <c r="I16" s="27"/>
      <c r="J16" s="27">
        <v>7</v>
      </c>
      <c r="K16" s="27">
        <v>10</v>
      </c>
      <c r="L16" s="83"/>
      <c r="M16" s="27">
        <v>3</v>
      </c>
      <c r="N16" s="27">
        <f t="shared" si="0"/>
        <v>3</v>
      </c>
      <c r="O16" s="39">
        <v>0</v>
      </c>
      <c r="P16" s="39">
        <v>5</v>
      </c>
      <c r="Q16" s="85"/>
      <c r="R16" s="85"/>
      <c r="S16" s="85"/>
      <c r="T16" s="27">
        <v>21</v>
      </c>
      <c r="U16" s="40">
        <f t="shared" si="1"/>
        <v>0.70588235294117652</v>
      </c>
      <c r="V16" s="22">
        <v>460</v>
      </c>
      <c r="W16" s="22" t="s">
        <v>82</v>
      </c>
      <c r="X16" s="22" t="s">
        <v>83</v>
      </c>
      <c r="Y16" s="66">
        <v>989</v>
      </c>
      <c r="Z16" s="41"/>
      <c r="AA16" s="1" t="s">
        <v>99</v>
      </c>
      <c r="AB16" s="28" t="s">
        <v>304</v>
      </c>
    </row>
    <row r="17" spans="1:28" x14ac:dyDescent="0.3">
      <c r="A17" s="1" t="s">
        <v>63</v>
      </c>
      <c r="B17" s="1" t="s">
        <v>46</v>
      </c>
      <c r="C17" s="27" t="s">
        <v>52</v>
      </c>
      <c r="D17" s="38">
        <v>11</v>
      </c>
      <c r="E17" s="27">
        <v>19</v>
      </c>
      <c r="F17" s="27">
        <v>1</v>
      </c>
      <c r="G17" s="27">
        <v>2</v>
      </c>
      <c r="H17" s="27"/>
      <c r="I17" s="27"/>
      <c r="J17" s="27">
        <v>2</v>
      </c>
      <c r="K17" s="27">
        <v>3</v>
      </c>
      <c r="L17" s="83"/>
      <c r="M17" s="27">
        <v>0</v>
      </c>
      <c r="N17" s="27">
        <f t="shared" si="0"/>
        <v>0</v>
      </c>
      <c r="O17" s="39">
        <v>2</v>
      </c>
      <c r="P17" s="39">
        <v>2</v>
      </c>
      <c r="Q17" s="85"/>
      <c r="R17" s="85"/>
      <c r="S17" s="85"/>
      <c r="T17" s="27">
        <v>4</v>
      </c>
      <c r="U17" s="40">
        <f t="shared" si="1"/>
        <v>0.42105263157894735</v>
      </c>
      <c r="V17" s="22">
        <v>460</v>
      </c>
      <c r="W17" s="22" t="s">
        <v>82</v>
      </c>
      <c r="X17" s="22" t="s">
        <v>83</v>
      </c>
      <c r="Y17" s="66">
        <v>989</v>
      </c>
      <c r="Z17" s="41"/>
      <c r="AA17" s="1" t="s">
        <v>99</v>
      </c>
      <c r="AB17" s="28" t="s">
        <v>304</v>
      </c>
    </row>
    <row r="18" spans="1:28" x14ac:dyDescent="0.3">
      <c r="A18" s="1" t="s">
        <v>63</v>
      </c>
      <c r="B18" s="1" t="s">
        <v>46</v>
      </c>
      <c r="C18" s="27" t="s">
        <v>53</v>
      </c>
      <c r="D18" s="38">
        <v>31</v>
      </c>
      <c r="E18" s="27">
        <v>26</v>
      </c>
      <c r="F18" s="27">
        <v>3</v>
      </c>
      <c r="G18" s="27">
        <v>11</v>
      </c>
      <c r="H18" s="27"/>
      <c r="I18" s="27"/>
      <c r="J18" s="27">
        <v>2</v>
      </c>
      <c r="K18" s="27">
        <v>4</v>
      </c>
      <c r="L18" s="83"/>
      <c r="M18" s="27">
        <v>5</v>
      </c>
      <c r="N18" s="27">
        <f t="shared" si="0"/>
        <v>5</v>
      </c>
      <c r="O18" s="39">
        <v>0</v>
      </c>
      <c r="P18" s="39">
        <v>3</v>
      </c>
      <c r="Q18" s="85"/>
      <c r="R18" s="85"/>
      <c r="S18" s="85"/>
      <c r="T18" s="27">
        <v>8</v>
      </c>
      <c r="U18" s="40">
        <f t="shared" si="1"/>
        <v>0.5</v>
      </c>
      <c r="V18" s="22">
        <v>460</v>
      </c>
      <c r="W18" s="22" t="s">
        <v>82</v>
      </c>
      <c r="X18" s="22" t="s">
        <v>83</v>
      </c>
      <c r="Y18" s="66">
        <v>989</v>
      </c>
      <c r="Z18" s="41"/>
      <c r="AA18" s="1" t="s">
        <v>99</v>
      </c>
      <c r="AB18" s="28" t="s">
        <v>304</v>
      </c>
    </row>
    <row r="19" spans="1:28" x14ac:dyDescent="0.3">
      <c r="A19" s="1" t="s">
        <v>63</v>
      </c>
      <c r="B19" s="1" t="s">
        <v>46</v>
      </c>
      <c r="C19" s="27" t="s">
        <v>54</v>
      </c>
      <c r="D19" s="38">
        <v>33</v>
      </c>
      <c r="E19" s="27">
        <v>34</v>
      </c>
      <c r="F19" s="27">
        <v>7</v>
      </c>
      <c r="G19" s="27">
        <v>11</v>
      </c>
      <c r="H19" s="27"/>
      <c r="I19" s="27"/>
      <c r="J19" s="27">
        <v>5</v>
      </c>
      <c r="K19" s="27">
        <v>7</v>
      </c>
      <c r="L19" s="83"/>
      <c r="M19" s="27">
        <v>13</v>
      </c>
      <c r="N19" s="27">
        <f t="shared" si="0"/>
        <v>13</v>
      </c>
      <c r="O19" s="39">
        <v>0</v>
      </c>
      <c r="P19" s="39">
        <v>0</v>
      </c>
      <c r="Q19" s="85"/>
      <c r="R19" s="85"/>
      <c r="S19" s="85"/>
      <c r="T19" s="27">
        <v>19</v>
      </c>
      <c r="U19" s="40">
        <f t="shared" si="1"/>
        <v>0.94117647058823528</v>
      </c>
      <c r="V19" s="22">
        <v>460</v>
      </c>
      <c r="W19" s="22" t="s">
        <v>82</v>
      </c>
      <c r="X19" s="22" t="s">
        <v>83</v>
      </c>
      <c r="Y19" s="66">
        <v>989</v>
      </c>
      <c r="Z19" s="41"/>
      <c r="AA19" s="1" t="s">
        <v>99</v>
      </c>
      <c r="AB19" s="28" t="s">
        <v>304</v>
      </c>
    </row>
    <row r="20" spans="1:28" x14ac:dyDescent="0.3">
      <c r="A20" s="1" t="s">
        <v>63</v>
      </c>
      <c r="B20" s="1" t="s">
        <v>46</v>
      </c>
      <c r="C20" s="27" t="s">
        <v>150</v>
      </c>
      <c r="D20" s="38">
        <v>34</v>
      </c>
      <c r="E20" s="27">
        <v>14</v>
      </c>
      <c r="F20" s="27">
        <v>1</v>
      </c>
      <c r="G20" s="27">
        <v>2</v>
      </c>
      <c r="H20" s="27"/>
      <c r="I20" s="27"/>
      <c r="J20" s="27">
        <v>0</v>
      </c>
      <c r="K20" s="27">
        <v>0</v>
      </c>
      <c r="L20" s="83"/>
      <c r="M20" s="27">
        <v>6</v>
      </c>
      <c r="N20" s="27">
        <f>SUM(L20:M20)</f>
        <v>6</v>
      </c>
      <c r="O20" s="39">
        <v>0</v>
      </c>
      <c r="P20" s="39">
        <v>1</v>
      </c>
      <c r="Q20" s="85"/>
      <c r="R20" s="85"/>
      <c r="S20" s="85"/>
      <c r="T20" s="27">
        <v>2</v>
      </c>
      <c r="U20" s="40">
        <f t="shared" si="1"/>
        <v>0.5714285714285714</v>
      </c>
      <c r="V20" s="22">
        <v>460</v>
      </c>
      <c r="W20" s="22" t="s">
        <v>82</v>
      </c>
      <c r="X20" s="22" t="s">
        <v>83</v>
      </c>
      <c r="Y20" s="66">
        <v>989</v>
      </c>
      <c r="Z20" s="41"/>
      <c r="AA20" s="1" t="s">
        <v>99</v>
      </c>
      <c r="AB20" s="28" t="s">
        <v>304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23</v>
      </c>
      <c r="E21" s="27">
        <v>41</v>
      </c>
      <c r="F21" s="27">
        <v>5</v>
      </c>
      <c r="G21" s="27">
        <v>14</v>
      </c>
      <c r="H21" s="27"/>
      <c r="I21" s="27"/>
      <c r="J21" s="27">
        <v>2</v>
      </c>
      <c r="K21" s="27">
        <v>2</v>
      </c>
      <c r="L21" s="83"/>
      <c r="M21" s="27">
        <v>5</v>
      </c>
      <c r="N21" s="27">
        <f>SUM(L21:M21)</f>
        <v>5</v>
      </c>
      <c r="O21" s="39">
        <v>1</v>
      </c>
      <c r="P21" s="39">
        <v>4</v>
      </c>
      <c r="Q21" s="85"/>
      <c r="R21" s="85"/>
      <c r="S21" s="85"/>
      <c r="T21" s="27">
        <v>12</v>
      </c>
      <c r="U21" s="40">
        <f t="shared" si="1"/>
        <v>0.46341463414634149</v>
      </c>
      <c r="V21" s="22">
        <v>460</v>
      </c>
      <c r="W21" s="22" t="s">
        <v>82</v>
      </c>
      <c r="X21" s="22" t="s">
        <v>83</v>
      </c>
      <c r="Y21" s="66">
        <v>989</v>
      </c>
      <c r="Z21" s="41"/>
      <c r="AA21" s="1" t="s">
        <v>99</v>
      </c>
      <c r="AB21" s="28" t="s">
        <v>304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22</v>
      </c>
      <c r="E22" s="27">
        <v>14</v>
      </c>
      <c r="F22" s="27">
        <v>0</v>
      </c>
      <c r="G22" s="27">
        <v>1</v>
      </c>
      <c r="H22" s="27"/>
      <c r="I22" s="27"/>
      <c r="J22" s="27">
        <v>0</v>
      </c>
      <c r="K22" s="27">
        <v>0</v>
      </c>
      <c r="L22" s="83"/>
      <c r="M22" s="27">
        <v>2</v>
      </c>
      <c r="N22" s="27">
        <f>SUM(L22:M22)</f>
        <v>2</v>
      </c>
      <c r="O22" s="39">
        <v>0</v>
      </c>
      <c r="P22" s="39">
        <v>2</v>
      </c>
      <c r="Q22" s="85"/>
      <c r="R22" s="85"/>
      <c r="S22" s="85"/>
      <c r="T22" s="27">
        <f t="shared" ref="T22" si="5">+(F22*2)+J22</f>
        <v>0</v>
      </c>
      <c r="U22" s="40">
        <f t="shared" si="1"/>
        <v>0.14285714285714285</v>
      </c>
      <c r="V22" s="22">
        <v>460</v>
      </c>
      <c r="W22" s="22" t="s">
        <v>82</v>
      </c>
      <c r="X22" s="22" t="s">
        <v>83</v>
      </c>
      <c r="Y22" s="66">
        <v>989</v>
      </c>
      <c r="Z22" s="41"/>
      <c r="AA22" s="1" t="s">
        <v>99</v>
      </c>
      <c r="AB22" s="28" t="s">
        <v>304</v>
      </c>
    </row>
    <row r="23" spans="1:28" x14ac:dyDescent="0.3">
      <c r="A23" s="1" t="s">
        <v>63</v>
      </c>
      <c r="B23" s="1" t="s">
        <v>46</v>
      </c>
      <c r="C23" s="55" t="s">
        <v>39</v>
      </c>
      <c r="D23" s="1"/>
      <c r="E23" s="55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55"/>
      <c r="Q23" s="42"/>
      <c r="R23" s="55">
        <v>16</v>
      </c>
      <c r="S23" s="42"/>
      <c r="T23" s="27"/>
      <c r="U23" s="40" t="str">
        <f t="shared" ref="U23" si="6">_xlfn.IFNA("",((T23+Q23+N23-R23)+(O23*2))/E23)</f>
        <v/>
      </c>
      <c r="V23" s="22">
        <v>460</v>
      </c>
      <c r="W23" s="22" t="s">
        <v>82</v>
      </c>
      <c r="X23" s="22" t="s">
        <v>83</v>
      </c>
      <c r="Y23" s="66">
        <v>989</v>
      </c>
      <c r="Z23" s="41"/>
      <c r="AA23" s="1" t="s">
        <v>99</v>
      </c>
      <c r="AB23" s="28" t="s">
        <v>304</v>
      </c>
    </row>
    <row r="24" spans="1:28" x14ac:dyDescent="0.3">
      <c r="A24" s="43" t="s">
        <v>63</v>
      </c>
      <c r="B24" s="43" t="s">
        <v>46</v>
      </c>
      <c r="C24" s="44" t="s">
        <v>40</v>
      </c>
      <c r="D24" s="43"/>
      <c r="E24" s="44">
        <f t="shared" ref="E24:T24" si="7">SUM(E13:E23)</f>
        <v>240</v>
      </c>
      <c r="F24" s="44">
        <f t="shared" si="7"/>
        <v>32</v>
      </c>
      <c r="G24" s="44">
        <f t="shared" si="7"/>
        <v>73</v>
      </c>
      <c r="H24" s="44">
        <f t="shared" si="7"/>
        <v>0</v>
      </c>
      <c r="I24" s="44">
        <f t="shared" si="7"/>
        <v>0</v>
      </c>
      <c r="J24" s="44">
        <f t="shared" si="7"/>
        <v>20</v>
      </c>
      <c r="K24" s="44">
        <f t="shared" si="7"/>
        <v>30</v>
      </c>
      <c r="L24" s="44">
        <f t="shared" si="7"/>
        <v>0</v>
      </c>
      <c r="M24" s="44">
        <f t="shared" si="7"/>
        <v>44</v>
      </c>
      <c r="N24" s="44">
        <f t="shared" si="7"/>
        <v>44</v>
      </c>
      <c r="O24" s="44">
        <f t="shared" si="7"/>
        <v>6</v>
      </c>
      <c r="P24" s="44">
        <f t="shared" si="7"/>
        <v>22</v>
      </c>
      <c r="Q24" s="44">
        <f t="shared" si="7"/>
        <v>0</v>
      </c>
      <c r="R24" s="44">
        <f t="shared" si="7"/>
        <v>16</v>
      </c>
      <c r="S24" s="44">
        <f t="shared" si="7"/>
        <v>0</v>
      </c>
      <c r="T24" s="44">
        <f t="shared" si="7"/>
        <v>84</v>
      </c>
      <c r="U24" s="45">
        <f>((T24+Q24+N24-R24)+(O24*2))/E24</f>
        <v>0.51666666666666672</v>
      </c>
      <c r="V24" s="46">
        <v>460</v>
      </c>
      <c r="W24" s="46" t="s">
        <v>82</v>
      </c>
      <c r="X24" s="46" t="s">
        <v>83</v>
      </c>
      <c r="Y24" s="67">
        <v>989</v>
      </c>
      <c r="Z24" s="47"/>
      <c r="AA24" s="43" t="s">
        <v>99</v>
      </c>
      <c r="AB24" s="71" t="s">
        <v>304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0.43835616438356162</v>
      </c>
      <c r="H25" s="27"/>
      <c r="I25" s="1"/>
      <c r="J25" s="48" t="s">
        <v>42</v>
      </c>
      <c r="K25" s="50">
        <f>J24/K24</f>
        <v>0.66666666666666663</v>
      </c>
      <c r="L25" s="1"/>
      <c r="M25" s="39" t="s">
        <v>43</v>
      </c>
      <c r="N25" s="51">
        <v>9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25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338</v>
      </c>
      <c r="D35" s="38">
        <v>10</v>
      </c>
      <c r="E35" s="27">
        <v>36</v>
      </c>
      <c r="F35" s="27">
        <v>8</v>
      </c>
      <c r="G35" s="27">
        <v>20</v>
      </c>
      <c r="H35" s="27"/>
      <c r="I35" s="27"/>
      <c r="J35" s="27">
        <v>4</v>
      </c>
      <c r="K35" s="27">
        <v>9</v>
      </c>
      <c r="L35" s="83"/>
      <c r="M35" s="27">
        <v>8</v>
      </c>
      <c r="N35" s="27">
        <f>SUM(L35:M35)</f>
        <v>8</v>
      </c>
      <c r="O35" s="27">
        <v>1</v>
      </c>
      <c r="P35" s="39">
        <v>2</v>
      </c>
      <c r="Q35" s="83"/>
      <c r="R35" s="83"/>
      <c r="S35" s="83"/>
      <c r="T35" s="27">
        <v>20</v>
      </c>
      <c r="U35" s="40">
        <f>IFERROR(((T35+Q35+N35-R35)+(O35*2))/E35,"")</f>
        <v>0.83333333333333337</v>
      </c>
      <c r="V35" s="22">
        <v>460</v>
      </c>
      <c r="W35" s="22" t="s">
        <v>97</v>
      </c>
      <c r="X35" s="22" t="s">
        <v>98</v>
      </c>
      <c r="Y35" s="66">
        <v>989</v>
      </c>
      <c r="Z35" s="41"/>
      <c r="AA35" s="1" t="s">
        <v>249</v>
      </c>
      <c r="AB35" s="28" t="s">
        <v>305</v>
      </c>
    </row>
    <row r="36" spans="1:28" x14ac:dyDescent="0.3">
      <c r="A36" s="1" t="s">
        <v>46</v>
      </c>
      <c r="B36" s="1" t="s">
        <v>63</v>
      </c>
      <c r="C36" s="27" t="s">
        <v>388</v>
      </c>
      <c r="D36" s="38">
        <v>24</v>
      </c>
      <c r="E36" s="27">
        <v>23</v>
      </c>
      <c r="F36" s="27">
        <v>2</v>
      </c>
      <c r="G36" s="27">
        <v>4</v>
      </c>
      <c r="H36" s="27"/>
      <c r="I36" s="27"/>
      <c r="J36" s="27">
        <v>1</v>
      </c>
      <c r="K36" s="27">
        <v>4</v>
      </c>
      <c r="L36" s="83"/>
      <c r="M36" s="27">
        <v>1</v>
      </c>
      <c r="N36" s="27">
        <f t="shared" ref="N36:N40" si="8">SUM(L36:M36)</f>
        <v>1</v>
      </c>
      <c r="O36" s="39">
        <v>3</v>
      </c>
      <c r="P36" s="39">
        <v>3</v>
      </c>
      <c r="Q36" s="85"/>
      <c r="R36" s="85"/>
      <c r="S36" s="85"/>
      <c r="T36" s="39">
        <v>5</v>
      </c>
      <c r="U36" s="40">
        <f t="shared" ref="U36:U43" si="9">IFERROR(((T36+Q36+N36-R36)+(O36*2))/E36,"")</f>
        <v>0.52173913043478259</v>
      </c>
      <c r="V36" s="22">
        <v>460</v>
      </c>
      <c r="W36" s="22" t="s">
        <v>97</v>
      </c>
      <c r="X36" s="22" t="s">
        <v>98</v>
      </c>
      <c r="Y36" s="66">
        <v>989</v>
      </c>
      <c r="Z36" s="41"/>
      <c r="AA36" s="1" t="s">
        <v>249</v>
      </c>
      <c r="AB36" s="28" t="s">
        <v>305</v>
      </c>
    </row>
    <row r="37" spans="1:28" x14ac:dyDescent="0.3">
      <c r="A37" s="1" t="s">
        <v>46</v>
      </c>
      <c r="B37" s="1" t="s">
        <v>63</v>
      </c>
      <c r="C37" s="27" t="s">
        <v>339</v>
      </c>
      <c r="D37" s="38">
        <v>32</v>
      </c>
      <c r="E37" s="27">
        <v>18</v>
      </c>
      <c r="F37" s="27">
        <v>1</v>
      </c>
      <c r="G37" s="27">
        <v>2</v>
      </c>
      <c r="H37" s="27"/>
      <c r="I37" s="27"/>
      <c r="J37" s="27">
        <v>0</v>
      </c>
      <c r="K37" s="27">
        <v>0</v>
      </c>
      <c r="L37" s="83"/>
      <c r="M37" s="27">
        <v>5</v>
      </c>
      <c r="N37" s="27">
        <f t="shared" si="8"/>
        <v>5</v>
      </c>
      <c r="O37" s="39">
        <v>0</v>
      </c>
      <c r="P37" s="39">
        <v>0</v>
      </c>
      <c r="Q37" s="85"/>
      <c r="R37" s="85"/>
      <c r="S37" s="85"/>
      <c r="T37" s="39">
        <v>2</v>
      </c>
      <c r="U37" s="40">
        <f t="shared" si="9"/>
        <v>0.3888888888888889</v>
      </c>
      <c r="V37" s="22">
        <v>460</v>
      </c>
      <c r="W37" s="22" t="s">
        <v>97</v>
      </c>
      <c r="X37" s="22" t="s">
        <v>98</v>
      </c>
      <c r="Y37" s="66">
        <v>989</v>
      </c>
      <c r="Z37" s="41"/>
      <c r="AA37" s="1" t="s">
        <v>249</v>
      </c>
      <c r="AB37" s="28" t="s">
        <v>305</v>
      </c>
    </row>
    <row r="38" spans="1:28" x14ac:dyDescent="0.3">
      <c r="A38" s="1" t="s">
        <v>46</v>
      </c>
      <c r="B38" s="1" t="s">
        <v>63</v>
      </c>
      <c r="C38" s="27" t="s">
        <v>209</v>
      </c>
      <c r="D38" s="38">
        <v>25</v>
      </c>
      <c r="E38" s="27">
        <v>40</v>
      </c>
      <c r="F38" s="27">
        <v>5</v>
      </c>
      <c r="G38" s="27">
        <v>19</v>
      </c>
      <c r="H38" s="27"/>
      <c r="I38" s="27"/>
      <c r="J38" s="27">
        <v>0</v>
      </c>
      <c r="K38" s="27">
        <v>0</v>
      </c>
      <c r="L38" s="83"/>
      <c r="M38" s="27">
        <v>11</v>
      </c>
      <c r="N38" s="27">
        <f t="shared" si="8"/>
        <v>11</v>
      </c>
      <c r="O38" s="39">
        <v>1</v>
      </c>
      <c r="P38" s="39">
        <v>2</v>
      </c>
      <c r="Q38" s="85"/>
      <c r="R38" s="85"/>
      <c r="S38" s="85"/>
      <c r="T38" s="39">
        <v>10</v>
      </c>
      <c r="U38" s="40">
        <f t="shared" si="9"/>
        <v>0.57499999999999996</v>
      </c>
      <c r="V38" s="22">
        <v>460</v>
      </c>
      <c r="W38" s="22" t="s">
        <v>97</v>
      </c>
      <c r="X38" s="22" t="s">
        <v>98</v>
      </c>
      <c r="Y38" s="66">
        <v>989</v>
      </c>
      <c r="Z38" s="41"/>
      <c r="AA38" s="1" t="s">
        <v>249</v>
      </c>
      <c r="AB38" s="28" t="s">
        <v>305</v>
      </c>
    </row>
    <row r="39" spans="1:28" x14ac:dyDescent="0.3">
      <c r="A39" s="1" t="s">
        <v>46</v>
      </c>
      <c r="B39" s="1" t="s">
        <v>63</v>
      </c>
      <c r="C39" s="27" t="s">
        <v>365</v>
      </c>
      <c r="D39" s="38">
        <v>44</v>
      </c>
      <c r="E39" s="27">
        <v>29</v>
      </c>
      <c r="F39" s="27">
        <v>4</v>
      </c>
      <c r="G39" s="27">
        <v>6</v>
      </c>
      <c r="H39" s="27"/>
      <c r="I39" s="27"/>
      <c r="J39" s="27">
        <v>4</v>
      </c>
      <c r="K39" s="27">
        <v>6</v>
      </c>
      <c r="L39" s="83"/>
      <c r="M39" s="27">
        <v>11</v>
      </c>
      <c r="N39" s="27">
        <f t="shared" si="8"/>
        <v>11</v>
      </c>
      <c r="O39" s="39">
        <v>0</v>
      </c>
      <c r="P39" s="39">
        <v>3</v>
      </c>
      <c r="Q39" s="85"/>
      <c r="R39" s="85"/>
      <c r="S39" s="85"/>
      <c r="T39" s="39">
        <v>12</v>
      </c>
      <c r="U39" s="40">
        <f t="shared" si="9"/>
        <v>0.7931034482758621</v>
      </c>
      <c r="V39" s="22">
        <v>460</v>
      </c>
      <c r="W39" s="22" t="s">
        <v>97</v>
      </c>
      <c r="X39" s="22" t="s">
        <v>98</v>
      </c>
      <c r="Y39" s="66">
        <v>989</v>
      </c>
      <c r="Z39" s="41"/>
      <c r="AA39" s="1" t="s">
        <v>249</v>
      </c>
      <c r="AB39" s="28" t="s">
        <v>305</v>
      </c>
    </row>
    <row r="40" spans="1:28" x14ac:dyDescent="0.3">
      <c r="A40" s="1" t="s">
        <v>46</v>
      </c>
      <c r="B40" s="1" t="s">
        <v>63</v>
      </c>
      <c r="C40" s="27" t="s">
        <v>340</v>
      </c>
      <c r="D40" s="38">
        <v>15</v>
      </c>
      <c r="E40" s="27">
        <v>39</v>
      </c>
      <c r="F40" s="27">
        <v>7</v>
      </c>
      <c r="G40" s="27">
        <v>15</v>
      </c>
      <c r="H40" s="27"/>
      <c r="I40" s="27"/>
      <c r="J40" s="27">
        <v>2</v>
      </c>
      <c r="K40" s="27">
        <v>3</v>
      </c>
      <c r="L40" s="83"/>
      <c r="M40" s="27">
        <v>6</v>
      </c>
      <c r="N40" s="27">
        <f t="shared" si="8"/>
        <v>6</v>
      </c>
      <c r="O40" s="39">
        <v>4</v>
      </c>
      <c r="P40" s="39">
        <v>6</v>
      </c>
      <c r="Q40" s="85"/>
      <c r="R40" s="85"/>
      <c r="S40" s="85"/>
      <c r="T40" s="39">
        <v>16</v>
      </c>
      <c r="U40" s="40">
        <f t="shared" si="9"/>
        <v>0.76923076923076927</v>
      </c>
      <c r="V40" s="22">
        <v>460</v>
      </c>
      <c r="W40" s="22" t="s">
        <v>97</v>
      </c>
      <c r="X40" s="22" t="s">
        <v>98</v>
      </c>
      <c r="Y40" s="66">
        <v>989</v>
      </c>
      <c r="Z40" s="41"/>
      <c r="AA40" s="1" t="s">
        <v>249</v>
      </c>
      <c r="AB40" s="28" t="s">
        <v>305</v>
      </c>
    </row>
    <row r="41" spans="1:28" x14ac:dyDescent="0.3">
      <c r="A41" s="1" t="s">
        <v>46</v>
      </c>
      <c r="B41" s="1" t="s">
        <v>63</v>
      </c>
      <c r="C41" s="27" t="s">
        <v>342</v>
      </c>
      <c r="D41" s="38">
        <v>13</v>
      </c>
      <c r="E41" s="27" t="s">
        <v>372</v>
      </c>
      <c r="F41" s="27"/>
      <c r="G41" s="27"/>
      <c r="H41" s="27"/>
      <c r="I41" s="27"/>
      <c r="J41" s="27"/>
      <c r="K41" s="27"/>
      <c r="L41" s="83"/>
      <c r="M41" s="27"/>
      <c r="N41" s="27"/>
      <c r="O41" s="39"/>
      <c r="P41" s="39"/>
      <c r="Q41" s="85"/>
      <c r="R41" s="85"/>
      <c r="S41" s="85"/>
      <c r="T41" s="39"/>
      <c r="U41" s="40" t="str">
        <f t="shared" si="9"/>
        <v/>
      </c>
      <c r="V41" s="22">
        <v>460</v>
      </c>
      <c r="W41" s="22" t="s">
        <v>97</v>
      </c>
      <c r="X41" s="22" t="s">
        <v>98</v>
      </c>
      <c r="Y41" s="66">
        <v>989</v>
      </c>
      <c r="Z41" s="41"/>
      <c r="AA41" s="1" t="s">
        <v>249</v>
      </c>
      <c r="AB41" s="28" t="s">
        <v>305</v>
      </c>
    </row>
    <row r="42" spans="1:28" x14ac:dyDescent="0.3">
      <c r="A42" s="1" t="s">
        <v>46</v>
      </c>
      <c r="B42" s="1" t="s">
        <v>63</v>
      </c>
      <c r="C42" s="27" t="s">
        <v>333</v>
      </c>
      <c r="D42" s="38">
        <v>33</v>
      </c>
      <c r="E42" s="27">
        <v>27</v>
      </c>
      <c r="F42" s="27">
        <v>5</v>
      </c>
      <c r="G42" s="27">
        <v>12</v>
      </c>
      <c r="H42" s="27"/>
      <c r="I42" s="27"/>
      <c r="J42" s="27">
        <v>6</v>
      </c>
      <c r="K42" s="27">
        <v>9</v>
      </c>
      <c r="L42" s="83"/>
      <c r="M42" s="27">
        <v>2</v>
      </c>
      <c r="N42" s="27">
        <f>SUM(L42:M42)</f>
        <v>2</v>
      </c>
      <c r="O42" s="39">
        <v>3</v>
      </c>
      <c r="P42" s="39">
        <v>5</v>
      </c>
      <c r="Q42" s="85"/>
      <c r="R42" s="85"/>
      <c r="S42" s="85"/>
      <c r="T42" s="39">
        <v>16</v>
      </c>
      <c r="U42" s="40">
        <f t="shared" si="9"/>
        <v>0.88888888888888884</v>
      </c>
      <c r="V42" s="22">
        <v>460</v>
      </c>
      <c r="W42" s="22" t="s">
        <v>97</v>
      </c>
      <c r="X42" s="22" t="s">
        <v>98</v>
      </c>
      <c r="Y42" s="66">
        <v>989</v>
      </c>
      <c r="Z42" s="41"/>
      <c r="AA42" s="1" t="s">
        <v>249</v>
      </c>
      <c r="AB42" s="28" t="s">
        <v>305</v>
      </c>
    </row>
    <row r="43" spans="1:28" x14ac:dyDescent="0.3">
      <c r="A43" s="1" t="s">
        <v>46</v>
      </c>
      <c r="B43" s="1" t="s">
        <v>63</v>
      </c>
      <c r="C43" s="27" t="s">
        <v>346</v>
      </c>
      <c r="D43" s="38">
        <v>11</v>
      </c>
      <c r="E43" s="27">
        <v>28</v>
      </c>
      <c r="F43" s="27">
        <v>2</v>
      </c>
      <c r="G43" s="27">
        <v>8</v>
      </c>
      <c r="H43" s="27"/>
      <c r="I43" s="27"/>
      <c r="J43" s="27">
        <v>2</v>
      </c>
      <c r="K43" s="27">
        <v>2</v>
      </c>
      <c r="L43" s="83"/>
      <c r="M43" s="27">
        <v>5</v>
      </c>
      <c r="N43" s="27">
        <f>SUM(L43:M43)</f>
        <v>5</v>
      </c>
      <c r="O43" s="39">
        <v>0</v>
      </c>
      <c r="P43" s="39">
        <v>2</v>
      </c>
      <c r="Q43" s="85"/>
      <c r="R43" s="85"/>
      <c r="S43" s="85"/>
      <c r="T43" s="39">
        <v>6</v>
      </c>
      <c r="U43" s="40">
        <f t="shared" si="9"/>
        <v>0.39285714285714285</v>
      </c>
      <c r="V43" s="22">
        <v>460</v>
      </c>
      <c r="W43" s="22" t="s">
        <v>97</v>
      </c>
      <c r="X43" s="22" t="s">
        <v>98</v>
      </c>
      <c r="Y43" s="66">
        <v>989</v>
      </c>
      <c r="Z43" s="41"/>
      <c r="AA43" s="1" t="s">
        <v>249</v>
      </c>
      <c r="AB43" s="28" t="s">
        <v>305</v>
      </c>
    </row>
    <row r="44" spans="1:28" x14ac:dyDescent="0.3">
      <c r="A44" s="1" t="s">
        <v>46</v>
      </c>
      <c r="B44" s="1" t="s">
        <v>63</v>
      </c>
      <c r="C44" s="55" t="s">
        <v>39</v>
      </c>
      <c r="D44" s="1"/>
      <c r="E44" s="55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55"/>
      <c r="Q44" s="42"/>
      <c r="R44" s="55">
        <v>15</v>
      </c>
      <c r="S44" s="42"/>
      <c r="T44" s="42"/>
      <c r="U44" s="40" t="str">
        <f t="shared" ref="U44" si="10">_xlfn.IFNA("",((T44+Q44+N44-R44)+(O44*2))/E44)</f>
        <v/>
      </c>
      <c r="V44" s="22">
        <v>460</v>
      </c>
      <c r="W44" s="22" t="s">
        <v>97</v>
      </c>
      <c r="X44" s="22" t="s">
        <v>98</v>
      </c>
      <c r="Y44" s="66">
        <v>989</v>
      </c>
      <c r="Z44" s="41"/>
      <c r="AA44" s="1" t="s">
        <v>249</v>
      </c>
      <c r="AB44" s="28" t="s">
        <v>305</v>
      </c>
    </row>
    <row r="45" spans="1:28" x14ac:dyDescent="0.3">
      <c r="A45" s="43" t="s">
        <v>46</v>
      </c>
      <c r="B45" s="43" t="s">
        <v>63</v>
      </c>
      <c r="C45" s="44" t="s">
        <v>40</v>
      </c>
      <c r="D45" s="43"/>
      <c r="E45" s="44">
        <f t="shared" ref="E45:T45" si="11">SUM(E35:E44)</f>
        <v>240</v>
      </c>
      <c r="F45" s="44">
        <f t="shared" si="11"/>
        <v>34</v>
      </c>
      <c r="G45" s="44">
        <f t="shared" si="11"/>
        <v>86</v>
      </c>
      <c r="H45" s="44">
        <f t="shared" si="11"/>
        <v>0</v>
      </c>
      <c r="I45" s="44">
        <f t="shared" si="11"/>
        <v>0</v>
      </c>
      <c r="J45" s="44">
        <f t="shared" si="11"/>
        <v>19</v>
      </c>
      <c r="K45" s="44">
        <f t="shared" si="11"/>
        <v>33</v>
      </c>
      <c r="L45" s="44">
        <f t="shared" si="11"/>
        <v>0</v>
      </c>
      <c r="M45" s="44">
        <f t="shared" si="11"/>
        <v>49</v>
      </c>
      <c r="N45" s="44">
        <f t="shared" si="11"/>
        <v>49</v>
      </c>
      <c r="O45" s="44">
        <f t="shared" si="11"/>
        <v>12</v>
      </c>
      <c r="P45" s="44">
        <f t="shared" si="11"/>
        <v>23</v>
      </c>
      <c r="Q45" s="44">
        <f t="shared" si="11"/>
        <v>0</v>
      </c>
      <c r="R45" s="44">
        <f t="shared" si="11"/>
        <v>15</v>
      </c>
      <c r="S45" s="44">
        <f t="shared" si="11"/>
        <v>0</v>
      </c>
      <c r="T45" s="44">
        <f t="shared" si="11"/>
        <v>87</v>
      </c>
      <c r="U45" s="45">
        <f>((T45+Q45+N45-R45)+(O45*2))/E45</f>
        <v>0.60416666666666663</v>
      </c>
      <c r="V45" s="46">
        <v>460</v>
      </c>
      <c r="W45" s="46" t="s">
        <v>97</v>
      </c>
      <c r="X45" s="46" t="s">
        <v>98</v>
      </c>
      <c r="Y45" s="67">
        <v>989</v>
      </c>
      <c r="Z45" s="70" t="s">
        <v>394</v>
      </c>
      <c r="AA45" s="43" t="s">
        <v>249</v>
      </c>
      <c r="AB45" s="71" t="s">
        <v>305</v>
      </c>
    </row>
    <row r="46" spans="1:28" x14ac:dyDescent="0.3">
      <c r="A46" s="1"/>
      <c r="B46" s="1"/>
      <c r="C46" s="1"/>
      <c r="D46" s="1"/>
      <c r="F46" s="48" t="s">
        <v>41</v>
      </c>
      <c r="G46" s="50">
        <f>F45/G45</f>
        <v>0.39534883720930231</v>
      </c>
      <c r="H46" s="27"/>
      <c r="I46" s="1"/>
      <c r="J46" s="48" t="s">
        <v>42</v>
      </c>
      <c r="K46" s="50">
        <f>J45/K45</f>
        <v>0.5757575757575758</v>
      </c>
      <c r="L46" s="1"/>
      <c r="M46" s="39" t="s">
        <v>43</v>
      </c>
      <c r="N46" s="51">
        <v>10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1" t="s">
        <v>395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5"/>
      <c r="H49" s="27"/>
      <c r="I49" s="1"/>
      <c r="J49" s="48"/>
      <c r="K49" s="76"/>
      <c r="L49" s="1"/>
      <c r="M49" s="39"/>
      <c r="N49" s="77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406E-0B07-464D-9A74-6B17F51BF8C8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29646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144</v>
      </c>
      <c r="D4" s="7" t="s">
        <v>5</v>
      </c>
      <c r="E4" s="8"/>
      <c r="F4" s="5"/>
      <c r="G4" s="1"/>
      <c r="J4" s="15" t="s">
        <v>218</v>
      </c>
      <c r="K4" s="16" t="s">
        <v>45</v>
      </c>
      <c r="L4" s="17"/>
      <c r="M4" s="18"/>
      <c r="N4" s="19">
        <v>23</v>
      </c>
      <c r="O4" s="19">
        <v>24</v>
      </c>
      <c r="P4" s="19">
        <v>22</v>
      </c>
      <c r="Q4" s="19">
        <v>25</v>
      </c>
      <c r="R4" s="20"/>
      <c r="S4" s="21">
        <f>SUM(N4:R4)</f>
        <v>94</v>
      </c>
      <c r="T4" s="22">
        <v>461</v>
      </c>
    </row>
    <row r="5" spans="1:28" x14ac:dyDescent="0.3">
      <c r="B5" s="1"/>
      <c r="C5" s="6" t="s">
        <v>215</v>
      </c>
      <c r="D5" s="7" t="s">
        <v>6</v>
      </c>
      <c r="E5" s="1"/>
      <c r="F5" s="1"/>
      <c r="G5" s="1"/>
      <c r="J5" s="15" t="s">
        <v>219</v>
      </c>
      <c r="K5" s="16" t="s">
        <v>72</v>
      </c>
      <c r="L5" s="17"/>
      <c r="M5" s="18"/>
      <c r="N5" s="19">
        <v>17</v>
      </c>
      <c r="O5" s="19">
        <v>22</v>
      </c>
      <c r="P5" s="19">
        <v>30</v>
      </c>
      <c r="Q5" s="19">
        <v>30</v>
      </c>
      <c r="R5" s="20"/>
      <c r="S5" s="21">
        <f>SUM(N5:R5)</f>
        <v>99</v>
      </c>
      <c r="T5" s="22">
        <v>461</v>
      </c>
      <c r="U5" s="1"/>
      <c r="V5" s="1"/>
      <c r="W5" s="1"/>
    </row>
    <row r="6" spans="1:28" x14ac:dyDescent="0.3">
      <c r="C6" s="23">
        <v>3771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216</v>
      </c>
      <c r="D7" s="7" t="s">
        <v>8</v>
      </c>
      <c r="G7" s="1"/>
      <c r="S7" s="1"/>
      <c r="T7" s="25" t="s">
        <v>9</v>
      </c>
      <c r="U7" s="1"/>
      <c r="V7" s="26">
        <v>461</v>
      </c>
      <c r="W7" s="1"/>
    </row>
    <row r="8" spans="1:28" x14ac:dyDescent="0.3">
      <c r="B8" s="1"/>
      <c r="C8" s="24" t="s">
        <v>217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28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32</v>
      </c>
      <c r="E13" s="27">
        <v>21</v>
      </c>
      <c r="F13" s="27">
        <v>4</v>
      </c>
      <c r="G13" s="27">
        <v>7</v>
      </c>
      <c r="H13" s="27"/>
      <c r="I13" s="27"/>
      <c r="J13" s="27">
        <v>0</v>
      </c>
      <c r="K13" s="27">
        <v>0</v>
      </c>
      <c r="L13" s="27">
        <v>2</v>
      </c>
      <c r="M13" s="27">
        <v>2</v>
      </c>
      <c r="N13" s="27">
        <f t="shared" ref="N13:N22" si="0">SUM(L13:M13)</f>
        <v>4</v>
      </c>
      <c r="O13" s="27">
        <v>1</v>
      </c>
      <c r="P13" s="39">
        <v>4</v>
      </c>
      <c r="Q13" s="27">
        <v>0</v>
      </c>
      <c r="R13" s="27">
        <v>2</v>
      </c>
      <c r="S13" s="27">
        <v>2</v>
      </c>
      <c r="T13" s="27">
        <f t="shared" ref="T13:T22" si="1">+(F13*2)+J13</f>
        <v>8</v>
      </c>
      <c r="U13" s="40">
        <f t="shared" ref="U13:U22" si="2">IFERROR(((T13+Q13+N13-R13)+(O13*2))/E13,"")</f>
        <v>0.5714285714285714</v>
      </c>
      <c r="V13" s="22">
        <v>461</v>
      </c>
      <c r="W13" s="22" t="s">
        <v>82</v>
      </c>
      <c r="X13" s="22" t="s">
        <v>83</v>
      </c>
      <c r="Y13" s="66">
        <v>3771</v>
      </c>
      <c r="Z13" s="41"/>
      <c r="AA13" s="1" t="s">
        <v>99</v>
      </c>
      <c r="AB13" s="28" t="s">
        <v>220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27">
        <v>41</v>
      </c>
      <c r="F14" s="27">
        <v>11</v>
      </c>
      <c r="G14" s="27">
        <v>18</v>
      </c>
      <c r="H14" s="27"/>
      <c r="I14" s="27"/>
      <c r="J14" s="27">
        <v>2</v>
      </c>
      <c r="K14" s="27">
        <v>4</v>
      </c>
      <c r="L14" s="27">
        <v>2</v>
      </c>
      <c r="M14" s="27">
        <v>5</v>
      </c>
      <c r="N14" s="27">
        <f t="shared" si="0"/>
        <v>7</v>
      </c>
      <c r="O14" s="39">
        <v>4</v>
      </c>
      <c r="P14" s="39">
        <v>3</v>
      </c>
      <c r="Q14" s="39">
        <v>1</v>
      </c>
      <c r="R14" s="39">
        <v>4</v>
      </c>
      <c r="S14" s="39">
        <v>0</v>
      </c>
      <c r="T14" s="27">
        <f t="shared" si="1"/>
        <v>24</v>
      </c>
      <c r="U14" s="40">
        <f t="shared" si="2"/>
        <v>0.87804878048780488</v>
      </c>
      <c r="V14" s="22">
        <v>461</v>
      </c>
      <c r="W14" s="22" t="s">
        <v>82</v>
      </c>
      <c r="X14" s="22" t="s">
        <v>83</v>
      </c>
      <c r="Y14" s="66">
        <v>3771</v>
      </c>
      <c r="Z14" s="41" t="s">
        <v>422</v>
      </c>
      <c r="AA14" s="1" t="s">
        <v>99</v>
      </c>
      <c r="AB14" s="28" t="s">
        <v>220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44</v>
      </c>
      <c r="E15" s="27" t="s">
        <v>478</v>
      </c>
      <c r="F15" s="27"/>
      <c r="G15" s="27"/>
      <c r="H15" s="27"/>
      <c r="I15" s="27"/>
      <c r="J15" s="27"/>
      <c r="K15" s="27"/>
      <c r="L15" s="27"/>
      <c r="M15" s="27"/>
      <c r="N15" s="27"/>
      <c r="O15" s="39"/>
      <c r="P15" s="39"/>
      <c r="Q15" s="39"/>
      <c r="R15" s="39"/>
      <c r="S15" s="39"/>
      <c r="T15" s="27"/>
      <c r="U15" s="40"/>
      <c r="V15" s="22">
        <v>461</v>
      </c>
      <c r="W15" s="22" t="s">
        <v>82</v>
      </c>
      <c r="X15" s="22" t="s">
        <v>83</v>
      </c>
      <c r="Y15" s="66">
        <v>3771</v>
      </c>
      <c r="Z15" s="41"/>
      <c r="AA15" s="1" t="s">
        <v>99</v>
      </c>
      <c r="AB15" s="28" t="s">
        <v>220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30</v>
      </c>
      <c r="E16" s="27">
        <v>33</v>
      </c>
      <c r="F16" s="27">
        <v>2</v>
      </c>
      <c r="G16" s="27">
        <v>7</v>
      </c>
      <c r="H16" s="27"/>
      <c r="I16" s="27"/>
      <c r="J16" s="27">
        <v>1</v>
      </c>
      <c r="K16" s="27">
        <v>2</v>
      </c>
      <c r="L16" s="27">
        <v>1</v>
      </c>
      <c r="M16" s="27">
        <v>2</v>
      </c>
      <c r="N16" s="27">
        <f t="shared" si="0"/>
        <v>3</v>
      </c>
      <c r="O16" s="39">
        <v>1</v>
      </c>
      <c r="P16" s="55">
        <v>6</v>
      </c>
      <c r="Q16" s="39">
        <v>2</v>
      </c>
      <c r="R16" s="39">
        <v>4</v>
      </c>
      <c r="S16" s="39">
        <v>0</v>
      </c>
      <c r="T16" s="27">
        <f t="shared" si="1"/>
        <v>5</v>
      </c>
      <c r="U16" s="40">
        <f t="shared" si="2"/>
        <v>0.24242424242424243</v>
      </c>
      <c r="V16" s="22">
        <v>461</v>
      </c>
      <c r="W16" s="22" t="s">
        <v>82</v>
      </c>
      <c r="X16" s="22" t="s">
        <v>83</v>
      </c>
      <c r="Y16" s="66">
        <v>3771</v>
      </c>
      <c r="Z16" s="41"/>
      <c r="AA16" s="1" t="s">
        <v>99</v>
      </c>
      <c r="AB16" s="28" t="s">
        <v>220</v>
      </c>
    </row>
    <row r="17" spans="1:28" x14ac:dyDescent="0.3">
      <c r="A17" s="1" t="s">
        <v>71</v>
      </c>
      <c r="B17" s="1" t="s">
        <v>46</v>
      </c>
      <c r="C17" s="27" t="s">
        <v>52</v>
      </c>
      <c r="D17" s="38">
        <v>11</v>
      </c>
      <c r="E17" s="27">
        <v>18</v>
      </c>
      <c r="F17" s="27">
        <v>2</v>
      </c>
      <c r="G17" s="27">
        <v>5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0"/>
        <v>1</v>
      </c>
      <c r="O17" s="39">
        <v>2</v>
      </c>
      <c r="P17" s="39">
        <v>1</v>
      </c>
      <c r="Q17" s="39">
        <v>0</v>
      </c>
      <c r="R17" s="39">
        <v>1</v>
      </c>
      <c r="S17" s="39">
        <v>1</v>
      </c>
      <c r="T17" s="27">
        <f t="shared" si="1"/>
        <v>4</v>
      </c>
      <c r="U17" s="40">
        <f t="shared" si="2"/>
        <v>0.44444444444444442</v>
      </c>
      <c r="V17" s="22">
        <v>461</v>
      </c>
      <c r="W17" s="22" t="s">
        <v>82</v>
      </c>
      <c r="X17" s="22" t="s">
        <v>83</v>
      </c>
      <c r="Y17" s="66">
        <v>3771</v>
      </c>
      <c r="Z17" s="41"/>
      <c r="AA17" s="1" t="s">
        <v>99</v>
      </c>
      <c r="AB17" s="28" t="s">
        <v>220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31</v>
      </c>
      <c r="E18" s="27">
        <v>33</v>
      </c>
      <c r="F18" s="27">
        <v>4</v>
      </c>
      <c r="G18" s="27">
        <v>9</v>
      </c>
      <c r="H18" s="27"/>
      <c r="I18" s="27"/>
      <c r="J18" s="27">
        <v>1</v>
      </c>
      <c r="K18" s="27">
        <v>2</v>
      </c>
      <c r="L18" s="27">
        <v>3</v>
      </c>
      <c r="M18" s="27">
        <v>5</v>
      </c>
      <c r="N18" s="27">
        <f t="shared" si="0"/>
        <v>8</v>
      </c>
      <c r="O18" s="39">
        <v>5</v>
      </c>
      <c r="P18" s="39">
        <v>3</v>
      </c>
      <c r="Q18" s="39">
        <v>3</v>
      </c>
      <c r="R18" s="39">
        <v>2</v>
      </c>
      <c r="S18" s="39">
        <v>1</v>
      </c>
      <c r="T18" s="27">
        <f t="shared" si="1"/>
        <v>9</v>
      </c>
      <c r="U18" s="40">
        <f t="shared" si="2"/>
        <v>0.84848484848484851</v>
      </c>
      <c r="V18" s="22">
        <v>461</v>
      </c>
      <c r="W18" s="22" t="s">
        <v>82</v>
      </c>
      <c r="X18" s="22" t="s">
        <v>83</v>
      </c>
      <c r="Y18" s="66">
        <v>3771</v>
      </c>
      <c r="Z18" s="41"/>
      <c r="AA18" s="1" t="s">
        <v>99</v>
      </c>
      <c r="AB18" s="28" t="s">
        <v>220</v>
      </c>
    </row>
    <row r="19" spans="1:28" x14ac:dyDescent="0.3">
      <c r="A19" s="1" t="s">
        <v>71</v>
      </c>
      <c r="B19" s="1" t="s">
        <v>46</v>
      </c>
      <c r="C19" s="27" t="s">
        <v>54</v>
      </c>
      <c r="D19" s="38">
        <v>33</v>
      </c>
      <c r="E19" s="27">
        <v>40</v>
      </c>
      <c r="F19" s="27">
        <v>9</v>
      </c>
      <c r="G19" s="27">
        <v>14</v>
      </c>
      <c r="H19" s="27"/>
      <c r="I19" s="27"/>
      <c r="J19" s="27">
        <v>6</v>
      </c>
      <c r="K19" s="27">
        <v>7</v>
      </c>
      <c r="L19" s="27">
        <v>1</v>
      </c>
      <c r="M19" s="27">
        <v>8</v>
      </c>
      <c r="N19" s="27">
        <f t="shared" si="0"/>
        <v>9</v>
      </c>
      <c r="O19" s="39">
        <v>3</v>
      </c>
      <c r="P19" s="39">
        <v>3</v>
      </c>
      <c r="Q19" s="39">
        <v>1</v>
      </c>
      <c r="R19" s="39">
        <v>4</v>
      </c>
      <c r="S19" s="39">
        <v>0</v>
      </c>
      <c r="T19" s="27">
        <f t="shared" si="1"/>
        <v>24</v>
      </c>
      <c r="U19" s="40">
        <f t="shared" si="2"/>
        <v>0.9</v>
      </c>
      <c r="V19" s="22">
        <v>461</v>
      </c>
      <c r="W19" s="22" t="s">
        <v>82</v>
      </c>
      <c r="X19" s="22" t="s">
        <v>83</v>
      </c>
      <c r="Y19" s="66">
        <v>3771</v>
      </c>
      <c r="Z19" s="41"/>
      <c r="AA19" s="1" t="s">
        <v>99</v>
      </c>
      <c r="AB19" s="28" t="s">
        <v>220</v>
      </c>
    </row>
    <row r="20" spans="1:28" x14ac:dyDescent="0.3">
      <c r="A20" s="1" t="s">
        <v>71</v>
      </c>
      <c r="B20" s="1" t="s">
        <v>46</v>
      </c>
      <c r="C20" s="27" t="s">
        <v>150</v>
      </c>
      <c r="D20" s="38">
        <v>34</v>
      </c>
      <c r="E20" s="27">
        <v>5</v>
      </c>
      <c r="F20" s="27">
        <v>2</v>
      </c>
      <c r="G20" s="27">
        <v>2</v>
      </c>
      <c r="H20" s="27"/>
      <c r="I20" s="27"/>
      <c r="J20" s="27">
        <v>0</v>
      </c>
      <c r="K20" s="27">
        <v>0</v>
      </c>
      <c r="L20" s="27">
        <v>0</v>
      </c>
      <c r="M20" s="27">
        <v>0</v>
      </c>
      <c r="N20" s="27">
        <f t="shared" si="0"/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27">
        <f t="shared" si="1"/>
        <v>4</v>
      </c>
      <c r="U20" s="40">
        <f t="shared" si="2"/>
        <v>0.8</v>
      </c>
      <c r="V20" s="22">
        <v>461</v>
      </c>
      <c r="W20" s="22" t="s">
        <v>82</v>
      </c>
      <c r="X20" s="22" t="s">
        <v>83</v>
      </c>
      <c r="Y20" s="66">
        <v>3771</v>
      </c>
      <c r="Z20" s="41"/>
      <c r="AA20" s="1" t="s">
        <v>99</v>
      </c>
      <c r="AB20" s="28" t="s">
        <v>220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23</v>
      </c>
      <c r="E21" s="27">
        <v>37</v>
      </c>
      <c r="F21" s="27">
        <v>5</v>
      </c>
      <c r="G21" s="27">
        <v>10</v>
      </c>
      <c r="H21" s="27"/>
      <c r="I21" s="27"/>
      <c r="J21" s="27">
        <v>2</v>
      </c>
      <c r="K21" s="27">
        <v>3</v>
      </c>
      <c r="L21" s="27">
        <v>2</v>
      </c>
      <c r="M21" s="27">
        <v>0</v>
      </c>
      <c r="N21" s="27">
        <f t="shared" si="0"/>
        <v>2</v>
      </c>
      <c r="O21" s="39">
        <v>4</v>
      </c>
      <c r="P21" s="39">
        <v>4</v>
      </c>
      <c r="Q21" s="39">
        <v>1</v>
      </c>
      <c r="R21" s="39">
        <v>6</v>
      </c>
      <c r="S21" s="39">
        <v>0</v>
      </c>
      <c r="T21" s="27">
        <f t="shared" si="1"/>
        <v>12</v>
      </c>
      <c r="U21" s="40">
        <f t="shared" si="2"/>
        <v>0.45945945945945948</v>
      </c>
      <c r="V21" s="22">
        <v>461</v>
      </c>
      <c r="W21" s="22" t="s">
        <v>82</v>
      </c>
      <c r="X21" s="22" t="s">
        <v>83</v>
      </c>
      <c r="Y21" s="66">
        <v>3771</v>
      </c>
      <c r="Z21" s="41"/>
      <c r="AA21" s="1" t="s">
        <v>99</v>
      </c>
      <c r="AB21" s="28" t="s">
        <v>220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22</v>
      </c>
      <c r="E22" s="27">
        <v>12</v>
      </c>
      <c r="F22" s="27">
        <v>2</v>
      </c>
      <c r="G22" s="27">
        <v>4</v>
      </c>
      <c r="H22" s="27"/>
      <c r="I22" s="27"/>
      <c r="J22" s="27">
        <v>0</v>
      </c>
      <c r="K22" s="27">
        <v>0</v>
      </c>
      <c r="L22" s="27">
        <v>1</v>
      </c>
      <c r="M22" s="27">
        <v>2</v>
      </c>
      <c r="N22" s="27">
        <f t="shared" si="0"/>
        <v>3</v>
      </c>
      <c r="O22" s="39">
        <v>0</v>
      </c>
      <c r="P22" s="39">
        <v>2</v>
      </c>
      <c r="Q22" s="39">
        <v>0</v>
      </c>
      <c r="R22" s="39">
        <v>1</v>
      </c>
      <c r="S22" s="39">
        <v>0</v>
      </c>
      <c r="T22" s="27">
        <f t="shared" si="1"/>
        <v>4</v>
      </c>
      <c r="U22" s="40">
        <f t="shared" si="2"/>
        <v>0.5</v>
      </c>
      <c r="V22" s="22">
        <v>461</v>
      </c>
      <c r="W22" s="22" t="s">
        <v>82</v>
      </c>
      <c r="X22" s="22" t="s">
        <v>83</v>
      </c>
      <c r="Y22" s="66">
        <v>3771</v>
      </c>
      <c r="Z22" s="41"/>
      <c r="AA22" s="1" t="s">
        <v>99</v>
      </c>
      <c r="AB22" s="28" t="s">
        <v>220</v>
      </c>
    </row>
    <row r="23" spans="1:28" x14ac:dyDescent="0.3">
      <c r="A23" s="43" t="s">
        <v>71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41</v>
      </c>
      <c r="G23" s="44">
        <f t="shared" si="3"/>
        <v>76</v>
      </c>
      <c r="H23" s="44">
        <f t="shared" si="3"/>
        <v>0</v>
      </c>
      <c r="I23" s="44">
        <f t="shared" si="3"/>
        <v>0</v>
      </c>
      <c r="J23" s="44">
        <f t="shared" si="3"/>
        <v>12</v>
      </c>
      <c r="K23" s="44">
        <f t="shared" si="3"/>
        <v>18</v>
      </c>
      <c r="L23" s="44">
        <f t="shared" si="3"/>
        <v>13</v>
      </c>
      <c r="M23" s="44">
        <f t="shared" si="3"/>
        <v>24</v>
      </c>
      <c r="N23" s="44">
        <f t="shared" si="3"/>
        <v>37</v>
      </c>
      <c r="O23" s="44">
        <f t="shared" si="3"/>
        <v>20</v>
      </c>
      <c r="P23" s="44">
        <f t="shared" si="3"/>
        <v>26</v>
      </c>
      <c r="Q23" s="44">
        <f t="shared" si="3"/>
        <v>8</v>
      </c>
      <c r="R23" s="44">
        <f t="shared" si="3"/>
        <v>24</v>
      </c>
      <c r="S23" s="44">
        <f t="shared" si="3"/>
        <v>4</v>
      </c>
      <c r="T23" s="44">
        <f t="shared" si="3"/>
        <v>94</v>
      </c>
      <c r="U23" s="45">
        <f>((T23+Q23+N23-R23)+(O23*2))/E23</f>
        <v>0.64583333333333337</v>
      </c>
      <c r="V23" s="46">
        <v>461</v>
      </c>
      <c r="W23" s="46" t="s">
        <v>82</v>
      </c>
      <c r="X23" s="58" t="s">
        <v>83</v>
      </c>
      <c r="Y23" s="67">
        <v>3771</v>
      </c>
      <c r="Z23" s="47"/>
      <c r="AA23" s="43" t="s">
        <v>99</v>
      </c>
      <c r="AB23" s="71" t="s">
        <v>220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0.53947368421052633</v>
      </c>
      <c r="H24" s="27"/>
      <c r="I24" s="1"/>
      <c r="J24" s="48" t="s">
        <v>42</v>
      </c>
      <c r="K24" s="50">
        <f>J23/K23</f>
        <v>0.66666666666666663</v>
      </c>
      <c r="L24" s="1"/>
      <c r="M24" s="39" t="s">
        <v>43</v>
      </c>
      <c r="N24" s="51">
        <v>4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423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25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105</v>
      </c>
      <c r="D35" s="38">
        <v>24</v>
      </c>
      <c r="E35" s="27">
        <v>10</v>
      </c>
      <c r="F35" s="27">
        <v>2</v>
      </c>
      <c r="G35" s="27">
        <v>3</v>
      </c>
      <c r="H35" s="27"/>
      <c r="I35" s="27"/>
      <c r="J35" s="27">
        <v>1</v>
      </c>
      <c r="K35" s="27">
        <v>1</v>
      </c>
      <c r="L35" s="27">
        <v>0</v>
      </c>
      <c r="M35" s="27">
        <v>2</v>
      </c>
      <c r="N35" s="27">
        <f>SUM(L35:M35)</f>
        <v>2</v>
      </c>
      <c r="O35" s="27">
        <v>0</v>
      </c>
      <c r="P35" s="39">
        <v>0</v>
      </c>
      <c r="Q35" s="27">
        <v>0</v>
      </c>
      <c r="R35" s="27">
        <v>2</v>
      </c>
      <c r="S35" s="27">
        <v>0</v>
      </c>
      <c r="T35" s="27">
        <f>(H35*3)+((F35-H35)*2)+J35</f>
        <v>5</v>
      </c>
      <c r="U35" s="40">
        <f>IFERROR(((T35+Q35+N35-R35)+(O35*2))/E35,"")</f>
        <v>0.5</v>
      </c>
      <c r="V35" s="22">
        <v>461</v>
      </c>
      <c r="W35" s="22" t="s">
        <v>97</v>
      </c>
      <c r="X35" s="22" t="s">
        <v>98</v>
      </c>
      <c r="Y35" s="66">
        <v>3771</v>
      </c>
      <c r="Z35" s="41"/>
      <c r="AA35" s="1" t="s">
        <v>221</v>
      </c>
      <c r="AB35" s="28" t="s">
        <v>222</v>
      </c>
    </row>
    <row r="36" spans="1:28" x14ac:dyDescent="0.3">
      <c r="A36" s="1" t="s">
        <v>46</v>
      </c>
      <c r="B36" s="1" t="s">
        <v>71</v>
      </c>
      <c r="C36" s="27" t="s">
        <v>160</v>
      </c>
      <c r="D36" s="38">
        <v>22</v>
      </c>
      <c r="E36" s="27">
        <v>20</v>
      </c>
      <c r="F36" s="27">
        <v>2</v>
      </c>
      <c r="G36" s="27">
        <v>8</v>
      </c>
      <c r="H36" s="27"/>
      <c r="I36" s="27"/>
      <c r="J36" s="27">
        <v>1</v>
      </c>
      <c r="K36" s="27">
        <v>2</v>
      </c>
      <c r="L36" s="27">
        <v>0</v>
      </c>
      <c r="M36" s="27">
        <v>1</v>
      </c>
      <c r="N36" s="27">
        <f t="shared" ref="N36:N41" si="4">SUM(L36:M36)</f>
        <v>1</v>
      </c>
      <c r="O36" s="39">
        <v>1</v>
      </c>
      <c r="P36" s="39">
        <v>3</v>
      </c>
      <c r="Q36" s="39">
        <v>0</v>
      </c>
      <c r="R36" s="39">
        <v>2</v>
      </c>
      <c r="S36" s="39">
        <v>3</v>
      </c>
      <c r="T36" s="39">
        <f t="shared" ref="T36:T41" si="5">(H36*3)+((F36-H36)*2)+J36</f>
        <v>5</v>
      </c>
      <c r="U36" s="40">
        <f t="shared" ref="U36:U46" si="6">IFERROR(((T36+Q36+N36-R36)+(O36*2))/E36,"")</f>
        <v>0.3</v>
      </c>
      <c r="V36" s="22">
        <v>461</v>
      </c>
      <c r="W36" s="22" t="s">
        <v>97</v>
      </c>
      <c r="X36" s="22" t="s">
        <v>98</v>
      </c>
      <c r="Y36" s="66">
        <v>3771</v>
      </c>
      <c r="Z36" s="41"/>
      <c r="AA36" s="1" t="s">
        <v>221</v>
      </c>
      <c r="AB36" s="28" t="s">
        <v>222</v>
      </c>
    </row>
    <row r="37" spans="1:28" x14ac:dyDescent="0.3">
      <c r="A37" s="1" t="s">
        <v>46</v>
      </c>
      <c r="B37" s="1" t="s">
        <v>71</v>
      </c>
      <c r="C37" s="27" t="s">
        <v>106</v>
      </c>
      <c r="D37" s="38">
        <v>21</v>
      </c>
      <c r="E37" s="27">
        <v>9</v>
      </c>
      <c r="F37" s="27">
        <v>1</v>
      </c>
      <c r="G37" s="27">
        <v>2</v>
      </c>
      <c r="H37" s="27"/>
      <c r="I37" s="27"/>
      <c r="J37" s="27">
        <v>0</v>
      </c>
      <c r="K37" s="27">
        <v>0</v>
      </c>
      <c r="L37" s="27">
        <v>0</v>
      </c>
      <c r="M37" s="27">
        <v>2</v>
      </c>
      <c r="N37" s="27">
        <f t="shared" si="4"/>
        <v>2</v>
      </c>
      <c r="O37" s="39">
        <v>2</v>
      </c>
      <c r="P37" s="39">
        <v>0</v>
      </c>
      <c r="Q37" s="39">
        <v>0</v>
      </c>
      <c r="R37" s="39">
        <v>0</v>
      </c>
      <c r="S37" s="39">
        <v>0</v>
      </c>
      <c r="T37" s="39">
        <f t="shared" si="5"/>
        <v>2</v>
      </c>
      <c r="U37" s="40">
        <f t="shared" si="6"/>
        <v>0.88888888888888884</v>
      </c>
      <c r="V37" s="22">
        <v>461</v>
      </c>
      <c r="W37" s="22" t="s">
        <v>97</v>
      </c>
      <c r="X37" s="22" t="s">
        <v>98</v>
      </c>
      <c r="Y37" s="66">
        <v>3771</v>
      </c>
      <c r="Z37" s="41"/>
      <c r="AA37" s="1" t="s">
        <v>221</v>
      </c>
      <c r="AB37" s="28" t="s">
        <v>222</v>
      </c>
    </row>
    <row r="38" spans="1:28" x14ac:dyDescent="0.3">
      <c r="A38" s="1" t="s">
        <v>46</v>
      </c>
      <c r="B38" s="1" t="s">
        <v>71</v>
      </c>
      <c r="C38" s="27" t="s">
        <v>107</v>
      </c>
      <c r="D38" s="38">
        <v>15</v>
      </c>
      <c r="E38" s="27">
        <v>20</v>
      </c>
      <c r="F38" s="27">
        <v>0</v>
      </c>
      <c r="G38" s="27">
        <v>2</v>
      </c>
      <c r="H38" s="27"/>
      <c r="I38" s="27"/>
      <c r="J38" s="27">
        <v>4</v>
      </c>
      <c r="K38" s="27">
        <v>4</v>
      </c>
      <c r="L38" s="27">
        <v>0</v>
      </c>
      <c r="M38" s="27">
        <v>0</v>
      </c>
      <c r="N38" s="27">
        <f t="shared" si="4"/>
        <v>0</v>
      </c>
      <c r="O38" s="39">
        <v>1</v>
      </c>
      <c r="P38" s="39">
        <v>1</v>
      </c>
      <c r="Q38" s="39">
        <v>1</v>
      </c>
      <c r="R38" s="39">
        <v>1</v>
      </c>
      <c r="S38" s="39">
        <v>0</v>
      </c>
      <c r="T38" s="39">
        <f t="shared" si="5"/>
        <v>4</v>
      </c>
      <c r="U38" s="40">
        <f t="shared" si="6"/>
        <v>0.3</v>
      </c>
      <c r="V38" s="22">
        <v>461</v>
      </c>
      <c r="W38" s="22" t="s">
        <v>97</v>
      </c>
      <c r="X38" s="22" t="s">
        <v>98</v>
      </c>
      <c r="Y38" s="66">
        <v>3771</v>
      </c>
      <c r="Z38" s="41"/>
      <c r="AA38" s="1" t="s">
        <v>221</v>
      </c>
      <c r="AB38" s="28" t="s">
        <v>222</v>
      </c>
    </row>
    <row r="39" spans="1:28" x14ac:dyDescent="0.3">
      <c r="A39" s="1" t="s">
        <v>46</v>
      </c>
      <c r="B39" s="1" t="s">
        <v>71</v>
      </c>
      <c r="C39" s="27" t="s">
        <v>108</v>
      </c>
      <c r="D39" s="38">
        <v>10</v>
      </c>
      <c r="E39" s="27" t="s">
        <v>400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39"/>
      <c r="U39" s="40" t="str">
        <f t="shared" si="6"/>
        <v/>
      </c>
      <c r="V39" s="22">
        <v>461</v>
      </c>
      <c r="W39" s="22" t="s">
        <v>97</v>
      </c>
      <c r="X39" s="22" t="s">
        <v>98</v>
      </c>
      <c r="Y39" s="66">
        <v>3771</v>
      </c>
      <c r="Z39" s="41"/>
      <c r="AA39" s="1" t="s">
        <v>221</v>
      </c>
      <c r="AB39" s="28" t="s">
        <v>222</v>
      </c>
    </row>
    <row r="40" spans="1:28" x14ac:dyDescent="0.3">
      <c r="A40" s="1" t="s">
        <v>46</v>
      </c>
      <c r="B40" s="1" t="s">
        <v>71</v>
      </c>
      <c r="C40" s="27" t="s">
        <v>109</v>
      </c>
      <c r="D40" s="38">
        <v>14</v>
      </c>
      <c r="E40" s="27">
        <v>9</v>
      </c>
      <c r="F40" s="27">
        <v>0</v>
      </c>
      <c r="G40" s="27">
        <v>0</v>
      </c>
      <c r="H40" s="27"/>
      <c r="I40" s="27"/>
      <c r="J40" s="27">
        <v>2</v>
      </c>
      <c r="K40" s="27">
        <v>2</v>
      </c>
      <c r="L40" s="27">
        <v>1</v>
      </c>
      <c r="M40" s="27">
        <v>0</v>
      </c>
      <c r="N40" s="27">
        <f t="shared" si="4"/>
        <v>1</v>
      </c>
      <c r="O40" s="39">
        <v>3</v>
      </c>
      <c r="P40" s="39">
        <v>1</v>
      </c>
      <c r="Q40" s="39">
        <v>1</v>
      </c>
      <c r="R40" s="39">
        <v>3</v>
      </c>
      <c r="S40" s="39">
        <v>0</v>
      </c>
      <c r="T40" s="39">
        <f t="shared" si="5"/>
        <v>2</v>
      </c>
      <c r="U40" s="40">
        <f t="shared" si="6"/>
        <v>0.77777777777777779</v>
      </c>
      <c r="V40" s="22">
        <v>461</v>
      </c>
      <c r="W40" s="22" t="s">
        <v>97</v>
      </c>
      <c r="X40" s="22" t="s">
        <v>98</v>
      </c>
      <c r="Y40" s="66">
        <v>3771</v>
      </c>
      <c r="Z40" s="41"/>
      <c r="AA40" s="1" t="s">
        <v>221</v>
      </c>
      <c r="AB40" s="28" t="s">
        <v>222</v>
      </c>
    </row>
    <row r="41" spans="1:28" x14ac:dyDescent="0.3">
      <c r="A41" s="1" t="s">
        <v>46</v>
      </c>
      <c r="B41" s="1" t="s">
        <v>71</v>
      </c>
      <c r="C41" s="27" t="s">
        <v>161</v>
      </c>
      <c r="D41" s="38">
        <v>44</v>
      </c>
      <c r="E41" s="27">
        <v>39</v>
      </c>
      <c r="F41" s="27">
        <v>8</v>
      </c>
      <c r="G41" s="27">
        <v>17</v>
      </c>
      <c r="H41" s="27"/>
      <c r="I41" s="27"/>
      <c r="J41" s="27">
        <v>9</v>
      </c>
      <c r="K41" s="27">
        <v>9</v>
      </c>
      <c r="L41" s="27">
        <v>4</v>
      </c>
      <c r="M41" s="27">
        <v>6</v>
      </c>
      <c r="N41" s="27">
        <f t="shared" si="4"/>
        <v>10</v>
      </c>
      <c r="O41" s="39">
        <v>2</v>
      </c>
      <c r="P41" s="39">
        <v>0</v>
      </c>
      <c r="Q41" s="39">
        <v>0</v>
      </c>
      <c r="R41" s="39">
        <v>3</v>
      </c>
      <c r="S41" s="39">
        <v>2</v>
      </c>
      <c r="T41" s="39">
        <f t="shared" si="5"/>
        <v>25</v>
      </c>
      <c r="U41" s="40">
        <f t="shared" si="6"/>
        <v>0.92307692307692313</v>
      </c>
      <c r="V41" s="22">
        <v>461</v>
      </c>
      <c r="W41" s="22" t="s">
        <v>97</v>
      </c>
      <c r="X41" s="22" t="s">
        <v>98</v>
      </c>
      <c r="Y41" s="66">
        <v>3771</v>
      </c>
      <c r="Z41" s="41"/>
      <c r="AA41" s="1" t="s">
        <v>221</v>
      </c>
      <c r="AB41" s="28" t="s">
        <v>222</v>
      </c>
    </row>
    <row r="42" spans="1:28" x14ac:dyDescent="0.3">
      <c r="A42" s="1" t="s">
        <v>46</v>
      </c>
      <c r="B42" s="1" t="s">
        <v>71</v>
      </c>
      <c r="C42" s="27" t="s">
        <v>223</v>
      </c>
      <c r="D42" s="38">
        <v>26</v>
      </c>
      <c r="E42" s="27" t="s">
        <v>400</v>
      </c>
      <c r="F42" s="27"/>
      <c r="G42" s="27"/>
      <c r="H42" s="27"/>
      <c r="I42" s="27"/>
      <c r="J42" s="27"/>
      <c r="K42" s="27"/>
      <c r="L42" s="27"/>
      <c r="M42" s="27"/>
      <c r="N42" s="27"/>
      <c r="O42" s="39"/>
      <c r="P42" s="39"/>
      <c r="Q42" s="39"/>
      <c r="R42" s="39"/>
      <c r="S42" s="39"/>
      <c r="T42" s="39"/>
      <c r="U42" s="40" t="str">
        <f t="shared" si="6"/>
        <v/>
      </c>
      <c r="V42" s="22">
        <v>461</v>
      </c>
      <c r="W42" s="22" t="s">
        <v>97</v>
      </c>
      <c r="X42" s="22" t="s">
        <v>98</v>
      </c>
      <c r="Y42" s="66">
        <v>3771</v>
      </c>
      <c r="Z42" s="41"/>
      <c r="AA42" s="1" t="s">
        <v>221</v>
      </c>
      <c r="AB42" s="28" t="s">
        <v>222</v>
      </c>
    </row>
    <row r="43" spans="1:28" x14ac:dyDescent="0.3">
      <c r="A43" s="1" t="s">
        <v>46</v>
      </c>
      <c r="B43" s="1" t="s">
        <v>71</v>
      </c>
      <c r="C43" s="27" t="s">
        <v>485</v>
      </c>
      <c r="D43" s="38">
        <v>12</v>
      </c>
      <c r="E43" s="27">
        <v>23</v>
      </c>
      <c r="F43" s="27">
        <v>7</v>
      </c>
      <c r="G43" s="27">
        <v>8</v>
      </c>
      <c r="H43" s="27"/>
      <c r="I43" s="27"/>
      <c r="J43" s="27">
        <v>2</v>
      </c>
      <c r="K43" s="27">
        <v>2</v>
      </c>
      <c r="L43" s="27">
        <v>1</v>
      </c>
      <c r="M43" s="27">
        <v>2</v>
      </c>
      <c r="N43" s="27">
        <f>SUM(L43:M43)</f>
        <v>3</v>
      </c>
      <c r="O43" s="39">
        <v>2</v>
      </c>
      <c r="P43" s="39">
        <v>2</v>
      </c>
      <c r="Q43" s="39">
        <v>0</v>
      </c>
      <c r="R43" s="39">
        <v>3</v>
      </c>
      <c r="S43" s="39">
        <v>0</v>
      </c>
      <c r="T43" s="39">
        <f>(H43*3)+((F43-H43)*2)+J43</f>
        <v>16</v>
      </c>
      <c r="U43" s="40">
        <f t="shared" si="6"/>
        <v>0.86956521739130432</v>
      </c>
      <c r="V43" s="22">
        <v>461</v>
      </c>
      <c r="W43" s="22" t="s">
        <v>97</v>
      </c>
      <c r="X43" s="22" t="s">
        <v>98</v>
      </c>
      <c r="Y43" s="66">
        <v>3771</v>
      </c>
      <c r="Z43" s="41"/>
      <c r="AA43" s="1" t="s">
        <v>221</v>
      </c>
      <c r="AB43" s="28" t="s">
        <v>222</v>
      </c>
    </row>
    <row r="44" spans="1:28" x14ac:dyDescent="0.3">
      <c r="A44" s="1" t="s">
        <v>46</v>
      </c>
      <c r="B44" s="1" t="s">
        <v>71</v>
      </c>
      <c r="C44" s="27" t="s">
        <v>111</v>
      </c>
      <c r="D44" s="38">
        <v>25</v>
      </c>
      <c r="E44" s="27">
        <v>38</v>
      </c>
      <c r="F44" s="27">
        <v>5</v>
      </c>
      <c r="G44" s="27">
        <v>16</v>
      </c>
      <c r="H44" s="27"/>
      <c r="I44" s="27"/>
      <c r="J44" s="27">
        <v>1</v>
      </c>
      <c r="K44" s="27">
        <v>1</v>
      </c>
      <c r="L44" s="27">
        <v>5</v>
      </c>
      <c r="M44" s="27">
        <v>4</v>
      </c>
      <c r="N44" s="27">
        <f>SUM(L44:M44)</f>
        <v>9</v>
      </c>
      <c r="O44" s="39">
        <v>1</v>
      </c>
      <c r="P44" s="39">
        <v>2</v>
      </c>
      <c r="Q44" s="39">
        <v>0</v>
      </c>
      <c r="R44" s="39">
        <v>4</v>
      </c>
      <c r="S44" s="39">
        <v>0</v>
      </c>
      <c r="T44" s="39">
        <f>(H44*3)+((F44-H44)*2)+J44</f>
        <v>11</v>
      </c>
      <c r="U44" s="40">
        <f t="shared" si="6"/>
        <v>0.47368421052631576</v>
      </c>
      <c r="V44" s="22">
        <v>461</v>
      </c>
      <c r="W44" s="22" t="s">
        <v>97</v>
      </c>
      <c r="X44" s="22" t="s">
        <v>98</v>
      </c>
      <c r="Y44" s="66">
        <v>3771</v>
      </c>
      <c r="Z44" s="41"/>
      <c r="AA44" s="1" t="s">
        <v>221</v>
      </c>
      <c r="AB44" s="28" t="s">
        <v>222</v>
      </c>
    </row>
    <row r="45" spans="1:28" x14ac:dyDescent="0.3">
      <c r="A45" s="1" t="s">
        <v>46</v>
      </c>
      <c r="B45" s="1" t="s">
        <v>71</v>
      </c>
      <c r="C45" s="27" t="s">
        <v>112</v>
      </c>
      <c r="D45" s="38">
        <v>42</v>
      </c>
      <c r="E45" s="27">
        <v>45</v>
      </c>
      <c r="F45" s="27">
        <v>6</v>
      </c>
      <c r="G45" s="27">
        <v>17</v>
      </c>
      <c r="H45" s="27"/>
      <c r="I45" s="27"/>
      <c r="J45" s="27">
        <v>10</v>
      </c>
      <c r="K45" s="27">
        <v>14</v>
      </c>
      <c r="L45" s="27">
        <v>4</v>
      </c>
      <c r="M45" s="27">
        <v>7</v>
      </c>
      <c r="N45" s="27">
        <f>SUM(L45:M45)</f>
        <v>11</v>
      </c>
      <c r="O45" s="39">
        <v>3</v>
      </c>
      <c r="P45" s="39">
        <v>4</v>
      </c>
      <c r="Q45" s="39">
        <v>0</v>
      </c>
      <c r="R45" s="39">
        <v>5</v>
      </c>
      <c r="S45" s="39">
        <v>4</v>
      </c>
      <c r="T45" s="39">
        <f>(H45*3)+((F45-H45)*2)+J45</f>
        <v>22</v>
      </c>
      <c r="U45" s="40">
        <f t="shared" si="6"/>
        <v>0.75555555555555554</v>
      </c>
      <c r="V45" s="22">
        <v>461</v>
      </c>
      <c r="W45" s="22" t="s">
        <v>97</v>
      </c>
      <c r="X45" s="22" t="s">
        <v>98</v>
      </c>
      <c r="Y45" s="66">
        <v>3771</v>
      </c>
      <c r="Z45" s="41"/>
      <c r="AA45" s="1" t="s">
        <v>221</v>
      </c>
      <c r="AB45" s="28" t="s">
        <v>222</v>
      </c>
    </row>
    <row r="46" spans="1:28" x14ac:dyDescent="0.3">
      <c r="A46" s="1" t="s">
        <v>46</v>
      </c>
      <c r="B46" s="1" t="s">
        <v>71</v>
      </c>
      <c r="C46" s="27" t="s">
        <v>113</v>
      </c>
      <c r="D46" s="38">
        <v>20</v>
      </c>
      <c r="E46" s="27">
        <v>27</v>
      </c>
      <c r="F46" s="27">
        <v>1</v>
      </c>
      <c r="G46" s="27">
        <v>4</v>
      </c>
      <c r="H46" s="27"/>
      <c r="I46" s="27"/>
      <c r="J46" s="27">
        <v>5</v>
      </c>
      <c r="K46" s="27">
        <v>6</v>
      </c>
      <c r="L46" s="27">
        <v>1</v>
      </c>
      <c r="M46" s="27">
        <v>1</v>
      </c>
      <c r="N46" s="27">
        <f>SUM(L46:M46)</f>
        <v>2</v>
      </c>
      <c r="O46" s="39">
        <v>5</v>
      </c>
      <c r="P46" s="39">
        <v>4</v>
      </c>
      <c r="Q46" s="39">
        <v>1</v>
      </c>
      <c r="R46" s="39">
        <v>1</v>
      </c>
      <c r="S46" s="39">
        <v>0</v>
      </c>
      <c r="T46" s="39">
        <f>(H46*3)+((F46-H46)*2)+J46</f>
        <v>7</v>
      </c>
      <c r="U46" s="40">
        <f t="shared" si="6"/>
        <v>0.70370370370370372</v>
      </c>
      <c r="V46" s="22">
        <v>461</v>
      </c>
      <c r="W46" s="22" t="s">
        <v>97</v>
      </c>
      <c r="X46" s="22" t="s">
        <v>98</v>
      </c>
      <c r="Y46" s="66">
        <v>3771</v>
      </c>
      <c r="Z46" s="41"/>
      <c r="AA46" s="1" t="s">
        <v>221</v>
      </c>
      <c r="AB46" s="28" t="s">
        <v>222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32</v>
      </c>
      <c r="G47" s="44">
        <f t="shared" si="7"/>
        <v>77</v>
      </c>
      <c r="H47" s="44">
        <f t="shared" si="7"/>
        <v>0</v>
      </c>
      <c r="I47" s="44">
        <f t="shared" si="7"/>
        <v>0</v>
      </c>
      <c r="J47" s="44">
        <f t="shared" si="7"/>
        <v>35</v>
      </c>
      <c r="K47" s="44">
        <f t="shared" si="7"/>
        <v>41</v>
      </c>
      <c r="L47" s="44">
        <f t="shared" si="7"/>
        <v>16</v>
      </c>
      <c r="M47" s="44">
        <f t="shared" si="7"/>
        <v>25</v>
      </c>
      <c r="N47" s="44">
        <f t="shared" si="7"/>
        <v>41</v>
      </c>
      <c r="O47" s="44">
        <f t="shared" si="7"/>
        <v>20</v>
      </c>
      <c r="P47" s="44">
        <f t="shared" si="7"/>
        <v>17</v>
      </c>
      <c r="Q47" s="44">
        <f t="shared" si="7"/>
        <v>3</v>
      </c>
      <c r="R47" s="44">
        <f t="shared" si="7"/>
        <v>24</v>
      </c>
      <c r="S47" s="44">
        <f t="shared" si="7"/>
        <v>9</v>
      </c>
      <c r="T47" s="44">
        <f t="shared" si="7"/>
        <v>99</v>
      </c>
      <c r="U47" s="45">
        <f>((T47+Q47+N47-R47)+(O47*2))/E47</f>
        <v>0.66249999999999998</v>
      </c>
      <c r="V47" s="46">
        <v>461</v>
      </c>
      <c r="W47" s="46" t="s">
        <v>97</v>
      </c>
      <c r="X47" s="46" t="s">
        <v>98</v>
      </c>
      <c r="Y47" s="67">
        <v>3771</v>
      </c>
      <c r="Z47" s="47"/>
      <c r="AA47" s="43" t="s">
        <v>221</v>
      </c>
      <c r="AB47" s="71" t="s">
        <v>222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0.41558441558441561</v>
      </c>
      <c r="H48" s="27"/>
      <c r="I48" s="1"/>
      <c r="J48" s="48" t="s">
        <v>42</v>
      </c>
      <c r="K48" s="50">
        <f>J47/K47</f>
        <v>0.85365853658536583</v>
      </c>
      <c r="L48" s="1"/>
      <c r="M48" s="39" t="s">
        <v>43</v>
      </c>
      <c r="N48" s="51">
        <v>3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</sheetData>
  <pageMargins left="0.25" right="0.25" top="0.75" bottom="0.75" header="0.3" footer="0.3"/>
  <pageSetup scale="64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460C-5317-4277-A05D-60A52A3B1711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29658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73" t="s">
        <v>469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306</v>
      </c>
      <c r="K4" s="16" t="s">
        <v>45</v>
      </c>
      <c r="L4" s="17"/>
      <c r="M4" s="18"/>
      <c r="N4" s="19">
        <v>33</v>
      </c>
      <c r="O4" s="19">
        <v>21</v>
      </c>
      <c r="P4" s="19">
        <v>27</v>
      </c>
      <c r="Q4" s="19">
        <v>32</v>
      </c>
      <c r="R4" s="20"/>
      <c r="S4" s="21">
        <f>SUM(N4:R4)</f>
        <v>113</v>
      </c>
      <c r="T4" s="22">
        <v>475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307</v>
      </c>
      <c r="K5" s="16" t="s">
        <v>74</v>
      </c>
      <c r="L5" s="17"/>
      <c r="M5" s="18"/>
      <c r="N5" s="19">
        <v>29</v>
      </c>
      <c r="O5" s="19">
        <v>28</v>
      </c>
      <c r="P5" s="19">
        <v>34</v>
      </c>
      <c r="Q5" s="19">
        <v>24</v>
      </c>
      <c r="R5" s="20"/>
      <c r="S5" s="21">
        <f>SUM(N5:R5)</f>
        <v>115</v>
      </c>
      <c r="T5" s="22">
        <v>475</v>
      </c>
      <c r="U5" s="1"/>
      <c r="V5" s="1"/>
      <c r="W5" s="1"/>
    </row>
    <row r="6" spans="1:28" x14ac:dyDescent="0.3">
      <c r="C6" s="63">
        <v>1011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475</v>
      </c>
      <c r="W7" s="1"/>
    </row>
    <row r="8" spans="1:28" x14ac:dyDescent="0.3">
      <c r="B8" s="1"/>
      <c r="C8" s="24" t="s">
        <v>445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29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47</v>
      </c>
      <c r="D13" s="38">
        <v>32</v>
      </c>
      <c r="E13" s="83"/>
      <c r="F13" s="27">
        <v>4</v>
      </c>
      <c r="G13" s="27">
        <v>5</v>
      </c>
      <c r="H13" s="27"/>
      <c r="I13" s="27"/>
      <c r="J13" s="27">
        <v>0</v>
      </c>
      <c r="K13" s="27">
        <v>0</v>
      </c>
      <c r="L13" s="83"/>
      <c r="M13" s="83"/>
      <c r="N13" s="27">
        <f>SUM(L13:M13)</f>
        <v>0</v>
      </c>
      <c r="O13" s="83"/>
      <c r="P13" s="85"/>
      <c r="Q13" s="83"/>
      <c r="R13" s="83"/>
      <c r="S13" s="83"/>
      <c r="T13" s="27">
        <f>+(F13*2)+J13</f>
        <v>8</v>
      </c>
      <c r="U13" s="40" t="str">
        <f>IFERROR(((T13+Q13+N13-R13)+(O13*2))/E13,"")</f>
        <v/>
      </c>
      <c r="V13" s="22">
        <v>475</v>
      </c>
      <c r="W13" s="22" t="s">
        <v>97</v>
      </c>
      <c r="X13" s="22" t="s">
        <v>83</v>
      </c>
      <c r="Y13" s="66">
        <v>1011</v>
      </c>
      <c r="Z13" s="41"/>
      <c r="AA13" s="1" t="s">
        <v>99</v>
      </c>
      <c r="AB13" s="28" t="s">
        <v>308</v>
      </c>
    </row>
    <row r="14" spans="1:28" x14ac:dyDescent="0.3">
      <c r="A14" s="1" t="s">
        <v>73</v>
      </c>
      <c r="B14" s="1" t="s">
        <v>46</v>
      </c>
      <c r="C14" s="27" t="s">
        <v>48</v>
      </c>
      <c r="D14" s="38">
        <v>10</v>
      </c>
      <c r="E14" s="83"/>
      <c r="F14" s="27">
        <v>4</v>
      </c>
      <c r="G14" s="27">
        <v>15</v>
      </c>
      <c r="H14" s="27"/>
      <c r="I14" s="27"/>
      <c r="J14" s="27">
        <v>6</v>
      </c>
      <c r="K14" s="27">
        <v>6</v>
      </c>
      <c r="L14" s="83"/>
      <c r="M14" s="83"/>
      <c r="N14" s="27">
        <f t="shared" ref="N14:N19" si="0">SUM(L14:M14)</f>
        <v>0</v>
      </c>
      <c r="O14" s="85"/>
      <c r="P14" s="85"/>
      <c r="Q14" s="85"/>
      <c r="R14" s="85"/>
      <c r="S14" s="85"/>
      <c r="T14" s="27">
        <f t="shared" ref="T14:T22" si="1">+(F14*2)+J14</f>
        <v>14</v>
      </c>
      <c r="U14" s="40" t="str">
        <f t="shared" ref="U14:U22" si="2">IFERROR(((T14+Q14+N14-R14)+(O14*2))/E14,"")</f>
        <v/>
      </c>
      <c r="V14" s="22">
        <v>475</v>
      </c>
      <c r="W14" s="22" t="s">
        <v>97</v>
      </c>
      <c r="X14" s="22" t="s">
        <v>83</v>
      </c>
      <c r="Y14" s="66">
        <v>1011</v>
      </c>
      <c r="Z14" s="41"/>
      <c r="AA14" s="1" t="s">
        <v>99</v>
      </c>
      <c r="AB14" s="28" t="s">
        <v>308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44</v>
      </c>
      <c r="E15" s="83"/>
      <c r="F15" s="27">
        <v>2</v>
      </c>
      <c r="G15" s="27">
        <v>8</v>
      </c>
      <c r="H15" s="27"/>
      <c r="I15" s="27"/>
      <c r="J15" s="27">
        <v>1</v>
      </c>
      <c r="K15" s="27">
        <v>2</v>
      </c>
      <c r="L15" s="83"/>
      <c r="M15" s="83"/>
      <c r="N15" s="27">
        <f t="shared" si="0"/>
        <v>0</v>
      </c>
      <c r="O15" s="85"/>
      <c r="P15" s="85"/>
      <c r="Q15" s="85"/>
      <c r="R15" s="85"/>
      <c r="S15" s="85"/>
      <c r="T15" s="27">
        <f t="shared" si="1"/>
        <v>5</v>
      </c>
      <c r="U15" s="40" t="str">
        <f t="shared" si="2"/>
        <v/>
      </c>
      <c r="V15" s="22">
        <v>475</v>
      </c>
      <c r="W15" s="22" t="s">
        <v>97</v>
      </c>
      <c r="X15" s="22" t="s">
        <v>83</v>
      </c>
      <c r="Y15" s="66">
        <v>1011</v>
      </c>
      <c r="Z15" s="41"/>
      <c r="AA15" s="1" t="s">
        <v>99</v>
      </c>
      <c r="AB15" s="28" t="s">
        <v>308</v>
      </c>
    </row>
    <row r="16" spans="1:28" x14ac:dyDescent="0.3">
      <c r="A16" s="1" t="s">
        <v>73</v>
      </c>
      <c r="B16" s="1" t="s">
        <v>46</v>
      </c>
      <c r="C16" s="27" t="s">
        <v>50</v>
      </c>
      <c r="D16" s="38">
        <v>30</v>
      </c>
      <c r="E16" s="83"/>
      <c r="F16" s="27">
        <v>10</v>
      </c>
      <c r="G16" s="27">
        <v>15</v>
      </c>
      <c r="H16" s="27"/>
      <c r="I16" s="27"/>
      <c r="J16" s="27">
        <v>7</v>
      </c>
      <c r="K16" s="27">
        <v>7</v>
      </c>
      <c r="L16" s="83"/>
      <c r="M16" s="83"/>
      <c r="N16" s="27">
        <f t="shared" si="0"/>
        <v>0</v>
      </c>
      <c r="O16" s="85"/>
      <c r="P16" s="85"/>
      <c r="Q16" s="85"/>
      <c r="R16" s="85"/>
      <c r="S16" s="85"/>
      <c r="T16" s="27">
        <f t="shared" si="1"/>
        <v>27</v>
      </c>
      <c r="U16" s="40" t="str">
        <f t="shared" si="2"/>
        <v/>
      </c>
      <c r="V16" s="22">
        <v>475</v>
      </c>
      <c r="W16" s="22" t="s">
        <v>97</v>
      </c>
      <c r="X16" s="22" t="s">
        <v>83</v>
      </c>
      <c r="Y16" s="66">
        <v>1011</v>
      </c>
      <c r="Z16" s="41"/>
      <c r="AA16" s="1" t="s">
        <v>99</v>
      </c>
      <c r="AB16" s="28" t="s">
        <v>308</v>
      </c>
    </row>
    <row r="17" spans="1:28" x14ac:dyDescent="0.3">
      <c r="A17" s="1" t="s">
        <v>73</v>
      </c>
      <c r="B17" s="1" t="s">
        <v>46</v>
      </c>
      <c r="C17" s="27" t="s">
        <v>52</v>
      </c>
      <c r="D17" s="38">
        <v>11</v>
      </c>
      <c r="E17" s="83"/>
      <c r="F17" s="27">
        <v>6</v>
      </c>
      <c r="G17" s="27">
        <v>10</v>
      </c>
      <c r="H17" s="27"/>
      <c r="I17" s="27"/>
      <c r="J17" s="27">
        <v>0</v>
      </c>
      <c r="K17" s="27">
        <v>0</v>
      </c>
      <c r="L17" s="83"/>
      <c r="M17" s="83"/>
      <c r="N17" s="27">
        <f t="shared" si="0"/>
        <v>0</v>
      </c>
      <c r="O17" s="85"/>
      <c r="P17" s="85"/>
      <c r="Q17" s="85"/>
      <c r="R17" s="85"/>
      <c r="S17" s="85"/>
      <c r="T17" s="27">
        <f t="shared" si="1"/>
        <v>12</v>
      </c>
      <c r="U17" s="40" t="str">
        <f t="shared" si="2"/>
        <v/>
      </c>
      <c r="V17" s="22">
        <v>475</v>
      </c>
      <c r="W17" s="22" t="s">
        <v>97</v>
      </c>
      <c r="X17" s="22" t="s">
        <v>83</v>
      </c>
      <c r="Y17" s="66">
        <v>1011</v>
      </c>
      <c r="Z17" s="41"/>
      <c r="AA17" s="1" t="s">
        <v>99</v>
      </c>
      <c r="AB17" s="28" t="s">
        <v>308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31</v>
      </c>
      <c r="E18" s="83"/>
      <c r="F18" s="27">
        <v>1</v>
      </c>
      <c r="G18" s="27">
        <v>5</v>
      </c>
      <c r="H18" s="27"/>
      <c r="I18" s="27"/>
      <c r="J18" s="27">
        <v>4</v>
      </c>
      <c r="K18" s="27">
        <v>4</v>
      </c>
      <c r="L18" s="83"/>
      <c r="M18" s="83"/>
      <c r="N18" s="27">
        <f t="shared" si="0"/>
        <v>0</v>
      </c>
      <c r="O18" s="85"/>
      <c r="P18" s="85"/>
      <c r="Q18" s="85"/>
      <c r="R18" s="85"/>
      <c r="S18" s="85"/>
      <c r="T18" s="27">
        <f t="shared" si="1"/>
        <v>6</v>
      </c>
      <c r="U18" s="40" t="str">
        <f t="shared" si="2"/>
        <v/>
      </c>
      <c r="V18" s="22">
        <v>475</v>
      </c>
      <c r="W18" s="22" t="s">
        <v>97</v>
      </c>
      <c r="X18" s="22" t="s">
        <v>83</v>
      </c>
      <c r="Y18" s="66">
        <v>1011</v>
      </c>
      <c r="Z18" s="41"/>
      <c r="AA18" s="1" t="s">
        <v>99</v>
      </c>
      <c r="AB18" s="28" t="s">
        <v>308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33</v>
      </c>
      <c r="E19" s="83"/>
      <c r="F19" s="27">
        <v>1</v>
      </c>
      <c r="G19" s="27">
        <v>5</v>
      </c>
      <c r="H19" s="27"/>
      <c r="I19" s="27"/>
      <c r="J19" s="27">
        <v>0</v>
      </c>
      <c r="K19" s="27">
        <v>2</v>
      </c>
      <c r="L19" s="83"/>
      <c r="M19" s="83"/>
      <c r="N19" s="27">
        <f t="shared" si="0"/>
        <v>0</v>
      </c>
      <c r="O19" s="85"/>
      <c r="P19" s="85"/>
      <c r="Q19" s="85"/>
      <c r="R19" s="85"/>
      <c r="S19" s="85"/>
      <c r="T19" s="27">
        <f t="shared" si="1"/>
        <v>2</v>
      </c>
      <c r="U19" s="40" t="str">
        <f t="shared" si="2"/>
        <v/>
      </c>
      <c r="V19" s="22">
        <v>475</v>
      </c>
      <c r="W19" s="22" t="s">
        <v>97</v>
      </c>
      <c r="X19" s="22" t="s">
        <v>83</v>
      </c>
      <c r="Y19" s="66">
        <v>1011</v>
      </c>
      <c r="Z19" s="41"/>
      <c r="AA19" s="1" t="s">
        <v>99</v>
      </c>
      <c r="AB19" s="28" t="s">
        <v>308</v>
      </c>
    </row>
    <row r="20" spans="1:28" x14ac:dyDescent="0.3">
      <c r="A20" s="1" t="s">
        <v>73</v>
      </c>
      <c r="B20" s="1" t="s">
        <v>46</v>
      </c>
      <c r="C20" s="27" t="s">
        <v>150</v>
      </c>
      <c r="D20" s="38">
        <v>34</v>
      </c>
      <c r="E20" s="83"/>
      <c r="F20" s="27">
        <v>1</v>
      </c>
      <c r="G20" s="27">
        <v>3</v>
      </c>
      <c r="H20" s="27"/>
      <c r="I20" s="27"/>
      <c r="J20" s="27">
        <v>2</v>
      </c>
      <c r="K20" s="27">
        <v>2</v>
      </c>
      <c r="L20" s="83"/>
      <c r="M20" s="83"/>
      <c r="N20" s="27">
        <f>SUM(L20:M20)</f>
        <v>0</v>
      </c>
      <c r="O20" s="85"/>
      <c r="P20" s="85"/>
      <c r="Q20" s="85"/>
      <c r="R20" s="85"/>
      <c r="S20" s="85"/>
      <c r="T20" s="27">
        <f t="shared" si="1"/>
        <v>4</v>
      </c>
      <c r="U20" s="40" t="str">
        <f t="shared" si="2"/>
        <v/>
      </c>
      <c r="V20" s="22">
        <v>475</v>
      </c>
      <c r="W20" s="22" t="s">
        <v>97</v>
      </c>
      <c r="X20" s="22" t="s">
        <v>83</v>
      </c>
      <c r="Y20" s="66">
        <v>1011</v>
      </c>
      <c r="Z20" s="41"/>
      <c r="AA20" s="1" t="s">
        <v>99</v>
      </c>
      <c r="AB20" s="28" t="s">
        <v>308</v>
      </c>
    </row>
    <row r="21" spans="1:28" x14ac:dyDescent="0.3">
      <c r="A21" s="1" t="s">
        <v>73</v>
      </c>
      <c r="B21" s="1" t="s">
        <v>46</v>
      </c>
      <c r="C21" s="27" t="s">
        <v>55</v>
      </c>
      <c r="D21" s="38">
        <v>23</v>
      </c>
      <c r="E21" s="83"/>
      <c r="F21" s="27">
        <v>6</v>
      </c>
      <c r="G21" s="27">
        <v>8</v>
      </c>
      <c r="H21" s="27"/>
      <c r="I21" s="27"/>
      <c r="J21" s="27">
        <v>10</v>
      </c>
      <c r="K21" s="27">
        <v>11</v>
      </c>
      <c r="L21" s="83"/>
      <c r="M21" s="83"/>
      <c r="N21" s="27">
        <f>SUM(L21:M21)</f>
        <v>0</v>
      </c>
      <c r="O21" s="85"/>
      <c r="P21" s="85"/>
      <c r="Q21" s="85"/>
      <c r="R21" s="85"/>
      <c r="S21" s="85"/>
      <c r="T21" s="27">
        <f t="shared" si="1"/>
        <v>22</v>
      </c>
      <c r="U21" s="40" t="str">
        <f t="shared" si="2"/>
        <v/>
      </c>
      <c r="V21" s="22">
        <v>475</v>
      </c>
      <c r="W21" s="22" t="s">
        <v>97</v>
      </c>
      <c r="X21" s="22" t="s">
        <v>83</v>
      </c>
      <c r="Y21" s="66">
        <v>1011</v>
      </c>
      <c r="Z21" s="41"/>
      <c r="AA21" s="1" t="s">
        <v>99</v>
      </c>
      <c r="AB21" s="28" t="s">
        <v>308</v>
      </c>
    </row>
    <row r="22" spans="1:28" x14ac:dyDescent="0.3">
      <c r="A22" s="1" t="s">
        <v>73</v>
      </c>
      <c r="B22" s="1" t="s">
        <v>46</v>
      </c>
      <c r="C22" s="27" t="s">
        <v>56</v>
      </c>
      <c r="D22" s="38">
        <v>22</v>
      </c>
      <c r="E22" s="83"/>
      <c r="F22" s="27">
        <v>5</v>
      </c>
      <c r="G22" s="27">
        <v>11</v>
      </c>
      <c r="H22" s="27"/>
      <c r="I22" s="27"/>
      <c r="J22" s="27">
        <v>3</v>
      </c>
      <c r="K22" s="27">
        <v>4</v>
      </c>
      <c r="L22" s="83"/>
      <c r="M22" s="83"/>
      <c r="N22" s="27">
        <f>SUM(L22:M22)</f>
        <v>0</v>
      </c>
      <c r="O22" s="85"/>
      <c r="P22" s="85"/>
      <c r="Q22" s="85"/>
      <c r="R22" s="85"/>
      <c r="S22" s="85"/>
      <c r="T22" s="27">
        <f t="shared" si="1"/>
        <v>13</v>
      </c>
      <c r="U22" s="40" t="str">
        <f t="shared" si="2"/>
        <v/>
      </c>
      <c r="V22" s="22">
        <v>475</v>
      </c>
      <c r="W22" s="22" t="s">
        <v>97</v>
      </c>
      <c r="X22" s="22" t="s">
        <v>83</v>
      </c>
      <c r="Y22" s="66">
        <v>1011</v>
      </c>
      <c r="Z22" s="41"/>
      <c r="AA22" s="1" t="s">
        <v>99</v>
      </c>
      <c r="AB22" s="28" t="s">
        <v>308</v>
      </c>
    </row>
    <row r="23" spans="1:28" x14ac:dyDescent="0.3">
      <c r="A23" s="1" t="s">
        <v>73</v>
      </c>
      <c r="B23" s="1" t="s">
        <v>46</v>
      </c>
      <c r="C23" s="55" t="s">
        <v>39</v>
      </c>
      <c r="D23" s="1"/>
      <c r="E23" s="55">
        <v>240</v>
      </c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42"/>
      <c r="S23" s="42"/>
      <c r="T23" s="55"/>
      <c r="U23" s="40" t="str">
        <f t="shared" ref="U23" si="3">_xlfn.IFNA("",((T23+Q23+N23-R23)+(O23*2))/E23)</f>
        <v/>
      </c>
      <c r="V23" s="22">
        <v>475</v>
      </c>
      <c r="W23" s="22" t="s">
        <v>97</v>
      </c>
      <c r="X23" s="22" t="s">
        <v>83</v>
      </c>
      <c r="Y23" s="66">
        <v>1011</v>
      </c>
      <c r="Z23" s="41"/>
      <c r="AA23" s="1" t="s">
        <v>99</v>
      </c>
      <c r="AB23" s="28" t="s">
        <v>308</v>
      </c>
    </row>
    <row r="24" spans="1:28" x14ac:dyDescent="0.3">
      <c r="A24" s="43" t="s">
        <v>73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40</v>
      </c>
      <c r="G24" s="44">
        <f t="shared" si="4"/>
        <v>85</v>
      </c>
      <c r="H24" s="44">
        <f t="shared" si="4"/>
        <v>0</v>
      </c>
      <c r="I24" s="44">
        <f t="shared" si="4"/>
        <v>0</v>
      </c>
      <c r="J24" s="44">
        <f t="shared" si="4"/>
        <v>33</v>
      </c>
      <c r="K24" s="44">
        <f t="shared" si="4"/>
        <v>38</v>
      </c>
      <c r="L24" s="44">
        <f t="shared" si="4"/>
        <v>0</v>
      </c>
      <c r="M24" s="44">
        <f t="shared" si="4"/>
        <v>0</v>
      </c>
      <c r="N24" s="44">
        <f t="shared" si="4"/>
        <v>0</v>
      </c>
      <c r="O24" s="44">
        <f t="shared" si="4"/>
        <v>0</v>
      </c>
      <c r="P24" s="44">
        <f t="shared" si="4"/>
        <v>0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113</v>
      </c>
      <c r="U24" s="45">
        <f>((T24+Q24+N24-R24)+(O24*2))/E24</f>
        <v>0.47083333333333333</v>
      </c>
      <c r="V24" s="46">
        <v>475</v>
      </c>
      <c r="W24" s="46" t="s">
        <v>97</v>
      </c>
      <c r="X24" s="46" t="s">
        <v>83</v>
      </c>
      <c r="Y24" s="67">
        <v>1011</v>
      </c>
      <c r="Z24" s="70" t="s">
        <v>471</v>
      </c>
      <c r="AA24" s="43" t="s">
        <v>99</v>
      </c>
      <c r="AB24" s="71" t="s">
        <v>308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0.47058823529411764</v>
      </c>
      <c r="H25" s="27"/>
      <c r="I25" s="1"/>
      <c r="J25" s="48" t="s">
        <v>42</v>
      </c>
      <c r="K25" s="50">
        <f>J24/K24</f>
        <v>0.86842105263157898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1"/>
    </row>
    <row r="27" spans="1:28" x14ac:dyDescent="0.3">
      <c r="B27" s="1"/>
      <c r="C27" s="1" t="s">
        <v>472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29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347</v>
      </c>
      <c r="D35" s="38">
        <v>34</v>
      </c>
      <c r="E35" s="83"/>
      <c r="F35" s="27">
        <v>1</v>
      </c>
      <c r="G35" s="27">
        <v>1</v>
      </c>
      <c r="H35" s="27"/>
      <c r="I35" s="27"/>
      <c r="J35" s="27">
        <v>2</v>
      </c>
      <c r="K35" s="27">
        <v>4</v>
      </c>
      <c r="L35" s="83"/>
      <c r="M35" s="83"/>
      <c r="N35" s="27">
        <f>SUM(L35:M35)</f>
        <v>0</v>
      </c>
      <c r="O35" s="83"/>
      <c r="P35" s="85"/>
      <c r="Q35" s="83"/>
      <c r="R35" s="83"/>
      <c r="S35" s="83"/>
      <c r="T35" s="27">
        <f>(H35*3)+((F35-H35)*2)+J35</f>
        <v>4</v>
      </c>
      <c r="U35" s="40" t="str">
        <f>IFERROR(((T35+Q35+N35-R35)+(O35*2))/E35,"")</f>
        <v/>
      </c>
      <c r="V35" s="22">
        <v>475</v>
      </c>
      <c r="W35" s="22" t="s">
        <v>82</v>
      </c>
      <c r="X35" s="22" t="s">
        <v>98</v>
      </c>
      <c r="Y35" s="66">
        <v>1011</v>
      </c>
      <c r="Z35" s="41"/>
      <c r="AA35" s="1" t="s">
        <v>271</v>
      </c>
      <c r="AB35" s="28" t="s">
        <v>309</v>
      </c>
    </row>
    <row r="36" spans="1:28" x14ac:dyDescent="0.3">
      <c r="A36" s="1" t="s">
        <v>46</v>
      </c>
      <c r="B36" s="1" t="s">
        <v>73</v>
      </c>
      <c r="C36" s="27" t="s">
        <v>348</v>
      </c>
      <c r="D36" s="38">
        <v>10</v>
      </c>
      <c r="E36" s="83"/>
      <c r="F36" s="27">
        <v>5</v>
      </c>
      <c r="G36" s="27">
        <v>10</v>
      </c>
      <c r="H36" s="27"/>
      <c r="I36" s="27"/>
      <c r="J36" s="27">
        <v>5</v>
      </c>
      <c r="K36" s="27">
        <v>6</v>
      </c>
      <c r="L36" s="83"/>
      <c r="M36" s="83"/>
      <c r="N36" s="27">
        <f t="shared" ref="N36:N40" si="5">SUM(L36:M36)</f>
        <v>0</v>
      </c>
      <c r="O36" s="85"/>
      <c r="P36" s="85"/>
      <c r="Q36" s="85"/>
      <c r="R36" s="85"/>
      <c r="S36" s="85"/>
      <c r="T36" s="39">
        <f t="shared" ref="T36:T40" si="6">(H36*3)+((F36-H36)*2)+J36</f>
        <v>15</v>
      </c>
      <c r="U36" s="40" t="str">
        <f t="shared" ref="U36:U45" si="7">IFERROR(((T36+Q36+N36-R36)+(O36*2))/E36,"")</f>
        <v/>
      </c>
      <c r="V36" s="22">
        <v>475</v>
      </c>
      <c r="W36" s="22" t="s">
        <v>82</v>
      </c>
      <c r="X36" s="22" t="s">
        <v>98</v>
      </c>
      <c r="Y36" s="66">
        <v>1011</v>
      </c>
      <c r="Z36" s="41"/>
      <c r="AA36" s="1" t="s">
        <v>271</v>
      </c>
      <c r="AB36" s="28" t="s">
        <v>309</v>
      </c>
    </row>
    <row r="37" spans="1:28" x14ac:dyDescent="0.3">
      <c r="A37" s="1" t="s">
        <v>46</v>
      </c>
      <c r="B37" s="1" t="s">
        <v>73</v>
      </c>
      <c r="C37" s="27" t="s">
        <v>349</v>
      </c>
      <c r="D37" s="38">
        <v>32</v>
      </c>
      <c r="E37" s="83"/>
      <c r="F37" s="27">
        <v>6</v>
      </c>
      <c r="G37" s="27">
        <v>10</v>
      </c>
      <c r="H37" s="27"/>
      <c r="I37" s="27"/>
      <c r="J37" s="27">
        <v>2</v>
      </c>
      <c r="K37" s="27">
        <v>2</v>
      </c>
      <c r="L37" s="83"/>
      <c r="M37" s="83"/>
      <c r="N37" s="27">
        <f t="shared" si="5"/>
        <v>0</v>
      </c>
      <c r="O37" s="85"/>
      <c r="P37" s="85"/>
      <c r="Q37" s="85"/>
      <c r="R37" s="85"/>
      <c r="S37" s="85"/>
      <c r="T37" s="39">
        <f t="shared" si="6"/>
        <v>14</v>
      </c>
      <c r="U37" s="40" t="str">
        <f t="shared" si="7"/>
        <v/>
      </c>
      <c r="V37" s="22">
        <v>475</v>
      </c>
      <c r="W37" s="22" t="s">
        <v>82</v>
      </c>
      <c r="X37" s="22" t="s">
        <v>98</v>
      </c>
      <c r="Y37" s="66">
        <v>1011</v>
      </c>
      <c r="Z37" s="41"/>
      <c r="AA37" s="1" t="s">
        <v>271</v>
      </c>
      <c r="AB37" s="28" t="s">
        <v>309</v>
      </c>
    </row>
    <row r="38" spans="1:28" x14ac:dyDescent="0.3">
      <c r="A38" s="1" t="s">
        <v>46</v>
      </c>
      <c r="B38" s="1" t="s">
        <v>73</v>
      </c>
      <c r="C38" s="27" t="s">
        <v>350</v>
      </c>
      <c r="D38" s="38">
        <v>14</v>
      </c>
      <c r="E38" s="83" t="s">
        <v>477</v>
      </c>
      <c r="F38" s="27"/>
      <c r="G38" s="27"/>
      <c r="H38" s="27"/>
      <c r="I38" s="27"/>
      <c r="J38" s="27"/>
      <c r="K38" s="27"/>
      <c r="L38" s="83"/>
      <c r="M38" s="83"/>
      <c r="N38" s="27">
        <f t="shared" si="5"/>
        <v>0</v>
      </c>
      <c r="O38" s="85"/>
      <c r="P38" s="85"/>
      <c r="Q38" s="85"/>
      <c r="R38" s="85"/>
      <c r="S38" s="85"/>
      <c r="T38" s="39">
        <f t="shared" si="6"/>
        <v>0</v>
      </c>
      <c r="U38" s="40" t="str">
        <f t="shared" si="7"/>
        <v/>
      </c>
      <c r="V38" s="22">
        <v>475</v>
      </c>
      <c r="W38" s="22" t="s">
        <v>82</v>
      </c>
      <c r="X38" s="22" t="s">
        <v>98</v>
      </c>
      <c r="Y38" s="66">
        <v>1011</v>
      </c>
      <c r="Z38" s="41"/>
      <c r="AA38" s="1" t="s">
        <v>271</v>
      </c>
      <c r="AB38" s="28" t="s">
        <v>309</v>
      </c>
    </row>
    <row r="39" spans="1:28" x14ac:dyDescent="0.3">
      <c r="A39" s="1" t="s">
        <v>46</v>
      </c>
      <c r="B39" s="1" t="s">
        <v>73</v>
      </c>
      <c r="C39" s="27" t="s">
        <v>341</v>
      </c>
      <c r="D39" s="38">
        <v>52</v>
      </c>
      <c r="E39" s="83"/>
      <c r="F39" s="27">
        <v>6</v>
      </c>
      <c r="G39" s="27">
        <v>7</v>
      </c>
      <c r="H39" s="27"/>
      <c r="I39" s="27"/>
      <c r="J39" s="27">
        <v>5</v>
      </c>
      <c r="K39" s="27">
        <v>6</v>
      </c>
      <c r="L39" s="83"/>
      <c r="M39" s="83"/>
      <c r="N39" s="27">
        <f t="shared" si="5"/>
        <v>0</v>
      </c>
      <c r="O39" s="85"/>
      <c r="P39" s="85"/>
      <c r="Q39" s="85"/>
      <c r="R39" s="85"/>
      <c r="S39" s="85"/>
      <c r="T39" s="39">
        <f t="shared" si="6"/>
        <v>17</v>
      </c>
      <c r="U39" s="40" t="str">
        <f t="shared" si="7"/>
        <v/>
      </c>
      <c r="V39" s="22">
        <v>475</v>
      </c>
      <c r="W39" s="22" t="s">
        <v>82</v>
      </c>
      <c r="X39" s="22" t="s">
        <v>98</v>
      </c>
      <c r="Y39" s="66">
        <v>1011</v>
      </c>
      <c r="Z39" s="41"/>
      <c r="AA39" s="1" t="s">
        <v>271</v>
      </c>
      <c r="AB39" s="28" t="s">
        <v>309</v>
      </c>
    </row>
    <row r="40" spans="1:28" x14ac:dyDescent="0.3">
      <c r="A40" s="1" t="s">
        <v>46</v>
      </c>
      <c r="B40" s="1" t="s">
        <v>73</v>
      </c>
      <c r="C40" s="27" t="s">
        <v>353</v>
      </c>
      <c r="D40" s="38">
        <v>50</v>
      </c>
      <c r="E40" s="83"/>
      <c r="F40" s="27">
        <v>3</v>
      </c>
      <c r="G40" s="27">
        <v>11</v>
      </c>
      <c r="H40" s="27"/>
      <c r="I40" s="27"/>
      <c r="J40" s="27">
        <v>1</v>
      </c>
      <c r="K40" s="27">
        <v>2</v>
      </c>
      <c r="L40" s="83"/>
      <c r="M40" s="83"/>
      <c r="N40" s="27">
        <f t="shared" si="5"/>
        <v>0</v>
      </c>
      <c r="O40" s="85"/>
      <c r="P40" s="85"/>
      <c r="Q40" s="85"/>
      <c r="R40" s="85"/>
      <c r="S40" s="85"/>
      <c r="T40" s="39">
        <f t="shared" si="6"/>
        <v>7</v>
      </c>
      <c r="U40" s="40" t="str">
        <f t="shared" si="7"/>
        <v/>
      </c>
      <c r="V40" s="22">
        <v>475</v>
      </c>
      <c r="W40" s="22" t="s">
        <v>82</v>
      </c>
      <c r="X40" s="22" t="s">
        <v>98</v>
      </c>
      <c r="Y40" s="66">
        <v>1011</v>
      </c>
      <c r="Z40" s="41"/>
      <c r="AA40" s="1" t="s">
        <v>271</v>
      </c>
      <c r="AB40" s="28" t="s">
        <v>309</v>
      </c>
    </row>
    <row r="41" spans="1:28" x14ac:dyDescent="0.3">
      <c r="A41" s="1" t="s">
        <v>46</v>
      </c>
      <c r="B41" s="1" t="s">
        <v>73</v>
      </c>
      <c r="C41" s="27" t="s">
        <v>354</v>
      </c>
      <c r="D41" s="38">
        <v>20</v>
      </c>
      <c r="E41" s="83" t="s">
        <v>477</v>
      </c>
      <c r="F41" s="27"/>
      <c r="G41" s="27"/>
      <c r="H41" s="27"/>
      <c r="I41" s="27"/>
      <c r="J41" s="27"/>
      <c r="K41" s="27"/>
      <c r="L41" s="83"/>
      <c r="M41" s="83"/>
      <c r="N41" s="27">
        <f>SUM(L41:M41)</f>
        <v>0</v>
      </c>
      <c r="O41" s="85"/>
      <c r="P41" s="85"/>
      <c r="Q41" s="85"/>
      <c r="R41" s="85"/>
      <c r="S41" s="85"/>
      <c r="T41" s="39">
        <f>(H41*3)+((F41-H41)*2)+J41</f>
        <v>0</v>
      </c>
      <c r="U41" s="40" t="str">
        <f t="shared" si="7"/>
        <v/>
      </c>
      <c r="V41" s="22">
        <v>475</v>
      </c>
      <c r="W41" s="22" t="s">
        <v>82</v>
      </c>
      <c r="X41" s="22" t="s">
        <v>98</v>
      </c>
      <c r="Y41" s="66">
        <v>1011</v>
      </c>
      <c r="Z41" s="41"/>
      <c r="AA41" s="1" t="s">
        <v>271</v>
      </c>
      <c r="AB41" s="28" t="s">
        <v>309</v>
      </c>
    </row>
    <row r="42" spans="1:28" x14ac:dyDescent="0.3">
      <c r="A42" s="1" t="s">
        <v>46</v>
      </c>
      <c r="B42" s="1" t="s">
        <v>73</v>
      </c>
      <c r="C42" s="27" t="s">
        <v>355</v>
      </c>
      <c r="D42" s="38">
        <v>24</v>
      </c>
      <c r="E42" s="83"/>
      <c r="F42" s="27">
        <v>4</v>
      </c>
      <c r="G42" s="27">
        <v>8</v>
      </c>
      <c r="H42" s="27"/>
      <c r="I42" s="27"/>
      <c r="J42" s="27">
        <v>0</v>
      </c>
      <c r="K42" s="27">
        <v>0</v>
      </c>
      <c r="L42" s="83"/>
      <c r="M42" s="83"/>
      <c r="N42" s="27">
        <f>SUM(L42:M42)</f>
        <v>0</v>
      </c>
      <c r="O42" s="85"/>
      <c r="P42" s="85"/>
      <c r="Q42" s="85"/>
      <c r="R42" s="85"/>
      <c r="S42" s="85"/>
      <c r="T42" s="39">
        <f>(H42*3)+((F42-H42)*2)+J42</f>
        <v>8</v>
      </c>
      <c r="U42" s="40" t="str">
        <f t="shared" si="7"/>
        <v/>
      </c>
      <c r="V42" s="22">
        <v>475</v>
      </c>
      <c r="W42" s="22" t="s">
        <v>82</v>
      </c>
      <c r="X42" s="22" t="s">
        <v>98</v>
      </c>
      <c r="Y42" s="66">
        <v>1011</v>
      </c>
      <c r="Z42" s="41"/>
      <c r="AA42" s="1" t="s">
        <v>271</v>
      </c>
      <c r="AB42" s="28" t="s">
        <v>309</v>
      </c>
    </row>
    <row r="43" spans="1:28" x14ac:dyDescent="0.3">
      <c r="A43" s="1" t="s">
        <v>46</v>
      </c>
      <c r="B43" s="1" t="s">
        <v>73</v>
      </c>
      <c r="C43" s="27" t="s">
        <v>356</v>
      </c>
      <c r="D43" s="38">
        <v>40</v>
      </c>
      <c r="E43" s="83"/>
      <c r="F43" s="27">
        <v>14</v>
      </c>
      <c r="G43" s="27">
        <v>18</v>
      </c>
      <c r="H43" s="27"/>
      <c r="I43" s="27"/>
      <c r="J43" s="27">
        <v>10</v>
      </c>
      <c r="K43" s="27">
        <v>13</v>
      </c>
      <c r="L43" s="83"/>
      <c r="M43" s="27">
        <v>16</v>
      </c>
      <c r="N43" s="27">
        <f>SUM(L43:M43)</f>
        <v>16</v>
      </c>
      <c r="O43" s="85"/>
      <c r="P43" s="55">
        <v>6</v>
      </c>
      <c r="Q43" s="85"/>
      <c r="R43" s="85"/>
      <c r="S43" s="85"/>
      <c r="T43" s="39">
        <f>(H43*3)+((F43-H43)*2)+J43</f>
        <v>38</v>
      </c>
      <c r="U43" s="40" t="str">
        <f t="shared" si="7"/>
        <v/>
      </c>
      <c r="V43" s="22">
        <v>475</v>
      </c>
      <c r="W43" s="22" t="s">
        <v>82</v>
      </c>
      <c r="X43" s="22" t="s">
        <v>98</v>
      </c>
      <c r="Y43" s="66">
        <v>1011</v>
      </c>
      <c r="Z43" s="41"/>
      <c r="AA43" s="1" t="s">
        <v>271</v>
      </c>
      <c r="AB43" s="28" t="s">
        <v>309</v>
      </c>
    </row>
    <row r="44" spans="1:28" x14ac:dyDescent="0.3">
      <c r="A44" s="1" t="s">
        <v>46</v>
      </c>
      <c r="B44" s="1" t="s">
        <v>73</v>
      </c>
      <c r="C44" s="27" t="s">
        <v>357</v>
      </c>
      <c r="D44" s="38">
        <v>22</v>
      </c>
      <c r="E44" s="83"/>
      <c r="F44" s="27">
        <v>2</v>
      </c>
      <c r="G44" s="27">
        <v>8</v>
      </c>
      <c r="H44" s="27"/>
      <c r="I44" s="27"/>
      <c r="J44" s="27">
        <v>4</v>
      </c>
      <c r="K44" s="27">
        <v>5</v>
      </c>
      <c r="L44" s="83"/>
      <c r="M44" s="83"/>
      <c r="N44" s="27">
        <f>SUM(L44:M44)</f>
        <v>0</v>
      </c>
      <c r="O44" s="85"/>
      <c r="P44" s="85"/>
      <c r="Q44" s="85"/>
      <c r="R44" s="85"/>
      <c r="S44" s="85"/>
      <c r="T44" s="39">
        <f>(H44*3)+((F44-H44)*2)+J44</f>
        <v>8</v>
      </c>
      <c r="U44" s="40" t="str">
        <f t="shared" si="7"/>
        <v/>
      </c>
      <c r="V44" s="22">
        <v>475</v>
      </c>
      <c r="W44" s="22" t="s">
        <v>82</v>
      </c>
      <c r="X44" s="22" t="s">
        <v>98</v>
      </c>
      <c r="Y44" s="66">
        <v>1011</v>
      </c>
      <c r="Z44" s="41"/>
      <c r="AA44" s="1" t="s">
        <v>271</v>
      </c>
      <c r="AB44" s="28" t="s">
        <v>309</v>
      </c>
    </row>
    <row r="45" spans="1:28" x14ac:dyDescent="0.3">
      <c r="A45" s="1" t="s">
        <v>46</v>
      </c>
      <c r="B45" s="1" t="s">
        <v>73</v>
      </c>
      <c r="C45" s="27" t="s">
        <v>358</v>
      </c>
      <c r="D45" s="38">
        <v>42</v>
      </c>
      <c r="E45" s="83"/>
      <c r="F45" s="27">
        <v>1</v>
      </c>
      <c r="G45" s="27">
        <v>2</v>
      </c>
      <c r="H45" s="27"/>
      <c r="I45" s="27"/>
      <c r="J45" s="27">
        <v>2</v>
      </c>
      <c r="K45" s="27">
        <v>5</v>
      </c>
      <c r="L45" s="83"/>
      <c r="M45" s="83"/>
      <c r="N45" s="27">
        <f>SUM(L45:M45)</f>
        <v>0</v>
      </c>
      <c r="O45" s="85"/>
      <c r="P45" s="85"/>
      <c r="Q45" s="85"/>
      <c r="R45" s="85"/>
      <c r="S45" s="85"/>
      <c r="T45" s="39">
        <f>(H45*3)+((F45-H45)*2)+J45</f>
        <v>4</v>
      </c>
      <c r="U45" s="40" t="str">
        <f t="shared" si="7"/>
        <v/>
      </c>
      <c r="V45" s="22">
        <v>475</v>
      </c>
      <c r="W45" s="22" t="s">
        <v>82</v>
      </c>
      <c r="X45" s="22" t="s">
        <v>98</v>
      </c>
      <c r="Y45" s="66">
        <v>1011</v>
      </c>
      <c r="Z45" s="41"/>
      <c r="AA45" s="1" t="s">
        <v>271</v>
      </c>
      <c r="AB45" s="28" t="s">
        <v>309</v>
      </c>
    </row>
    <row r="46" spans="1:28" x14ac:dyDescent="0.3">
      <c r="A46" s="1" t="s">
        <v>46</v>
      </c>
      <c r="B46" s="1" t="s">
        <v>73</v>
      </c>
      <c r="C46" s="55" t="s">
        <v>39</v>
      </c>
      <c r="D46" s="1"/>
      <c r="E46" s="55">
        <v>240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55"/>
      <c r="U46" s="40" t="str">
        <f t="shared" ref="U46" si="8">_xlfn.IFNA("",((T46+Q46+N46-R46)+(O46*2))/E46)</f>
        <v/>
      </c>
      <c r="V46" s="22">
        <v>475</v>
      </c>
      <c r="W46" s="22" t="s">
        <v>82</v>
      </c>
      <c r="X46" s="22" t="s">
        <v>98</v>
      </c>
      <c r="Y46" s="66">
        <v>1011</v>
      </c>
      <c r="Z46" s="41"/>
      <c r="AA46" s="1" t="s">
        <v>271</v>
      </c>
      <c r="AB46" s="28" t="s">
        <v>309</v>
      </c>
    </row>
    <row r="47" spans="1:28" x14ac:dyDescent="0.3">
      <c r="A47" s="43" t="s">
        <v>46</v>
      </c>
      <c r="B47" s="43" t="s">
        <v>73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42</v>
      </c>
      <c r="G47" s="44">
        <f t="shared" si="9"/>
        <v>75</v>
      </c>
      <c r="H47" s="44">
        <f t="shared" si="9"/>
        <v>0</v>
      </c>
      <c r="I47" s="44">
        <f t="shared" si="9"/>
        <v>0</v>
      </c>
      <c r="J47" s="44">
        <f t="shared" si="9"/>
        <v>31</v>
      </c>
      <c r="K47" s="44">
        <f t="shared" si="9"/>
        <v>43</v>
      </c>
      <c r="L47" s="44">
        <f t="shared" si="9"/>
        <v>0</v>
      </c>
      <c r="M47" s="44">
        <f t="shared" si="9"/>
        <v>16</v>
      </c>
      <c r="N47" s="44">
        <f t="shared" si="9"/>
        <v>16</v>
      </c>
      <c r="O47" s="44">
        <f t="shared" si="9"/>
        <v>0</v>
      </c>
      <c r="P47" s="44">
        <f t="shared" si="9"/>
        <v>6</v>
      </c>
      <c r="Q47" s="44">
        <f t="shared" si="9"/>
        <v>0</v>
      </c>
      <c r="R47" s="44">
        <f t="shared" si="9"/>
        <v>0</v>
      </c>
      <c r="S47" s="44">
        <f t="shared" si="9"/>
        <v>0</v>
      </c>
      <c r="T47" s="44">
        <f t="shared" si="9"/>
        <v>115</v>
      </c>
      <c r="U47" s="45">
        <f>((T47+Q47+N47-R47)+(O47*2))/E47</f>
        <v>0.54583333333333328</v>
      </c>
      <c r="V47" s="46">
        <v>475</v>
      </c>
      <c r="W47" s="46" t="s">
        <v>82</v>
      </c>
      <c r="X47" s="46" t="s">
        <v>98</v>
      </c>
      <c r="Y47" s="67">
        <v>1011</v>
      </c>
      <c r="Z47" s="70" t="s">
        <v>458</v>
      </c>
      <c r="AA47" s="43" t="s">
        <v>271</v>
      </c>
      <c r="AB47" s="71" t="s">
        <v>309</v>
      </c>
    </row>
    <row r="48" spans="1:28" x14ac:dyDescent="0.3">
      <c r="A48" s="1"/>
      <c r="B48" s="1"/>
      <c r="C48" s="1"/>
      <c r="D48" s="1"/>
      <c r="F48" s="48" t="s">
        <v>41</v>
      </c>
      <c r="G48" s="50">
        <f>F47/G47</f>
        <v>0.56000000000000005</v>
      </c>
      <c r="H48" s="27"/>
      <c r="I48" s="1"/>
      <c r="J48" s="48" t="s">
        <v>42</v>
      </c>
      <c r="K48" s="50">
        <f>J47/K47</f>
        <v>0.72093023255813948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470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AEEC-545F-4471-9509-DFEC7CB26A6B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29565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153</v>
      </c>
      <c r="K4" s="16" t="s">
        <v>45</v>
      </c>
      <c r="L4" s="17"/>
      <c r="M4" s="18"/>
      <c r="N4" s="19">
        <v>27</v>
      </c>
      <c r="O4" s="19">
        <v>24</v>
      </c>
      <c r="P4" s="19">
        <v>30</v>
      </c>
      <c r="Q4" s="19">
        <v>30</v>
      </c>
      <c r="R4" s="20"/>
      <c r="S4" s="21">
        <f>SUM(N4:R4)</f>
        <v>111</v>
      </c>
      <c r="T4" s="22">
        <v>363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152</v>
      </c>
      <c r="K5" s="16" t="s">
        <v>60</v>
      </c>
      <c r="L5" s="17"/>
      <c r="M5" s="18"/>
      <c r="N5" s="19">
        <v>25</v>
      </c>
      <c r="O5" s="19">
        <v>21</v>
      </c>
      <c r="P5" s="19">
        <v>19</v>
      </c>
      <c r="Q5" s="19">
        <v>22</v>
      </c>
      <c r="R5" s="20"/>
      <c r="S5" s="21">
        <f>SUM(N5:R5)</f>
        <v>87</v>
      </c>
      <c r="T5" s="22">
        <v>363</v>
      </c>
      <c r="U5" s="1"/>
      <c r="V5" s="1"/>
      <c r="W5" s="1"/>
    </row>
    <row r="6" spans="1:28" x14ac:dyDescent="0.3">
      <c r="C6" s="23">
        <v>500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442</v>
      </c>
      <c r="D7" s="7" t="s">
        <v>8</v>
      </c>
      <c r="G7" s="1"/>
      <c r="S7" s="1"/>
      <c r="T7" s="25" t="s">
        <v>9</v>
      </c>
      <c r="U7" s="1"/>
      <c r="V7" s="26">
        <v>363</v>
      </c>
      <c r="W7" s="1"/>
    </row>
    <row r="8" spans="1:28" x14ac:dyDescent="0.3">
      <c r="B8" s="1"/>
      <c r="C8" s="24" t="s">
        <v>443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59</v>
      </c>
      <c r="B13" s="1" t="s">
        <v>46</v>
      </c>
      <c r="C13" s="27" t="s">
        <v>47</v>
      </c>
      <c r="D13" s="38">
        <v>32</v>
      </c>
      <c r="E13" s="27">
        <v>4</v>
      </c>
      <c r="F13" s="27">
        <v>0</v>
      </c>
      <c r="G13" s="27">
        <v>1</v>
      </c>
      <c r="H13" s="27"/>
      <c r="I13" s="27"/>
      <c r="J13" s="27">
        <v>0</v>
      </c>
      <c r="K13" s="27">
        <v>0</v>
      </c>
      <c r="L13" s="83"/>
      <c r="M13" s="27">
        <v>0</v>
      </c>
      <c r="N13" s="27">
        <f>SUM(L13:M13)</f>
        <v>0</v>
      </c>
      <c r="O13" s="27">
        <v>1</v>
      </c>
      <c r="P13" s="39">
        <v>1</v>
      </c>
      <c r="Q13" s="83"/>
      <c r="R13" s="83"/>
      <c r="S13" s="83"/>
      <c r="T13" s="27">
        <f>(H13*3)+((F13-H13)*2)+J13</f>
        <v>0</v>
      </c>
      <c r="U13" s="40">
        <f>IFERROR(((T13+Q13+N13-R13)+(O13*2))/E13,"")</f>
        <v>0.5</v>
      </c>
      <c r="V13" s="22">
        <v>363</v>
      </c>
      <c r="W13" s="22" t="s">
        <v>97</v>
      </c>
      <c r="X13" s="22" t="s">
        <v>98</v>
      </c>
      <c r="Y13" s="66">
        <v>500</v>
      </c>
      <c r="Z13" s="41"/>
      <c r="AA13" s="1" t="s">
        <v>99</v>
      </c>
      <c r="AB13" s="28" t="s">
        <v>154</v>
      </c>
    </row>
    <row r="14" spans="1:28" x14ac:dyDescent="0.3">
      <c r="A14" s="1" t="s">
        <v>59</v>
      </c>
      <c r="B14" s="1" t="s">
        <v>46</v>
      </c>
      <c r="C14" s="27" t="s">
        <v>48</v>
      </c>
      <c r="D14" s="38">
        <v>10</v>
      </c>
      <c r="E14" s="27">
        <v>37</v>
      </c>
      <c r="F14" s="27">
        <v>5</v>
      </c>
      <c r="G14" s="27">
        <v>8</v>
      </c>
      <c r="H14" s="27"/>
      <c r="I14" s="27"/>
      <c r="J14" s="27">
        <v>0</v>
      </c>
      <c r="K14" s="27">
        <v>0</v>
      </c>
      <c r="L14" s="83"/>
      <c r="M14" s="27">
        <v>4</v>
      </c>
      <c r="N14" s="27">
        <f t="shared" ref="N14:N19" si="0">SUM(L14:M14)</f>
        <v>4</v>
      </c>
      <c r="O14" s="39">
        <v>1</v>
      </c>
      <c r="P14" s="39">
        <v>3</v>
      </c>
      <c r="Q14" s="85"/>
      <c r="R14" s="85"/>
      <c r="S14" s="85"/>
      <c r="T14" s="39">
        <f t="shared" ref="T14:T19" si="1">(H14*3)+((F14-H14)*2)+J14</f>
        <v>10</v>
      </c>
      <c r="U14" s="40">
        <f t="shared" ref="U14:U24" si="2">IFERROR(((T14+Q14+N14-R14)+(O14*2))/E14,"")</f>
        <v>0.43243243243243246</v>
      </c>
      <c r="V14" s="22">
        <v>363</v>
      </c>
      <c r="W14" s="22" t="s">
        <v>97</v>
      </c>
      <c r="X14" s="22" t="s">
        <v>98</v>
      </c>
      <c r="Y14" s="66">
        <v>500</v>
      </c>
      <c r="Z14" s="41"/>
      <c r="AA14" s="1" t="s">
        <v>99</v>
      </c>
      <c r="AB14" s="28" t="s">
        <v>154</v>
      </c>
    </row>
    <row r="15" spans="1:28" x14ac:dyDescent="0.3">
      <c r="A15" s="1" t="s">
        <v>59</v>
      </c>
      <c r="B15" s="1" t="s">
        <v>46</v>
      </c>
      <c r="C15" s="27" t="s">
        <v>57</v>
      </c>
      <c r="D15" s="38">
        <v>20</v>
      </c>
      <c r="E15" s="27">
        <v>5</v>
      </c>
      <c r="F15" s="27">
        <v>0</v>
      </c>
      <c r="G15" s="27">
        <v>1</v>
      </c>
      <c r="H15" s="27"/>
      <c r="I15" s="27"/>
      <c r="J15" s="27">
        <v>0</v>
      </c>
      <c r="K15" s="27">
        <v>0</v>
      </c>
      <c r="L15" s="83"/>
      <c r="M15" s="27">
        <v>0</v>
      </c>
      <c r="N15" s="27">
        <f t="shared" si="0"/>
        <v>0</v>
      </c>
      <c r="O15" s="39">
        <v>0</v>
      </c>
      <c r="P15" s="39">
        <v>0</v>
      </c>
      <c r="Q15" s="85"/>
      <c r="R15" s="85"/>
      <c r="S15" s="85"/>
      <c r="T15" s="39">
        <f t="shared" si="1"/>
        <v>0</v>
      </c>
      <c r="U15" s="40">
        <f t="shared" si="2"/>
        <v>0</v>
      </c>
      <c r="V15" s="22">
        <v>363</v>
      </c>
      <c r="W15" s="22" t="s">
        <v>97</v>
      </c>
      <c r="X15" s="22" t="s">
        <v>98</v>
      </c>
      <c r="Y15" s="66">
        <v>500</v>
      </c>
      <c r="Z15" s="41"/>
      <c r="AA15" s="1" t="s">
        <v>99</v>
      </c>
      <c r="AB15" s="28" t="s">
        <v>154</v>
      </c>
    </row>
    <row r="16" spans="1:28" x14ac:dyDescent="0.3">
      <c r="A16" s="1" t="s">
        <v>59</v>
      </c>
      <c r="B16" s="1" t="s">
        <v>46</v>
      </c>
      <c r="C16" s="27" t="s">
        <v>49</v>
      </c>
      <c r="D16" s="38">
        <v>44</v>
      </c>
      <c r="E16" s="27">
        <v>38</v>
      </c>
      <c r="F16" s="27">
        <v>7</v>
      </c>
      <c r="G16" s="27">
        <v>13</v>
      </c>
      <c r="H16" s="27"/>
      <c r="I16" s="27"/>
      <c r="J16" s="27">
        <v>7</v>
      </c>
      <c r="K16" s="27">
        <v>8</v>
      </c>
      <c r="L16" s="83"/>
      <c r="M16" s="27">
        <v>7</v>
      </c>
      <c r="N16" s="27">
        <f t="shared" si="0"/>
        <v>7</v>
      </c>
      <c r="O16" s="39">
        <v>3</v>
      </c>
      <c r="P16" s="39">
        <v>3</v>
      </c>
      <c r="Q16" s="85"/>
      <c r="R16" s="85"/>
      <c r="S16" s="85"/>
      <c r="T16" s="39">
        <f t="shared" si="1"/>
        <v>21</v>
      </c>
      <c r="U16" s="40">
        <f t="shared" si="2"/>
        <v>0.89473684210526316</v>
      </c>
      <c r="V16" s="22">
        <v>363</v>
      </c>
      <c r="W16" s="22" t="s">
        <v>97</v>
      </c>
      <c r="X16" s="22" t="s">
        <v>98</v>
      </c>
      <c r="Y16" s="66">
        <v>500</v>
      </c>
      <c r="Z16" s="41"/>
      <c r="AA16" s="1" t="s">
        <v>99</v>
      </c>
      <c r="AB16" s="28" t="s">
        <v>154</v>
      </c>
    </row>
    <row r="17" spans="1:28" x14ac:dyDescent="0.3">
      <c r="A17" s="1" t="s">
        <v>59</v>
      </c>
      <c r="B17" s="1" t="s">
        <v>46</v>
      </c>
      <c r="C17" s="27" t="s">
        <v>50</v>
      </c>
      <c r="D17" s="38">
        <v>30</v>
      </c>
      <c r="E17" s="27">
        <v>22</v>
      </c>
      <c r="F17" s="27">
        <v>1</v>
      </c>
      <c r="G17" s="27">
        <v>8</v>
      </c>
      <c r="H17" s="27"/>
      <c r="I17" s="27"/>
      <c r="J17" s="27">
        <v>6</v>
      </c>
      <c r="K17" s="27">
        <v>8</v>
      </c>
      <c r="L17" s="83"/>
      <c r="M17" s="27">
        <v>6</v>
      </c>
      <c r="N17" s="27">
        <f t="shared" si="0"/>
        <v>6</v>
      </c>
      <c r="O17" s="39">
        <v>6</v>
      </c>
      <c r="P17" s="39">
        <v>2</v>
      </c>
      <c r="Q17" s="85"/>
      <c r="R17" s="85"/>
      <c r="S17" s="85"/>
      <c r="T17" s="39">
        <f t="shared" si="1"/>
        <v>8</v>
      </c>
      <c r="U17" s="40">
        <f t="shared" si="2"/>
        <v>1.1818181818181819</v>
      </c>
      <c r="V17" s="22">
        <v>363</v>
      </c>
      <c r="W17" s="22" t="s">
        <v>97</v>
      </c>
      <c r="X17" s="22" t="s">
        <v>98</v>
      </c>
      <c r="Y17" s="66">
        <v>500</v>
      </c>
      <c r="Z17" s="41"/>
      <c r="AA17" s="1" t="s">
        <v>99</v>
      </c>
      <c r="AB17" s="28" t="s">
        <v>154</v>
      </c>
    </row>
    <row r="18" spans="1:28" x14ac:dyDescent="0.3">
      <c r="A18" s="1" t="s">
        <v>59</v>
      </c>
      <c r="B18" s="1" t="s">
        <v>46</v>
      </c>
      <c r="C18" s="27" t="s">
        <v>51</v>
      </c>
      <c r="D18" s="38">
        <v>25</v>
      </c>
      <c r="E18" s="27">
        <v>27</v>
      </c>
      <c r="F18" s="27">
        <v>6</v>
      </c>
      <c r="G18" s="27">
        <v>10</v>
      </c>
      <c r="H18" s="27"/>
      <c r="I18" s="27"/>
      <c r="J18" s="27">
        <v>0</v>
      </c>
      <c r="K18" s="27">
        <v>0</v>
      </c>
      <c r="L18" s="83"/>
      <c r="M18" s="27">
        <v>1</v>
      </c>
      <c r="N18" s="27">
        <f t="shared" si="0"/>
        <v>1</v>
      </c>
      <c r="O18" s="39">
        <v>2</v>
      </c>
      <c r="P18" s="39">
        <v>2</v>
      </c>
      <c r="Q18" s="85"/>
      <c r="R18" s="85"/>
      <c r="S18" s="85"/>
      <c r="T18" s="39">
        <f t="shared" si="1"/>
        <v>12</v>
      </c>
      <c r="U18" s="40">
        <f t="shared" si="2"/>
        <v>0.62962962962962965</v>
      </c>
      <c r="V18" s="22">
        <v>363</v>
      </c>
      <c r="W18" s="22" t="s">
        <v>97</v>
      </c>
      <c r="X18" s="22" t="s">
        <v>98</v>
      </c>
      <c r="Y18" s="66">
        <v>500</v>
      </c>
      <c r="Z18" s="41"/>
      <c r="AA18" s="1" t="s">
        <v>99</v>
      </c>
      <c r="AB18" s="28" t="s">
        <v>154</v>
      </c>
    </row>
    <row r="19" spans="1:28" x14ac:dyDescent="0.3">
      <c r="A19" s="1" t="s">
        <v>59</v>
      </c>
      <c r="B19" s="1" t="s">
        <v>46</v>
      </c>
      <c r="C19" s="27" t="s">
        <v>52</v>
      </c>
      <c r="D19" s="38">
        <v>11</v>
      </c>
      <c r="E19" s="27">
        <v>18</v>
      </c>
      <c r="F19" s="27">
        <v>2</v>
      </c>
      <c r="G19" s="27">
        <v>4</v>
      </c>
      <c r="H19" s="27"/>
      <c r="I19" s="27"/>
      <c r="J19" s="27">
        <v>2</v>
      </c>
      <c r="K19" s="27">
        <v>2</v>
      </c>
      <c r="L19" s="83"/>
      <c r="M19" s="27">
        <v>2</v>
      </c>
      <c r="N19" s="27">
        <f t="shared" si="0"/>
        <v>2</v>
      </c>
      <c r="O19" s="39">
        <v>2</v>
      </c>
      <c r="P19" s="39">
        <v>1</v>
      </c>
      <c r="Q19" s="85"/>
      <c r="R19" s="85"/>
      <c r="S19" s="85"/>
      <c r="T19" s="39">
        <f t="shared" si="1"/>
        <v>6</v>
      </c>
      <c r="U19" s="40">
        <f t="shared" si="2"/>
        <v>0.66666666666666663</v>
      </c>
      <c r="V19" s="22">
        <v>363</v>
      </c>
      <c r="W19" s="22" t="s">
        <v>97</v>
      </c>
      <c r="X19" s="22" t="s">
        <v>98</v>
      </c>
      <c r="Y19" s="66">
        <v>500</v>
      </c>
      <c r="Z19" s="41"/>
      <c r="AA19" s="1" t="s">
        <v>99</v>
      </c>
      <c r="AB19" s="28" t="s">
        <v>154</v>
      </c>
    </row>
    <row r="20" spans="1:28" x14ac:dyDescent="0.3">
      <c r="A20" s="1" t="s">
        <v>59</v>
      </c>
      <c r="B20" s="1" t="s">
        <v>46</v>
      </c>
      <c r="C20" s="27" t="s">
        <v>58</v>
      </c>
      <c r="D20" s="38">
        <v>55</v>
      </c>
      <c r="E20" s="27" t="s">
        <v>477</v>
      </c>
      <c r="F20" s="27"/>
      <c r="G20" s="27"/>
      <c r="H20" s="27"/>
      <c r="I20" s="27"/>
      <c r="J20" s="27"/>
      <c r="K20" s="27"/>
      <c r="L20" s="83"/>
      <c r="M20" s="27"/>
      <c r="N20" s="27">
        <f>SUM(L20:M20)</f>
        <v>0</v>
      </c>
      <c r="O20" s="39"/>
      <c r="P20" s="39"/>
      <c r="Q20" s="85"/>
      <c r="R20" s="85"/>
      <c r="S20" s="85"/>
      <c r="T20" s="39">
        <f>(H20*3)+((F20-H20)*2)+J20</f>
        <v>0</v>
      </c>
      <c r="U20" s="40" t="str">
        <f t="shared" si="2"/>
        <v/>
      </c>
      <c r="V20" s="22">
        <v>363</v>
      </c>
      <c r="W20" s="22" t="s">
        <v>97</v>
      </c>
      <c r="X20" s="22" t="s">
        <v>98</v>
      </c>
      <c r="Y20" s="66">
        <v>500</v>
      </c>
      <c r="Z20" s="41"/>
      <c r="AA20" s="1" t="s">
        <v>99</v>
      </c>
      <c r="AB20" s="28" t="s">
        <v>154</v>
      </c>
    </row>
    <row r="21" spans="1:28" x14ac:dyDescent="0.3">
      <c r="A21" s="1" t="s">
        <v>59</v>
      </c>
      <c r="B21" s="1" t="s">
        <v>46</v>
      </c>
      <c r="C21" s="27" t="s">
        <v>53</v>
      </c>
      <c r="D21" s="38">
        <v>31</v>
      </c>
      <c r="E21" s="27">
        <v>23</v>
      </c>
      <c r="F21" s="27">
        <v>6</v>
      </c>
      <c r="G21" s="27">
        <v>8</v>
      </c>
      <c r="H21" s="27"/>
      <c r="I21" s="27"/>
      <c r="J21" s="27">
        <v>4</v>
      </c>
      <c r="K21" s="27">
        <v>8</v>
      </c>
      <c r="L21" s="83"/>
      <c r="M21" s="27">
        <v>4</v>
      </c>
      <c r="N21" s="27">
        <f>SUM(L21:M21)</f>
        <v>4</v>
      </c>
      <c r="O21" s="39">
        <v>6</v>
      </c>
      <c r="P21" s="39">
        <v>3</v>
      </c>
      <c r="Q21" s="85"/>
      <c r="R21" s="85"/>
      <c r="S21" s="85"/>
      <c r="T21" s="39">
        <f>(H21*3)+((F21-H21)*2)+J21</f>
        <v>16</v>
      </c>
      <c r="U21" s="40">
        <f t="shared" si="2"/>
        <v>1.3913043478260869</v>
      </c>
      <c r="V21" s="22">
        <v>363</v>
      </c>
      <c r="W21" s="22" t="s">
        <v>97</v>
      </c>
      <c r="X21" s="22" t="s">
        <v>98</v>
      </c>
      <c r="Y21" s="66">
        <v>500</v>
      </c>
      <c r="Z21" s="41"/>
      <c r="AA21" s="1" t="s">
        <v>99</v>
      </c>
      <c r="AB21" s="28" t="s">
        <v>154</v>
      </c>
    </row>
    <row r="22" spans="1:28" x14ac:dyDescent="0.3">
      <c r="A22" s="1" t="s">
        <v>59</v>
      </c>
      <c r="B22" s="1" t="s">
        <v>46</v>
      </c>
      <c r="C22" s="27" t="s">
        <v>54</v>
      </c>
      <c r="D22" s="38">
        <v>33</v>
      </c>
      <c r="E22" s="27">
        <v>36</v>
      </c>
      <c r="F22" s="27">
        <v>6</v>
      </c>
      <c r="G22" s="27">
        <v>9</v>
      </c>
      <c r="H22" s="27"/>
      <c r="I22" s="27"/>
      <c r="J22" s="27">
        <v>11</v>
      </c>
      <c r="K22" s="27">
        <v>17</v>
      </c>
      <c r="L22" s="83"/>
      <c r="M22" s="27">
        <v>11</v>
      </c>
      <c r="N22" s="27">
        <f>SUM(L22:M22)</f>
        <v>11</v>
      </c>
      <c r="O22" s="39">
        <v>1</v>
      </c>
      <c r="P22" s="39">
        <v>4</v>
      </c>
      <c r="Q22" s="39">
        <v>3</v>
      </c>
      <c r="R22" s="87" t="s">
        <v>438</v>
      </c>
      <c r="S22" s="85"/>
      <c r="T22" s="39">
        <f>(H22*3)+((F22-H22)*2)+J22</f>
        <v>23</v>
      </c>
      <c r="U22" s="40" t="str">
        <f t="shared" si="2"/>
        <v/>
      </c>
      <c r="V22" s="22">
        <v>363</v>
      </c>
      <c r="W22" s="22" t="s">
        <v>97</v>
      </c>
      <c r="X22" s="22" t="s">
        <v>98</v>
      </c>
      <c r="Y22" s="66">
        <v>500</v>
      </c>
      <c r="Z22" s="41" t="s">
        <v>444</v>
      </c>
      <c r="AA22" s="1" t="s">
        <v>99</v>
      </c>
      <c r="AB22" s="28" t="s">
        <v>154</v>
      </c>
    </row>
    <row r="23" spans="1:28" x14ac:dyDescent="0.3">
      <c r="A23" s="1" t="s">
        <v>59</v>
      </c>
      <c r="B23" s="1" t="s">
        <v>46</v>
      </c>
      <c r="C23" s="27" t="s">
        <v>55</v>
      </c>
      <c r="D23" s="38">
        <v>23</v>
      </c>
      <c r="E23" s="27">
        <v>9</v>
      </c>
      <c r="F23" s="27">
        <v>1</v>
      </c>
      <c r="G23" s="27">
        <v>2</v>
      </c>
      <c r="H23" s="27"/>
      <c r="I23" s="27"/>
      <c r="J23" s="27">
        <v>0</v>
      </c>
      <c r="K23" s="27">
        <v>0</v>
      </c>
      <c r="L23" s="83"/>
      <c r="M23" s="27">
        <v>1</v>
      </c>
      <c r="N23" s="27">
        <f>SUM(L23:M23)</f>
        <v>1</v>
      </c>
      <c r="O23" s="39">
        <v>0</v>
      </c>
      <c r="P23" s="39">
        <v>0</v>
      </c>
      <c r="Q23" s="85"/>
      <c r="R23" s="85"/>
      <c r="S23" s="85"/>
      <c r="T23" s="39">
        <f>(H23*3)+((F23-H23)*2)+J23</f>
        <v>2</v>
      </c>
      <c r="U23" s="40">
        <f t="shared" si="2"/>
        <v>0.33333333333333331</v>
      </c>
      <c r="V23" s="22">
        <v>363</v>
      </c>
      <c r="W23" s="22" t="s">
        <v>97</v>
      </c>
      <c r="X23" s="22" t="s">
        <v>98</v>
      </c>
      <c r="Y23" s="66">
        <v>500</v>
      </c>
      <c r="Z23" s="41"/>
      <c r="AA23" s="1" t="s">
        <v>99</v>
      </c>
      <c r="AB23" s="28" t="s">
        <v>154</v>
      </c>
    </row>
    <row r="24" spans="1:28" x14ac:dyDescent="0.3">
      <c r="A24" s="1" t="s">
        <v>59</v>
      </c>
      <c r="B24" s="1" t="s">
        <v>46</v>
      </c>
      <c r="C24" s="27" t="s">
        <v>56</v>
      </c>
      <c r="D24" s="38">
        <v>22</v>
      </c>
      <c r="E24" s="27">
        <v>21</v>
      </c>
      <c r="F24" s="27">
        <v>4</v>
      </c>
      <c r="G24" s="27">
        <v>5</v>
      </c>
      <c r="H24" s="27"/>
      <c r="I24" s="27"/>
      <c r="J24" s="27">
        <v>5</v>
      </c>
      <c r="K24" s="27">
        <v>10</v>
      </c>
      <c r="L24" s="83"/>
      <c r="M24" s="27">
        <v>11</v>
      </c>
      <c r="N24" s="27">
        <f>SUM(L24:M24)</f>
        <v>11</v>
      </c>
      <c r="O24" s="39">
        <v>1</v>
      </c>
      <c r="P24" s="39">
        <v>4</v>
      </c>
      <c r="Q24" s="85"/>
      <c r="R24" s="85"/>
      <c r="S24" s="85"/>
      <c r="T24" s="39">
        <f>(H24*3)+((F24-H24)*2)+J24</f>
        <v>13</v>
      </c>
      <c r="U24" s="40">
        <f t="shared" si="2"/>
        <v>1.2380952380952381</v>
      </c>
      <c r="V24" s="22">
        <v>363</v>
      </c>
      <c r="W24" s="22" t="s">
        <v>97</v>
      </c>
      <c r="X24" s="22" t="s">
        <v>98</v>
      </c>
      <c r="Y24" s="66">
        <v>500</v>
      </c>
      <c r="Z24" s="41"/>
      <c r="AA24" s="1" t="s">
        <v>99</v>
      </c>
      <c r="AB24" s="28" t="s">
        <v>154</v>
      </c>
    </row>
    <row r="25" spans="1:28" x14ac:dyDescent="0.3">
      <c r="A25" s="1" t="s">
        <v>59</v>
      </c>
      <c r="B25" s="1" t="s">
        <v>46</v>
      </c>
      <c r="C25" s="55" t="s">
        <v>39</v>
      </c>
      <c r="D25" s="1"/>
      <c r="E25" s="55"/>
      <c r="F25" s="42"/>
      <c r="G25" s="42"/>
      <c r="H25" s="42"/>
      <c r="I25" s="42"/>
      <c r="J25" s="42"/>
      <c r="K25" s="55"/>
      <c r="L25" s="42"/>
      <c r="M25" s="42"/>
      <c r="N25" s="42"/>
      <c r="O25" s="42"/>
      <c r="P25" s="42"/>
      <c r="Q25" s="42"/>
      <c r="R25" s="55">
        <v>23</v>
      </c>
      <c r="S25" s="42"/>
      <c r="T25" s="42"/>
      <c r="U25" s="40" t="str">
        <f t="shared" ref="U25" si="3">_xlfn.IFNA("",((T25+Q25+N25-R25)+(O25*2))/E25)</f>
        <v/>
      </c>
      <c r="V25" s="22">
        <v>363</v>
      </c>
      <c r="W25" s="22" t="s">
        <v>97</v>
      </c>
      <c r="X25" s="22" t="s">
        <v>98</v>
      </c>
      <c r="Y25" s="66">
        <v>500</v>
      </c>
      <c r="Z25" s="41"/>
      <c r="AA25" s="1" t="s">
        <v>99</v>
      </c>
      <c r="AB25" s="28" t="s">
        <v>154</v>
      </c>
    </row>
    <row r="26" spans="1:28" x14ac:dyDescent="0.3">
      <c r="A26" s="43" t="s">
        <v>59</v>
      </c>
      <c r="B26" s="43" t="s">
        <v>46</v>
      </c>
      <c r="C26" s="44" t="s">
        <v>40</v>
      </c>
      <c r="D26" s="43"/>
      <c r="E26" s="44">
        <f t="shared" ref="E26:T26" si="4">SUM(E13:E25)</f>
        <v>240</v>
      </c>
      <c r="F26" s="44">
        <f t="shared" si="4"/>
        <v>38</v>
      </c>
      <c r="G26" s="44">
        <f t="shared" si="4"/>
        <v>69</v>
      </c>
      <c r="H26" s="44">
        <f t="shared" si="4"/>
        <v>0</v>
      </c>
      <c r="I26" s="44">
        <f t="shared" si="4"/>
        <v>0</v>
      </c>
      <c r="J26" s="44">
        <f t="shared" si="4"/>
        <v>35</v>
      </c>
      <c r="K26" s="44">
        <f t="shared" si="4"/>
        <v>53</v>
      </c>
      <c r="L26" s="44">
        <f t="shared" si="4"/>
        <v>0</v>
      </c>
      <c r="M26" s="44">
        <f t="shared" si="4"/>
        <v>47</v>
      </c>
      <c r="N26" s="44">
        <f t="shared" si="4"/>
        <v>47</v>
      </c>
      <c r="O26" s="44">
        <f t="shared" si="4"/>
        <v>23</v>
      </c>
      <c r="P26" s="44">
        <f t="shared" si="4"/>
        <v>23</v>
      </c>
      <c r="Q26" s="44">
        <f t="shared" si="4"/>
        <v>3</v>
      </c>
      <c r="R26" s="44">
        <f t="shared" si="4"/>
        <v>23</v>
      </c>
      <c r="S26" s="44">
        <f t="shared" si="4"/>
        <v>0</v>
      </c>
      <c r="T26" s="44">
        <f t="shared" si="4"/>
        <v>111</v>
      </c>
      <c r="U26" s="45">
        <f>((T26+Q26+N26-R26)+(O26*2))/E26</f>
        <v>0.76666666666666672</v>
      </c>
      <c r="V26" s="46">
        <v>363</v>
      </c>
      <c r="W26" s="46" t="s">
        <v>97</v>
      </c>
      <c r="X26" s="46" t="s">
        <v>98</v>
      </c>
      <c r="Y26" s="67">
        <v>500</v>
      </c>
      <c r="Z26" s="47"/>
      <c r="AA26" s="43" t="s">
        <v>99</v>
      </c>
      <c r="AB26" s="71" t="s">
        <v>154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0.55072463768115942</v>
      </c>
      <c r="H27" s="27"/>
      <c r="I27" s="1"/>
      <c r="J27" s="48" t="s">
        <v>42</v>
      </c>
      <c r="K27" s="50">
        <f>J26/K26</f>
        <v>0.660377358490566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59</v>
      </c>
      <c r="C35" s="27" t="s">
        <v>157</v>
      </c>
      <c r="D35" s="38">
        <v>17</v>
      </c>
      <c r="E35" s="27">
        <v>3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83"/>
      <c r="M35" s="27">
        <v>0</v>
      </c>
      <c r="N35" s="27">
        <f>SUM(L35:M35)</f>
        <v>0</v>
      </c>
      <c r="O35" s="27">
        <v>1</v>
      </c>
      <c r="P35" s="39">
        <v>1</v>
      </c>
      <c r="Q35" s="83"/>
      <c r="R35" s="83"/>
      <c r="S35" s="83"/>
      <c r="T35" s="27">
        <f>+(F35*2)+J35</f>
        <v>0</v>
      </c>
      <c r="U35" s="40">
        <f>IFERROR(((T35+Q35+N35-R35)+(O35*2))/E35,"")</f>
        <v>0.66666666666666663</v>
      </c>
      <c r="V35" s="22">
        <v>363</v>
      </c>
      <c r="W35" s="22" t="s">
        <v>82</v>
      </c>
      <c r="X35" s="22" t="s">
        <v>83</v>
      </c>
      <c r="Y35" s="66">
        <v>500</v>
      </c>
      <c r="Z35" s="41"/>
      <c r="AA35" s="1" t="s">
        <v>155</v>
      </c>
      <c r="AB35" s="28" t="s">
        <v>156</v>
      </c>
    </row>
    <row r="36" spans="1:28" x14ac:dyDescent="0.3">
      <c r="A36" s="1" t="s">
        <v>46</v>
      </c>
      <c r="B36" s="1" t="s">
        <v>59</v>
      </c>
      <c r="C36" s="27" t="s">
        <v>158</v>
      </c>
      <c r="D36" s="84"/>
      <c r="E36" s="27">
        <v>6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83"/>
      <c r="M36" s="27">
        <v>3</v>
      </c>
      <c r="N36" s="27">
        <f t="shared" ref="N36:N41" si="5">SUM(L36:M36)</f>
        <v>3</v>
      </c>
      <c r="O36" s="39">
        <v>0</v>
      </c>
      <c r="P36" s="39">
        <v>2</v>
      </c>
      <c r="Q36" s="85"/>
      <c r="R36" s="85"/>
      <c r="S36" s="85"/>
      <c r="T36" s="27">
        <f t="shared" ref="T36:T46" si="6">+(F36*2)+J36</f>
        <v>0</v>
      </c>
      <c r="U36" s="40">
        <f t="shared" ref="U36:U46" si="7">IFERROR(((T36+Q36+N36-R36)+(O36*2))/E36,"")</f>
        <v>0.5</v>
      </c>
      <c r="V36" s="22">
        <v>363</v>
      </c>
      <c r="W36" s="22" t="s">
        <v>82</v>
      </c>
      <c r="X36" s="22" t="s">
        <v>83</v>
      </c>
      <c r="Y36" s="66">
        <v>500</v>
      </c>
      <c r="Z36" s="41"/>
      <c r="AA36" s="1" t="s">
        <v>155</v>
      </c>
      <c r="AB36" s="28" t="s">
        <v>156</v>
      </c>
    </row>
    <row r="37" spans="1:28" x14ac:dyDescent="0.3">
      <c r="A37" s="1" t="s">
        <v>46</v>
      </c>
      <c r="B37" s="1" t="s">
        <v>59</v>
      </c>
      <c r="C37" s="27" t="s">
        <v>159</v>
      </c>
      <c r="D37" s="38">
        <v>44</v>
      </c>
      <c r="E37" s="27">
        <v>6</v>
      </c>
      <c r="F37" s="27">
        <v>0</v>
      </c>
      <c r="G37" s="27">
        <v>1</v>
      </c>
      <c r="H37" s="27"/>
      <c r="I37" s="27"/>
      <c r="J37" s="27">
        <v>1</v>
      </c>
      <c r="K37" s="27">
        <v>1</v>
      </c>
      <c r="L37" s="83"/>
      <c r="M37" s="27">
        <v>0</v>
      </c>
      <c r="N37" s="27">
        <f t="shared" si="5"/>
        <v>0</v>
      </c>
      <c r="O37" s="39">
        <v>0</v>
      </c>
      <c r="P37" s="39">
        <v>2</v>
      </c>
      <c r="Q37" s="85"/>
      <c r="R37" s="85"/>
      <c r="S37" s="85"/>
      <c r="T37" s="27">
        <f t="shared" si="6"/>
        <v>1</v>
      </c>
      <c r="U37" s="40">
        <f t="shared" si="7"/>
        <v>0.16666666666666666</v>
      </c>
      <c r="V37" s="22">
        <v>363</v>
      </c>
      <c r="W37" s="22" t="s">
        <v>82</v>
      </c>
      <c r="X37" s="22" t="s">
        <v>83</v>
      </c>
      <c r="Y37" s="66">
        <v>500</v>
      </c>
      <c r="Z37" s="41"/>
      <c r="AA37" s="1" t="s">
        <v>155</v>
      </c>
      <c r="AB37" s="28" t="s">
        <v>156</v>
      </c>
    </row>
    <row r="38" spans="1:28" x14ac:dyDescent="0.3">
      <c r="A38" s="1" t="s">
        <v>46</v>
      </c>
      <c r="B38" s="1" t="s">
        <v>59</v>
      </c>
      <c r="C38" s="27" t="s">
        <v>160</v>
      </c>
      <c r="D38" s="38">
        <v>6</v>
      </c>
      <c r="E38" s="27">
        <v>48</v>
      </c>
      <c r="F38" s="27">
        <v>10</v>
      </c>
      <c r="G38" s="27">
        <v>25</v>
      </c>
      <c r="H38" s="27"/>
      <c r="I38" s="27"/>
      <c r="J38" s="27">
        <v>3</v>
      </c>
      <c r="K38" s="27">
        <v>4</v>
      </c>
      <c r="L38" s="83"/>
      <c r="M38" s="27">
        <v>1</v>
      </c>
      <c r="N38" s="27">
        <f t="shared" si="5"/>
        <v>1</v>
      </c>
      <c r="O38" s="39">
        <v>3</v>
      </c>
      <c r="P38" s="39">
        <v>4</v>
      </c>
      <c r="Q38" s="85"/>
      <c r="R38" s="85"/>
      <c r="S38" s="85"/>
      <c r="T38" s="27">
        <f t="shared" si="6"/>
        <v>23</v>
      </c>
      <c r="U38" s="40">
        <f t="shared" si="7"/>
        <v>0.625</v>
      </c>
      <c r="V38" s="22">
        <v>363</v>
      </c>
      <c r="W38" s="22" t="s">
        <v>82</v>
      </c>
      <c r="X38" s="22" t="s">
        <v>83</v>
      </c>
      <c r="Y38" s="66">
        <v>500</v>
      </c>
      <c r="Z38" s="41"/>
      <c r="AA38" s="1" t="s">
        <v>155</v>
      </c>
      <c r="AB38" s="28" t="s">
        <v>156</v>
      </c>
    </row>
    <row r="39" spans="1:28" x14ac:dyDescent="0.3">
      <c r="A39" s="1" t="s">
        <v>46</v>
      </c>
      <c r="B39" s="1" t="s">
        <v>59</v>
      </c>
      <c r="C39" s="27" t="s">
        <v>161</v>
      </c>
      <c r="D39" s="38">
        <v>33</v>
      </c>
      <c r="E39" s="27">
        <v>26</v>
      </c>
      <c r="F39" s="27">
        <v>4</v>
      </c>
      <c r="G39" s="27">
        <v>7</v>
      </c>
      <c r="H39" s="27"/>
      <c r="I39" s="27"/>
      <c r="J39" s="27">
        <v>7</v>
      </c>
      <c r="K39" s="27">
        <v>9</v>
      </c>
      <c r="L39" s="83"/>
      <c r="M39" s="27">
        <v>7</v>
      </c>
      <c r="N39" s="27">
        <f t="shared" si="5"/>
        <v>7</v>
      </c>
      <c r="O39" s="39">
        <v>3</v>
      </c>
      <c r="P39" s="39">
        <v>5</v>
      </c>
      <c r="Q39" s="85"/>
      <c r="R39" s="85"/>
      <c r="S39" s="85"/>
      <c r="T39" s="27">
        <f t="shared" si="6"/>
        <v>15</v>
      </c>
      <c r="U39" s="40">
        <f t="shared" si="7"/>
        <v>1.0769230769230769</v>
      </c>
      <c r="V39" s="22">
        <v>363</v>
      </c>
      <c r="W39" s="22" t="s">
        <v>82</v>
      </c>
      <c r="X39" s="22" t="s">
        <v>83</v>
      </c>
      <c r="Y39" s="66">
        <v>500</v>
      </c>
      <c r="Z39" s="41"/>
      <c r="AA39" s="1" t="s">
        <v>155</v>
      </c>
      <c r="AB39" s="28" t="s">
        <v>156</v>
      </c>
    </row>
    <row r="40" spans="1:28" x14ac:dyDescent="0.3">
      <c r="A40" s="1" t="s">
        <v>46</v>
      </c>
      <c r="B40" s="1" t="s">
        <v>59</v>
      </c>
      <c r="C40" s="27" t="s">
        <v>162</v>
      </c>
      <c r="D40" s="38">
        <v>22</v>
      </c>
      <c r="E40" s="27">
        <v>20</v>
      </c>
      <c r="F40" s="27">
        <v>1</v>
      </c>
      <c r="G40" s="27">
        <v>2</v>
      </c>
      <c r="H40" s="27"/>
      <c r="I40" s="27"/>
      <c r="J40" s="27">
        <v>2</v>
      </c>
      <c r="K40" s="27">
        <v>2</v>
      </c>
      <c r="L40" s="83"/>
      <c r="M40" s="27">
        <v>1</v>
      </c>
      <c r="N40" s="27">
        <f t="shared" si="5"/>
        <v>1</v>
      </c>
      <c r="O40" s="39">
        <v>0</v>
      </c>
      <c r="P40" s="39">
        <v>3</v>
      </c>
      <c r="Q40" s="85"/>
      <c r="R40" s="85"/>
      <c r="S40" s="85"/>
      <c r="T40" s="27">
        <f t="shared" si="6"/>
        <v>4</v>
      </c>
      <c r="U40" s="40">
        <f t="shared" si="7"/>
        <v>0.25</v>
      </c>
      <c r="V40" s="22">
        <v>363</v>
      </c>
      <c r="W40" s="22" t="s">
        <v>82</v>
      </c>
      <c r="X40" s="22" t="s">
        <v>83</v>
      </c>
      <c r="Y40" s="66">
        <v>500</v>
      </c>
      <c r="Z40" s="41"/>
      <c r="AA40" s="1" t="s">
        <v>155</v>
      </c>
      <c r="AB40" s="28" t="s">
        <v>156</v>
      </c>
    </row>
    <row r="41" spans="1:28" x14ac:dyDescent="0.3">
      <c r="A41" s="1" t="s">
        <v>46</v>
      </c>
      <c r="B41" s="1" t="s">
        <v>59</v>
      </c>
      <c r="C41" s="27" t="s">
        <v>163</v>
      </c>
      <c r="D41" s="38">
        <v>9</v>
      </c>
      <c r="E41" s="27" t="s">
        <v>481</v>
      </c>
      <c r="F41" s="27"/>
      <c r="G41" s="27"/>
      <c r="H41" s="27"/>
      <c r="I41" s="27"/>
      <c r="J41" s="27"/>
      <c r="K41" s="27"/>
      <c r="L41" s="83"/>
      <c r="M41" s="27"/>
      <c r="N41" s="27">
        <f t="shared" si="5"/>
        <v>0</v>
      </c>
      <c r="O41" s="39"/>
      <c r="P41" s="39"/>
      <c r="Q41" s="85"/>
      <c r="R41" s="85"/>
      <c r="S41" s="85"/>
      <c r="T41" s="27">
        <f t="shared" si="6"/>
        <v>0</v>
      </c>
      <c r="U41" s="40" t="str">
        <f t="shared" si="7"/>
        <v/>
      </c>
      <c r="V41" s="22">
        <v>363</v>
      </c>
      <c r="W41" s="22" t="s">
        <v>82</v>
      </c>
      <c r="X41" s="22" t="s">
        <v>83</v>
      </c>
      <c r="Y41" s="66">
        <v>500</v>
      </c>
      <c r="Z41" s="41"/>
      <c r="AA41" s="1" t="s">
        <v>155</v>
      </c>
      <c r="AB41" s="28" t="s">
        <v>156</v>
      </c>
    </row>
    <row r="42" spans="1:28" x14ac:dyDescent="0.3">
      <c r="A42" s="1" t="s">
        <v>46</v>
      </c>
      <c r="B42" s="1" t="s">
        <v>59</v>
      </c>
      <c r="C42" s="27" t="s">
        <v>164</v>
      </c>
      <c r="D42" s="38">
        <v>24</v>
      </c>
      <c r="E42" s="27">
        <v>20</v>
      </c>
      <c r="F42" s="27">
        <v>3</v>
      </c>
      <c r="G42" s="27">
        <v>5</v>
      </c>
      <c r="H42" s="27"/>
      <c r="I42" s="27"/>
      <c r="J42" s="27">
        <v>2</v>
      </c>
      <c r="K42" s="27">
        <v>2</v>
      </c>
      <c r="L42" s="83"/>
      <c r="M42" s="27">
        <v>2</v>
      </c>
      <c r="N42" s="27">
        <f>SUM(L42:M42)</f>
        <v>2</v>
      </c>
      <c r="O42" s="39">
        <v>2</v>
      </c>
      <c r="P42" s="55">
        <v>6</v>
      </c>
      <c r="Q42" s="85"/>
      <c r="R42" s="85"/>
      <c r="S42" s="85"/>
      <c r="T42" s="27">
        <f t="shared" si="6"/>
        <v>8</v>
      </c>
      <c r="U42" s="40">
        <f t="shared" si="7"/>
        <v>0.7</v>
      </c>
      <c r="V42" s="22">
        <v>363</v>
      </c>
      <c r="W42" s="22" t="s">
        <v>82</v>
      </c>
      <c r="X42" s="22" t="s">
        <v>83</v>
      </c>
      <c r="Y42" s="66">
        <v>500</v>
      </c>
      <c r="Z42" s="41"/>
      <c r="AA42" s="1" t="s">
        <v>155</v>
      </c>
      <c r="AB42" s="28" t="s">
        <v>156</v>
      </c>
    </row>
    <row r="43" spans="1:28" x14ac:dyDescent="0.3">
      <c r="A43" s="1" t="s">
        <v>46</v>
      </c>
      <c r="B43" s="1" t="s">
        <v>59</v>
      </c>
      <c r="C43" s="27" t="s">
        <v>165</v>
      </c>
      <c r="D43" s="38">
        <v>11</v>
      </c>
      <c r="E43" s="27">
        <v>34</v>
      </c>
      <c r="F43" s="27">
        <v>3</v>
      </c>
      <c r="G43" s="27">
        <v>4</v>
      </c>
      <c r="H43" s="27"/>
      <c r="I43" s="27"/>
      <c r="J43" s="27">
        <v>0</v>
      </c>
      <c r="K43" s="27">
        <v>0</v>
      </c>
      <c r="L43" s="83"/>
      <c r="M43" s="27">
        <v>2</v>
      </c>
      <c r="N43" s="27">
        <f>SUM(L43:M43)</f>
        <v>2</v>
      </c>
      <c r="O43" s="39">
        <v>4</v>
      </c>
      <c r="P43" s="39">
        <v>3</v>
      </c>
      <c r="Q43" s="85"/>
      <c r="R43" s="85"/>
      <c r="S43" s="85"/>
      <c r="T43" s="27">
        <f t="shared" si="6"/>
        <v>6</v>
      </c>
      <c r="U43" s="40">
        <f t="shared" si="7"/>
        <v>0.47058823529411764</v>
      </c>
      <c r="V43" s="22">
        <v>363</v>
      </c>
      <c r="W43" s="22" t="s">
        <v>82</v>
      </c>
      <c r="X43" s="22" t="s">
        <v>83</v>
      </c>
      <c r="Y43" s="66">
        <v>500</v>
      </c>
      <c r="Z43" s="41"/>
      <c r="AA43" s="1" t="s">
        <v>155</v>
      </c>
      <c r="AB43" s="28" t="s">
        <v>156</v>
      </c>
    </row>
    <row r="44" spans="1:28" x14ac:dyDescent="0.3">
      <c r="A44" s="1" t="s">
        <v>46</v>
      </c>
      <c r="B44" s="1" t="s">
        <v>59</v>
      </c>
      <c r="C44" s="27" t="s">
        <v>166</v>
      </c>
      <c r="D44" s="38">
        <v>32</v>
      </c>
      <c r="E44" s="27">
        <v>19</v>
      </c>
      <c r="F44" s="27">
        <v>3</v>
      </c>
      <c r="G44" s="27">
        <v>5</v>
      </c>
      <c r="H44" s="27"/>
      <c r="I44" s="27"/>
      <c r="J44" s="27">
        <v>2</v>
      </c>
      <c r="K44" s="27">
        <v>4</v>
      </c>
      <c r="L44" s="83"/>
      <c r="M44" s="27">
        <v>4</v>
      </c>
      <c r="N44" s="27">
        <f>SUM(L44:M44)</f>
        <v>4</v>
      </c>
      <c r="O44" s="39">
        <v>0</v>
      </c>
      <c r="P44" s="39">
        <v>3</v>
      </c>
      <c r="Q44" s="85"/>
      <c r="R44" s="85"/>
      <c r="S44" s="85"/>
      <c r="T44" s="27">
        <f t="shared" si="6"/>
        <v>8</v>
      </c>
      <c r="U44" s="40">
        <f t="shared" si="7"/>
        <v>0.63157894736842102</v>
      </c>
      <c r="V44" s="22">
        <v>363</v>
      </c>
      <c r="W44" s="22" t="s">
        <v>82</v>
      </c>
      <c r="X44" s="22" t="s">
        <v>83</v>
      </c>
      <c r="Y44" s="66">
        <v>500</v>
      </c>
      <c r="Z44" s="41"/>
      <c r="AA44" s="1" t="s">
        <v>155</v>
      </c>
      <c r="AB44" s="28" t="s">
        <v>156</v>
      </c>
    </row>
    <row r="45" spans="1:28" x14ac:dyDescent="0.3">
      <c r="A45" s="1" t="s">
        <v>46</v>
      </c>
      <c r="B45" s="1" t="s">
        <v>59</v>
      </c>
      <c r="C45" s="27" t="s">
        <v>167</v>
      </c>
      <c r="D45" s="38">
        <v>7</v>
      </c>
      <c r="E45" s="27">
        <v>19</v>
      </c>
      <c r="F45" s="27">
        <v>4</v>
      </c>
      <c r="G45" s="27">
        <v>6</v>
      </c>
      <c r="H45" s="27"/>
      <c r="I45" s="27"/>
      <c r="J45" s="27">
        <v>1</v>
      </c>
      <c r="K45" s="27">
        <v>5</v>
      </c>
      <c r="L45" s="83"/>
      <c r="M45" s="27">
        <v>3</v>
      </c>
      <c r="N45" s="27">
        <f>SUM(L45:M45)</f>
        <v>3</v>
      </c>
      <c r="O45" s="39">
        <v>1</v>
      </c>
      <c r="P45" s="39">
        <v>4</v>
      </c>
      <c r="Q45" s="85"/>
      <c r="R45" s="85"/>
      <c r="S45" s="85"/>
      <c r="T45" s="27">
        <f t="shared" si="6"/>
        <v>9</v>
      </c>
      <c r="U45" s="40">
        <f t="shared" si="7"/>
        <v>0.73684210526315785</v>
      </c>
      <c r="V45" s="22">
        <v>363</v>
      </c>
      <c r="W45" s="22" t="s">
        <v>82</v>
      </c>
      <c r="X45" s="22" t="s">
        <v>83</v>
      </c>
      <c r="Y45" s="66">
        <v>500</v>
      </c>
      <c r="Z45" s="41"/>
      <c r="AA45" s="1" t="s">
        <v>155</v>
      </c>
      <c r="AB45" s="28" t="s">
        <v>156</v>
      </c>
    </row>
    <row r="46" spans="1:28" x14ac:dyDescent="0.3">
      <c r="A46" s="1" t="s">
        <v>46</v>
      </c>
      <c r="B46" s="1" t="s">
        <v>59</v>
      </c>
      <c r="C46" s="27" t="s">
        <v>168</v>
      </c>
      <c r="D46" s="38">
        <v>13</v>
      </c>
      <c r="E46" s="27">
        <v>39</v>
      </c>
      <c r="F46" s="27">
        <v>5</v>
      </c>
      <c r="G46" s="27">
        <v>11</v>
      </c>
      <c r="H46" s="27"/>
      <c r="I46" s="27"/>
      <c r="J46" s="27">
        <v>3</v>
      </c>
      <c r="K46" s="27">
        <v>4</v>
      </c>
      <c r="L46" s="83"/>
      <c r="M46" s="27">
        <v>6</v>
      </c>
      <c r="N46" s="27">
        <f>SUM(L46:M46)</f>
        <v>6</v>
      </c>
      <c r="O46" s="39">
        <v>1</v>
      </c>
      <c r="P46" s="39">
        <v>3</v>
      </c>
      <c r="Q46" s="85"/>
      <c r="R46" s="85"/>
      <c r="S46" s="85"/>
      <c r="T46" s="27">
        <f t="shared" si="6"/>
        <v>13</v>
      </c>
      <c r="U46" s="40">
        <f t="shared" si="7"/>
        <v>0.53846153846153844</v>
      </c>
      <c r="V46" s="22">
        <v>363</v>
      </c>
      <c r="W46" s="22" t="s">
        <v>82</v>
      </c>
      <c r="X46" s="22" t="s">
        <v>83</v>
      </c>
      <c r="Y46" s="66">
        <v>500</v>
      </c>
      <c r="Z46" s="41"/>
      <c r="AA46" s="1" t="s">
        <v>155</v>
      </c>
      <c r="AB46" s="28" t="s">
        <v>156</v>
      </c>
    </row>
    <row r="47" spans="1:28" x14ac:dyDescent="0.3">
      <c r="A47" s="1" t="s">
        <v>46</v>
      </c>
      <c r="B47" s="1" t="s">
        <v>59</v>
      </c>
      <c r="C47" s="55" t="s">
        <v>39</v>
      </c>
      <c r="D47" s="1"/>
      <c r="E47" s="55"/>
      <c r="F47" s="42"/>
      <c r="G47" s="42"/>
      <c r="H47" s="42"/>
      <c r="I47" s="42"/>
      <c r="J47" s="42"/>
      <c r="K47" s="42"/>
      <c r="L47" s="42"/>
      <c r="M47" s="42"/>
      <c r="N47" s="27"/>
      <c r="O47" s="42"/>
      <c r="P47" s="42"/>
      <c r="Q47" s="42"/>
      <c r="R47" s="55">
        <v>27</v>
      </c>
      <c r="S47" s="42"/>
      <c r="T47" s="27"/>
      <c r="U47" s="40" t="str">
        <f t="shared" ref="U47" si="8">_xlfn.IFNA("",((T47+Q47+N47-R47)+(O47*2))/E47)</f>
        <v/>
      </c>
      <c r="V47" s="22">
        <v>363</v>
      </c>
      <c r="W47" s="22" t="s">
        <v>82</v>
      </c>
      <c r="X47" s="22" t="s">
        <v>83</v>
      </c>
      <c r="Y47" s="66">
        <v>500</v>
      </c>
      <c r="Z47" s="41"/>
      <c r="AA47" s="1" t="s">
        <v>155</v>
      </c>
      <c r="AB47" s="28" t="s">
        <v>156</v>
      </c>
    </row>
    <row r="48" spans="1:28" x14ac:dyDescent="0.3">
      <c r="A48" s="43" t="s">
        <v>46</v>
      </c>
      <c r="B48" s="43" t="s">
        <v>59</v>
      </c>
      <c r="C48" s="44" t="s">
        <v>40</v>
      </c>
      <c r="D48" s="43"/>
      <c r="E48" s="44">
        <f t="shared" ref="E48:T48" si="9">SUM(E35:E47)</f>
        <v>240</v>
      </c>
      <c r="F48" s="44">
        <f t="shared" si="9"/>
        <v>33</v>
      </c>
      <c r="G48" s="44">
        <f t="shared" si="9"/>
        <v>68</v>
      </c>
      <c r="H48" s="44">
        <f t="shared" si="9"/>
        <v>0</v>
      </c>
      <c r="I48" s="44">
        <f t="shared" si="9"/>
        <v>0</v>
      </c>
      <c r="J48" s="44">
        <f t="shared" si="9"/>
        <v>21</v>
      </c>
      <c r="K48" s="44">
        <f t="shared" si="9"/>
        <v>31</v>
      </c>
      <c r="L48" s="44">
        <f t="shared" si="9"/>
        <v>0</v>
      </c>
      <c r="M48" s="44">
        <f t="shared" si="9"/>
        <v>29</v>
      </c>
      <c r="N48" s="44">
        <f t="shared" si="9"/>
        <v>29</v>
      </c>
      <c r="O48" s="44">
        <f t="shared" si="9"/>
        <v>15</v>
      </c>
      <c r="P48" s="44">
        <f t="shared" si="9"/>
        <v>36</v>
      </c>
      <c r="Q48" s="44">
        <f t="shared" si="9"/>
        <v>0</v>
      </c>
      <c r="R48" s="44">
        <f t="shared" si="9"/>
        <v>27</v>
      </c>
      <c r="S48" s="44">
        <f t="shared" si="9"/>
        <v>0</v>
      </c>
      <c r="T48" s="44">
        <f t="shared" si="9"/>
        <v>87</v>
      </c>
      <c r="U48" s="45">
        <f>((T48+Q48+N48-R48)+(O48*2))/E48</f>
        <v>0.49583333333333335</v>
      </c>
      <c r="V48" s="46">
        <v>363</v>
      </c>
      <c r="W48" s="46" t="s">
        <v>82</v>
      </c>
      <c r="X48" s="46" t="s">
        <v>83</v>
      </c>
      <c r="Y48" s="67">
        <v>500</v>
      </c>
      <c r="Z48" s="47"/>
      <c r="AA48" s="43" t="s">
        <v>155</v>
      </c>
      <c r="AB48" s="71" t="s">
        <v>156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0.48529411764705882</v>
      </c>
      <c r="H49" s="27"/>
      <c r="I49" s="1"/>
      <c r="J49" s="48" t="s">
        <v>42</v>
      </c>
      <c r="K49" s="50">
        <f>J48/K48</f>
        <v>0.67741935483870963</v>
      </c>
      <c r="L49" s="1"/>
      <c r="M49" s="39" t="s">
        <v>43</v>
      </c>
      <c r="N49" s="5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2948-75B5-4AA0-9FCE-4CBC088A92CB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310</v>
      </c>
      <c r="K4" s="16" t="s">
        <v>45</v>
      </c>
      <c r="L4" s="17"/>
      <c r="M4" s="18"/>
      <c r="N4" s="19">
        <v>21</v>
      </c>
      <c r="O4" s="19">
        <v>21</v>
      </c>
      <c r="P4" s="19">
        <v>16</v>
      </c>
      <c r="Q4" s="19">
        <v>26</v>
      </c>
      <c r="R4" s="20"/>
      <c r="S4" s="21">
        <f>SUM(N4:R4)</f>
        <v>84</v>
      </c>
      <c r="T4" s="22">
        <v>477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311</v>
      </c>
      <c r="K5" s="16" t="s">
        <v>74</v>
      </c>
      <c r="L5" s="17"/>
      <c r="M5" s="18"/>
      <c r="N5" s="19">
        <v>22</v>
      </c>
      <c r="O5" s="19">
        <v>22</v>
      </c>
      <c r="P5" s="19">
        <v>28</v>
      </c>
      <c r="Q5" s="19">
        <v>18</v>
      </c>
      <c r="R5" s="20"/>
      <c r="S5" s="21">
        <f>SUM(N5:R5)</f>
        <v>90</v>
      </c>
      <c r="T5" s="22">
        <v>477</v>
      </c>
      <c r="U5" s="1"/>
      <c r="V5" s="1"/>
      <c r="W5" s="1"/>
    </row>
    <row r="6" spans="1:28" x14ac:dyDescent="0.3">
      <c r="C6" s="63">
        <v>840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442</v>
      </c>
      <c r="D7" s="7" t="s">
        <v>8</v>
      </c>
      <c r="G7" s="1"/>
      <c r="S7" s="1"/>
      <c r="T7" s="25" t="s">
        <v>9</v>
      </c>
      <c r="U7" s="1"/>
      <c r="V7" s="26">
        <v>477</v>
      </c>
      <c r="W7" s="1"/>
    </row>
    <row r="8" spans="1:28" x14ac:dyDescent="0.3">
      <c r="B8" s="1"/>
      <c r="C8" s="24" t="s">
        <v>443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8.4722222222222213E-2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30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73</v>
      </c>
      <c r="B13" s="1" t="s">
        <v>46</v>
      </c>
      <c r="C13" s="27" t="s">
        <v>47</v>
      </c>
      <c r="D13" s="38">
        <v>32</v>
      </c>
      <c r="E13" s="27">
        <v>29</v>
      </c>
      <c r="F13" s="27">
        <v>2</v>
      </c>
      <c r="G13" s="27">
        <v>4</v>
      </c>
      <c r="H13" s="27"/>
      <c r="I13" s="27"/>
      <c r="J13" s="27">
        <v>1</v>
      </c>
      <c r="K13" s="27">
        <v>2</v>
      </c>
      <c r="L13" s="83"/>
      <c r="M13" s="27">
        <v>10</v>
      </c>
      <c r="N13" s="27">
        <f>SUM(L13:M13)</f>
        <v>10</v>
      </c>
      <c r="O13" s="27">
        <v>3</v>
      </c>
      <c r="P13" s="39">
        <v>2</v>
      </c>
      <c r="Q13" s="83"/>
      <c r="R13" s="83"/>
      <c r="S13" s="83"/>
      <c r="T13" s="27">
        <f>+(F13*2)+J13</f>
        <v>5</v>
      </c>
      <c r="U13" s="40">
        <f>IFERROR(((T13+Q13+N13-R13)+(O13*2))/E13,"")</f>
        <v>0.72413793103448276</v>
      </c>
      <c r="V13" s="22">
        <v>477</v>
      </c>
      <c r="W13" s="22" t="s">
        <v>97</v>
      </c>
      <c r="X13" s="22" t="s">
        <v>83</v>
      </c>
      <c r="Y13" s="66">
        <v>840</v>
      </c>
      <c r="Z13" s="41"/>
      <c r="AA13" s="1" t="s">
        <v>99</v>
      </c>
      <c r="AB13" s="28" t="s">
        <v>312</v>
      </c>
    </row>
    <row r="14" spans="1:28" x14ac:dyDescent="0.3">
      <c r="A14" s="1" t="s">
        <v>73</v>
      </c>
      <c r="B14" s="1" t="s">
        <v>46</v>
      </c>
      <c r="C14" s="27" t="s">
        <v>48</v>
      </c>
      <c r="D14" s="38">
        <v>10</v>
      </c>
      <c r="E14" s="27">
        <v>35</v>
      </c>
      <c r="F14" s="27">
        <v>1</v>
      </c>
      <c r="G14" s="27">
        <v>8</v>
      </c>
      <c r="H14" s="27"/>
      <c r="I14" s="27"/>
      <c r="J14" s="27">
        <v>8</v>
      </c>
      <c r="K14" s="27">
        <v>14</v>
      </c>
      <c r="L14" s="83"/>
      <c r="M14" s="27">
        <v>2</v>
      </c>
      <c r="N14" s="27">
        <f t="shared" ref="N14:N19" si="0">SUM(L14:M14)</f>
        <v>2</v>
      </c>
      <c r="O14" s="39">
        <v>6</v>
      </c>
      <c r="P14" s="39">
        <v>4</v>
      </c>
      <c r="Q14" s="85"/>
      <c r="R14" s="85"/>
      <c r="S14" s="85"/>
      <c r="T14" s="27">
        <f t="shared" ref="T14:T22" si="1">+(F14*2)+J14</f>
        <v>10</v>
      </c>
      <c r="U14" s="40">
        <f t="shared" ref="U14:U22" si="2">IFERROR(((T14+Q14+N14-R14)+(O14*2))/E14,"")</f>
        <v>0.68571428571428572</v>
      </c>
      <c r="V14" s="22">
        <v>477</v>
      </c>
      <c r="W14" s="22" t="s">
        <v>97</v>
      </c>
      <c r="X14" s="22" t="s">
        <v>83</v>
      </c>
      <c r="Y14" s="66">
        <v>840</v>
      </c>
      <c r="Z14" s="41"/>
      <c r="AA14" s="1" t="s">
        <v>99</v>
      </c>
      <c r="AB14" s="28" t="s">
        <v>312</v>
      </c>
    </row>
    <row r="15" spans="1:28" x14ac:dyDescent="0.3">
      <c r="A15" s="1" t="s">
        <v>73</v>
      </c>
      <c r="B15" s="1" t="s">
        <v>46</v>
      </c>
      <c r="C15" s="27" t="s">
        <v>49</v>
      </c>
      <c r="D15" s="38">
        <v>44</v>
      </c>
      <c r="E15" s="27">
        <v>29</v>
      </c>
      <c r="F15" s="27">
        <v>7</v>
      </c>
      <c r="G15" s="27">
        <v>15</v>
      </c>
      <c r="H15" s="27"/>
      <c r="I15" s="27"/>
      <c r="J15" s="27">
        <v>0</v>
      </c>
      <c r="K15" s="27">
        <v>1</v>
      </c>
      <c r="L15" s="83"/>
      <c r="M15" s="27">
        <v>3</v>
      </c>
      <c r="N15" s="27">
        <f t="shared" si="0"/>
        <v>3</v>
      </c>
      <c r="O15" s="39">
        <v>4</v>
      </c>
      <c r="P15" s="39">
        <v>0</v>
      </c>
      <c r="Q15" s="85"/>
      <c r="R15" s="85"/>
      <c r="S15" s="85"/>
      <c r="T15" s="27">
        <f t="shared" si="1"/>
        <v>14</v>
      </c>
      <c r="U15" s="40">
        <f t="shared" si="2"/>
        <v>0.86206896551724133</v>
      </c>
      <c r="V15" s="22">
        <v>477</v>
      </c>
      <c r="W15" s="22" t="s">
        <v>97</v>
      </c>
      <c r="X15" s="22" t="s">
        <v>83</v>
      </c>
      <c r="Y15" s="66">
        <v>840</v>
      </c>
      <c r="Z15" s="41"/>
      <c r="AA15" s="1" t="s">
        <v>99</v>
      </c>
      <c r="AB15" s="28" t="s">
        <v>312</v>
      </c>
    </row>
    <row r="16" spans="1:28" x14ac:dyDescent="0.3">
      <c r="A16" s="1" t="s">
        <v>73</v>
      </c>
      <c r="B16" s="1" t="s">
        <v>46</v>
      </c>
      <c r="C16" s="27" t="s">
        <v>50</v>
      </c>
      <c r="D16" s="38">
        <v>30</v>
      </c>
      <c r="E16" s="27">
        <v>19</v>
      </c>
      <c r="F16" s="27">
        <v>2</v>
      </c>
      <c r="G16" s="27">
        <v>7</v>
      </c>
      <c r="H16" s="27"/>
      <c r="I16" s="27"/>
      <c r="J16" s="27">
        <v>0</v>
      </c>
      <c r="K16" s="27">
        <v>0</v>
      </c>
      <c r="L16" s="83"/>
      <c r="M16" s="27">
        <v>3</v>
      </c>
      <c r="N16" s="27">
        <f t="shared" si="0"/>
        <v>3</v>
      </c>
      <c r="O16" s="39">
        <v>4</v>
      </c>
      <c r="P16" s="39">
        <v>5</v>
      </c>
      <c r="Q16" s="85"/>
      <c r="R16" s="85"/>
      <c r="S16" s="85"/>
      <c r="T16" s="27">
        <f t="shared" si="1"/>
        <v>4</v>
      </c>
      <c r="U16" s="40">
        <f t="shared" si="2"/>
        <v>0.78947368421052633</v>
      </c>
      <c r="V16" s="22">
        <v>477</v>
      </c>
      <c r="W16" s="22" t="s">
        <v>97</v>
      </c>
      <c r="X16" s="22" t="s">
        <v>83</v>
      </c>
      <c r="Y16" s="66">
        <v>840</v>
      </c>
      <c r="Z16" s="41"/>
      <c r="AA16" s="1" t="s">
        <v>99</v>
      </c>
      <c r="AB16" s="28" t="s">
        <v>312</v>
      </c>
    </row>
    <row r="17" spans="1:28" x14ac:dyDescent="0.3">
      <c r="A17" s="1" t="s">
        <v>73</v>
      </c>
      <c r="B17" s="1" t="s">
        <v>46</v>
      </c>
      <c r="C17" s="27" t="s">
        <v>52</v>
      </c>
      <c r="D17" s="38">
        <v>11</v>
      </c>
      <c r="E17" s="27">
        <v>21</v>
      </c>
      <c r="F17" s="27">
        <v>2</v>
      </c>
      <c r="G17" s="27">
        <v>3</v>
      </c>
      <c r="H17" s="27"/>
      <c r="I17" s="27"/>
      <c r="J17" s="27">
        <v>0</v>
      </c>
      <c r="K17" s="27">
        <v>0</v>
      </c>
      <c r="L17" s="83"/>
      <c r="M17" s="27">
        <v>0</v>
      </c>
      <c r="N17" s="27">
        <f t="shared" si="0"/>
        <v>0</v>
      </c>
      <c r="O17" s="39">
        <v>1</v>
      </c>
      <c r="P17" s="39">
        <v>2</v>
      </c>
      <c r="Q17" s="85"/>
      <c r="R17" s="85"/>
      <c r="S17" s="85"/>
      <c r="T17" s="27">
        <f t="shared" si="1"/>
        <v>4</v>
      </c>
      <c r="U17" s="40">
        <f t="shared" si="2"/>
        <v>0.2857142857142857</v>
      </c>
      <c r="V17" s="22">
        <v>477</v>
      </c>
      <c r="W17" s="22" t="s">
        <v>97</v>
      </c>
      <c r="X17" s="22" t="s">
        <v>83</v>
      </c>
      <c r="Y17" s="66">
        <v>840</v>
      </c>
      <c r="Z17" s="41"/>
      <c r="AA17" s="1" t="s">
        <v>99</v>
      </c>
      <c r="AB17" s="28" t="s">
        <v>312</v>
      </c>
    </row>
    <row r="18" spans="1:28" x14ac:dyDescent="0.3">
      <c r="A18" s="1" t="s">
        <v>73</v>
      </c>
      <c r="B18" s="1" t="s">
        <v>46</v>
      </c>
      <c r="C18" s="27" t="s">
        <v>53</v>
      </c>
      <c r="D18" s="38">
        <v>31</v>
      </c>
      <c r="E18" s="27">
        <v>35</v>
      </c>
      <c r="F18" s="27">
        <v>10</v>
      </c>
      <c r="G18" s="27">
        <v>18</v>
      </c>
      <c r="H18" s="27"/>
      <c r="I18" s="27"/>
      <c r="J18" s="27">
        <v>0</v>
      </c>
      <c r="K18" s="27">
        <v>0</v>
      </c>
      <c r="L18" s="83"/>
      <c r="M18" s="27">
        <v>14</v>
      </c>
      <c r="N18" s="27">
        <f t="shared" si="0"/>
        <v>14</v>
      </c>
      <c r="O18" s="39">
        <v>3</v>
      </c>
      <c r="P18" s="39">
        <v>2</v>
      </c>
      <c r="Q18" s="85"/>
      <c r="R18" s="85"/>
      <c r="S18" s="85"/>
      <c r="T18" s="27">
        <f t="shared" si="1"/>
        <v>20</v>
      </c>
      <c r="U18" s="40">
        <f t="shared" si="2"/>
        <v>1.1428571428571428</v>
      </c>
      <c r="V18" s="22">
        <v>477</v>
      </c>
      <c r="W18" s="22" t="s">
        <v>97</v>
      </c>
      <c r="X18" s="22" t="s">
        <v>83</v>
      </c>
      <c r="Y18" s="66">
        <v>840</v>
      </c>
      <c r="Z18" s="41"/>
      <c r="AA18" s="1" t="s">
        <v>99</v>
      </c>
      <c r="AB18" s="28" t="s">
        <v>312</v>
      </c>
    </row>
    <row r="19" spans="1:28" x14ac:dyDescent="0.3">
      <c r="A19" s="1" t="s">
        <v>73</v>
      </c>
      <c r="B19" s="1" t="s">
        <v>46</v>
      </c>
      <c r="C19" s="27" t="s">
        <v>54</v>
      </c>
      <c r="D19" s="38">
        <v>33</v>
      </c>
      <c r="E19" s="27">
        <v>25</v>
      </c>
      <c r="F19" s="27">
        <v>3</v>
      </c>
      <c r="G19" s="27">
        <v>8</v>
      </c>
      <c r="H19" s="27"/>
      <c r="I19" s="27"/>
      <c r="J19" s="27">
        <v>0</v>
      </c>
      <c r="K19" s="27">
        <v>0</v>
      </c>
      <c r="L19" s="83"/>
      <c r="M19" s="27">
        <v>3</v>
      </c>
      <c r="N19" s="27">
        <f t="shared" si="0"/>
        <v>3</v>
      </c>
      <c r="O19" s="39">
        <v>3</v>
      </c>
      <c r="P19" s="39">
        <v>1</v>
      </c>
      <c r="Q19" s="85"/>
      <c r="R19" s="85"/>
      <c r="S19" s="85"/>
      <c r="T19" s="27">
        <f t="shared" si="1"/>
        <v>6</v>
      </c>
      <c r="U19" s="40">
        <f t="shared" si="2"/>
        <v>0.6</v>
      </c>
      <c r="V19" s="22">
        <v>477</v>
      </c>
      <c r="W19" s="22" t="s">
        <v>97</v>
      </c>
      <c r="X19" s="22" t="s">
        <v>83</v>
      </c>
      <c r="Y19" s="66">
        <v>840</v>
      </c>
      <c r="Z19" s="41"/>
      <c r="AA19" s="1" t="s">
        <v>99</v>
      </c>
      <c r="AB19" s="28" t="s">
        <v>312</v>
      </c>
    </row>
    <row r="20" spans="1:28" x14ac:dyDescent="0.3">
      <c r="A20" s="1" t="s">
        <v>73</v>
      </c>
      <c r="B20" s="1" t="s">
        <v>46</v>
      </c>
      <c r="C20" s="27" t="s">
        <v>150</v>
      </c>
      <c r="D20" s="38">
        <v>34</v>
      </c>
      <c r="E20" s="27" t="s">
        <v>477</v>
      </c>
      <c r="F20" s="27"/>
      <c r="G20" s="27"/>
      <c r="H20" s="27"/>
      <c r="I20" s="27"/>
      <c r="J20" s="27"/>
      <c r="K20" s="27"/>
      <c r="L20" s="83"/>
      <c r="M20" s="27"/>
      <c r="N20" s="27">
        <f>SUM(L20:M20)</f>
        <v>0</v>
      </c>
      <c r="O20" s="39"/>
      <c r="P20" s="39"/>
      <c r="Q20" s="85"/>
      <c r="R20" s="85"/>
      <c r="S20" s="85"/>
      <c r="T20" s="27">
        <f t="shared" si="1"/>
        <v>0</v>
      </c>
      <c r="U20" s="40" t="str">
        <f t="shared" si="2"/>
        <v/>
      </c>
      <c r="V20" s="22">
        <v>477</v>
      </c>
      <c r="W20" s="22" t="s">
        <v>97</v>
      </c>
      <c r="X20" s="22" t="s">
        <v>83</v>
      </c>
      <c r="Y20" s="66">
        <v>840</v>
      </c>
      <c r="Z20" s="41"/>
      <c r="AA20" s="1" t="s">
        <v>99</v>
      </c>
      <c r="AB20" s="28" t="s">
        <v>312</v>
      </c>
    </row>
    <row r="21" spans="1:28" x14ac:dyDescent="0.3">
      <c r="A21" s="1" t="s">
        <v>73</v>
      </c>
      <c r="B21" s="1" t="s">
        <v>46</v>
      </c>
      <c r="C21" s="27" t="s">
        <v>55</v>
      </c>
      <c r="D21" s="38">
        <v>23</v>
      </c>
      <c r="E21" s="27">
        <v>40</v>
      </c>
      <c r="F21" s="27">
        <v>8</v>
      </c>
      <c r="G21" s="27">
        <v>14</v>
      </c>
      <c r="H21" s="27"/>
      <c r="I21" s="27"/>
      <c r="J21" s="27">
        <v>3</v>
      </c>
      <c r="K21" s="27">
        <v>3</v>
      </c>
      <c r="L21" s="83"/>
      <c r="M21" s="27">
        <v>3</v>
      </c>
      <c r="N21" s="27">
        <f>SUM(L21:M21)</f>
        <v>3</v>
      </c>
      <c r="O21" s="39">
        <v>5</v>
      </c>
      <c r="P21" s="39">
        <v>3</v>
      </c>
      <c r="Q21" s="85"/>
      <c r="R21" s="85"/>
      <c r="S21" s="85"/>
      <c r="T21" s="27">
        <f t="shared" si="1"/>
        <v>19</v>
      </c>
      <c r="U21" s="40">
        <f t="shared" si="2"/>
        <v>0.8</v>
      </c>
      <c r="V21" s="22">
        <v>477</v>
      </c>
      <c r="W21" s="22" t="s">
        <v>97</v>
      </c>
      <c r="X21" s="22" t="s">
        <v>83</v>
      </c>
      <c r="Y21" s="66">
        <v>840</v>
      </c>
      <c r="Z21" s="41"/>
      <c r="AA21" s="1" t="s">
        <v>99</v>
      </c>
      <c r="AB21" s="28" t="s">
        <v>312</v>
      </c>
    </row>
    <row r="22" spans="1:28" x14ac:dyDescent="0.3">
      <c r="A22" s="1" t="s">
        <v>73</v>
      </c>
      <c r="B22" s="1" t="s">
        <v>46</v>
      </c>
      <c r="C22" s="27" t="s">
        <v>56</v>
      </c>
      <c r="D22" s="38">
        <v>22</v>
      </c>
      <c r="E22" s="27">
        <v>7</v>
      </c>
      <c r="F22" s="27">
        <v>0</v>
      </c>
      <c r="G22" s="27">
        <v>1</v>
      </c>
      <c r="H22" s="27"/>
      <c r="I22" s="27"/>
      <c r="J22" s="27">
        <v>2</v>
      </c>
      <c r="K22" s="27">
        <v>3</v>
      </c>
      <c r="L22" s="83"/>
      <c r="M22" s="27">
        <v>0</v>
      </c>
      <c r="N22" s="27">
        <f>SUM(L22:M22)</f>
        <v>0</v>
      </c>
      <c r="O22" s="39">
        <v>0</v>
      </c>
      <c r="P22" s="39">
        <v>3</v>
      </c>
      <c r="Q22" s="85"/>
      <c r="R22" s="85"/>
      <c r="S22" s="85"/>
      <c r="T22" s="27">
        <f t="shared" si="1"/>
        <v>2</v>
      </c>
      <c r="U22" s="40">
        <f t="shared" si="2"/>
        <v>0.2857142857142857</v>
      </c>
      <c r="V22" s="22">
        <v>477</v>
      </c>
      <c r="W22" s="22" t="s">
        <v>97</v>
      </c>
      <c r="X22" s="22" t="s">
        <v>83</v>
      </c>
      <c r="Y22" s="66">
        <v>840</v>
      </c>
      <c r="Z22" s="41"/>
      <c r="AA22" s="1" t="s">
        <v>99</v>
      </c>
      <c r="AB22" s="28" t="s">
        <v>312</v>
      </c>
    </row>
    <row r="23" spans="1:28" x14ac:dyDescent="0.3">
      <c r="A23" s="1" t="s">
        <v>73</v>
      </c>
      <c r="B23" s="1" t="s">
        <v>46</v>
      </c>
      <c r="C23" s="55" t="s">
        <v>39</v>
      </c>
      <c r="D23" s="1"/>
      <c r="E23" s="55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55">
        <v>29</v>
      </c>
      <c r="S23" s="42"/>
      <c r="T23" s="55"/>
      <c r="U23" s="40" t="str">
        <f t="shared" ref="U23" si="3">_xlfn.IFNA("",((T23+Q23+N23-R23)+(O23*2))/E23)</f>
        <v/>
      </c>
      <c r="V23" s="22">
        <v>477</v>
      </c>
      <c r="W23" s="22" t="s">
        <v>97</v>
      </c>
      <c r="X23" s="22" t="s">
        <v>83</v>
      </c>
      <c r="Y23" s="66">
        <v>840</v>
      </c>
      <c r="Z23" s="41"/>
      <c r="AA23" s="1" t="s">
        <v>99</v>
      </c>
      <c r="AB23" s="28" t="s">
        <v>312</v>
      </c>
    </row>
    <row r="24" spans="1:28" x14ac:dyDescent="0.3">
      <c r="A24" s="43" t="s">
        <v>73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35</v>
      </c>
      <c r="G24" s="44">
        <f t="shared" si="4"/>
        <v>78</v>
      </c>
      <c r="H24" s="44">
        <f t="shared" si="4"/>
        <v>0</v>
      </c>
      <c r="I24" s="44">
        <f t="shared" si="4"/>
        <v>0</v>
      </c>
      <c r="J24" s="44">
        <f t="shared" si="4"/>
        <v>14</v>
      </c>
      <c r="K24" s="44">
        <f t="shared" si="4"/>
        <v>23</v>
      </c>
      <c r="L24" s="44">
        <f t="shared" si="4"/>
        <v>0</v>
      </c>
      <c r="M24" s="44">
        <f t="shared" si="4"/>
        <v>38</v>
      </c>
      <c r="N24" s="44">
        <f t="shared" si="4"/>
        <v>38</v>
      </c>
      <c r="O24" s="44">
        <f t="shared" si="4"/>
        <v>29</v>
      </c>
      <c r="P24" s="44">
        <f t="shared" si="4"/>
        <v>22</v>
      </c>
      <c r="Q24" s="44">
        <f t="shared" si="4"/>
        <v>0</v>
      </c>
      <c r="R24" s="44">
        <f t="shared" si="4"/>
        <v>29</v>
      </c>
      <c r="S24" s="44">
        <f t="shared" si="4"/>
        <v>0</v>
      </c>
      <c r="T24" s="44">
        <f t="shared" si="4"/>
        <v>84</v>
      </c>
      <c r="U24" s="45">
        <f>((T24+Q24+N24-R24)+(O24*2))/E24</f>
        <v>0.62916666666666665</v>
      </c>
      <c r="V24" s="46">
        <v>477</v>
      </c>
      <c r="W24" s="46" t="s">
        <v>97</v>
      </c>
      <c r="X24" s="46" t="s">
        <v>83</v>
      </c>
      <c r="Y24" s="67">
        <v>840</v>
      </c>
      <c r="Z24" s="47"/>
      <c r="AA24" s="43" t="s">
        <v>99</v>
      </c>
      <c r="AB24" s="71" t="s">
        <v>312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0.44871794871794873</v>
      </c>
      <c r="H25" s="27"/>
      <c r="I25" s="1"/>
      <c r="J25" s="48" t="s">
        <v>42</v>
      </c>
      <c r="K25" s="50">
        <f>J24/K24</f>
        <v>0.60869565217391308</v>
      </c>
      <c r="L25" s="1"/>
      <c r="M25" s="39" t="s">
        <v>43</v>
      </c>
      <c r="N25" s="51">
        <v>7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F27" s="48"/>
      <c r="G27" s="75"/>
      <c r="H27" s="27"/>
      <c r="I27" s="1"/>
      <c r="J27" s="48"/>
      <c r="K27" s="76"/>
      <c r="L27" s="1"/>
      <c r="M27" s="39"/>
      <c r="N27" s="77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F28" s="48"/>
      <c r="G28" s="75"/>
      <c r="H28" s="27"/>
      <c r="I28" s="1"/>
      <c r="J28" s="48"/>
      <c r="K28" s="76"/>
      <c r="L28" s="1"/>
      <c r="M28" s="39"/>
      <c r="N28" s="77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F29" s="48"/>
      <c r="G29" s="75"/>
      <c r="H29" s="27"/>
      <c r="I29" s="1"/>
      <c r="J29" s="48"/>
      <c r="K29" s="76"/>
      <c r="L29" s="1"/>
      <c r="M29" s="39"/>
      <c r="N29" s="77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30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73</v>
      </c>
      <c r="C35" s="27" t="s">
        <v>347</v>
      </c>
      <c r="D35" s="38">
        <v>34</v>
      </c>
      <c r="E35" s="27">
        <v>17</v>
      </c>
      <c r="F35" s="27">
        <v>7</v>
      </c>
      <c r="G35" s="27">
        <v>9</v>
      </c>
      <c r="H35" s="27"/>
      <c r="I35" s="27"/>
      <c r="J35" s="27">
        <v>3</v>
      </c>
      <c r="K35" s="27">
        <v>4</v>
      </c>
      <c r="L35" s="83"/>
      <c r="M35" s="27">
        <v>5</v>
      </c>
      <c r="N35" s="27">
        <f>SUM(L35:M35)</f>
        <v>5</v>
      </c>
      <c r="O35" s="27">
        <v>1</v>
      </c>
      <c r="P35" s="39">
        <v>4</v>
      </c>
      <c r="Q35" s="83"/>
      <c r="R35" s="83"/>
      <c r="S35" s="83"/>
      <c r="T35" s="27">
        <f>(H35*3)+((F35-H35)*2)+J35</f>
        <v>17</v>
      </c>
      <c r="U35" s="40">
        <f>IFERROR(((T35+Q35+N35-R35)+(O35*2))/E35,"")</f>
        <v>1.411764705882353</v>
      </c>
      <c r="V35" s="22">
        <v>477</v>
      </c>
      <c r="W35" s="22" t="s">
        <v>82</v>
      </c>
      <c r="X35" s="22" t="s">
        <v>98</v>
      </c>
      <c r="Y35" s="66">
        <v>840</v>
      </c>
      <c r="Z35" s="41"/>
      <c r="AA35" s="1" t="s">
        <v>271</v>
      </c>
      <c r="AB35" s="28" t="s">
        <v>313</v>
      </c>
    </row>
    <row r="36" spans="1:28" x14ac:dyDescent="0.3">
      <c r="A36" s="1" t="s">
        <v>46</v>
      </c>
      <c r="B36" s="1" t="s">
        <v>73</v>
      </c>
      <c r="C36" s="27" t="s">
        <v>348</v>
      </c>
      <c r="D36" s="38">
        <v>10</v>
      </c>
      <c r="E36" s="27">
        <v>32</v>
      </c>
      <c r="F36" s="27">
        <v>1</v>
      </c>
      <c r="G36" s="27">
        <v>7</v>
      </c>
      <c r="H36" s="27"/>
      <c r="I36" s="27"/>
      <c r="J36" s="27">
        <v>2</v>
      </c>
      <c r="K36" s="27">
        <v>3</v>
      </c>
      <c r="L36" s="83"/>
      <c r="M36" s="27">
        <v>4</v>
      </c>
      <c r="N36" s="27">
        <f t="shared" ref="N36:N40" si="5">SUM(L36:M36)</f>
        <v>4</v>
      </c>
      <c r="O36" s="39">
        <v>1</v>
      </c>
      <c r="P36" s="39">
        <v>3</v>
      </c>
      <c r="Q36" s="85"/>
      <c r="R36" s="85"/>
      <c r="S36" s="85"/>
      <c r="T36" s="39">
        <f t="shared" ref="T36:T40" si="6">(H36*3)+((F36-H36)*2)+J36</f>
        <v>4</v>
      </c>
      <c r="U36" s="40">
        <f t="shared" ref="U36:U45" si="7">IFERROR(((T36+Q36+N36-R36)+(O36*2))/E36,"")</f>
        <v>0.3125</v>
      </c>
      <c r="V36" s="22">
        <v>477</v>
      </c>
      <c r="W36" s="22" t="s">
        <v>82</v>
      </c>
      <c r="X36" s="22" t="s">
        <v>98</v>
      </c>
      <c r="Y36" s="66">
        <v>840</v>
      </c>
      <c r="Z36" s="41"/>
      <c r="AA36" s="1" t="s">
        <v>271</v>
      </c>
      <c r="AB36" s="28" t="s">
        <v>313</v>
      </c>
    </row>
    <row r="37" spans="1:28" x14ac:dyDescent="0.3">
      <c r="A37" s="1" t="s">
        <v>46</v>
      </c>
      <c r="B37" s="1" t="s">
        <v>73</v>
      </c>
      <c r="C37" s="27" t="s">
        <v>349</v>
      </c>
      <c r="D37" s="38">
        <v>32</v>
      </c>
      <c r="E37" s="27">
        <v>19</v>
      </c>
      <c r="F37" s="27">
        <v>3</v>
      </c>
      <c r="G37" s="27">
        <v>6</v>
      </c>
      <c r="H37" s="27"/>
      <c r="I37" s="27"/>
      <c r="J37" s="27">
        <v>1</v>
      </c>
      <c r="K37" s="27">
        <v>2</v>
      </c>
      <c r="L37" s="83"/>
      <c r="M37" s="27">
        <v>1</v>
      </c>
      <c r="N37" s="27">
        <f t="shared" si="5"/>
        <v>1</v>
      </c>
      <c r="O37" s="39">
        <v>2</v>
      </c>
      <c r="P37" s="39">
        <v>0</v>
      </c>
      <c r="Q37" s="85"/>
      <c r="R37" s="85"/>
      <c r="S37" s="85"/>
      <c r="T37" s="39">
        <f t="shared" si="6"/>
        <v>7</v>
      </c>
      <c r="U37" s="40">
        <f t="shared" si="7"/>
        <v>0.63157894736842102</v>
      </c>
      <c r="V37" s="22">
        <v>477</v>
      </c>
      <c r="W37" s="22" t="s">
        <v>82</v>
      </c>
      <c r="X37" s="22" t="s">
        <v>98</v>
      </c>
      <c r="Y37" s="66">
        <v>840</v>
      </c>
      <c r="Z37" s="41"/>
      <c r="AA37" s="1" t="s">
        <v>271</v>
      </c>
      <c r="AB37" s="28" t="s">
        <v>313</v>
      </c>
    </row>
    <row r="38" spans="1:28" x14ac:dyDescent="0.3">
      <c r="A38" s="1" t="s">
        <v>46</v>
      </c>
      <c r="B38" s="1" t="s">
        <v>73</v>
      </c>
      <c r="C38" s="27" t="s">
        <v>350</v>
      </c>
      <c r="D38" s="38">
        <v>14</v>
      </c>
      <c r="E38" s="27">
        <v>16</v>
      </c>
      <c r="F38" s="27">
        <v>3</v>
      </c>
      <c r="G38" s="27">
        <v>5</v>
      </c>
      <c r="H38" s="27"/>
      <c r="I38" s="27"/>
      <c r="J38" s="27">
        <v>4</v>
      </c>
      <c r="K38" s="27">
        <v>4</v>
      </c>
      <c r="L38" s="83"/>
      <c r="M38" s="27">
        <v>3</v>
      </c>
      <c r="N38" s="27">
        <f t="shared" si="5"/>
        <v>3</v>
      </c>
      <c r="O38" s="39">
        <v>1</v>
      </c>
      <c r="P38" s="39">
        <v>0</v>
      </c>
      <c r="Q38" s="85"/>
      <c r="R38" s="85"/>
      <c r="S38" s="85"/>
      <c r="T38" s="39">
        <f t="shared" si="6"/>
        <v>10</v>
      </c>
      <c r="U38" s="40">
        <f t="shared" si="7"/>
        <v>0.9375</v>
      </c>
      <c r="V38" s="22">
        <v>477</v>
      </c>
      <c r="W38" s="22" t="s">
        <v>82</v>
      </c>
      <c r="X38" s="22" t="s">
        <v>98</v>
      </c>
      <c r="Y38" s="66">
        <v>840</v>
      </c>
      <c r="Z38" s="41"/>
      <c r="AA38" s="1" t="s">
        <v>271</v>
      </c>
      <c r="AB38" s="28" t="s">
        <v>313</v>
      </c>
    </row>
    <row r="39" spans="1:28" x14ac:dyDescent="0.3">
      <c r="A39" s="1" t="s">
        <v>46</v>
      </c>
      <c r="B39" s="1" t="s">
        <v>73</v>
      </c>
      <c r="C39" s="27" t="s">
        <v>341</v>
      </c>
      <c r="D39" s="38">
        <v>52</v>
      </c>
      <c r="E39" s="27">
        <v>22</v>
      </c>
      <c r="F39" s="27">
        <v>6</v>
      </c>
      <c r="G39" s="27">
        <v>11</v>
      </c>
      <c r="H39" s="27"/>
      <c r="I39" s="27"/>
      <c r="J39" s="27">
        <v>0</v>
      </c>
      <c r="K39" s="27">
        <v>0</v>
      </c>
      <c r="L39" s="83"/>
      <c r="M39" s="27">
        <v>4</v>
      </c>
      <c r="N39" s="27">
        <f t="shared" si="5"/>
        <v>4</v>
      </c>
      <c r="O39" s="39">
        <v>1</v>
      </c>
      <c r="P39" s="39">
        <v>3</v>
      </c>
      <c r="Q39" s="85"/>
      <c r="R39" s="85"/>
      <c r="S39" s="85"/>
      <c r="T39" s="39">
        <f t="shared" si="6"/>
        <v>12</v>
      </c>
      <c r="U39" s="40">
        <f t="shared" si="7"/>
        <v>0.81818181818181823</v>
      </c>
      <c r="V39" s="22">
        <v>477</v>
      </c>
      <c r="W39" s="22" t="s">
        <v>82</v>
      </c>
      <c r="X39" s="22" t="s">
        <v>98</v>
      </c>
      <c r="Y39" s="66">
        <v>840</v>
      </c>
      <c r="Z39" s="41"/>
      <c r="AA39" s="1" t="s">
        <v>271</v>
      </c>
      <c r="AB39" s="28" t="s">
        <v>313</v>
      </c>
    </row>
    <row r="40" spans="1:28" x14ac:dyDescent="0.3">
      <c r="A40" s="1" t="s">
        <v>46</v>
      </c>
      <c r="B40" s="1" t="s">
        <v>73</v>
      </c>
      <c r="C40" s="27" t="s">
        <v>353</v>
      </c>
      <c r="D40" s="38">
        <v>50</v>
      </c>
      <c r="E40" s="27">
        <v>22</v>
      </c>
      <c r="F40" s="27">
        <v>4</v>
      </c>
      <c r="G40" s="27">
        <v>6</v>
      </c>
      <c r="H40" s="27"/>
      <c r="I40" s="27"/>
      <c r="J40" s="27">
        <v>0</v>
      </c>
      <c r="K40" s="27">
        <v>0</v>
      </c>
      <c r="L40" s="83"/>
      <c r="M40" s="27">
        <v>8</v>
      </c>
      <c r="N40" s="27">
        <f t="shared" si="5"/>
        <v>8</v>
      </c>
      <c r="O40" s="39">
        <v>0</v>
      </c>
      <c r="P40" s="39">
        <v>4</v>
      </c>
      <c r="Q40" s="85"/>
      <c r="R40" s="85"/>
      <c r="S40" s="85"/>
      <c r="T40" s="39">
        <f t="shared" si="6"/>
        <v>8</v>
      </c>
      <c r="U40" s="40">
        <f t="shared" si="7"/>
        <v>0.72727272727272729</v>
      </c>
      <c r="V40" s="22">
        <v>477</v>
      </c>
      <c r="W40" s="22" t="s">
        <v>82</v>
      </c>
      <c r="X40" s="22" t="s">
        <v>98</v>
      </c>
      <c r="Y40" s="66">
        <v>840</v>
      </c>
      <c r="Z40" s="41"/>
      <c r="AA40" s="1" t="s">
        <v>271</v>
      </c>
      <c r="AB40" s="28" t="s">
        <v>313</v>
      </c>
    </row>
    <row r="41" spans="1:28" x14ac:dyDescent="0.3">
      <c r="A41" s="1" t="s">
        <v>46</v>
      </c>
      <c r="B41" s="1" t="s">
        <v>73</v>
      </c>
      <c r="C41" s="27" t="s">
        <v>354</v>
      </c>
      <c r="D41" s="38">
        <v>20</v>
      </c>
      <c r="E41" s="27" t="s">
        <v>400</v>
      </c>
      <c r="F41" s="27"/>
      <c r="G41" s="27"/>
      <c r="H41" s="27"/>
      <c r="I41" s="27"/>
      <c r="J41" s="27"/>
      <c r="K41" s="27"/>
      <c r="L41" s="83"/>
      <c r="M41" s="27"/>
      <c r="N41" s="27">
        <f>SUM(L41:M41)</f>
        <v>0</v>
      </c>
      <c r="O41" s="39"/>
      <c r="P41" s="39"/>
      <c r="Q41" s="85"/>
      <c r="R41" s="85"/>
      <c r="S41" s="85"/>
      <c r="T41" s="39">
        <f>(H41*3)+((F41-H41)*2)+J41</f>
        <v>0</v>
      </c>
      <c r="U41" s="40" t="str">
        <f t="shared" si="7"/>
        <v/>
      </c>
      <c r="V41" s="22">
        <v>477</v>
      </c>
      <c r="W41" s="22" t="s">
        <v>82</v>
      </c>
      <c r="X41" s="22" t="s">
        <v>98</v>
      </c>
      <c r="Y41" s="66">
        <v>840</v>
      </c>
      <c r="Z41" s="41"/>
      <c r="AA41" s="1" t="s">
        <v>271</v>
      </c>
      <c r="AB41" s="28" t="s">
        <v>313</v>
      </c>
    </row>
    <row r="42" spans="1:28" x14ac:dyDescent="0.3">
      <c r="A42" s="1" t="s">
        <v>46</v>
      </c>
      <c r="B42" s="1" t="s">
        <v>73</v>
      </c>
      <c r="C42" s="27" t="s">
        <v>355</v>
      </c>
      <c r="D42" s="38">
        <v>24</v>
      </c>
      <c r="E42" s="27">
        <v>29</v>
      </c>
      <c r="F42" s="27">
        <v>1</v>
      </c>
      <c r="G42" s="27">
        <v>8</v>
      </c>
      <c r="H42" s="27"/>
      <c r="I42" s="27"/>
      <c r="J42" s="27">
        <v>1</v>
      </c>
      <c r="K42" s="27">
        <v>2</v>
      </c>
      <c r="L42" s="83"/>
      <c r="M42" s="27">
        <v>5</v>
      </c>
      <c r="N42" s="27">
        <f>SUM(L42:M42)</f>
        <v>5</v>
      </c>
      <c r="O42" s="39">
        <v>2</v>
      </c>
      <c r="P42" s="39">
        <v>2</v>
      </c>
      <c r="Q42" s="85"/>
      <c r="R42" s="85"/>
      <c r="S42" s="85"/>
      <c r="T42" s="39">
        <f>(H42*3)+((F42-H42)*2)+J42</f>
        <v>3</v>
      </c>
      <c r="U42" s="40">
        <f t="shared" si="7"/>
        <v>0.41379310344827586</v>
      </c>
      <c r="V42" s="22">
        <v>477</v>
      </c>
      <c r="W42" s="22" t="s">
        <v>82</v>
      </c>
      <c r="X42" s="22" t="s">
        <v>98</v>
      </c>
      <c r="Y42" s="66">
        <v>840</v>
      </c>
      <c r="Z42" s="41"/>
      <c r="AA42" s="1" t="s">
        <v>271</v>
      </c>
      <c r="AB42" s="28" t="s">
        <v>313</v>
      </c>
    </row>
    <row r="43" spans="1:28" x14ac:dyDescent="0.3">
      <c r="A43" s="1" t="s">
        <v>46</v>
      </c>
      <c r="B43" s="1" t="s">
        <v>73</v>
      </c>
      <c r="C43" s="27" t="s">
        <v>356</v>
      </c>
      <c r="D43" s="38">
        <v>40</v>
      </c>
      <c r="E43" s="27">
        <v>35</v>
      </c>
      <c r="F43" s="27">
        <v>5</v>
      </c>
      <c r="G43" s="27">
        <v>12</v>
      </c>
      <c r="H43" s="27"/>
      <c r="I43" s="27"/>
      <c r="J43" s="27">
        <v>7</v>
      </c>
      <c r="K43" s="27">
        <v>8</v>
      </c>
      <c r="L43" s="83"/>
      <c r="M43" s="27">
        <v>8</v>
      </c>
      <c r="N43" s="27">
        <f>SUM(L43:M43)</f>
        <v>8</v>
      </c>
      <c r="O43" s="39">
        <v>3</v>
      </c>
      <c r="P43" s="39">
        <v>2</v>
      </c>
      <c r="Q43" s="85"/>
      <c r="R43" s="85"/>
      <c r="S43" s="85"/>
      <c r="T43" s="39">
        <f>(H43*3)+((F43-H43)*2)+J43</f>
        <v>17</v>
      </c>
      <c r="U43" s="40">
        <f t="shared" si="7"/>
        <v>0.88571428571428568</v>
      </c>
      <c r="V43" s="22">
        <v>477</v>
      </c>
      <c r="W43" s="22" t="s">
        <v>82</v>
      </c>
      <c r="X43" s="22" t="s">
        <v>98</v>
      </c>
      <c r="Y43" s="66">
        <v>840</v>
      </c>
      <c r="Z43" s="41"/>
      <c r="AA43" s="1" t="s">
        <v>271</v>
      </c>
      <c r="AB43" s="28" t="s">
        <v>313</v>
      </c>
    </row>
    <row r="44" spans="1:28" x14ac:dyDescent="0.3">
      <c r="A44" s="1" t="s">
        <v>46</v>
      </c>
      <c r="B44" s="1" t="s">
        <v>73</v>
      </c>
      <c r="C44" s="27" t="s">
        <v>357</v>
      </c>
      <c r="D44" s="38">
        <v>22</v>
      </c>
      <c r="E44" s="27">
        <v>31</v>
      </c>
      <c r="F44" s="27">
        <v>4</v>
      </c>
      <c r="G44" s="27">
        <v>6</v>
      </c>
      <c r="H44" s="27"/>
      <c r="I44" s="27"/>
      <c r="J44" s="27">
        <v>0</v>
      </c>
      <c r="K44" s="27">
        <v>0</v>
      </c>
      <c r="L44" s="83"/>
      <c r="M44" s="27">
        <v>3</v>
      </c>
      <c r="N44" s="27">
        <f>SUM(L44:M44)</f>
        <v>3</v>
      </c>
      <c r="O44" s="39">
        <v>11</v>
      </c>
      <c r="P44" s="39">
        <v>4</v>
      </c>
      <c r="Q44" s="85"/>
      <c r="R44" s="85"/>
      <c r="S44" s="85"/>
      <c r="T44" s="39">
        <f>(H44*3)+((F44-H44)*2)+J44</f>
        <v>8</v>
      </c>
      <c r="U44" s="40">
        <f t="shared" si="7"/>
        <v>1.064516129032258</v>
      </c>
      <c r="V44" s="22">
        <v>477</v>
      </c>
      <c r="W44" s="22" t="s">
        <v>82</v>
      </c>
      <c r="X44" s="22" t="s">
        <v>98</v>
      </c>
      <c r="Y44" s="66">
        <v>840</v>
      </c>
      <c r="Z44" s="41"/>
      <c r="AA44" s="1" t="s">
        <v>271</v>
      </c>
      <c r="AB44" s="28" t="s">
        <v>313</v>
      </c>
    </row>
    <row r="45" spans="1:28" x14ac:dyDescent="0.3">
      <c r="A45" s="1" t="s">
        <v>46</v>
      </c>
      <c r="B45" s="1" t="s">
        <v>73</v>
      </c>
      <c r="C45" s="27" t="s">
        <v>358</v>
      </c>
      <c r="D45" s="38">
        <v>42</v>
      </c>
      <c r="E45" s="27">
        <v>17</v>
      </c>
      <c r="F45" s="27">
        <v>2</v>
      </c>
      <c r="G45" s="27">
        <v>4</v>
      </c>
      <c r="H45" s="27"/>
      <c r="I45" s="27"/>
      <c r="J45" s="27">
        <v>0</v>
      </c>
      <c r="K45" s="27">
        <v>2</v>
      </c>
      <c r="L45" s="83"/>
      <c r="M45" s="27">
        <v>4</v>
      </c>
      <c r="N45" s="27">
        <f>SUM(L45:M45)</f>
        <v>4</v>
      </c>
      <c r="O45" s="39">
        <v>4</v>
      </c>
      <c r="P45" s="39">
        <v>1</v>
      </c>
      <c r="Q45" s="85"/>
      <c r="R45" s="85"/>
      <c r="S45" s="85"/>
      <c r="T45" s="39">
        <f>(H45*3)+((F45-H45)*2)+J45</f>
        <v>4</v>
      </c>
      <c r="U45" s="40">
        <f t="shared" si="7"/>
        <v>0.94117647058823528</v>
      </c>
      <c r="V45" s="22">
        <v>477</v>
      </c>
      <c r="W45" s="22" t="s">
        <v>82</v>
      </c>
      <c r="X45" s="22" t="s">
        <v>98</v>
      </c>
      <c r="Y45" s="66">
        <v>840</v>
      </c>
      <c r="Z45" s="41"/>
      <c r="AA45" s="1" t="s">
        <v>271</v>
      </c>
      <c r="AB45" s="28" t="s">
        <v>313</v>
      </c>
    </row>
    <row r="46" spans="1:28" x14ac:dyDescent="0.3">
      <c r="A46" s="1" t="s">
        <v>46</v>
      </c>
      <c r="B46" s="1" t="s">
        <v>73</v>
      </c>
      <c r="C46" s="55" t="s">
        <v>39</v>
      </c>
      <c r="D46" s="1"/>
      <c r="E46" s="55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55">
        <v>34</v>
      </c>
      <c r="S46" s="42"/>
      <c r="T46" s="55"/>
      <c r="U46" s="40" t="str">
        <f t="shared" ref="U46" si="8">_xlfn.IFNA("",((T46+Q46+N46-R46)+(O46*2))/E46)</f>
        <v/>
      </c>
      <c r="V46" s="22">
        <v>477</v>
      </c>
      <c r="W46" s="22" t="s">
        <v>82</v>
      </c>
      <c r="X46" s="22" t="s">
        <v>98</v>
      </c>
      <c r="Y46" s="66">
        <v>840</v>
      </c>
      <c r="Z46" s="41"/>
      <c r="AA46" s="1" t="s">
        <v>271</v>
      </c>
      <c r="AB46" s="28" t="s">
        <v>313</v>
      </c>
    </row>
    <row r="47" spans="1:28" x14ac:dyDescent="0.3">
      <c r="A47" s="43" t="s">
        <v>46</v>
      </c>
      <c r="B47" s="43" t="s">
        <v>73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36</v>
      </c>
      <c r="G47" s="44">
        <f t="shared" si="9"/>
        <v>74</v>
      </c>
      <c r="H47" s="44">
        <f t="shared" si="9"/>
        <v>0</v>
      </c>
      <c r="I47" s="44">
        <f t="shared" si="9"/>
        <v>0</v>
      </c>
      <c r="J47" s="44">
        <f t="shared" si="9"/>
        <v>18</v>
      </c>
      <c r="K47" s="44">
        <f t="shared" si="9"/>
        <v>25</v>
      </c>
      <c r="L47" s="44">
        <f t="shared" si="9"/>
        <v>0</v>
      </c>
      <c r="M47" s="44">
        <f t="shared" si="9"/>
        <v>45</v>
      </c>
      <c r="N47" s="44">
        <f t="shared" si="9"/>
        <v>45</v>
      </c>
      <c r="O47" s="44">
        <f t="shared" si="9"/>
        <v>26</v>
      </c>
      <c r="P47" s="44">
        <f t="shared" si="9"/>
        <v>23</v>
      </c>
      <c r="Q47" s="44">
        <f t="shared" si="9"/>
        <v>0</v>
      </c>
      <c r="R47" s="44">
        <f t="shared" si="9"/>
        <v>34</v>
      </c>
      <c r="S47" s="44">
        <f t="shared" si="9"/>
        <v>0</v>
      </c>
      <c r="T47" s="44">
        <f t="shared" si="9"/>
        <v>90</v>
      </c>
      <c r="U47" s="45">
        <f>((T47+Q47+N47-R47)+(O47*2))/E47</f>
        <v>0.63749999999999996</v>
      </c>
      <c r="V47" s="46">
        <v>477</v>
      </c>
      <c r="W47" s="46" t="s">
        <v>82</v>
      </c>
      <c r="X47" s="46" t="s">
        <v>98</v>
      </c>
      <c r="Y47" s="67">
        <v>840</v>
      </c>
      <c r="Z47" s="47"/>
      <c r="AA47" s="43" t="s">
        <v>271</v>
      </c>
      <c r="AB47" s="71" t="s">
        <v>313</v>
      </c>
    </row>
    <row r="48" spans="1:28" x14ac:dyDescent="0.3">
      <c r="A48" s="1"/>
      <c r="B48" s="1"/>
      <c r="C48" s="1"/>
      <c r="D48" s="1"/>
      <c r="F48" s="48" t="s">
        <v>41</v>
      </c>
      <c r="G48" s="50">
        <f>F47/G47</f>
        <v>0.48648648648648651</v>
      </c>
      <c r="H48" s="27"/>
      <c r="I48" s="1"/>
      <c r="J48" s="48" t="s">
        <v>42</v>
      </c>
      <c r="K48" s="50">
        <f>J47/K47</f>
        <v>0.72</v>
      </c>
      <c r="L48" s="1"/>
      <c r="M48" s="39" t="s">
        <v>43</v>
      </c>
      <c r="N48" s="51">
        <v>6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CA2C-FE39-4B19-BA26-EE76B0E79CB2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144</v>
      </c>
      <c r="D4" s="7" t="s">
        <v>5</v>
      </c>
      <c r="E4" s="8"/>
      <c r="F4" s="5"/>
      <c r="G4" s="1"/>
      <c r="J4" s="15" t="s">
        <v>147</v>
      </c>
      <c r="K4" s="16" t="s">
        <v>45</v>
      </c>
      <c r="L4" s="17"/>
      <c r="M4" s="18"/>
      <c r="N4" s="19">
        <v>33</v>
      </c>
      <c r="O4" s="19">
        <v>16</v>
      </c>
      <c r="P4" s="19">
        <v>26</v>
      </c>
      <c r="Q4" s="19">
        <v>20</v>
      </c>
      <c r="R4" s="20"/>
      <c r="S4" s="21">
        <f>SUM(N4:R4)</f>
        <v>95</v>
      </c>
      <c r="T4" s="22">
        <v>480</v>
      </c>
    </row>
    <row r="5" spans="1:28" x14ac:dyDescent="0.3">
      <c r="B5" s="1"/>
      <c r="C5" s="56" t="s">
        <v>145</v>
      </c>
      <c r="D5" s="7" t="s">
        <v>6</v>
      </c>
      <c r="E5" s="1"/>
      <c r="F5" s="1"/>
      <c r="G5" s="1"/>
      <c r="J5" s="15" t="s">
        <v>148</v>
      </c>
      <c r="K5" s="16" t="s">
        <v>66</v>
      </c>
      <c r="L5" s="17"/>
      <c r="M5" s="18"/>
      <c r="N5" s="19">
        <v>27</v>
      </c>
      <c r="O5" s="19">
        <v>25</v>
      </c>
      <c r="P5" s="19">
        <v>25</v>
      </c>
      <c r="Q5" s="19">
        <v>28</v>
      </c>
      <c r="R5" s="20"/>
      <c r="S5" s="21">
        <f>SUM(N5:R5)</f>
        <v>105</v>
      </c>
      <c r="T5" s="22">
        <v>480</v>
      </c>
      <c r="U5" s="1"/>
      <c r="V5" s="1"/>
      <c r="W5" s="1"/>
    </row>
    <row r="6" spans="1:28" x14ac:dyDescent="0.3">
      <c r="C6" s="23">
        <v>1783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146</v>
      </c>
      <c r="D7" s="7" t="s">
        <v>8</v>
      </c>
      <c r="G7" s="1"/>
      <c r="S7" s="1"/>
      <c r="T7" s="25" t="s">
        <v>9</v>
      </c>
      <c r="U7" s="1"/>
      <c r="V7" s="26">
        <v>480</v>
      </c>
      <c r="W7" s="1"/>
    </row>
    <row r="8" spans="1:28" x14ac:dyDescent="0.3">
      <c r="B8" s="1"/>
      <c r="C8" s="24" t="s">
        <v>126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31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32</v>
      </c>
      <c r="E13" s="27">
        <v>27</v>
      </c>
      <c r="F13" s="27">
        <v>2</v>
      </c>
      <c r="G13" s="27">
        <v>8</v>
      </c>
      <c r="H13" s="27"/>
      <c r="I13" s="27"/>
      <c r="J13" s="27">
        <v>0</v>
      </c>
      <c r="K13" s="27">
        <v>0</v>
      </c>
      <c r="L13" s="27">
        <v>3</v>
      </c>
      <c r="M13" s="27">
        <v>5</v>
      </c>
      <c r="N13" s="27">
        <f t="shared" ref="N13:N22" si="0">SUM(L13:M13)</f>
        <v>8</v>
      </c>
      <c r="O13" s="27">
        <v>2</v>
      </c>
      <c r="P13" s="39">
        <v>5</v>
      </c>
      <c r="Q13" s="27">
        <v>0</v>
      </c>
      <c r="R13" s="27">
        <v>5</v>
      </c>
      <c r="S13" s="27">
        <v>2</v>
      </c>
      <c r="T13" s="27">
        <f t="shared" ref="T13:T22" si="1">+(F13*2)+J13</f>
        <v>4</v>
      </c>
      <c r="U13" s="40">
        <f t="shared" ref="U13:U22" si="2">IFERROR(((T13+Q13+N13-R13)+(O13*2))/E13,"")</f>
        <v>0.40740740740740738</v>
      </c>
      <c r="V13" s="22">
        <v>480</v>
      </c>
      <c r="W13" s="22" t="s">
        <v>82</v>
      </c>
      <c r="X13" s="22" t="s">
        <v>83</v>
      </c>
      <c r="Y13" s="66">
        <v>1783</v>
      </c>
      <c r="Z13" s="41"/>
      <c r="AA13" s="1" t="s">
        <v>99</v>
      </c>
      <c r="AB13" s="28" t="s">
        <v>149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27">
        <v>34</v>
      </c>
      <c r="F14" s="27">
        <v>4</v>
      </c>
      <c r="G14" s="27">
        <v>8</v>
      </c>
      <c r="H14" s="27"/>
      <c r="I14" s="27"/>
      <c r="J14" s="27">
        <v>1</v>
      </c>
      <c r="K14" s="27">
        <v>4</v>
      </c>
      <c r="L14" s="27">
        <v>2</v>
      </c>
      <c r="M14" s="27">
        <v>2</v>
      </c>
      <c r="N14" s="27">
        <f t="shared" si="0"/>
        <v>4</v>
      </c>
      <c r="O14" s="39">
        <v>2</v>
      </c>
      <c r="P14" s="39">
        <v>3</v>
      </c>
      <c r="Q14" s="39">
        <v>0</v>
      </c>
      <c r="R14" s="39">
        <v>4</v>
      </c>
      <c r="S14" s="39">
        <v>0</v>
      </c>
      <c r="T14" s="27">
        <f t="shared" si="1"/>
        <v>9</v>
      </c>
      <c r="U14" s="40">
        <f t="shared" si="2"/>
        <v>0.38235294117647056</v>
      </c>
      <c r="V14" s="22">
        <v>480</v>
      </c>
      <c r="W14" s="22" t="s">
        <v>82</v>
      </c>
      <c r="X14" s="22" t="s">
        <v>83</v>
      </c>
      <c r="Y14" s="66">
        <v>1783</v>
      </c>
      <c r="Z14" s="41"/>
      <c r="AA14" s="1" t="s">
        <v>99</v>
      </c>
      <c r="AB14" s="28" t="s">
        <v>149</v>
      </c>
    </row>
    <row r="15" spans="1:28" x14ac:dyDescent="0.3">
      <c r="A15" s="1" t="s">
        <v>65</v>
      </c>
      <c r="B15" s="1" t="s">
        <v>46</v>
      </c>
      <c r="C15" s="27" t="s">
        <v>49</v>
      </c>
      <c r="D15" s="38">
        <v>44</v>
      </c>
      <c r="E15" s="27">
        <v>27</v>
      </c>
      <c r="F15" s="27">
        <v>2</v>
      </c>
      <c r="G15" s="27">
        <v>8</v>
      </c>
      <c r="H15" s="27"/>
      <c r="I15" s="27"/>
      <c r="J15" s="27">
        <v>1</v>
      </c>
      <c r="K15" s="27">
        <v>2</v>
      </c>
      <c r="L15" s="27">
        <v>0</v>
      </c>
      <c r="M15" s="27">
        <v>2</v>
      </c>
      <c r="N15" s="27">
        <f t="shared" si="0"/>
        <v>2</v>
      </c>
      <c r="O15" s="39">
        <v>2</v>
      </c>
      <c r="P15" s="39">
        <v>2</v>
      </c>
      <c r="Q15" s="39">
        <v>0</v>
      </c>
      <c r="R15" s="39">
        <v>1</v>
      </c>
      <c r="S15" s="39">
        <v>0</v>
      </c>
      <c r="T15" s="27">
        <f t="shared" si="1"/>
        <v>5</v>
      </c>
      <c r="U15" s="40">
        <f t="shared" si="2"/>
        <v>0.37037037037037035</v>
      </c>
      <c r="V15" s="22">
        <v>480</v>
      </c>
      <c r="W15" s="22" t="s">
        <v>82</v>
      </c>
      <c r="X15" s="22" t="s">
        <v>83</v>
      </c>
      <c r="Y15" s="66">
        <v>1783</v>
      </c>
      <c r="Z15" s="41"/>
      <c r="AA15" s="1" t="s">
        <v>99</v>
      </c>
      <c r="AB15" s="28" t="s">
        <v>149</v>
      </c>
    </row>
    <row r="16" spans="1:28" x14ac:dyDescent="0.3">
      <c r="A16" s="1" t="s">
        <v>65</v>
      </c>
      <c r="B16" s="1" t="s">
        <v>46</v>
      </c>
      <c r="C16" s="27" t="s">
        <v>50</v>
      </c>
      <c r="D16" s="38">
        <v>30</v>
      </c>
      <c r="E16" s="27">
        <v>23</v>
      </c>
      <c r="F16" s="27">
        <v>3</v>
      </c>
      <c r="G16" s="27">
        <v>9</v>
      </c>
      <c r="H16" s="27"/>
      <c r="I16" s="27"/>
      <c r="J16" s="27">
        <v>2</v>
      </c>
      <c r="K16" s="27">
        <v>3</v>
      </c>
      <c r="L16" s="27">
        <v>0</v>
      </c>
      <c r="M16" s="27">
        <v>2</v>
      </c>
      <c r="N16" s="27">
        <f t="shared" si="0"/>
        <v>2</v>
      </c>
      <c r="O16" s="39">
        <v>2</v>
      </c>
      <c r="P16" s="39">
        <v>4</v>
      </c>
      <c r="Q16" s="39">
        <v>0</v>
      </c>
      <c r="R16" s="39">
        <v>4</v>
      </c>
      <c r="S16" s="39">
        <v>0</v>
      </c>
      <c r="T16" s="27">
        <f t="shared" si="1"/>
        <v>8</v>
      </c>
      <c r="U16" s="40">
        <f t="shared" si="2"/>
        <v>0.43478260869565216</v>
      </c>
      <c r="V16" s="22">
        <v>480</v>
      </c>
      <c r="W16" s="22" t="s">
        <v>82</v>
      </c>
      <c r="X16" s="22" t="s">
        <v>83</v>
      </c>
      <c r="Y16" s="66">
        <v>1783</v>
      </c>
      <c r="Z16" s="41"/>
      <c r="AA16" s="1" t="s">
        <v>99</v>
      </c>
      <c r="AB16" s="28" t="s">
        <v>149</v>
      </c>
    </row>
    <row r="17" spans="1:28" x14ac:dyDescent="0.3">
      <c r="A17" s="1" t="s">
        <v>65</v>
      </c>
      <c r="B17" s="1" t="s">
        <v>46</v>
      </c>
      <c r="C17" s="27" t="s">
        <v>52</v>
      </c>
      <c r="D17" s="38">
        <v>11</v>
      </c>
      <c r="E17" s="27">
        <v>27</v>
      </c>
      <c r="F17" s="27">
        <v>4</v>
      </c>
      <c r="G17" s="27">
        <v>8</v>
      </c>
      <c r="H17" s="27"/>
      <c r="I17" s="27"/>
      <c r="J17" s="27">
        <v>6</v>
      </c>
      <c r="K17" s="27">
        <v>7</v>
      </c>
      <c r="L17" s="27">
        <v>1</v>
      </c>
      <c r="M17" s="27">
        <v>2</v>
      </c>
      <c r="N17" s="27">
        <f t="shared" si="0"/>
        <v>3</v>
      </c>
      <c r="O17" s="39">
        <v>1</v>
      </c>
      <c r="P17" s="39">
        <v>2</v>
      </c>
      <c r="Q17" s="39">
        <v>1</v>
      </c>
      <c r="R17" s="39">
        <v>1</v>
      </c>
      <c r="S17" s="39">
        <v>0</v>
      </c>
      <c r="T17" s="27">
        <f t="shared" si="1"/>
        <v>14</v>
      </c>
      <c r="U17" s="40">
        <f t="shared" si="2"/>
        <v>0.70370370370370372</v>
      </c>
      <c r="V17" s="22">
        <v>480</v>
      </c>
      <c r="W17" s="22" t="s">
        <v>82</v>
      </c>
      <c r="X17" s="22" t="s">
        <v>83</v>
      </c>
      <c r="Y17" s="66">
        <v>1783</v>
      </c>
      <c r="Z17" s="41"/>
      <c r="AA17" s="1" t="s">
        <v>99</v>
      </c>
      <c r="AB17" s="28" t="s">
        <v>149</v>
      </c>
    </row>
    <row r="18" spans="1:28" x14ac:dyDescent="0.3">
      <c r="A18" s="1" t="s">
        <v>65</v>
      </c>
      <c r="B18" s="1" t="s">
        <v>46</v>
      </c>
      <c r="C18" s="27" t="s">
        <v>53</v>
      </c>
      <c r="D18" s="38">
        <v>31</v>
      </c>
      <c r="E18" s="27">
        <v>18</v>
      </c>
      <c r="F18" s="27">
        <v>2</v>
      </c>
      <c r="G18" s="27">
        <v>3</v>
      </c>
      <c r="H18" s="27"/>
      <c r="I18" s="27"/>
      <c r="J18" s="27">
        <v>2</v>
      </c>
      <c r="K18" s="27">
        <v>2</v>
      </c>
      <c r="L18" s="27">
        <v>1</v>
      </c>
      <c r="M18" s="27">
        <v>1</v>
      </c>
      <c r="N18" s="27">
        <f t="shared" si="0"/>
        <v>2</v>
      </c>
      <c r="O18" s="39">
        <v>2</v>
      </c>
      <c r="P18" s="55">
        <v>6</v>
      </c>
      <c r="Q18" s="39">
        <v>1</v>
      </c>
      <c r="R18" s="39">
        <v>3</v>
      </c>
      <c r="S18" s="39">
        <v>0</v>
      </c>
      <c r="T18" s="27">
        <f t="shared" si="1"/>
        <v>6</v>
      </c>
      <c r="U18" s="40">
        <f t="shared" si="2"/>
        <v>0.55555555555555558</v>
      </c>
      <c r="V18" s="22">
        <v>480</v>
      </c>
      <c r="W18" s="22" t="s">
        <v>82</v>
      </c>
      <c r="X18" s="22" t="s">
        <v>83</v>
      </c>
      <c r="Y18" s="66">
        <v>1783</v>
      </c>
      <c r="Z18" s="41"/>
      <c r="AA18" s="1" t="s">
        <v>99</v>
      </c>
      <c r="AB18" s="28" t="s">
        <v>149</v>
      </c>
    </row>
    <row r="19" spans="1:28" x14ac:dyDescent="0.3">
      <c r="A19" s="1" t="s">
        <v>65</v>
      </c>
      <c r="B19" s="1" t="s">
        <v>46</v>
      </c>
      <c r="C19" s="27" t="s">
        <v>54</v>
      </c>
      <c r="D19" s="38">
        <v>33</v>
      </c>
      <c r="E19" s="27">
        <v>7</v>
      </c>
      <c r="F19" s="27">
        <v>2</v>
      </c>
      <c r="G19" s="27">
        <v>3</v>
      </c>
      <c r="H19" s="27"/>
      <c r="I19" s="27"/>
      <c r="J19" s="27">
        <v>3</v>
      </c>
      <c r="K19" s="27">
        <v>3</v>
      </c>
      <c r="L19" s="27">
        <v>0</v>
      </c>
      <c r="M19" s="27">
        <v>2</v>
      </c>
      <c r="N19" s="27">
        <f t="shared" si="0"/>
        <v>2</v>
      </c>
      <c r="O19" s="39">
        <v>0</v>
      </c>
      <c r="P19" s="39">
        <v>0</v>
      </c>
      <c r="Q19" s="39">
        <v>0</v>
      </c>
      <c r="R19" s="39">
        <v>1</v>
      </c>
      <c r="S19" s="39">
        <v>1</v>
      </c>
      <c r="T19" s="27">
        <f t="shared" si="1"/>
        <v>7</v>
      </c>
      <c r="U19" s="40">
        <f t="shared" si="2"/>
        <v>1.1428571428571428</v>
      </c>
      <c r="V19" s="22">
        <v>480</v>
      </c>
      <c r="W19" s="22" t="s">
        <v>82</v>
      </c>
      <c r="X19" s="22" t="s">
        <v>83</v>
      </c>
      <c r="Y19" s="66">
        <v>1783</v>
      </c>
      <c r="Z19" s="41"/>
      <c r="AA19" s="1" t="s">
        <v>99</v>
      </c>
      <c r="AB19" s="28" t="s">
        <v>149</v>
      </c>
    </row>
    <row r="20" spans="1:28" x14ac:dyDescent="0.3">
      <c r="A20" s="1" t="s">
        <v>65</v>
      </c>
      <c r="B20" s="1" t="s">
        <v>46</v>
      </c>
      <c r="C20" s="27" t="s">
        <v>150</v>
      </c>
      <c r="D20" s="38">
        <v>34</v>
      </c>
      <c r="E20" s="27">
        <v>19</v>
      </c>
      <c r="F20" s="27">
        <v>1</v>
      </c>
      <c r="G20" s="27">
        <v>2</v>
      </c>
      <c r="H20" s="27"/>
      <c r="I20" s="27"/>
      <c r="J20" s="27">
        <v>0</v>
      </c>
      <c r="K20" s="27">
        <v>0</v>
      </c>
      <c r="L20" s="27">
        <v>1</v>
      </c>
      <c r="M20" s="27">
        <v>3</v>
      </c>
      <c r="N20" s="27">
        <f t="shared" si="0"/>
        <v>4</v>
      </c>
      <c r="O20" s="39">
        <v>0</v>
      </c>
      <c r="P20" s="39">
        <v>2</v>
      </c>
      <c r="Q20" s="39">
        <v>0</v>
      </c>
      <c r="R20" s="39">
        <v>2</v>
      </c>
      <c r="S20" s="39">
        <v>0</v>
      </c>
      <c r="T20" s="27">
        <f t="shared" si="1"/>
        <v>2</v>
      </c>
      <c r="U20" s="40">
        <f t="shared" si="2"/>
        <v>0.21052631578947367</v>
      </c>
      <c r="V20" s="22">
        <v>480</v>
      </c>
      <c r="W20" s="22" t="s">
        <v>82</v>
      </c>
      <c r="X20" s="22" t="s">
        <v>83</v>
      </c>
      <c r="Y20" s="66">
        <v>1783</v>
      </c>
      <c r="Z20" s="41"/>
      <c r="AA20" s="1" t="s">
        <v>99</v>
      </c>
      <c r="AB20" s="28" t="s">
        <v>149</v>
      </c>
    </row>
    <row r="21" spans="1:28" x14ac:dyDescent="0.3">
      <c r="A21" s="1" t="s">
        <v>65</v>
      </c>
      <c r="B21" s="1" t="s">
        <v>46</v>
      </c>
      <c r="C21" s="27" t="s">
        <v>55</v>
      </c>
      <c r="D21" s="38">
        <v>23</v>
      </c>
      <c r="E21" s="27">
        <v>35</v>
      </c>
      <c r="F21" s="27">
        <v>8</v>
      </c>
      <c r="G21" s="27">
        <v>13</v>
      </c>
      <c r="H21" s="27"/>
      <c r="I21" s="27"/>
      <c r="J21" s="27">
        <v>14</v>
      </c>
      <c r="K21" s="27">
        <v>14</v>
      </c>
      <c r="L21" s="27">
        <v>2</v>
      </c>
      <c r="M21" s="27">
        <v>6</v>
      </c>
      <c r="N21" s="27">
        <f t="shared" si="0"/>
        <v>8</v>
      </c>
      <c r="O21" s="39">
        <v>0</v>
      </c>
      <c r="P21" s="39">
        <v>4</v>
      </c>
      <c r="Q21" s="39">
        <v>0</v>
      </c>
      <c r="R21" s="39">
        <v>4</v>
      </c>
      <c r="S21" s="39">
        <v>0</v>
      </c>
      <c r="T21" s="27">
        <f t="shared" si="1"/>
        <v>30</v>
      </c>
      <c r="U21" s="40">
        <f t="shared" si="2"/>
        <v>0.97142857142857142</v>
      </c>
      <c r="V21" s="22">
        <v>480</v>
      </c>
      <c r="W21" s="22" t="s">
        <v>82</v>
      </c>
      <c r="X21" s="22" t="s">
        <v>83</v>
      </c>
      <c r="Y21" s="66">
        <v>1783</v>
      </c>
      <c r="Z21" s="41"/>
      <c r="AA21" s="1" t="s">
        <v>99</v>
      </c>
      <c r="AB21" s="28" t="s">
        <v>149</v>
      </c>
    </row>
    <row r="22" spans="1:28" x14ac:dyDescent="0.3">
      <c r="A22" s="1" t="s">
        <v>65</v>
      </c>
      <c r="B22" s="1" t="s">
        <v>46</v>
      </c>
      <c r="C22" s="27" t="s">
        <v>56</v>
      </c>
      <c r="D22" s="38">
        <v>22</v>
      </c>
      <c r="E22" s="27">
        <v>23</v>
      </c>
      <c r="F22" s="27">
        <v>3</v>
      </c>
      <c r="G22" s="27">
        <v>5</v>
      </c>
      <c r="H22" s="27"/>
      <c r="I22" s="27"/>
      <c r="J22" s="27">
        <v>4</v>
      </c>
      <c r="K22" s="27">
        <v>4</v>
      </c>
      <c r="L22" s="27">
        <v>0</v>
      </c>
      <c r="M22" s="27">
        <v>3</v>
      </c>
      <c r="N22" s="27">
        <f t="shared" si="0"/>
        <v>3</v>
      </c>
      <c r="O22" s="39">
        <v>1</v>
      </c>
      <c r="P22" s="55">
        <v>6</v>
      </c>
      <c r="Q22" s="39">
        <v>0</v>
      </c>
      <c r="R22" s="39">
        <v>1</v>
      </c>
      <c r="S22" s="39">
        <v>2</v>
      </c>
      <c r="T22" s="27">
        <f t="shared" si="1"/>
        <v>10</v>
      </c>
      <c r="U22" s="40">
        <f t="shared" si="2"/>
        <v>0.60869565217391308</v>
      </c>
      <c r="V22" s="22">
        <v>480</v>
      </c>
      <c r="W22" s="22" t="s">
        <v>82</v>
      </c>
      <c r="X22" s="22" t="s">
        <v>83</v>
      </c>
      <c r="Y22" s="66">
        <v>1783</v>
      </c>
      <c r="Z22" s="41"/>
      <c r="AA22" s="1" t="s">
        <v>99</v>
      </c>
      <c r="AB22" s="28" t="s">
        <v>149</v>
      </c>
    </row>
    <row r="23" spans="1:28" x14ac:dyDescent="0.3">
      <c r="A23" s="43" t="s">
        <v>65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31</v>
      </c>
      <c r="G23" s="44">
        <f t="shared" si="3"/>
        <v>67</v>
      </c>
      <c r="H23" s="44">
        <f t="shared" si="3"/>
        <v>0</v>
      </c>
      <c r="I23" s="44">
        <f t="shared" si="3"/>
        <v>0</v>
      </c>
      <c r="J23" s="44">
        <f t="shared" si="3"/>
        <v>33</v>
      </c>
      <c r="K23" s="44">
        <f t="shared" si="3"/>
        <v>39</v>
      </c>
      <c r="L23" s="44">
        <f t="shared" si="3"/>
        <v>10</v>
      </c>
      <c r="M23" s="44">
        <f t="shared" si="3"/>
        <v>28</v>
      </c>
      <c r="N23" s="44">
        <f t="shared" si="3"/>
        <v>38</v>
      </c>
      <c r="O23" s="44">
        <f t="shared" si="3"/>
        <v>12</v>
      </c>
      <c r="P23" s="44">
        <f t="shared" si="3"/>
        <v>34</v>
      </c>
      <c r="Q23" s="44">
        <f t="shared" si="3"/>
        <v>2</v>
      </c>
      <c r="R23" s="44">
        <f t="shared" si="3"/>
        <v>26</v>
      </c>
      <c r="S23" s="44">
        <f t="shared" si="3"/>
        <v>5</v>
      </c>
      <c r="T23" s="44">
        <f t="shared" si="3"/>
        <v>95</v>
      </c>
      <c r="U23" s="45">
        <f>((T23+Q23+N23-R23)+(O23*2))/E23</f>
        <v>0.5541666666666667</v>
      </c>
      <c r="V23" s="46">
        <v>480</v>
      </c>
      <c r="W23" s="46" t="s">
        <v>82</v>
      </c>
      <c r="X23" s="46" t="s">
        <v>83</v>
      </c>
      <c r="Y23" s="67">
        <v>1783</v>
      </c>
      <c r="Z23" s="47"/>
      <c r="AA23" s="43" t="s">
        <v>99</v>
      </c>
      <c r="AB23" s="71" t="s">
        <v>149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0.46268656716417911</v>
      </c>
      <c r="H24" s="27"/>
      <c r="I24" s="1"/>
      <c r="J24" s="48" t="s">
        <v>42</v>
      </c>
      <c r="K24" s="50">
        <f>J23/K23</f>
        <v>0.84615384615384615</v>
      </c>
      <c r="L24" s="1"/>
      <c r="M24" s="39" t="s">
        <v>43</v>
      </c>
      <c r="N24" s="51">
        <v>7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30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86</v>
      </c>
      <c r="D35" s="38">
        <v>11</v>
      </c>
      <c r="E35" s="27">
        <v>21</v>
      </c>
      <c r="F35" s="27">
        <v>2</v>
      </c>
      <c r="G35" s="27">
        <v>6</v>
      </c>
      <c r="H35" s="27"/>
      <c r="I35" s="27"/>
      <c r="J35" s="27">
        <v>3</v>
      </c>
      <c r="K35" s="27">
        <v>7</v>
      </c>
      <c r="L35" s="27">
        <v>0</v>
      </c>
      <c r="M35" s="27">
        <v>3</v>
      </c>
      <c r="N35" s="27">
        <f>SUM(L35:M35)</f>
        <v>3</v>
      </c>
      <c r="O35" s="27">
        <v>2</v>
      </c>
      <c r="P35" s="39">
        <v>3</v>
      </c>
      <c r="Q35" s="27">
        <v>0</v>
      </c>
      <c r="R35" s="27">
        <v>0</v>
      </c>
      <c r="S35" s="27">
        <v>0</v>
      </c>
      <c r="T35" s="27">
        <f>(H35*3)+((F35-H35)*2)+J35</f>
        <v>7</v>
      </c>
      <c r="U35" s="40">
        <f>IFERROR(((T35+Q35+N35-R35)+(O35*2))/E35,"")</f>
        <v>0.66666666666666663</v>
      </c>
      <c r="V35" s="22">
        <v>480</v>
      </c>
      <c r="W35" s="22" t="s">
        <v>97</v>
      </c>
      <c r="X35" s="22" t="s">
        <v>98</v>
      </c>
      <c r="Y35" s="66">
        <v>1783</v>
      </c>
      <c r="Z35" s="41"/>
      <c r="AA35" s="1" t="s">
        <v>84</v>
      </c>
      <c r="AB35" s="28" t="s">
        <v>151</v>
      </c>
    </row>
    <row r="36" spans="1:28" x14ac:dyDescent="0.3">
      <c r="A36" s="1" t="s">
        <v>46</v>
      </c>
      <c r="B36" s="1" t="s">
        <v>65</v>
      </c>
      <c r="C36" s="27" t="s">
        <v>87</v>
      </c>
      <c r="D36" s="38">
        <v>22</v>
      </c>
      <c r="E36" s="27">
        <v>9</v>
      </c>
      <c r="F36" s="27">
        <v>2</v>
      </c>
      <c r="G36" s="27">
        <v>2</v>
      </c>
      <c r="H36" s="27"/>
      <c r="I36" s="27"/>
      <c r="J36" s="27">
        <v>0</v>
      </c>
      <c r="K36" s="27">
        <v>0</v>
      </c>
      <c r="L36" s="27">
        <v>0</v>
      </c>
      <c r="M36" s="27">
        <v>0</v>
      </c>
      <c r="N36" s="27">
        <f t="shared" ref="N36:N42" si="4">SUM(L36:M36)</f>
        <v>0</v>
      </c>
      <c r="O36" s="39">
        <v>1</v>
      </c>
      <c r="P36" s="39">
        <v>2</v>
      </c>
      <c r="Q36" s="39">
        <v>0</v>
      </c>
      <c r="R36" s="39">
        <v>1</v>
      </c>
      <c r="S36" s="39">
        <v>0</v>
      </c>
      <c r="T36" s="39">
        <f t="shared" ref="T36:T42" si="5">(H36*3)+((F36-H36)*2)+J36</f>
        <v>4</v>
      </c>
      <c r="U36" s="40">
        <f t="shared" ref="U36:U45" si="6">IFERROR(((T36+Q36+N36-R36)+(O36*2))/E36,"")</f>
        <v>0.55555555555555558</v>
      </c>
      <c r="V36" s="22">
        <v>480</v>
      </c>
      <c r="W36" s="22" t="s">
        <v>97</v>
      </c>
      <c r="X36" s="22" t="s">
        <v>98</v>
      </c>
      <c r="Y36" s="66">
        <v>1783</v>
      </c>
      <c r="Z36" s="41"/>
      <c r="AA36" s="1" t="s">
        <v>84</v>
      </c>
      <c r="AB36" s="28" t="s">
        <v>151</v>
      </c>
    </row>
    <row r="37" spans="1:28" x14ac:dyDescent="0.3">
      <c r="A37" s="1" t="s">
        <v>46</v>
      </c>
      <c r="B37" s="1" t="s">
        <v>65</v>
      </c>
      <c r="C37" s="27" t="s">
        <v>122</v>
      </c>
      <c r="D37" s="38">
        <v>14</v>
      </c>
      <c r="E37" s="27">
        <v>28</v>
      </c>
      <c r="F37" s="27">
        <v>4</v>
      </c>
      <c r="G37" s="27">
        <v>16</v>
      </c>
      <c r="H37" s="27">
        <v>0</v>
      </c>
      <c r="I37" s="27">
        <v>1</v>
      </c>
      <c r="J37" s="27">
        <v>2</v>
      </c>
      <c r="K37" s="27">
        <v>2</v>
      </c>
      <c r="L37" s="27">
        <v>1</v>
      </c>
      <c r="M37" s="27">
        <v>0</v>
      </c>
      <c r="N37" s="27">
        <f t="shared" si="4"/>
        <v>1</v>
      </c>
      <c r="O37" s="39">
        <v>2</v>
      </c>
      <c r="P37" s="39">
        <v>2</v>
      </c>
      <c r="Q37" s="39">
        <v>2</v>
      </c>
      <c r="R37" s="39">
        <v>3</v>
      </c>
      <c r="S37" s="39">
        <v>0</v>
      </c>
      <c r="T37" s="39">
        <f t="shared" si="5"/>
        <v>10</v>
      </c>
      <c r="U37" s="40">
        <f t="shared" si="6"/>
        <v>0.5</v>
      </c>
      <c r="V37" s="22">
        <v>480</v>
      </c>
      <c r="W37" s="22" t="s">
        <v>97</v>
      </c>
      <c r="X37" s="22" t="s">
        <v>98</v>
      </c>
      <c r="Y37" s="66">
        <v>1783</v>
      </c>
      <c r="Z37" s="41"/>
      <c r="AA37" s="1" t="s">
        <v>84</v>
      </c>
      <c r="AB37" s="28" t="s">
        <v>151</v>
      </c>
    </row>
    <row r="38" spans="1:28" x14ac:dyDescent="0.3">
      <c r="A38" s="1" t="s">
        <v>46</v>
      </c>
      <c r="B38" s="1" t="s">
        <v>65</v>
      </c>
      <c r="C38" s="27" t="s">
        <v>123</v>
      </c>
      <c r="D38" s="38">
        <v>32</v>
      </c>
      <c r="E38" s="27" t="s">
        <v>481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39"/>
      <c r="U38" s="40"/>
      <c r="V38" s="22">
        <v>480</v>
      </c>
      <c r="W38" s="22" t="s">
        <v>97</v>
      </c>
      <c r="X38" s="22" t="s">
        <v>98</v>
      </c>
      <c r="Y38" s="66">
        <v>1783</v>
      </c>
      <c r="Z38" s="41"/>
      <c r="AA38" s="1" t="s">
        <v>84</v>
      </c>
      <c r="AB38" s="28" t="s">
        <v>151</v>
      </c>
    </row>
    <row r="39" spans="1:28" x14ac:dyDescent="0.3">
      <c r="A39" s="1" t="s">
        <v>46</v>
      </c>
      <c r="B39" s="1" t="s">
        <v>65</v>
      </c>
      <c r="C39" s="27" t="s">
        <v>90</v>
      </c>
      <c r="D39" s="38">
        <v>42</v>
      </c>
      <c r="E39" s="27">
        <v>25</v>
      </c>
      <c r="F39" s="27">
        <v>2</v>
      </c>
      <c r="G39" s="27">
        <v>7</v>
      </c>
      <c r="H39" s="27"/>
      <c r="I39" s="27"/>
      <c r="J39" s="27">
        <v>4</v>
      </c>
      <c r="K39" s="27">
        <v>4</v>
      </c>
      <c r="L39" s="27">
        <v>4</v>
      </c>
      <c r="M39" s="27">
        <v>6</v>
      </c>
      <c r="N39" s="27">
        <f t="shared" si="4"/>
        <v>10</v>
      </c>
      <c r="O39" s="39">
        <v>0</v>
      </c>
      <c r="P39" s="39">
        <v>5</v>
      </c>
      <c r="Q39" s="39">
        <v>0</v>
      </c>
      <c r="R39" s="39">
        <v>0</v>
      </c>
      <c r="S39" s="39">
        <v>0</v>
      </c>
      <c r="T39" s="39">
        <f t="shared" si="5"/>
        <v>8</v>
      </c>
      <c r="U39" s="40">
        <f t="shared" si="6"/>
        <v>0.72</v>
      </c>
      <c r="V39" s="22">
        <v>480</v>
      </c>
      <c r="W39" s="22" t="s">
        <v>97</v>
      </c>
      <c r="X39" s="22" t="s">
        <v>98</v>
      </c>
      <c r="Y39" s="66">
        <v>1783</v>
      </c>
      <c r="Z39" s="41"/>
      <c r="AA39" s="1" t="s">
        <v>84</v>
      </c>
      <c r="AB39" s="28" t="s">
        <v>151</v>
      </c>
    </row>
    <row r="40" spans="1:28" x14ac:dyDescent="0.3">
      <c r="A40" s="1" t="s">
        <v>46</v>
      </c>
      <c r="B40" s="1" t="s">
        <v>65</v>
      </c>
      <c r="C40" s="27" t="s">
        <v>91</v>
      </c>
      <c r="D40" s="38">
        <v>15</v>
      </c>
      <c r="E40" s="27">
        <v>36</v>
      </c>
      <c r="F40" s="27">
        <v>7</v>
      </c>
      <c r="G40" s="27">
        <v>14</v>
      </c>
      <c r="H40" s="27"/>
      <c r="I40" s="27"/>
      <c r="J40" s="27">
        <v>8</v>
      </c>
      <c r="K40" s="27">
        <v>12</v>
      </c>
      <c r="L40" s="27">
        <v>3</v>
      </c>
      <c r="M40" s="27">
        <v>5</v>
      </c>
      <c r="N40" s="27">
        <f t="shared" si="4"/>
        <v>8</v>
      </c>
      <c r="O40" s="39">
        <v>4</v>
      </c>
      <c r="P40" s="39">
        <v>4</v>
      </c>
      <c r="Q40" s="39">
        <v>1</v>
      </c>
      <c r="R40" s="39">
        <v>1</v>
      </c>
      <c r="S40" s="39">
        <v>0</v>
      </c>
      <c r="T40" s="39">
        <f t="shared" si="5"/>
        <v>22</v>
      </c>
      <c r="U40" s="40">
        <f t="shared" si="6"/>
        <v>1.0555555555555556</v>
      </c>
      <c r="V40" s="22">
        <v>480</v>
      </c>
      <c r="W40" s="22" t="s">
        <v>97</v>
      </c>
      <c r="X40" s="22" t="s">
        <v>98</v>
      </c>
      <c r="Y40" s="66">
        <v>1783</v>
      </c>
      <c r="Z40" s="41"/>
      <c r="AA40" s="1" t="s">
        <v>84</v>
      </c>
      <c r="AB40" s="28" t="s">
        <v>151</v>
      </c>
    </row>
    <row r="41" spans="1:28" x14ac:dyDescent="0.3">
      <c r="A41" s="1" t="s">
        <v>46</v>
      </c>
      <c r="B41" s="1" t="s">
        <v>65</v>
      </c>
      <c r="C41" s="27" t="s">
        <v>92</v>
      </c>
      <c r="D41" s="38">
        <v>10</v>
      </c>
      <c r="E41" s="27">
        <v>41</v>
      </c>
      <c r="F41" s="27">
        <v>10</v>
      </c>
      <c r="G41" s="27">
        <v>19</v>
      </c>
      <c r="H41" s="27"/>
      <c r="I41" s="27"/>
      <c r="J41" s="27">
        <v>13</v>
      </c>
      <c r="K41" s="27">
        <v>17</v>
      </c>
      <c r="L41" s="27">
        <v>7</v>
      </c>
      <c r="M41" s="27">
        <v>7</v>
      </c>
      <c r="N41" s="27">
        <f t="shared" si="4"/>
        <v>14</v>
      </c>
      <c r="O41" s="39">
        <v>3</v>
      </c>
      <c r="P41" s="39">
        <v>4</v>
      </c>
      <c r="Q41" s="39">
        <v>3</v>
      </c>
      <c r="R41" s="39">
        <v>6</v>
      </c>
      <c r="S41" s="39">
        <v>0</v>
      </c>
      <c r="T41" s="39">
        <f t="shared" si="5"/>
        <v>33</v>
      </c>
      <c r="U41" s="40">
        <f t="shared" si="6"/>
        <v>1.2195121951219512</v>
      </c>
      <c r="V41" s="22">
        <v>480</v>
      </c>
      <c r="W41" s="22" t="s">
        <v>97</v>
      </c>
      <c r="X41" s="22" t="s">
        <v>98</v>
      </c>
      <c r="Y41" s="66">
        <v>1783</v>
      </c>
      <c r="Z41" s="41"/>
      <c r="AA41" s="1" t="s">
        <v>84</v>
      </c>
      <c r="AB41" s="28" t="s">
        <v>151</v>
      </c>
    </row>
    <row r="42" spans="1:28" x14ac:dyDescent="0.3">
      <c r="A42" s="1" t="s">
        <v>46</v>
      </c>
      <c r="B42" s="1" t="s">
        <v>65</v>
      </c>
      <c r="C42" s="27" t="s">
        <v>93</v>
      </c>
      <c r="D42" s="38">
        <v>33</v>
      </c>
      <c r="E42" s="27">
        <v>27</v>
      </c>
      <c r="F42" s="27">
        <v>2</v>
      </c>
      <c r="G42" s="27">
        <v>4</v>
      </c>
      <c r="H42" s="27"/>
      <c r="I42" s="27"/>
      <c r="J42" s="27">
        <v>5</v>
      </c>
      <c r="K42" s="27">
        <v>8</v>
      </c>
      <c r="L42" s="27">
        <v>3</v>
      </c>
      <c r="M42" s="27">
        <v>2</v>
      </c>
      <c r="N42" s="27">
        <f t="shared" si="4"/>
        <v>5</v>
      </c>
      <c r="O42" s="39">
        <v>0</v>
      </c>
      <c r="P42" s="39">
        <v>2</v>
      </c>
      <c r="Q42" s="39">
        <v>0</v>
      </c>
      <c r="R42" s="39">
        <v>1</v>
      </c>
      <c r="S42" s="39">
        <v>0</v>
      </c>
      <c r="T42" s="39">
        <f t="shared" si="5"/>
        <v>9</v>
      </c>
      <c r="U42" s="40">
        <f t="shared" si="6"/>
        <v>0.48148148148148145</v>
      </c>
      <c r="V42" s="22">
        <v>480</v>
      </c>
      <c r="W42" s="22" t="s">
        <v>97</v>
      </c>
      <c r="X42" s="22" t="s">
        <v>98</v>
      </c>
      <c r="Y42" s="66">
        <v>1783</v>
      </c>
      <c r="Z42" s="41"/>
      <c r="AA42" s="1" t="s">
        <v>84</v>
      </c>
      <c r="AB42" s="28" t="s">
        <v>151</v>
      </c>
    </row>
    <row r="43" spans="1:28" x14ac:dyDescent="0.3">
      <c r="A43" s="1" t="s">
        <v>46</v>
      </c>
      <c r="B43" s="1" t="s">
        <v>65</v>
      </c>
      <c r="C43" s="27" t="s">
        <v>94</v>
      </c>
      <c r="D43" s="38">
        <v>24</v>
      </c>
      <c r="E43" s="27">
        <v>11</v>
      </c>
      <c r="F43" s="27">
        <v>1</v>
      </c>
      <c r="G43" s="27">
        <v>4</v>
      </c>
      <c r="H43" s="27"/>
      <c r="I43" s="27"/>
      <c r="J43" s="27">
        <v>0</v>
      </c>
      <c r="K43" s="27">
        <v>0</v>
      </c>
      <c r="L43" s="27">
        <v>1</v>
      </c>
      <c r="M43" s="27">
        <v>0</v>
      </c>
      <c r="N43" s="27">
        <f>SUM(L43:M43)</f>
        <v>1</v>
      </c>
      <c r="O43" s="39">
        <v>0</v>
      </c>
      <c r="P43" s="39">
        <v>1</v>
      </c>
      <c r="Q43" s="39">
        <v>0</v>
      </c>
      <c r="R43" s="39">
        <v>2</v>
      </c>
      <c r="S43" s="39">
        <v>0</v>
      </c>
      <c r="T43" s="39">
        <f>(H43*3)+((F43-H43)*2)+J43</f>
        <v>2</v>
      </c>
      <c r="U43" s="40">
        <f t="shared" si="6"/>
        <v>9.0909090909090912E-2</v>
      </c>
      <c r="V43" s="22">
        <v>480</v>
      </c>
      <c r="W43" s="22" t="s">
        <v>97</v>
      </c>
      <c r="X43" s="22" t="s">
        <v>98</v>
      </c>
      <c r="Y43" s="66">
        <v>1783</v>
      </c>
      <c r="Z43" s="41"/>
      <c r="AA43" s="1" t="s">
        <v>84</v>
      </c>
      <c r="AB43" s="28" t="s">
        <v>151</v>
      </c>
    </row>
    <row r="44" spans="1:28" x14ac:dyDescent="0.3">
      <c r="A44" s="1" t="s">
        <v>46</v>
      </c>
      <c r="B44" s="1" t="s">
        <v>65</v>
      </c>
      <c r="C44" s="27" t="s">
        <v>95</v>
      </c>
      <c r="D44" s="38">
        <v>35</v>
      </c>
      <c r="E44" s="27">
        <v>28</v>
      </c>
      <c r="F44" s="27">
        <v>1</v>
      </c>
      <c r="G44" s="27">
        <v>10</v>
      </c>
      <c r="H44" s="27"/>
      <c r="I44" s="27"/>
      <c r="J44" s="27">
        <v>0</v>
      </c>
      <c r="K44" s="27">
        <v>2</v>
      </c>
      <c r="L44" s="27">
        <v>4</v>
      </c>
      <c r="M44" s="27">
        <v>1</v>
      </c>
      <c r="N44" s="27">
        <f>SUM(L44:M44)</f>
        <v>5</v>
      </c>
      <c r="O44" s="39">
        <v>1</v>
      </c>
      <c r="P44" s="39">
        <v>5</v>
      </c>
      <c r="Q44" s="39">
        <v>2</v>
      </c>
      <c r="R44" s="39">
        <v>0</v>
      </c>
      <c r="S44" s="39">
        <v>1</v>
      </c>
      <c r="T44" s="39">
        <f>(H44*3)+((F44-H44)*2)+J44</f>
        <v>2</v>
      </c>
      <c r="U44" s="40">
        <f t="shared" si="6"/>
        <v>0.39285714285714285</v>
      </c>
      <c r="V44" s="22">
        <v>480</v>
      </c>
      <c r="W44" s="22" t="s">
        <v>97</v>
      </c>
      <c r="X44" s="22" t="s">
        <v>98</v>
      </c>
      <c r="Y44" s="66">
        <v>1783</v>
      </c>
      <c r="Z44" s="41"/>
      <c r="AA44" s="1" t="s">
        <v>84</v>
      </c>
      <c r="AB44" s="28" t="s">
        <v>151</v>
      </c>
    </row>
    <row r="45" spans="1:28" x14ac:dyDescent="0.3">
      <c r="A45" s="1" t="s">
        <v>46</v>
      </c>
      <c r="B45" s="1" t="s">
        <v>65</v>
      </c>
      <c r="C45" s="27" t="s">
        <v>96</v>
      </c>
      <c r="D45" s="38">
        <v>40</v>
      </c>
      <c r="E45" s="27">
        <v>14</v>
      </c>
      <c r="F45" s="27">
        <v>3</v>
      </c>
      <c r="G45" s="27">
        <v>7</v>
      </c>
      <c r="H45" s="27"/>
      <c r="I45" s="27"/>
      <c r="J45" s="27">
        <v>2</v>
      </c>
      <c r="K45" s="27">
        <v>3</v>
      </c>
      <c r="L45" s="27">
        <v>2</v>
      </c>
      <c r="M45" s="27">
        <v>0</v>
      </c>
      <c r="N45" s="27">
        <f>SUM(L45:M45)</f>
        <v>2</v>
      </c>
      <c r="O45" s="39">
        <v>0</v>
      </c>
      <c r="P45" s="39">
        <v>3</v>
      </c>
      <c r="Q45" s="39">
        <v>0</v>
      </c>
      <c r="R45" s="39">
        <v>1</v>
      </c>
      <c r="S45" s="39">
        <v>1</v>
      </c>
      <c r="T45" s="39">
        <f>(H45*3)+((F45-H45)*2)+J45</f>
        <v>8</v>
      </c>
      <c r="U45" s="40">
        <f t="shared" si="6"/>
        <v>0.6428571428571429</v>
      </c>
      <c r="V45" s="22">
        <v>480</v>
      </c>
      <c r="W45" s="22" t="s">
        <v>97</v>
      </c>
      <c r="X45" s="22" t="s">
        <v>98</v>
      </c>
      <c r="Y45" s="66">
        <v>1783</v>
      </c>
      <c r="Z45" s="41"/>
      <c r="AA45" s="1" t="s">
        <v>84</v>
      </c>
      <c r="AB45" s="28" t="s">
        <v>151</v>
      </c>
    </row>
    <row r="46" spans="1:28" x14ac:dyDescent="0.3">
      <c r="A46" s="43" t="s">
        <v>46</v>
      </c>
      <c r="B46" s="43" t="s">
        <v>65</v>
      </c>
      <c r="C46" s="44" t="s">
        <v>40</v>
      </c>
      <c r="D46" s="43"/>
      <c r="E46" s="44">
        <f t="shared" ref="E46:T46" si="7">SUM(E35:E45)</f>
        <v>240</v>
      </c>
      <c r="F46" s="44">
        <f t="shared" si="7"/>
        <v>34</v>
      </c>
      <c r="G46" s="44">
        <f t="shared" si="7"/>
        <v>89</v>
      </c>
      <c r="H46" s="44">
        <f t="shared" si="7"/>
        <v>0</v>
      </c>
      <c r="I46" s="44">
        <f t="shared" si="7"/>
        <v>1</v>
      </c>
      <c r="J46" s="44">
        <f t="shared" si="7"/>
        <v>37</v>
      </c>
      <c r="K46" s="44">
        <f t="shared" si="7"/>
        <v>55</v>
      </c>
      <c r="L46" s="44">
        <f t="shared" si="7"/>
        <v>25</v>
      </c>
      <c r="M46" s="44">
        <f t="shared" si="7"/>
        <v>24</v>
      </c>
      <c r="N46" s="44">
        <f t="shared" si="7"/>
        <v>49</v>
      </c>
      <c r="O46" s="44">
        <f t="shared" si="7"/>
        <v>13</v>
      </c>
      <c r="P46" s="44">
        <f t="shared" si="7"/>
        <v>31</v>
      </c>
      <c r="Q46" s="44">
        <f t="shared" si="7"/>
        <v>8</v>
      </c>
      <c r="R46" s="44">
        <f t="shared" si="7"/>
        <v>15</v>
      </c>
      <c r="S46" s="44">
        <f t="shared" si="7"/>
        <v>2</v>
      </c>
      <c r="T46" s="44">
        <f t="shared" si="7"/>
        <v>105</v>
      </c>
      <c r="U46" s="45">
        <f>((T46+Q46+N46-R46)+(O46*2))/E46</f>
        <v>0.72083333333333333</v>
      </c>
      <c r="V46" s="46">
        <v>480</v>
      </c>
      <c r="W46" s="46" t="s">
        <v>97</v>
      </c>
      <c r="X46" s="46" t="s">
        <v>98</v>
      </c>
      <c r="Y46" s="67">
        <v>1783</v>
      </c>
      <c r="Z46" s="70" t="s">
        <v>424</v>
      </c>
      <c r="AA46" s="43" t="s">
        <v>84</v>
      </c>
      <c r="AB46" s="71" t="s">
        <v>151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0.38202247191011235</v>
      </c>
      <c r="H47" s="27"/>
      <c r="I47" s="1"/>
      <c r="J47" s="48" t="s">
        <v>42</v>
      </c>
      <c r="K47" s="50">
        <f>J46/K46</f>
        <v>0.67272727272727273</v>
      </c>
      <c r="L47" s="1"/>
      <c r="M47" s="39" t="s">
        <v>43</v>
      </c>
      <c r="N47" s="51">
        <v>6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425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</sheetData>
  <pageMargins left="0.25" right="0.25" top="0.75" bottom="0.75" header="0.3" footer="0.3"/>
  <pageSetup scale="64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0347-3EEE-421E-9296-55FDC90A8D1C}">
  <sheetPr>
    <tabColor rgb="FF92D050"/>
    <pageSetUpPr fitToPage="1"/>
  </sheetPr>
  <dimension ref="A1:AB47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198</v>
      </c>
      <c r="D4" s="7" t="s">
        <v>5</v>
      </c>
      <c r="E4" s="8"/>
      <c r="F4" s="5"/>
      <c r="G4" s="1"/>
      <c r="J4" s="15" t="s">
        <v>230</v>
      </c>
      <c r="K4" s="16" t="s">
        <v>45</v>
      </c>
      <c r="L4" s="17"/>
      <c r="M4" s="18"/>
      <c r="N4" s="19">
        <v>22</v>
      </c>
      <c r="O4" s="19">
        <v>25</v>
      </c>
      <c r="P4" s="19">
        <v>27</v>
      </c>
      <c r="Q4" s="19">
        <v>20</v>
      </c>
      <c r="R4" s="20"/>
      <c r="S4" s="21">
        <f>SUM(N4:R4)</f>
        <v>94</v>
      </c>
      <c r="T4" s="22">
        <v>483</v>
      </c>
    </row>
    <row r="5" spans="1:28" x14ac:dyDescent="0.3">
      <c r="B5" s="1"/>
      <c r="C5" s="6" t="s">
        <v>227</v>
      </c>
      <c r="D5" s="7" t="s">
        <v>6</v>
      </c>
      <c r="E5" s="1"/>
      <c r="F5" s="1"/>
      <c r="G5" s="1"/>
      <c r="J5" s="15" t="s">
        <v>231</v>
      </c>
      <c r="K5" s="16" t="s">
        <v>62</v>
      </c>
      <c r="L5" s="17"/>
      <c r="M5" s="18"/>
      <c r="N5" s="19">
        <v>25</v>
      </c>
      <c r="O5" s="19">
        <v>26</v>
      </c>
      <c r="P5" s="19">
        <v>27</v>
      </c>
      <c r="Q5" s="19">
        <v>21</v>
      </c>
      <c r="R5" s="20"/>
      <c r="S5" s="21">
        <f>SUM(N5:R5)</f>
        <v>99</v>
      </c>
      <c r="T5" s="22">
        <v>483</v>
      </c>
      <c r="U5" s="1"/>
      <c r="V5" s="1"/>
      <c r="W5" s="1"/>
    </row>
    <row r="6" spans="1:28" x14ac:dyDescent="0.3">
      <c r="C6" s="23">
        <v>747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228</v>
      </c>
      <c r="D7" s="7" t="s">
        <v>8</v>
      </c>
      <c r="G7" s="1"/>
      <c r="S7" s="1"/>
      <c r="T7" s="25" t="s">
        <v>9</v>
      </c>
      <c r="U7" s="1"/>
      <c r="V7" s="26">
        <v>483</v>
      </c>
      <c r="W7" s="1"/>
    </row>
    <row r="8" spans="1:28" x14ac:dyDescent="0.3">
      <c r="B8" s="1"/>
      <c r="C8" s="24" t="s">
        <v>229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7.9861111111111105E-2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32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32</v>
      </c>
      <c r="E13" s="27">
        <v>27</v>
      </c>
      <c r="F13" s="27">
        <v>2</v>
      </c>
      <c r="G13" s="27">
        <v>6</v>
      </c>
      <c r="H13" s="27"/>
      <c r="I13" s="27"/>
      <c r="J13" s="27">
        <v>4</v>
      </c>
      <c r="K13" s="27">
        <v>8</v>
      </c>
      <c r="L13" s="27">
        <v>3</v>
      </c>
      <c r="M13" s="27">
        <v>3</v>
      </c>
      <c r="N13" s="27">
        <f t="shared" ref="N13:N22" si="0">SUM(L13:M13)</f>
        <v>6</v>
      </c>
      <c r="O13" s="27">
        <v>0</v>
      </c>
      <c r="P13" s="39">
        <v>2</v>
      </c>
      <c r="Q13" s="27">
        <v>0</v>
      </c>
      <c r="R13" s="27">
        <v>1</v>
      </c>
      <c r="S13" s="27">
        <v>4</v>
      </c>
      <c r="T13" s="27">
        <f t="shared" ref="T13:T22" si="1">+(F13*2)+J13</f>
        <v>8</v>
      </c>
      <c r="U13" s="40">
        <f t="shared" ref="U13:U22" si="2">IFERROR(((T13+Q13+N13-R13)+(O13*2))/E13,"")</f>
        <v>0.48148148148148145</v>
      </c>
      <c r="V13" s="22">
        <v>483</v>
      </c>
      <c r="W13" s="22" t="s">
        <v>82</v>
      </c>
      <c r="X13" s="22" t="s">
        <v>83</v>
      </c>
      <c r="Y13" s="66">
        <v>747</v>
      </c>
      <c r="Z13" s="41" t="s">
        <v>232</v>
      </c>
      <c r="AA13" s="1" t="s">
        <v>99</v>
      </c>
      <c r="AB13" s="28" t="s">
        <v>233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27">
        <v>43</v>
      </c>
      <c r="F14" s="27">
        <v>8</v>
      </c>
      <c r="G14" s="27">
        <v>13</v>
      </c>
      <c r="H14" s="27"/>
      <c r="I14" s="27"/>
      <c r="J14" s="27">
        <v>0</v>
      </c>
      <c r="K14" s="27">
        <v>0</v>
      </c>
      <c r="L14" s="27">
        <v>1</v>
      </c>
      <c r="M14" s="27">
        <v>3</v>
      </c>
      <c r="N14" s="27">
        <f t="shared" si="0"/>
        <v>4</v>
      </c>
      <c r="O14" s="39">
        <v>7</v>
      </c>
      <c r="P14" s="39">
        <v>2</v>
      </c>
      <c r="Q14" s="39">
        <v>4</v>
      </c>
      <c r="R14" s="39">
        <v>5</v>
      </c>
      <c r="S14" s="39">
        <v>0</v>
      </c>
      <c r="T14" s="27">
        <f t="shared" si="1"/>
        <v>16</v>
      </c>
      <c r="U14" s="40">
        <f t="shared" si="2"/>
        <v>0.76744186046511631</v>
      </c>
      <c r="V14" s="22">
        <v>483</v>
      </c>
      <c r="W14" s="22" t="s">
        <v>82</v>
      </c>
      <c r="X14" s="22" t="s">
        <v>83</v>
      </c>
      <c r="Y14" s="66">
        <v>747</v>
      </c>
      <c r="Z14" s="41" t="s">
        <v>232</v>
      </c>
      <c r="AA14" s="1" t="s">
        <v>99</v>
      </c>
      <c r="AB14" s="28" t="s">
        <v>233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44</v>
      </c>
      <c r="E15" s="27">
        <v>19</v>
      </c>
      <c r="F15" s="27">
        <v>3</v>
      </c>
      <c r="G15" s="27">
        <v>7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2</v>
      </c>
      <c r="P15" s="39">
        <v>5</v>
      </c>
      <c r="Q15" s="39">
        <v>1</v>
      </c>
      <c r="R15" s="39">
        <v>0</v>
      </c>
      <c r="S15" s="39">
        <v>1</v>
      </c>
      <c r="T15" s="27">
        <f t="shared" si="1"/>
        <v>6</v>
      </c>
      <c r="U15" s="40">
        <f t="shared" si="2"/>
        <v>0.57894736842105265</v>
      </c>
      <c r="V15" s="22">
        <v>483</v>
      </c>
      <c r="W15" s="22" t="s">
        <v>82</v>
      </c>
      <c r="X15" s="22" t="s">
        <v>83</v>
      </c>
      <c r="Y15" s="66">
        <v>747</v>
      </c>
      <c r="Z15" s="41" t="s">
        <v>232</v>
      </c>
      <c r="AA15" s="1" t="s">
        <v>99</v>
      </c>
      <c r="AB15" s="28" t="s">
        <v>233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30</v>
      </c>
      <c r="E16" s="27">
        <v>21</v>
      </c>
      <c r="F16" s="27">
        <v>3</v>
      </c>
      <c r="G16" s="27">
        <v>5</v>
      </c>
      <c r="H16" s="27"/>
      <c r="I16" s="27"/>
      <c r="J16" s="27">
        <v>2</v>
      </c>
      <c r="K16" s="27">
        <v>2</v>
      </c>
      <c r="L16" s="27">
        <v>2</v>
      </c>
      <c r="M16" s="27">
        <v>0</v>
      </c>
      <c r="N16" s="27">
        <f t="shared" si="0"/>
        <v>2</v>
      </c>
      <c r="O16" s="39">
        <v>0</v>
      </c>
      <c r="P16" s="55">
        <v>6</v>
      </c>
      <c r="Q16" s="39">
        <v>0</v>
      </c>
      <c r="R16" s="39">
        <v>1</v>
      </c>
      <c r="S16" s="39">
        <v>0</v>
      </c>
      <c r="T16" s="27">
        <f t="shared" si="1"/>
        <v>8</v>
      </c>
      <c r="U16" s="40">
        <f t="shared" si="2"/>
        <v>0.42857142857142855</v>
      </c>
      <c r="V16" s="22">
        <v>483</v>
      </c>
      <c r="W16" s="22" t="s">
        <v>82</v>
      </c>
      <c r="X16" s="22" t="s">
        <v>83</v>
      </c>
      <c r="Y16" s="66">
        <v>747</v>
      </c>
      <c r="Z16" s="41" t="s">
        <v>232</v>
      </c>
      <c r="AA16" s="1" t="s">
        <v>99</v>
      </c>
      <c r="AB16" s="28" t="s">
        <v>233</v>
      </c>
    </row>
    <row r="17" spans="1:28" x14ac:dyDescent="0.3">
      <c r="A17" s="1" t="s">
        <v>61</v>
      </c>
      <c r="B17" s="1" t="s">
        <v>46</v>
      </c>
      <c r="C17" s="27" t="s">
        <v>52</v>
      </c>
      <c r="D17" s="38">
        <v>11</v>
      </c>
      <c r="E17" s="27">
        <v>23</v>
      </c>
      <c r="F17" s="27">
        <v>3</v>
      </c>
      <c r="G17" s="27">
        <v>6</v>
      </c>
      <c r="H17" s="27"/>
      <c r="I17" s="27"/>
      <c r="J17" s="27">
        <v>0</v>
      </c>
      <c r="K17" s="27">
        <v>0</v>
      </c>
      <c r="L17" s="27">
        <v>0</v>
      </c>
      <c r="M17" s="27">
        <v>3</v>
      </c>
      <c r="N17" s="27">
        <f t="shared" si="0"/>
        <v>3</v>
      </c>
      <c r="O17" s="39">
        <v>1</v>
      </c>
      <c r="P17" s="39">
        <v>1</v>
      </c>
      <c r="Q17" s="39">
        <v>1</v>
      </c>
      <c r="R17" s="39">
        <v>2</v>
      </c>
      <c r="S17" s="39">
        <v>0</v>
      </c>
      <c r="T17" s="27">
        <f t="shared" si="1"/>
        <v>6</v>
      </c>
      <c r="U17" s="40">
        <f t="shared" si="2"/>
        <v>0.43478260869565216</v>
      </c>
      <c r="V17" s="22">
        <v>483</v>
      </c>
      <c r="W17" s="22" t="s">
        <v>82</v>
      </c>
      <c r="X17" s="22" t="s">
        <v>83</v>
      </c>
      <c r="Y17" s="66">
        <v>747</v>
      </c>
      <c r="Z17" s="41" t="s">
        <v>232</v>
      </c>
      <c r="AA17" s="1" t="s">
        <v>99</v>
      </c>
      <c r="AB17" s="28" t="s">
        <v>233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31</v>
      </c>
      <c r="E18" s="27">
        <v>24</v>
      </c>
      <c r="F18" s="27">
        <v>4</v>
      </c>
      <c r="G18" s="27">
        <v>11</v>
      </c>
      <c r="H18" s="27"/>
      <c r="I18" s="27"/>
      <c r="J18" s="27">
        <v>1</v>
      </c>
      <c r="K18" s="27">
        <v>2</v>
      </c>
      <c r="L18" s="27">
        <v>1</v>
      </c>
      <c r="M18" s="27">
        <v>2</v>
      </c>
      <c r="N18" s="27">
        <f t="shared" si="0"/>
        <v>3</v>
      </c>
      <c r="O18" s="39">
        <v>0</v>
      </c>
      <c r="P18" s="39">
        <v>3</v>
      </c>
      <c r="Q18" s="39">
        <v>0</v>
      </c>
      <c r="R18" s="39">
        <v>1</v>
      </c>
      <c r="S18" s="39">
        <v>0</v>
      </c>
      <c r="T18" s="27">
        <f t="shared" si="1"/>
        <v>9</v>
      </c>
      <c r="U18" s="40">
        <f t="shared" si="2"/>
        <v>0.45833333333333331</v>
      </c>
      <c r="V18" s="22">
        <v>483</v>
      </c>
      <c r="W18" s="22" t="s">
        <v>82</v>
      </c>
      <c r="X18" s="22" t="s">
        <v>83</v>
      </c>
      <c r="Y18" s="66">
        <v>747</v>
      </c>
      <c r="Z18" s="41" t="s">
        <v>232</v>
      </c>
      <c r="AA18" s="1" t="s">
        <v>99</v>
      </c>
      <c r="AB18" s="28" t="s">
        <v>233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33</v>
      </c>
      <c r="E19" s="27">
        <v>38</v>
      </c>
      <c r="F19" s="27">
        <v>9</v>
      </c>
      <c r="G19" s="27">
        <v>14</v>
      </c>
      <c r="H19" s="27"/>
      <c r="I19" s="27"/>
      <c r="J19" s="27">
        <v>3</v>
      </c>
      <c r="K19" s="27">
        <v>6</v>
      </c>
      <c r="L19" s="27">
        <v>4</v>
      </c>
      <c r="M19" s="27">
        <v>7</v>
      </c>
      <c r="N19" s="27">
        <f t="shared" si="0"/>
        <v>11</v>
      </c>
      <c r="O19" s="39">
        <v>1</v>
      </c>
      <c r="P19" s="39">
        <v>2</v>
      </c>
      <c r="Q19" s="39">
        <v>3</v>
      </c>
      <c r="R19" s="39">
        <v>3</v>
      </c>
      <c r="S19" s="39">
        <v>1</v>
      </c>
      <c r="T19" s="27">
        <f t="shared" si="1"/>
        <v>21</v>
      </c>
      <c r="U19" s="40">
        <f t="shared" si="2"/>
        <v>0.89473684210526316</v>
      </c>
      <c r="V19" s="22">
        <v>483</v>
      </c>
      <c r="W19" s="22" t="s">
        <v>82</v>
      </c>
      <c r="X19" s="22" t="s">
        <v>83</v>
      </c>
      <c r="Y19" s="66">
        <v>747</v>
      </c>
      <c r="Z19" s="41" t="s">
        <v>232</v>
      </c>
      <c r="AA19" s="1" t="s">
        <v>99</v>
      </c>
      <c r="AB19" s="28" t="s">
        <v>233</v>
      </c>
    </row>
    <row r="20" spans="1:28" x14ac:dyDescent="0.3">
      <c r="A20" s="1" t="s">
        <v>61</v>
      </c>
      <c r="B20" s="1" t="s">
        <v>46</v>
      </c>
      <c r="C20" s="27" t="s">
        <v>150</v>
      </c>
      <c r="D20" s="38">
        <v>34</v>
      </c>
      <c r="E20" s="27" t="s">
        <v>477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27"/>
      <c r="U20" s="40" t="str">
        <f t="shared" si="2"/>
        <v/>
      </c>
      <c r="V20" s="22">
        <v>483</v>
      </c>
      <c r="W20" s="22" t="s">
        <v>82</v>
      </c>
      <c r="X20" s="22" t="s">
        <v>83</v>
      </c>
      <c r="Y20" s="66">
        <v>747</v>
      </c>
      <c r="Z20" s="41" t="s">
        <v>232</v>
      </c>
      <c r="AA20" s="1" t="s">
        <v>99</v>
      </c>
      <c r="AB20" s="28" t="s">
        <v>233</v>
      </c>
    </row>
    <row r="21" spans="1:28" x14ac:dyDescent="0.3">
      <c r="A21" s="1" t="s">
        <v>61</v>
      </c>
      <c r="B21" s="1" t="s">
        <v>46</v>
      </c>
      <c r="C21" s="27" t="s">
        <v>55</v>
      </c>
      <c r="D21" s="38">
        <v>23</v>
      </c>
      <c r="E21" s="27">
        <v>30</v>
      </c>
      <c r="F21" s="27">
        <v>8</v>
      </c>
      <c r="G21" s="27">
        <v>9</v>
      </c>
      <c r="H21" s="27"/>
      <c r="I21" s="27"/>
      <c r="J21" s="27">
        <v>3</v>
      </c>
      <c r="K21" s="27">
        <v>3</v>
      </c>
      <c r="L21" s="27">
        <v>1</v>
      </c>
      <c r="M21" s="27">
        <v>1</v>
      </c>
      <c r="N21" s="27">
        <f t="shared" si="0"/>
        <v>2</v>
      </c>
      <c r="O21" s="39">
        <v>5</v>
      </c>
      <c r="P21" s="39">
        <v>3</v>
      </c>
      <c r="Q21" s="39">
        <v>1</v>
      </c>
      <c r="R21" s="39">
        <v>3</v>
      </c>
      <c r="S21" s="39">
        <v>0</v>
      </c>
      <c r="T21" s="27">
        <f t="shared" si="1"/>
        <v>19</v>
      </c>
      <c r="U21" s="40">
        <f t="shared" si="2"/>
        <v>0.96666666666666667</v>
      </c>
      <c r="V21" s="22">
        <v>483</v>
      </c>
      <c r="W21" s="22" t="s">
        <v>82</v>
      </c>
      <c r="X21" s="22" t="s">
        <v>83</v>
      </c>
      <c r="Y21" s="66">
        <v>747</v>
      </c>
      <c r="Z21" s="41" t="s">
        <v>232</v>
      </c>
      <c r="AA21" s="1" t="s">
        <v>99</v>
      </c>
      <c r="AB21" s="28" t="s">
        <v>233</v>
      </c>
    </row>
    <row r="22" spans="1:28" x14ac:dyDescent="0.3">
      <c r="A22" s="1" t="s">
        <v>61</v>
      </c>
      <c r="B22" s="1" t="s">
        <v>46</v>
      </c>
      <c r="C22" s="27" t="s">
        <v>56</v>
      </c>
      <c r="D22" s="38">
        <v>22</v>
      </c>
      <c r="E22" s="27">
        <v>15</v>
      </c>
      <c r="F22" s="27">
        <v>0</v>
      </c>
      <c r="G22" s="27">
        <v>1</v>
      </c>
      <c r="H22" s="27"/>
      <c r="I22" s="27"/>
      <c r="J22" s="27">
        <v>1</v>
      </c>
      <c r="K22" s="27">
        <v>2</v>
      </c>
      <c r="L22" s="27">
        <v>1</v>
      </c>
      <c r="M22" s="27">
        <v>2</v>
      </c>
      <c r="N22" s="27">
        <f t="shared" si="0"/>
        <v>3</v>
      </c>
      <c r="O22" s="39">
        <v>1</v>
      </c>
      <c r="P22" s="39">
        <v>1</v>
      </c>
      <c r="Q22" s="39">
        <v>1</v>
      </c>
      <c r="R22" s="39">
        <v>0</v>
      </c>
      <c r="S22" s="39">
        <v>2</v>
      </c>
      <c r="T22" s="27">
        <f t="shared" si="1"/>
        <v>1</v>
      </c>
      <c r="U22" s="40">
        <f t="shared" si="2"/>
        <v>0.46666666666666667</v>
      </c>
      <c r="V22" s="22">
        <v>483</v>
      </c>
      <c r="W22" s="22" t="s">
        <v>82</v>
      </c>
      <c r="X22" s="22" t="s">
        <v>83</v>
      </c>
      <c r="Y22" s="66">
        <v>747</v>
      </c>
      <c r="Z22" s="41" t="s">
        <v>232</v>
      </c>
      <c r="AA22" s="1" t="s">
        <v>99</v>
      </c>
      <c r="AB22" s="28" t="s">
        <v>233</v>
      </c>
    </row>
    <row r="23" spans="1:28" x14ac:dyDescent="0.3">
      <c r="A23" s="43" t="s">
        <v>61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40</v>
      </c>
      <c r="G23" s="44">
        <f t="shared" si="3"/>
        <v>72</v>
      </c>
      <c r="H23" s="44">
        <f t="shared" si="3"/>
        <v>0</v>
      </c>
      <c r="I23" s="44">
        <f t="shared" si="3"/>
        <v>0</v>
      </c>
      <c r="J23" s="44">
        <f t="shared" si="3"/>
        <v>14</v>
      </c>
      <c r="K23" s="44">
        <f t="shared" si="3"/>
        <v>23</v>
      </c>
      <c r="L23" s="44">
        <f t="shared" si="3"/>
        <v>13</v>
      </c>
      <c r="M23" s="44">
        <f t="shared" si="3"/>
        <v>21</v>
      </c>
      <c r="N23" s="44">
        <f t="shared" si="3"/>
        <v>34</v>
      </c>
      <c r="O23" s="44">
        <f t="shared" si="3"/>
        <v>17</v>
      </c>
      <c r="P23" s="44">
        <f t="shared" si="3"/>
        <v>25</v>
      </c>
      <c r="Q23" s="44">
        <f t="shared" si="3"/>
        <v>11</v>
      </c>
      <c r="R23" s="44">
        <f t="shared" si="3"/>
        <v>16</v>
      </c>
      <c r="S23" s="44">
        <f t="shared" si="3"/>
        <v>8</v>
      </c>
      <c r="T23" s="44">
        <f t="shared" si="3"/>
        <v>94</v>
      </c>
      <c r="U23" s="45">
        <f>((T23+Q23+N23-R23)+(O23*2))/E23</f>
        <v>0.65416666666666667</v>
      </c>
      <c r="V23" s="46">
        <v>483</v>
      </c>
      <c r="W23" s="46" t="s">
        <v>82</v>
      </c>
      <c r="X23" s="46" t="s">
        <v>83</v>
      </c>
      <c r="Y23" s="67">
        <v>747</v>
      </c>
      <c r="Z23" s="47" t="s">
        <v>232</v>
      </c>
      <c r="AA23" s="43" t="s">
        <v>99</v>
      </c>
      <c r="AB23" s="71" t="s">
        <v>233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0.55555555555555558</v>
      </c>
      <c r="H24" s="27"/>
      <c r="I24" s="1"/>
      <c r="J24" s="48" t="s">
        <v>42</v>
      </c>
      <c r="K24" s="50">
        <f>J23/K23</f>
        <v>0.60869565217391308</v>
      </c>
      <c r="L24" s="1"/>
      <c r="M24" s="39" t="s">
        <v>43</v>
      </c>
      <c r="N24" s="51">
        <v>12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32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173</v>
      </c>
      <c r="D35" s="38">
        <v>12</v>
      </c>
      <c r="E35" s="27">
        <v>43</v>
      </c>
      <c r="F35" s="27">
        <v>12</v>
      </c>
      <c r="G35" s="27">
        <v>24</v>
      </c>
      <c r="H35" s="27"/>
      <c r="I35" s="27"/>
      <c r="J35" s="27">
        <v>16</v>
      </c>
      <c r="K35" s="27">
        <v>16</v>
      </c>
      <c r="L35" s="27">
        <v>3</v>
      </c>
      <c r="M35" s="27">
        <v>1</v>
      </c>
      <c r="N35" s="27">
        <f t="shared" ref="N35:N44" si="4">SUM(L35:M35)</f>
        <v>4</v>
      </c>
      <c r="O35" s="27">
        <v>3</v>
      </c>
      <c r="P35" s="39">
        <v>1</v>
      </c>
      <c r="Q35" s="27">
        <v>4</v>
      </c>
      <c r="R35" s="27">
        <v>1</v>
      </c>
      <c r="S35" s="27">
        <v>0</v>
      </c>
      <c r="T35" s="27">
        <f t="shared" ref="T35:T44" si="5">(H35*3)+((F35-H35)*2)+J35</f>
        <v>40</v>
      </c>
      <c r="U35" s="40">
        <f t="shared" ref="U35:U44" si="6">IFERROR(((T35+Q35+N35-R35)+(O35*2))/E35,"")</f>
        <v>1.2325581395348837</v>
      </c>
      <c r="V35" s="22">
        <v>483</v>
      </c>
      <c r="W35" s="22" t="s">
        <v>97</v>
      </c>
      <c r="X35" s="22" t="s">
        <v>98</v>
      </c>
      <c r="Y35" s="66">
        <v>747</v>
      </c>
      <c r="Z35" s="41"/>
      <c r="AA35" s="1" t="s">
        <v>174</v>
      </c>
      <c r="AB35" s="28" t="s">
        <v>234</v>
      </c>
    </row>
    <row r="36" spans="1:28" x14ac:dyDescent="0.3">
      <c r="A36" s="1" t="s">
        <v>46</v>
      </c>
      <c r="B36" s="1" t="s">
        <v>61</v>
      </c>
      <c r="C36" s="27" t="s">
        <v>176</v>
      </c>
      <c r="D36" s="38">
        <v>34</v>
      </c>
      <c r="E36" s="27" t="s">
        <v>477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9"/>
      <c r="Q36" s="27"/>
      <c r="R36" s="27"/>
      <c r="S36" s="27"/>
      <c r="T36" s="27"/>
      <c r="U36" s="40"/>
      <c r="V36" s="22">
        <v>483</v>
      </c>
      <c r="W36" s="22" t="s">
        <v>97</v>
      </c>
      <c r="X36" s="22" t="s">
        <v>98</v>
      </c>
      <c r="Y36" s="66">
        <v>747</v>
      </c>
      <c r="Z36" s="41"/>
      <c r="AA36" s="1" t="s">
        <v>174</v>
      </c>
      <c r="AB36" s="28" t="s">
        <v>234</v>
      </c>
    </row>
    <row r="37" spans="1:28" x14ac:dyDescent="0.3">
      <c r="A37" s="1" t="s">
        <v>46</v>
      </c>
      <c r="B37" s="1" t="s">
        <v>61</v>
      </c>
      <c r="C37" s="27" t="s">
        <v>58</v>
      </c>
      <c r="D37" s="38">
        <v>55</v>
      </c>
      <c r="E37" s="27" t="s">
        <v>477</v>
      </c>
      <c r="F37" s="27"/>
      <c r="G37" s="27"/>
      <c r="H37" s="27"/>
      <c r="I37" s="27"/>
      <c r="J37" s="27"/>
      <c r="K37" s="27"/>
      <c r="L37" s="27"/>
      <c r="M37" s="27"/>
      <c r="N37" s="27">
        <f t="shared" si="4"/>
        <v>0</v>
      </c>
      <c r="O37" s="39"/>
      <c r="P37" s="39"/>
      <c r="Q37" s="39"/>
      <c r="R37" s="39"/>
      <c r="S37" s="39"/>
      <c r="T37" s="39">
        <f t="shared" si="5"/>
        <v>0</v>
      </c>
      <c r="U37" s="40" t="str">
        <f t="shared" si="6"/>
        <v/>
      </c>
      <c r="V37" s="22">
        <v>483</v>
      </c>
      <c r="W37" s="22" t="s">
        <v>97</v>
      </c>
      <c r="X37" s="22" t="s">
        <v>98</v>
      </c>
      <c r="Y37" s="66">
        <v>747</v>
      </c>
      <c r="Z37" s="41"/>
      <c r="AA37" s="1" t="s">
        <v>174</v>
      </c>
      <c r="AB37" s="28" t="s">
        <v>234</v>
      </c>
    </row>
    <row r="38" spans="1:28" x14ac:dyDescent="0.3">
      <c r="A38" s="1" t="s">
        <v>46</v>
      </c>
      <c r="B38" s="1" t="s">
        <v>61</v>
      </c>
      <c r="C38" s="27" t="s">
        <v>177</v>
      </c>
      <c r="D38" s="38">
        <v>42</v>
      </c>
      <c r="E38" s="27">
        <v>19</v>
      </c>
      <c r="F38" s="27">
        <v>2</v>
      </c>
      <c r="G38" s="27">
        <v>3</v>
      </c>
      <c r="H38" s="27"/>
      <c r="I38" s="27"/>
      <c r="J38" s="27">
        <v>3</v>
      </c>
      <c r="K38" s="27">
        <v>6</v>
      </c>
      <c r="L38" s="27">
        <v>1</v>
      </c>
      <c r="M38" s="27">
        <v>2</v>
      </c>
      <c r="N38" s="27">
        <f t="shared" si="4"/>
        <v>3</v>
      </c>
      <c r="O38" s="39">
        <v>0</v>
      </c>
      <c r="P38" s="39">
        <v>2</v>
      </c>
      <c r="Q38" s="39">
        <v>0</v>
      </c>
      <c r="R38" s="39">
        <v>2</v>
      </c>
      <c r="S38" s="39">
        <v>0</v>
      </c>
      <c r="T38" s="39">
        <f t="shared" si="5"/>
        <v>7</v>
      </c>
      <c r="U38" s="40">
        <f t="shared" si="6"/>
        <v>0.42105263157894735</v>
      </c>
      <c r="V38" s="22">
        <v>483</v>
      </c>
      <c r="W38" s="22" t="s">
        <v>97</v>
      </c>
      <c r="X38" s="22" t="s">
        <v>98</v>
      </c>
      <c r="Y38" s="66">
        <v>747</v>
      </c>
      <c r="Z38" s="41"/>
      <c r="AA38" s="1" t="s">
        <v>174</v>
      </c>
      <c r="AB38" s="28" t="s">
        <v>234</v>
      </c>
    </row>
    <row r="39" spans="1:28" x14ac:dyDescent="0.3">
      <c r="A39" s="1" t="s">
        <v>46</v>
      </c>
      <c r="B39" s="1" t="s">
        <v>61</v>
      </c>
      <c r="C39" s="27" t="s">
        <v>178</v>
      </c>
      <c r="D39" s="38">
        <v>40</v>
      </c>
      <c r="E39" s="27">
        <v>44</v>
      </c>
      <c r="F39" s="27">
        <v>10</v>
      </c>
      <c r="G39" s="27">
        <v>19</v>
      </c>
      <c r="H39" s="27"/>
      <c r="I39" s="27"/>
      <c r="J39" s="27">
        <v>0</v>
      </c>
      <c r="K39" s="27">
        <v>0</v>
      </c>
      <c r="L39" s="27">
        <v>5</v>
      </c>
      <c r="M39" s="27">
        <v>7</v>
      </c>
      <c r="N39" s="27">
        <f t="shared" si="4"/>
        <v>12</v>
      </c>
      <c r="O39" s="39">
        <v>2</v>
      </c>
      <c r="P39" s="39">
        <v>5</v>
      </c>
      <c r="Q39" s="39">
        <v>0</v>
      </c>
      <c r="R39" s="39">
        <v>2</v>
      </c>
      <c r="S39" s="39">
        <v>2</v>
      </c>
      <c r="T39" s="39">
        <f t="shared" si="5"/>
        <v>20</v>
      </c>
      <c r="U39" s="40">
        <f t="shared" si="6"/>
        <v>0.77272727272727271</v>
      </c>
      <c r="V39" s="22">
        <v>483</v>
      </c>
      <c r="W39" s="22" t="s">
        <v>97</v>
      </c>
      <c r="X39" s="22" t="s">
        <v>98</v>
      </c>
      <c r="Y39" s="66">
        <v>747</v>
      </c>
      <c r="Z39" s="41"/>
      <c r="AA39" s="1" t="s">
        <v>174</v>
      </c>
      <c r="AB39" s="28" t="s">
        <v>234</v>
      </c>
    </row>
    <row r="40" spans="1:28" x14ac:dyDescent="0.3">
      <c r="A40" s="1" t="s">
        <v>46</v>
      </c>
      <c r="B40" s="1" t="s">
        <v>61</v>
      </c>
      <c r="C40" s="27" t="s">
        <v>179</v>
      </c>
      <c r="D40" s="38">
        <v>44</v>
      </c>
      <c r="E40" s="27">
        <v>38</v>
      </c>
      <c r="F40" s="27">
        <v>1</v>
      </c>
      <c r="G40" s="27">
        <v>10</v>
      </c>
      <c r="H40" s="27"/>
      <c r="I40" s="27"/>
      <c r="J40" s="27">
        <v>2</v>
      </c>
      <c r="K40" s="27">
        <v>2</v>
      </c>
      <c r="L40" s="27">
        <v>0</v>
      </c>
      <c r="M40" s="27">
        <v>1</v>
      </c>
      <c r="N40" s="27">
        <f t="shared" si="4"/>
        <v>1</v>
      </c>
      <c r="O40" s="39">
        <v>10</v>
      </c>
      <c r="P40" s="39">
        <v>1</v>
      </c>
      <c r="Q40" s="39">
        <v>2</v>
      </c>
      <c r="R40" s="39">
        <v>3</v>
      </c>
      <c r="S40" s="39">
        <v>0</v>
      </c>
      <c r="T40" s="39">
        <f t="shared" si="5"/>
        <v>4</v>
      </c>
      <c r="U40" s="40">
        <f t="shared" si="6"/>
        <v>0.63157894736842102</v>
      </c>
      <c r="V40" s="22">
        <v>483</v>
      </c>
      <c r="W40" s="22" t="s">
        <v>97</v>
      </c>
      <c r="X40" s="22" t="s">
        <v>98</v>
      </c>
      <c r="Y40" s="66">
        <v>747</v>
      </c>
      <c r="Z40" s="41"/>
      <c r="AA40" s="1" t="s">
        <v>174</v>
      </c>
      <c r="AB40" s="28" t="s">
        <v>234</v>
      </c>
    </row>
    <row r="41" spans="1:28" x14ac:dyDescent="0.3">
      <c r="A41" s="1" t="s">
        <v>46</v>
      </c>
      <c r="B41" s="1" t="s">
        <v>61</v>
      </c>
      <c r="C41" s="27" t="s">
        <v>181</v>
      </c>
      <c r="D41" s="38">
        <v>24</v>
      </c>
      <c r="E41" s="27">
        <v>33</v>
      </c>
      <c r="F41" s="27">
        <v>5</v>
      </c>
      <c r="G41" s="27">
        <v>7</v>
      </c>
      <c r="H41" s="27"/>
      <c r="I41" s="27"/>
      <c r="J41" s="27">
        <v>3</v>
      </c>
      <c r="K41" s="27">
        <v>3</v>
      </c>
      <c r="L41" s="27">
        <v>0</v>
      </c>
      <c r="M41" s="27">
        <v>4</v>
      </c>
      <c r="N41" s="27">
        <f t="shared" si="4"/>
        <v>4</v>
      </c>
      <c r="O41" s="39">
        <v>1</v>
      </c>
      <c r="P41" s="39">
        <v>2</v>
      </c>
      <c r="Q41" s="39">
        <v>2</v>
      </c>
      <c r="R41" s="39">
        <v>2</v>
      </c>
      <c r="S41" s="39">
        <v>0</v>
      </c>
      <c r="T41" s="39">
        <f t="shared" si="5"/>
        <v>13</v>
      </c>
      <c r="U41" s="40">
        <f t="shared" si="6"/>
        <v>0.5757575757575758</v>
      </c>
      <c r="V41" s="22">
        <v>483</v>
      </c>
      <c r="W41" s="22" t="s">
        <v>97</v>
      </c>
      <c r="X41" s="22" t="s">
        <v>98</v>
      </c>
      <c r="Y41" s="66">
        <v>747</v>
      </c>
      <c r="Z41" s="41"/>
      <c r="AA41" s="1" t="s">
        <v>174</v>
      </c>
      <c r="AB41" s="28" t="s">
        <v>234</v>
      </c>
    </row>
    <row r="42" spans="1:28" x14ac:dyDescent="0.3">
      <c r="A42" s="1" t="s">
        <v>46</v>
      </c>
      <c r="B42" s="1" t="s">
        <v>61</v>
      </c>
      <c r="C42" s="27" t="s">
        <v>182</v>
      </c>
      <c r="D42" s="38">
        <v>23</v>
      </c>
      <c r="E42" s="27">
        <v>14</v>
      </c>
      <c r="F42" s="27">
        <v>0</v>
      </c>
      <c r="G42" s="27">
        <v>2</v>
      </c>
      <c r="H42" s="27"/>
      <c r="I42" s="27"/>
      <c r="J42" s="27">
        <v>3</v>
      </c>
      <c r="K42" s="27">
        <v>4</v>
      </c>
      <c r="L42" s="27">
        <v>0</v>
      </c>
      <c r="M42" s="27">
        <v>1</v>
      </c>
      <c r="N42" s="27">
        <f t="shared" si="4"/>
        <v>1</v>
      </c>
      <c r="O42" s="39">
        <v>3</v>
      </c>
      <c r="P42" s="39">
        <v>4</v>
      </c>
      <c r="Q42" s="39">
        <v>0</v>
      </c>
      <c r="R42" s="39">
        <v>1</v>
      </c>
      <c r="S42" s="39">
        <v>0</v>
      </c>
      <c r="T42" s="39">
        <f t="shared" si="5"/>
        <v>3</v>
      </c>
      <c r="U42" s="40">
        <f t="shared" si="6"/>
        <v>0.6428571428571429</v>
      </c>
      <c r="V42" s="22">
        <v>483</v>
      </c>
      <c r="W42" s="22" t="s">
        <v>97</v>
      </c>
      <c r="X42" s="22" t="s">
        <v>98</v>
      </c>
      <c r="Y42" s="66">
        <v>747</v>
      </c>
      <c r="Z42" s="41"/>
      <c r="AA42" s="1" t="s">
        <v>174</v>
      </c>
      <c r="AB42" s="28" t="s">
        <v>234</v>
      </c>
    </row>
    <row r="43" spans="1:28" x14ac:dyDescent="0.3">
      <c r="A43" s="1" t="s">
        <v>46</v>
      </c>
      <c r="B43" s="1" t="s">
        <v>61</v>
      </c>
      <c r="C43" s="27" t="s">
        <v>183</v>
      </c>
      <c r="D43" s="38">
        <v>10</v>
      </c>
      <c r="E43" s="27">
        <v>41</v>
      </c>
      <c r="F43" s="27">
        <v>5</v>
      </c>
      <c r="G43" s="27">
        <v>9</v>
      </c>
      <c r="H43" s="27"/>
      <c r="I43" s="27"/>
      <c r="J43" s="27">
        <v>2</v>
      </c>
      <c r="K43" s="27">
        <v>2</v>
      </c>
      <c r="L43" s="27">
        <v>3</v>
      </c>
      <c r="M43" s="27">
        <v>2</v>
      </c>
      <c r="N43" s="27">
        <f t="shared" si="4"/>
        <v>5</v>
      </c>
      <c r="O43" s="39">
        <v>8</v>
      </c>
      <c r="P43" s="39">
        <v>3</v>
      </c>
      <c r="Q43" s="39">
        <v>4</v>
      </c>
      <c r="R43" s="39">
        <v>2</v>
      </c>
      <c r="S43" s="39">
        <v>0</v>
      </c>
      <c r="T43" s="39">
        <f t="shared" si="5"/>
        <v>12</v>
      </c>
      <c r="U43" s="40">
        <f t="shared" si="6"/>
        <v>0.85365853658536583</v>
      </c>
      <c r="V43" s="22">
        <v>483</v>
      </c>
      <c r="W43" s="22" t="s">
        <v>97</v>
      </c>
      <c r="X43" s="22" t="s">
        <v>98</v>
      </c>
      <c r="Y43" s="66">
        <v>747</v>
      </c>
      <c r="Z43" s="41"/>
      <c r="AA43" s="1" t="s">
        <v>174</v>
      </c>
      <c r="AB43" s="28" t="s">
        <v>234</v>
      </c>
    </row>
    <row r="44" spans="1:28" x14ac:dyDescent="0.3">
      <c r="A44" s="1" t="s">
        <v>46</v>
      </c>
      <c r="B44" s="1" t="s">
        <v>61</v>
      </c>
      <c r="C44" s="27" t="s">
        <v>184</v>
      </c>
      <c r="D44" s="38">
        <v>32</v>
      </c>
      <c r="E44" s="27">
        <v>8</v>
      </c>
      <c r="F44" s="27">
        <v>0</v>
      </c>
      <c r="G44" s="27">
        <v>2</v>
      </c>
      <c r="H44" s="27"/>
      <c r="I44" s="27"/>
      <c r="J44" s="27">
        <v>0</v>
      </c>
      <c r="K44" s="27">
        <v>0</v>
      </c>
      <c r="L44" s="27">
        <v>0</v>
      </c>
      <c r="M44" s="27">
        <v>2</v>
      </c>
      <c r="N44" s="27">
        <f t="shared" si="4"/>
        <v>2</v>
      </c>
      <c r="O44" s="39">
        <v>0</v>
      </c>
      <c r="P44" s="39">
        <v>0</v>
      </c>
      <c r="Q44" s="39">
        <v>1</v>
      </c>
      <c r="R44" s="39">
        <v>1</v>
      </c>
      <c r="S44" s="39">
        <v>0</v>
      </c>
      <c r="T44" s="39">
        <f t="shared" si="5"/>
        <v>0</v>
      </c>
      <c r="U44" s="40">
        <f t="shared" si="6"/>
        <v>0.25</v>
      </c>
      <c r="V44" s="22">
        <v>483</v>
      </c>
      <c r="W44" s="22" t="s">
        <v>97</v>
      </c>
      <c r="X44" s="22" t="s">
        <v>98</v>
      </c>
      <c r="Y44" s="66">
        <v>747</v>
      </c>
      <c r="Z44" s="41"/>
      <c r="AA44" s="1" t="s">
        <v>174</v>
      </c>
      <c r="AB44" s="28" t="s">
        <v>234</v>
      </c>
    </row>
    <row r="45" spans="1:28" x14ac:dyDescent="0.3">
      <c r="A45" s="43" t="s">
        <v>46</v>
      </c>
      <c r="B45" s="43" t="s">
        <v>61</v>
      </c>
      <c r="C45" s="44" t="s">
        <v>40</v>
      </c>
      <c r="D45" s="43"/>
      <c r="E45" s="44">
        <f t="shared" ref="E45:T45" si="7">SUM(E35:E44)</f>
        <v>240</v>
      </c>
      <c r="F45" s="44">
        <f t="shared" si="7"/>
        <v>35</v>
      </c>
      <c r="G45" s="44">
        <f t="shared" si="7"/>
        <v>76</v>
      </c>
      <c r="H45" s="44">
        <f t="shared" si="7"/>
        <v>0</v>
      </c>
      <c r="I45" s="44">
        <f t="shared" si="7"/>
        <v>0</v>
      </c>
      <c r="J45" s="44">
        <f t="shared" si="7"/>
        <v>29</v>
      </c>
      <c r="K45" s="44">
        <f t="shared" si="7"/>
        <v>33</v>
      </c>
      <c r="L45" s="44">
        <f t="shared" si="7"/>
        <v>12</v>
      </c>
      <c r="M45" s="44">
        <f t="shared" si="7"/>
        <v>20</v>
      </c>
      <c r="N45" s="44">
        <f t="shared" si="7"/>
        <v>32</v>
      </c>
      <c r="O45" s="44">
        <f t="shared" si="7"/>
        <v>27</v>
      </c>
      <c r="P45" s="44">
        <f t="shared" si="7"/>
        <v>18</v>
      </c>
      <c r="Q45" s="44">
        <f t="shared" si="7"/>
        <v>13</v>
      </c>
      <c r="R45" s="44">
        <f t="shared" si="7"/>
        <v>14</v>
      </c>
      <c r="S45" s="44">
        <f t="shared" si="7"/>
        <v>2</v>
      </c>
      <c r="T45" s="44">
        <f t="shared" si="7"/>
        <v>99</v>
      </c>
      <c r="U45" s="45">
        <f>((T45+Q45+N45-R45)+(O45*2))/E45</f>
        <v>0.76666666666666672</v>
      </c>
      <c r="V45" s="46">
        <v>483</v>
      </c>
      <c r="W45" s="46" t="s">
        <v>97</v>
      </c>
      <c r="X45" s="46" t="s">
        <v>98</v>
      </c>
      <c r="Y45" s="67">
        <v>747</v>
      </c>
      <c r="Z45" s="47"/>
      <c r="AA45" s="43" t="s">
        <v>174</v>
      </c>
      <c r="AB45" s="71" t="s">
        <v>234</v>
      </c>
    </row>
    <row r="46" spans="1:28" x14ac:dyDescent="0.3">
      <c r="A46" s="1"/>
      <c r="B46" s="1"/>
      <c r="C46" s="1"/>
      <c r="D46" s="1"/>
      <c r="F46" s="48" t="s">
        <v>41</v>
      </c>
      <c r="G46" s="49">
        <f>F45/G45</f>
        <v>0.46052631578947367</v>
      </c>
      <c r="H46" s="27"/>
      <c r="I46" s="1"/>
      <c r="J46" s="48" t="s">
        <v>42</v>
      </c>
      <c r="K46" s="50">
        <f>J45/K45</f>
        <v>0.87878787878787878</v>
      </c>
      <c r="L46" s="1"/>
      <c r="M46" s="39" t="s">
        <v>43</v>
      </c>
      <c r="N46" s="51">
        <v>8</v>
      </c>
      <c r="P46" s="1"/>
      <c r="Q46" s="1"/>
      <c r="R46" s="1"/>
      <c r="S46" s="1"/>
      <c r="T46" s="1"/>
      <c r="U46" s="1"/>
      <c r="V46" s="22"/>
      <c r="W46" s="22"/>
      <c r="X46" s="22"/>
      <c r="Y46" s="52"/>
      <c r="Z46" s="41"/>
      <c r="AA46" s="1"/>
      <c r="AB46" s="28"/>
    </row>
    <row r="47" spans="1:28" x14ac:dyDescent="0.3">
      <c r="A47" s="1"/>
      <c r="B47" s="1"/>
      <c r="C47" s="5" t="s">
        <v>44</v>
      </c>
      <c r="V47" s="22"/>
      <c r="W47" s="22"/>
      <c r="X47" s="22"/>
      <c r="Y47" s="52"/>
      <c r="Z47" s="41"/>
      <c r="AA47" s="1"/>
      <c r="AB47" s="28"/>
    </row>
  </sheetData>
  <pageMargins left="0.25" right="0.25" top="0.75" bottom="0.75" header="0.3" footer="0.3"/>
  <pageSetup scale="64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7D07-8298-49DE-BFBD-49E4570C63C8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29663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237</v>
      </c>
      <c r="K4" s="16" t="s">
        <v>45</v>
      </c>
      <c r="L4" s="17"/>
      <c r="M4" s="18"/>
      <c r="N4" s="19">
        <v>17</v>
      </c>
      <c r="O4" s="19">
        <v>24</v>
      </c>
      <c r="P4" s="19">
        <v>14</v>
      </c>
      <c r="Q4" s="19">
        <v>24</v>
      </c>
      <c r="R4" s="20"/>
      <c r="S4" s="21">
        <f>SUM(N4:R4)</f>
        <v>79</v>
      </c>
      <c r="T4" s="22">
        <v>484</v>
      </c>
    </row>
    <row r="5" spans="1:28" x14ac:dyDescent="0.3">
      <c r="B5" s="1"/>
      <c r="C5" s="6" t="s">
        <v>227</v>
      </c>
      <c r="D5" s="7" t="s">
        <v>6</v>
      </c>
      <c r="E5" s="1"/>
      <c r="F5" s="1"/>
      <c r="G5" s="1"/>
      <c r="J5" s="15" t="s">
        <v>238</v>
      </c>
      <c r="K5" s="16" t="s">
        <v>62</v>
      </c>
      <c r="L5" s="17"/>
      <c r="M5" s="18"/>
      <c r="N5" s="19">
        <v>28</v>
      </c>
      <c r="O5" s="19">
        <v>19</v>
      </c>
      <c r="P5" s="19">
        <v>14</v>
      </c>
      <c r="Q5" s="19">
        <v>20</v>
      </c>
      <c r="R5" s="20"/>
      <c r="S5" s="21">
        <f>SUM(N5:R5)</f>
        <v>81</v>
      </c>
      <c r="T5" s="22">
        <v>484</v>
      </c>
      <c r="U5" s="1"/>
      <c r="V5" s="1"/>
      <c r="W5" s="1"/>
    </row>
    <row r="6" spans="1:28" x14ac:dyDescent="0.3">
      <c r="C6" s="23">
        <v>464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235</v>
      </c>
      <c r="D7" s="7" t="s">
        <v>8</v>
      </c>
      <c r="G7" s="1"/>
      <c r="S7" s="1"/>
      <c r="T7" s="25" t="s">
        <v>9</v>
      </c>
      <c r="U7" s="1"/>
      <c r="V7" s="26">
        <v>484</v>
      </c>
      <c r="W7" s="1"/>
    </row>
    <row r="8" spans="1:28" x14ac:dyDescent="0.3">
      <c r="B8" s="1"/>
      <c r="C8" s="24" t="s">
        <v>236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8.6805555555555566E-2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33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32</v>
      </c>
      <c r="E13" s="27">
        <v>34</v>
      </c>
      <c r="F13" s="27">
        <v>4</v>
      </c>
      <c r="G13" s="27">
        <v>7</v>
      </c>
      <c r="H13" s="27"/>
      <c r="I13" s="27"/>
      <c r="J13" s="27">
        <v>0</v>
      </c>
      <c r="K13" s="27">
        <v>0</v>
      </c>
      <c r="L13" s="27">
        <v>3</v>
      </c>
      <c r="M13" s="27">
        <v>6</v>
      </c>
      <c r="N13" s="27">
        <f>SUM(L13:M13)</f>
        <v>9</v>
      </c>
      <c r="O13" s="27">
        <v>0</v>
      </c>
      <c r="P13" s="39">
        <v>2</v>
      </c>
      <c r="Q13" s="27">
        <v>0</v>
      </c>
      <c r="R13" s="27">
        <v>3</v>
      </c>
      <c r="S13" s="27">
        <v>4</v>
      </c>
      <c r="T13" s="27">
        <f>+(F13*2)+J13</f>
        <v>8</v>
      </c>
      <c r="U13" s="40">
        <f>IFERROR(((T13+Q13+N13-R13)+(O13*2))/E13,"")</f>
        <v>0.41176470588235292</v>
      </c>
      <c r="V13" s="22">
        <v>484</v>
      </c>
      <c r="W13" s="22" t="s">
        <v>82</v>
      </c>
      <c r="X13" s="22" t="s">
        <v>83</v>
      </c>
      <c r="Y13" s="66">
        <v>464</v>
      </c>
      <c r="Z13" s="41" t="s">
        <v>239</v>
      </c>
      <c r="AA13" s="1" t="s">
        <v>240</v>
      </c>
      <c r="AB13" s="28" t="s">
        <v>241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27">
        <v>36</v>
      </c>
      <c r="F14" s="27">
        <v>7</v>
      </c>
      <c r="G14" s="27">
        <v>13</v>
      </c>
      <c r="H14" s="27"/>
      <c r="I14" s="27"/>
      <c r="J14" s="27">
        <v>0</v>
      </c>
      <c r="K14" s="27">
        <v>0</v>
      </c>
      <c r="L14" s="27">
        <v>2</v>
      </c>
      <c r="M14" s="27">
        <v>3</v>
      </c>
      <c r="N14" s="27">
        <f t="shared" ref="N14:N19" si="0">SUM(L14:M14)</f>
        <v>5</v>
      </c>
      <c r="O14" s="39">
        <v>7</v>
      </c>
      <c r="P14" s="39">
        <v>2</v>
      </c>
      <c r="Q14" s="39">
        <v>2</v>
      </c>
      <c r="R14" s="39">
        <v>3</v>
      </c>
      <c r="S14" s="39">
        <v>1</v>
      </c>
      <c r="T14" s="27">
        <f t="shared" ref="T14:T22" si="1">+(F14*2)+J14</f>
        <v>14</v>
      </c>
      <c r="U14" s="40">
        <f t="shared" ref="U14:U22" si="2">IFERROR(((T14+Q14+N14-R14)+(O14*2))/E14,"")</f>
        <v>0.88888888888888884</v>
      </c>
      <c r="V14" s="22">
        <v>484</v>
      </c>
      <c r="W14" s="22" t="s">
        <v>82</v>
      </c>
      <c r="X14" s="22" t="s">
        <v>83</v>
      </c>
      <c r="Y14" s="66">
        <v>464</v>
      </c>
      <c r="Z14" s="41" t="s">
        <v>239</v>
      </c>
      <c r="AA14" s="1" t="s">
        <v>240</v>
      </c>
      <c r="AB14" s="28" t="s">
        <v>241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44</v>
      </c>
      <c r="E15" s="27">
        <v>24</v>
      </c>
      <c r="F15" s="27">
        <v>2</v>
      </c>
      <c r="G15" s="27">
        <v>6</v>
      </c>
      <c r="H15" s="27"/>
      <c r="I15" s="27"/>
      <c r="J15" s="27">
        <v>0</v>
      </c>
      <c r="K15" s="27">
        <v>0</v>
      </c>
      <c r="L15" s="27">
        <v>0</v>
      </c>
      <c r="M15" s="27">
        <v>3</v>
      </c>
      <c r="N15" s="27">
        <f t="shared" si="0"/>
        <v>3</v>
      </c>
      <c r="O15" s="39">
        <v>2</v>
      </c>
      <c r="P15" s="39">
        <v>2</v>
      </c>
      <c r="Q15" s="39">
        <v>0</v>
      </c>
      <c r="R15" s="39">
        <v>0</v>
      </c>
      <c r="S15" s="39">
        <v>0</v>
      </c>
      <c r="T15" s="27">
        <f t="shared" si="1"/>
        <v>4</v>
      </c>
      <c r="U15" s="40">
        <f t="shared" si="2"/>
        <v>0.45833333333333331</v>
      </c>
      <c r="V15" s="22">
        <v>484</v>
      </c>
      <c r="W15" s="22" t="s">
        <v>82</v>
      </c>
      <c r="X15" s="22" t="s">
        <v>83</v>
      </c>
      <c r="Y15" s="66">
        <v>464</v>
      </c>
      <c r="Z15" s="41" t="s">
        <v>239</v>
      </c>
      <c r="AA15" s="1" t="s">
        <v>240</v>
      </c>
      <c r="AB15" s="28" t="s">
        <v>241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30</v>
      </c>
      <c r="E16" s="27">
        <v>29</v>
      </c>
      <c r="F16" s="27">
        <v>4</v>
      </c>
      <c r="G16" s="27">
        <v>13</v>
      </c>
      <c r="H16" s="27"/>
      <c r="I16" s="27"/>
      <c r="J16" s="27">
        <v>5</v>
      </c>
      <c r="K16" s="27">
        <v>6</v>
      </c>
      <c r="L16" s="27">
        <v>2</v>
      </c>
      <c r="M16" s="27">
        <v>1</v>
      </c>
      <c r="N16" s="27">
        <f t="shared" si="0"/>
        <v>3</v>
      </c>
      <c r="O16" s="39">
        <v>1</v>
      </c>
      <c r="P16" s="39">
        <v>2</v>
      </c>
      <c r="Q16" s="39">
        <v>2</v>
      </c>
      <c r="R16" s="39">
        <v>1</v>
      </c>
      <c r="S16" s="39">
        <v>0</v>
      </c>
      <c r="T16" s="27">
        <f t="shared" si="1"/>
        <v>13</v>
      </c>
      <c r="U16" s="40">
        <f t="shared" si="2"/>
        <v>0.65517241379310343</v>
      </c>
      <c r="V16" s="22">
        <v>484</v>
      </c>
      <c r="W16" s="22" t="s">
        <v>82</v>
      </c>
      <c r="X16" s="22" t="s">
        <v>83</v>
      </c>
      <c r="Y16" s="66">
        <v>464</v>
      </c>
      <c r="Z16" s="41" t="s">
        <v>239</v>
      </c>
      <c r="AA16" s="1" t="s">
        <v>240</v>
      </c>
      <c r="AB16" s="28" t="s">
        <v>241</v>
      </c>
    </row>
    <row r="17" spans="1:28" x14ac:dyDescent="0.3">
      <c r="A17" s="1" t="s">
        <v>61</v>
      </c>
      <c r="B17" s="1" t="s">
        <v>46</v>
      </c>
      <c r="C17" s="27" t="s">
        <v>52</v>
      </c>
      <c r="D17" s="38">
        <v>11</v>
      </c>
      <c r="E17" s="27">
        <v>28</v>
      </c>
      <c r="F17" s="27">
        <v>4</v>
      </c>
      <c r="G17" s="27">
        <v>11</v>
      </c>
      <c r="H17" s="27"/>
      <c r="I17" s="27"/>
      <c r="J17" s="27">
        <v>3</v>
      </c>
      <c r="K17" s="27">
        <v>5</v>
      </c>
      <c r="L17" s="27">
        <v>1</v>
      </c>
      <c r="M17" s="27">
        <v>0</v>
      </c>
      <c r="N17" s="27">
        <f t="shared" si="0"/>
        <v>1</v>
      </c>
      <c r="O17" s="39">
        <v>1</v>
      </c>
      <c r="P17" s="39">
        <v>1</v>
      </c>
      <c r="Q17" s="39">
        <v>2</v>
      </c>
      <c r="R17" s="39">
        <v>1</v>
      </c>
      <c r="S17" s="39">
        <v>0</v>
      </c>
      <c r="T17" s="27">
        <f t="shared" si="1"/>
        <v>11</v>
      </c>
      <c r="U17" s="40">
        <f t="shared" si="2"/>
        <v>0.5357142857142857</v>
      </c>
      <c r="V17" s="22">
        <v>484</v>
      </c>
      <c r="W17" s="22" t="s">
        <v>82</v>
      </c>
      <c r="X17" s="22" t="s">
        <v>83</v>
      </c>
      <c r="Y17" s="66">
        <v>464</v>
      </c>
      <c r="Z17" s="41" t="s">
        <v>239</v>
      </c>
      <c r="AA17" s="1" t="s">
        <v>240</v>
      </c>
      <c r="AB17" s="28" t="s">
        <v>241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31</v>
      </c>
      <c r="E18" s="27">
        <v>3</v>
      </c>
      <c r="F18" s="27">
        <v>0</v>
      </c>
      <c r="G18" s="27">
        <v>2</v>
      </c>
      <c r="H18" s="27"/>
      <c r="I18" s="27"/>
      <c r="J18" s="27">
        <v>0</v>
      </c>
      <c r="K18" s="27">
        <v>0</v>
      </c>
      <c r="L18" s="27">
        <v>1</v>
      </c>
      <c r="M18" s="27">
        <v>1</v>
      </c>
      <c r="N18" s="27">
        <f t="shared" si="0"/>
        <v>2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27">
        <f t="shared" si="1"/>
        <v>0</v>
      </c>
      <c r="U18" s="40">
        <f t="shared" si="2"/>
        <v>0.66666666666666663</v>
      </c>
      <c r="V18" s="22">
        <v>484</v>
      </c>
      <c r="W18" s="22" t="s">
        <v>82</v>
      </c>
      <c r="X18" s="22" t="s">
        <v>83</v>
      </c>
      <c r="Y18" s="66">
        <v>464</v>
      </c>
      <c r="Z18" s="41" t="s">
        <v>239</v>
      </c>
      <c r="AA18" s="1" t="s">
        <v>240</v>
      </c>
      <c r="AB18" s="28" t="s">
        <v>241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33</v>
      </c>
      <c r="E19" s="27">
        <v>35</v>
      </c>
      <c r="F19" s="27">
        <v>4</v>
      </c>
      <c r="G19" s="27">
        <v>10</v>
      </c>
      <c r="H19" s="27"/>
      <c r="I19" s="27"/>
      <c r="J19" s="27">
        <v>5</v>
      </c>
      <c r="K19" s="27">
        <v>7</v>
      </c>
      <c r="L19" s="27">
        <v>1</v>
      </c>
      <c r="M19" s="27">
        <v>5</v>
      </c>
      <c r="N19" s="27">
        <f t="shared" si="0"/>
        <v>6</v>
      </c>
      <c r="O19" s="39">
        <v>3</v>
      </c>
      <c r="P19" s="39">
        <v>4</v>
      </c>
      <c r="Q19" s="39">
        <v>0</v>
      </c>
      <c r="R19" s="39">
        <v>1</v>
      </c>
      <c r="S19" s="39">
        <v>0</v>
      </c>
      <c r="T19" s="27">
        <f t="shared" si="1"/>
        <v>13</v>
      </c>
      <c r="U19" s="40">
        <f t="shared" si="2"/>
        <v>0.68571428571428572</v>
      </c>
      <c r="V19" s="22">
        <v>484</v>
      </c>
      <c r="W19" s="22" t="s">
        <v>82</v>
      </c>
      <c r="X19" s="22" t="s">
        <v>83</v>
      </c>
      <c r="Y19" s="66">
        <v>464</v>
      </c>
      <c r="Z19" s="41" t="s">
        <v>239</v>
      </c>
      <c r="AA19" s="1" t="s">
        <v>240</v>
      </c>
      <c r="AB19" s="28" t="s">
        <v>241</v>
      </c>
    </row>
    <row r="20" spans="1:28" x14ac:dyDescent="0.3">
      <c r="A20" s="1" t="s">
        <v>61</v>
      </c>
      <c r="B20" s="1" t="s">
        <v>46</v>
      </c>
      <c r="C20" s="27" t="s">
        <v>150</v>
      </c>
      <c r="D20" s="38">
        <v>34</v>
      </c>
      <c r="E20" s="27" t="s">
        <v>400</v>
      </c>
      <c r="F20" s="27"/>
      <c r="G20" s="27"/>
      <c r="H20" s="27"/>
      <c r="I20" s="27"/>
      <c r="J20" s="27"/>
      <c r="K20" s="27"/>
      <c r="L20" s="27"/>
      <c r="M20" s="27"/>
      <c r="N20" s="27"/>
      <c r="O20" s="39"/>
      <c r="P20" s="39"/>
      <c r="Q20" s="39"/>
      <c r="R20" s="39"/>
      <c r="S20" s="39"/>
      <c r="T20" s="27"/>
      <c r="U20" s="40" t="str">
        <f t="shared" si="2"/>
        <v/>
      </c>
      <c r="V20" s="22">
        <v>484</v>
      </c>
      <c r="W20" s="22" t="s">
        <v>82</v>
      </c>
      <c r="X20" s="22" t="s">
        <v>83</v>
      </c>
      <c r="Y20" s="66">
        <v>464</v>
      </c>
      <c r="Z20" s="41" t="s">
        <v>239</v>
      </c>
      <c r="AA20" s="1" t="s">
        <v>240</v>
      </c>
      <c r="AB20" s="28" t="s">
        <v>241</v>
      </c>
    </row>
    <row r="21" spans="1:28" x14ac:dyDescent="0.3">
      <c r="A21" s="1" t="s">
        <v>61</v>
      </c>
      <c r="B21" s="1" t="s">
        <v>46</v>
      </c>
      <c r="C21" s="27" t="s">
        <v>55</v>
      </c>
      <c r="D21" s="38">
        <v>23</v>
      </c>
      <c r="E21" s="27">
        <v>32</v>
      </c>
      <c r="F21" s="27">
        <v>6</v>
      </c>
      <c r="G21" s="27">
        <v>14</v>
      </c>
      <c r="H21" s="27"/>
      <c r="I21" s="27"/>
      <c r="J21" s="27">
        <v>1</v>
      </c>
      <c r="K21" s="27">
        <v>1</v>
      </c>
      <c r="L21" s="27">
        <v>2</v>
      </c>
      <c r="M21" s="27">
        <v>1</v>
      </c>
      <c r="N21" s="27">
        <f>SUM(L21:M21)</f>
        <v>3</v>
      </c>
      <c r="O21" s="39">
        <v>1</v>
      </c>
      <c r="P21" s="39">
        <v>4</v>
      </c>
      <c r="Q21" s="39">
        <v>2</v>
      </c>
      <c r="R21" s="39">
        <v>5</v>
      </c>
      <c r="S21" s="39">
        <v>0</v>
      </c>
      <c r="T21" s="27">
        <f t="shared" si="1"/>
        <v>13</v>
      </c>
      <c r="U21" s="40">
        <f t="shared" si="2"/>
        <v>0.46875</v>
      </c>
      <c r="V21" s="22">
        <v>484</v>
      </c>
      <c r="W21" s="22" t="s">
        <v>82</v>
      </c>
      <c r="X21" s="22" t="s">
        <v>83</v>
      </c>
      <c r="Y21" s="66">
        <v>464</v>
      </c>
      <c r="Z21" s="41" t="s">
        <v>239</v>
      </c>
      <c r="AA21" s="1" t="s">
        <v>240</v>
      </c>
      <c r="AB21" s="28" t="s">
        <v>241</v>
      </c>
    </row>
    <row r="22" spans="1:28" x14ac:dyDescent="0.3">
      <c r="A22" s="1" t="s">
        <v>61</v>
      </c>
      <c r="B22" s="1" t="s">
        <v>46</v>
      </c>
      <c r="C22" s="27" t="s">
        <v>56</v>
      </c>
      <c r="D22" s="38">
        <v>22</v>
      </c>
      <c r="E22" s="27">
        <v>19</v>
      </c>
      <c r="F22" s="27">
        <v>1</v>
      </c>
      <c r="G22" s="27">
        <v>5</v>
      </c>
      <c r="H22" s="27"/>
      <c r="I22" s="27"/>
      <c r="J22" s="27">
        <v>1</v>
      </c>
      <c r="K22" s="27">
        <v>2</v>
      </c>
      <c r="L22" s="27">
        <v>1</v>
      </c>
      <c r="M22" s="27">
        <v>5</v>
      </c>
      <c r="N22" s="27">
        <f>SUM(L22:M22)</f>
        <v>6</v>
      </c>
      <c r="O22" s="39">
        <v>2</v>
      </c>
      <c r="P22" s="39">
        <v>1</v>
      </c>
      <c r="Q22" s="39">
        <v>1</v>
      </c>
      <c r="R22" s="39">
        <v>2</v>
      </c>
      <c r="S22" s="39">
        <v>1</v>
      </c>
      <c r="T22" s="27">
        <f t="shared" si="1"/>
        <v>3</v>
      </c>
      <c r="U22" s="40">
        <f t="shared" si="2"/>
        <v>0.63157894736842102</v>
      </c>
      <c r="V22" s="22">
        <v>484</v>
      </c>
      <c r="W22" s="22" t="s">
        <v>82</v>
      </c>
      <c r="X22" s="22" t="s">
        <v>83</v>
      </c>
      <c r="Y22" s="66">
        <v>464</v>
      </c>
      <c r="Z22" s="41" t="s">
        <v>239</v>
      </c>
      <c r="AA22" s="1" t="s">
        <v>240</v>
      </c>
      <c r="AB22" s="28" t="s">
        <v>241</v>
      </c>
    </row>
    <row r="23" spans="1:28" x14ac:dyDescent="0.3">
      <c r="A23" s="43" t="s">
        <v>61</v>
      </c>
      <c r="B23" s="43" t="s">
        <v>46</v>
      </c>
      <c r="C23" s="44" t="s">
        <v>40</v>
      </c>
      <c r="D23" s="43"/>
      <c r="E23" s="44">
        <f t="shared" ref="E23:T23" si="3">SUM(E13:E22)</f>
        <v>240</v>
      </c>
      <c r="F23" s="44">
        <f t="shared" si="3"/>
        <v>32</v>
      </c>
      <c r="G23" s="44">
        <f t="shared" si="3"/>
        <v>81</v>
      </c>
      <c r="H23" s="44">
        <f t="shared" si="3"/>
        <v>0</v>
      </c>
      <c r="I23" s="44">
        <f t="shared" si="3"/>
        <v>0</v>
      </c>
      <c r="J23" s="44">
        <f t="shared" si="3"/>
        <v>15</v>
      </c>
      <c r="K23" s="44">
        <f t="shared" si="3"/>
        <v>21</v>
      </c>
      <c r="L23" s="44">
        <f t="shared" si="3"/>
        <v>13</v>
      </c>
      <c r="M23" s="44">
        <f t="shared" si="3"/>
        <v>25</v>
      </c>
      <c r="N23" s="44">
        <f t="shared" si="3"/>
        <v>38</v>
      </c>
      <c r="O23" s="44">
        <f t="shared" si="3"/>
        <v>17</v>
      </c>
      <c r="P23" s="44">
        <f t="shared" si="3"/>
        <v>18</v>
      </c>
      <c r="Q23" s="44">
        <f t="shared" si="3"/>
        <v>9</v>
      </c>
      <c r="R23" s="44">
        <f t="shared" si="3"/>
        <v>16</v>
      </c>
      <c r="S23" s="44">
        <f t="shared" si="3"/>
        <v>6</v>
      </c>
      <c r="T23" s="44">
        <f t="shared" si="3"/>
        <v>79</v>
      </c>
      <c r="U23" s="45">
        <f>((T23+Q23+N23-R23)+(O23*2))/E23</f>
        <v>0.6</v>
      </c>
      <c r="V23" s="46">
        <v>484</v>
      </c>
      <c r="W23" s="46" t="s">
        <v>82</v>
      </c>
      <c r="X23" s="46" t="s">
        <v>83</v>
      </c>
      <c r="Y23" s="67">
        <v>464</v>
      </c>
      <c r="Z23" s="47" t="s">
        <v>239</v>
      </c>
      <c r="AA23" s="43" t="s">
        <v>240</v>
      </c>
      <c r="AB23" s="71" t="s">
        <v>241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0.39506172839506171</v>
      </c>
      <c r="H24" s="27"/>
      <c r="I24" s="1"/>
      <c r="J24" s="48" t="s">
        <v>42</v>
      </c>
      <c r="K24" s="50">
        <f>J23/K23</f>
        <v>0.7142857142857143</v>
      </c>
      <c r="L24" s="1"/>
      <c r="M24" s="39" t="s">
        <v>43</v>
      </c>
      <c r="N24" s="51">
        <v>7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33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173</v>
      </c>
      <c r="D35" s="38">
        <v>12</v>
      </c>
      <c r="E35" s="27">
        <v>44</v>
      </c>
      <c r="F35" s="27">
        <v>12</v>
      </c>
      <c r="G35" s="27">
        <v>29</v>
      </c>
      <c r="H35" s="27"/>
      <c r="I35" s="27"/>
      <c r="J35" s="27">
        <v>5</v>
      </c>
      <c r="K35" s="27">
        <v>5</v>
      </c>
      <c r="L35" s="27">
        <v>4</v>
      </c>
      <c r="M35" s="27">
        <v>7</v>
      </c>
      <c r="N35" s="27">
        <f>SUM(L35:M35)</f>
        <v>11</v>
      </c>
      <c r="O35" s="27">
        <v>1</v>
      </c>
      <c r="P35" s="39">
        <v>3</v>
      </c>
      <c r="Q35" s="27">
        <v>2</v>
      </c>
      <c r="R35" s="27">
        <v>1</v>
      </c>
      <c r="S35" s="27">
        <v>0</v>
      </c>
      <c r="T35" s="27">
        <f>(H35*3)+((F35-H35)*2)+J35</f>
        <v>29</v>
      </c>
      <c r="U35" s="40">
        <f>IFERROR(((T35+Q35+N35-R35)+(O35*2))/E35,"")</f>
        <v>0.97727272727272729</v>
      </c>
      <c r="V35" s="22">
        <v>484</v>
      </c>
      <c r="W35" s="22" t="s">
        <v>97</v>
      </c>
      <c r="X35" s="22" t="s">
        <v>98</v>
      </c>
      <c r="Y35" s="66">
        <v>464</v>
      </c>
      <c r="Z35" s="41"/>
      <c r="AA35" s="1" t="s">
        <v>174</v>
      </c>
      <c r="AB35" s="28" t="s">
        <v>242</v>
      </c>
    </row>
    <row r="36" spans="1:28" x14ac:dyDescent="0.3">
      <c r="A36" s="1" t="s">
        <v>46</v>
      </c>
      <c r="B36" s="1" t="s">
        <v>61</v>
      </c>
      <c r="C36" s="27" t="s">
        <v>176</v>
      </c>
      <c r="D36" s="38">
        <v>34</v>
      </c>
      <c r="E36" s="27" t="s">
        <v>477</v>
      </c>
      <c r="F36" s="27"/>
      <c r="G36" s="27"/>
      <c r="H36" s="27"/>
      <c r="I36" s="27"/>
      <c r="J36" s="27"/>
      <c r="K36" s="27"/>
      <c r="L36" s="27"/>
      <c r="M36" s="27"/>
      <c r="N36" s="27">
        <f t="shared" ref="N36:N41" si="4">SUM(L36:M36)</f>
        <v>0</v>
      </c>
      <c r="O36" s="39"/>
      <c r="P36" s="39"/>
      <c r="Q36" s="39"/>
      <c r="R36" s="39"/>
      <c r="S36" s="39"/>
      <c r="T36" s="39">
        <f t="shared" ref="T36:T41" si="5">(H36*3)+((F36-H36)*2)+J36</f>
        <v>0</v>
      </c>
      <c r="U36" s="40" t="str">
        <f t="shared" ref="U36:U44" si="6">IFERROR(((T36+Q36+N36-R36)+(O36*2))/E36,"")</f>
        <v/>
      </c>
      <c r="V36" s="22">
        <v>484</v>
      </c>
      <c r="W36" s="22" t="s">
        <v>97</v>
      </c>
      <c r="X36" s="22" t="s">
        <v>98</v>
      </c>
      <c r="Y36" s="66">
        <v>464</v>
      </c>
      <c r="Z36" s="41"/>
      <c r="AA36" s="1" t="s">
        <v>174</v>
      </c>
      <c r="AB36" s="28" t="s">
        <v>242</v>
      </c>
    </row>
    <row r="37" spans="1:28" x14ac:dyDescent="0.3">
      <c r="A37" s="1" t="s">
        <v>46</v>
      </c>
      <c r="B37" s="1" t="s">
        <v>61</v>
      </c>
      <c r="C37" s="27" t="s">
        <v>58</v>
      </c>
      <c r="D37" s="38">
        <v>55</v>
      </c>
      <c r="E37" s="27">
        <v>6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0</v>
      </c>
      <c r="Q37" s="39">
        <v>1</v>
      </c>
      <c r="R37" s="39">
        <v>1</v>
      </c>
      <c r="S37" s="39">
        <v>0</v>
      </c>
      <c r="T37" s="39">
        <f t="shared" si="5"/>
        <v>0</v>
      </c>
      <c r="U37" s="40">
        <f t="shared" si="6"/>
        <v>0</v>
      </c>
      <c r="V37" s="22">
        <v>484</v>
      </c>
      <c r="W37" s="22" t="s">
        <v>97</v>
      </c>
      <c r="X37" s="22" t="s">
        <v>98</v>
      </c>
      <c r="Y37" s="66">
        <v>464</v>
      </c>
      <c r="Z37" s="41"/>
      <c r="AA37" s="1" t="s">
        <v>174</v>
      </c>
      <c r="AB37" s="28" t="s">
        <v>242</v>
      </c>
    </row>
    <row r="38" spans="1:28" x14ac:dyDescent="0.3">
      <c r="A38" s="1" t="s">
        <v>46</v>
      </c>
      <c r="B38" s="1" t="s">
        <v>61</v>
      </c>
      <c r="C38" s="27" t="s">
        <v>177</v>
      </c>
      <c r="D38" s="38">
        <v>42</v>
      </c>
      <c r="E38" s="27">
        <v>11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7</v>
      </c>
      <c r="N38" s="27">
        <f t="shared" si="4"/>
        <v>7</v>
      </c>
      <c r="O38" s="39">
        <v>0</v>
      </c>
      <c r="P38" s="39">
        <v>1</v>
      </c>
      <c r="Q38" s="39">
        <v>0</v>
      </c>
      <c r="R38" s="39">
        <v>3</v>
      </c>
      <c r="S38" s="39">
        <v>0</v>
      </c>
      <c r="T38" s="39">
        <f t="shared" si="5"/>
        <v>0</v>
      </c>
      <c r="U38" s="40">
        <f t="shared" si="6"/>
        <v>0.36363636363636365</v>
      </c>
      <c r="V38" s="22">
        <v>484</v>
      </c>
      <c r="W38" s="22" t="s">
        <v>97</v>
      </c>
      <c r="X38" s="22" t="s">
        <v>98</v>
      </c>
      <c r="Y38" s="66">
        <v>464</v>
      </c>
      <c r="Z38" s="41"/>
      <c r="AA38" s="1" t="s">
        <v>174</v>
      </c>
      <c r="AB38" s="28" t="s">
        <v>242</v>
      </c>
    </row>
    <row r="39" spans="1:28" x14ac:dyDescent="0.3">
      <c r="A39" s="1" t="s">
        <v>46</v>
      </c>
      <c r="B39" s="1" t="s">
        <v>61</v>
      </c>
      <c r="C39" s="27" t="s">
        <v>178</v>
      </c>
      <c r="D39" s="38">
        <v>40</v>
      </c>
      <c r="E39" s="27">
        <v>43</v>
      </c>
      <c r="F39" s="27">
        <v>4</v>
      </c>
      <c r="G39" s="27">
        <v>15</v>
      </c>
      <c r="H39" s="27"/>
      <c r="I39" s="27"/>
      <c r="J39" s="27">
        <v>0</v>
      </c>
      <c r="K39" s="27">
        <v>0</v>
      </c>
      <c r="L39" s="27">
        <v>5</v>
      </c>
      <c r="M39" s="27">
        <v>10</v>
      </c>
      <c r="N39" s="27">
        <f t="shared" si="4"/>
        <v>15</v>
      </c>
      <c r="O39" s="39">
        <v>1</v>
      </c>
      <c r="P39" s="39">
        <v>2</v>
      </c>
      <c r="Q39" s="39">
        <v>1</v>
      </c>
      <c r="R39" s="39">
        <v>3</v>
      </c>
      <c r="S39" s="39">
        <v>6</v>
      </c>
      <c r="T39" s="39">
        <f t="shared" si="5"/>
        <v>8</v>
      </c>
      <c r="U39" s="40">
        <f t="shared" si="6"/>
        <v>0.53488372093023251</v>
      </c>
      <c r="V39" s="22">
        <v>484</v>
      </c>
      <c r="W39" s="22" t="s">
        <v>97</v>
      </c>
      <c r="X39" s="22" t="s">
        <v>98</v>
      </c>
      <c r="Y39" s="66">
        <v>464</v>
      </c>
      <c r="Z39" s="41"/>
      <c r="AA39" s="1" t="s">
        <v>174</v>
      </c>
      <c r="AB39" s="28" t="s">
        <v>242</v>
      </c>
    </row>
    <row r="40" spans="1:28" x14ac:dyDescent="0.3">
      <c r="A40" s="1" t="s">
        <v>46</v>
      </c>
      <c r="B40" s="1" t="s">
        <v>61</v>
      </c>
      <c r="C40" s="27" t="s">
        <v>179</v>
      </c>
      <c r="D40" s="38">
        <v>44</v>
      </c>
      <c r="E40" s="27">
        <v>35</v>
      </c>
      <c r="F40" s="27">
        <v>6</v>
      </c>
      <c r="G40" s="27">
        <v>9</v>
      </c>
      <c r="H40" s="27"/>
      <c r="I40" s="27"/>
      <c r="J40" s="27">
        <v>0</v>
      </c>
      <c r="K40" s="27">
        <v>2</v>
      </c>
      <c r="L40" s="27">
        <v>1</v>
      </c>
      <c r="M40" s="27">
        <v>1</v>
      </c>
      <c r="N40" s="27">
        <f t="shared" si="4"/>
        <v>2</v>
      </c>
      <c r="O40" s="39">
        <v>9</v>
      </c>
      <c r="P40" s="39">
        <v>5</v>
      </c>
      <c r="Q40" s="39">
        <v>3</v>
      </c>
      <c r="R40" s="39">
        <v>3</v>
      </c>
      <c r="S40" s="39">
        <v>0</v>
      </c>
      <c r="T40" s="39">
        <f t="shared" si="5"/>
        <v>12</v>
      </c>
      <c r="U40" s="40">
        <f t="shared" si="6"/>
        <v>0.91428571428571426</v>
      </c>
      <c r="V40" s="22">
        <v>484</v>
      </c>
      <c r="W40" s="22" t="s">
        <v>97</v>
      </c>
      <c r="X40" s="22" t="s">
        <v>98</v>
      </c>
      <c r="Y40" s="66">
        <v>464</v>
      </c>
      <c r="Z40" s="41"/>
      <c r="AA40" s="1" t="s">
        <v>174</v>
      </c>
      <c r="AB40" s="28" t="s">
        <v>242</v>
      </c>
    </row>
    <row r="41" spans="1:28" x14ac:dyDescent="0.3">
      <c r="A41" s="1" t="s">
        <v>46</v>
      </c>
      <c r="B41" s="1" t="s">
        <v>61</v>
      </c>
      <c r="C41" s="27" t="s">
        <v>181</v>
      </c>
      <c r="D41" s="38">
        <v>24</v>
      </c>
      <c r="E41" s="27">
        <v>42</v>
      </c>
      <c r="F41" s="27">
        <v>8</v>
      </c>
      <c r="G41" s="27">
        <v>16</v>
      </c>
      <c r="H41" s="27"/>
      <c r="I41" s="27"/>
      <c r="J41" s="27">
        <v>2</v>
      </c>
      <c r="K41" s="27">
        <v>2</v>
      </c>
      <c r="L41" s="27">
        <v>7</v>
      </c>
      <c r="M41" s="27">
        <v>4</v>
      </c>
      <c r="N41" s="27">
        <f t="shared" si="4"/>
        <v>11</v>
      </c>
      <c r="O41" s="39">
        <v>0</v>
      </c>
      <c r="P41" s="39">
        <v>2</v>
      </c>
      <c r="Q41" s="39">
        <v>2</v>
      </c>
      <c r="R41" s="39">
        <v>0</v>
      </c>
      <c r="S41" s="39">
        <v>1</v>
      </c>
      <c r="T41" s="39">
        <f t="shared" si="5"/>
        <v>18</v>
      </c>
      <c r="U41" s="40">
        <f t="shared" si="6"/>
        <v>0.73809523809523814</v>
      </c>
      <c r="V41" s="22">
        <v>484</v>
      </c>
      <c r="W41" s="22" t="s">
        <v>97</v>
      </c>
      <c r="X41" s="22" t="s">
        <v>98</v>
      </c>
      <c r="Y41" s="66">
        <v>464</v>
      </c>
      <c r="Z41" s="41"/>
      <c r="AA41" s="1" t="s">
        <v>174</v>
      </c>
      <c r="AB41" s="28" t="s">
        <v>242</v>
      </c>
    </row>
    <row r="42" spans="1:28" x14ac:dyDescent="0.3">
      <c r="A42" s="1" t="s">
        <v>46</v>
      </c>
      <c r="B42" s="1" t="s">
        <v>61</v>
      </c>
      <c r="C42" s="27" t="s">
        <v>182</v>
      </c>
      <c r="D42" s="38">
        <v>23</v>
      </c>
      <c r="E42" s="27">
        <v>12</v>
      </c>
      <c r="F42" s="27">
        <v>2</v>
      </c>
      <c r="G42" s="27">
        <v>4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>SUM(L42:M42)</f>
        <v>1</v>
      </c>
      <c r="O42" s="39">
        <v>0</v>
      </c>
      <c r="P42" s="39">
        <v>2</v>
      </c>
      <c r="Q42" s="39">
        <v>1</v>
      </c>
      <c r="R42" s="39">
        <v>1</v>
      </c>
      <c r="S42" s="39">
        <v>0</v>
      </c>
      <c r="T42" s="39">
        <f>(H42*3)+((F42-H42)*2)+J42</f>
        <v>4</v>
      </c>
      <c r="U42" s="40">
        <f t="shared" si="6"/>
        <v>0.41666666666666669</v>
      </c>
      <c r="V42" s="22">
        <v>484</v>
      </c>
      <c r="W42" s="22" t="s">
        <v>97</v>
      </c>
      <c r="X42" s="22" t="s">
        <v>98</v>
      </c>
      <c r="Y42" s="66">
        <v>464</v>
      </c>
      <c r="Z42" s="41"/>
      <c r="AA42" s="1" t="s">
        <v>174</v>
      </c>
      <c r="AB42" s="28" t="s">
        <v>242</v>
      </c>
    </row>
    <row r="43" spans="1:28" x14ac:dyDescent="0.3">
      <c r="A43" s="1" t="s">
        <v>46</v>
      </c>
      <c r="B43" s="1" t="s">
        <v>61</v>
      </c>
      <c r="C43" s="27" t="s">
        <v>183</v>
      </c>
      <c r="D43" s="38">
        <v>10</v>
      </c>
      <c r="E43" s="27">
        <v>41</v>
      </c>
      <c r="F43" s="27">
        <v>5</v>
      </c>
      <c r="G43" s="27">
        <v>13</v>
      </c>
      <c r="H43" s="27"/>
      <c r="I43" s="27"/>
      <c r="J43" s="27">
        <v>0</v>
      </c>
      <c r="K43" s="27">
        <v>0</v>
      </c>
      <c r="L43" s="27">
        <v>4</v>
      </c>
      <c r="M43" s="27">
        <v>5</v>
      </c>
      <c r="N43" s="27">
        <f>SUM(L43:M43)</f>
        <v>9</v>
      </c>
      <c r="O43" s="39">
        <v>8</v>
      </c>
      <c r="P43" s="39">
        <v>1</v>
      </c>
      <c r="Q43" s="39">
        <v>2</v>
      </c>
      <c r="R43" s="39">
        <v>1</v>
      </c>
      <c r="S43" s="39">
        <v>0</v>
      </c>
      <c r="T43" s="39">
        <f>(H43*3)+((F43-H43)*2)+J43</f>
        <v>10</v>
      </c>
      <c r="U43" s="40">
        <f t="shared" si="6"/>
        <v>0.87804878048780488</v>
      </c>
      <c r="V43" s="22">
        <v>484</v>
      </c>
      <c r="W43" s="22" t="s">
        <v>97</v>
      </c>
      <c r="X43" s="22" t="s">
        <v>98</v>
      </c>
      <c r="Y43" s="66">
        <v>464</v>
      </c>
      <c r="Z43" s="41"/>
      <c r="AA43" s="1" t="s">
        <v>174</v>
      </c>
      <c r="AB43" s="28" t="s">
        <v>242</v>
      </c>
    </row>
    <row r="44" spans="1:28" x14ac:dyDescent="0.3">
      <c r="A44" s="1" t="s">
        <v>46</v>
      </c>
      <c r="B44" s="1" t="s">
        <v>61</v>
      </c>
      <c r="C44" s="27" t="s">
        <v>184</v>
      </c>
      <c r="D44" s="38">
        <v>32</v>
      </c>
      <c r="E44" s="27">
        <v>6</v>
      </c>
      <c r="F44" s="27">
        <v>0</v>
      </c>
      <c r="G44" s="27">
        <v>2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2</v>
      </c>
      <c r="Q44" s="39">
        <v>0</v>
      </c>
      <c r="R44" s="39">
        <v>1</v>
      </c>
      <c r="S44" s="39">
        <v>0</v>
      </c>
      <c r="T44" s="39">
        <f>(H44*3)+((F44-H44)*2)+J44</f>
        <v>0</v>
      </c>
      <c r="U44" s="40">
        <f t="shared" si="6"/>
        <v>-0.16666666666666666</v>
      </c>
      <c r="V44" s="22">
        <v>484</v>
      </c>
      <c r="W44" s="22" t="s">
        <v>97</v>
      </c>
      <c r="X44" s="22" t="s">
        <v>98</v>
      </c>
      <c r="Y44" s="66">
        <v>464</v>
      </c>
      <c r="Z44" s="41"/>
      <c r="AA44" s="1" t="s">
        <v>174</v>
      </c>
      <c r="AB44" s="28" t="s">
        <v>242</v>
      </c>
    </row>
    <row r="45" spans="1:28" x14ac:dyDescent="0.3">
      <c r="A45" s="1" t="s">
        <v>46</v>
      </c>
      <c r="B45" s="93" t="s">
        <v>61</v>
      </c>
      <c r="C45" s="55" t="s">
        <v>39</v>
      </c>
      <c r="D45" s="38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39"/>
      <c r="P45" s="39"/>
      <c r="Q45" s="39"/>
      <c r="R45" s="39"/>
      <c r="S45" s="39"/>
      <c r="T45" s="39"/>
      <c r="U45" s="40"/>
      <c r="V45" s="22">
        <v>484</v>
      </c>
      <c r="W45" s="22" t="s">
        <v>97</v>
      </c>
      <c r="X45" s="22" t="s">
        <v>98</v>
      </c>
      <c r="Y45" s="66">
        <v>464</v>
      </c>
      <c r="Z45" s="41"/>
      <c r="AA45" s="1" t="s">
        <v>174</v>
      </c>
      <c r="AB45" s="28" t="s">
        <v>242</v>
      </c>
    </row>
    <row r="46" spans="1:28" x14ac:dyDescent="0.3">
      <c r="A46" s="43" t="s">
        <v>46</v>
      </c>
      <c r="B46" s="43" t="s">
        <v>61</v>
      </c>
      <c r="C46" s="44" t="s">
        <v>40</v>
      </c>
      <c r="D46" s="43"/>
      <c r="E46" s="44">
        <f t="shared" ref="E46:T46" si="7">SUM(E35:E44)</f>
        <v>240</v>
      </c>
      <c r="F46" s="44">
        <f t="shared" si="7"/>
        <v>37</v>
      </c>
      <c r="G46" s="44">
        <f t="shared" si="7"/>
        <v>90</v>
      </c>
      <c r="H46" s="44">
        <f t="shared" si="7"/>
        <v>0</v>
      </c>
      <c r="I46" s="44">
        <f t="shared" si="7"/>
        <v>0</v>
      </c>
      <c r="J46" s="44">
        <f t="shared" si="7"/>
        <v>7</v>
      </c>
      <c r="K46" s="44">
        <f t="shared" si="7"/>
        <v>9</v>
      </c>
      <c r="L46" s="44">
        <f t="shared" si="7"/>
        <v>21</v>
      </c>
      <c r="M46" s="44">
        <f t="shared" si="7"/>
        <v>35</v>
      </c>
      <c r="N46" s="44">
        <f t="shared" si="7"/>
        <v>56</v>
      </c>
      <c r="O46" s="44">
        <f t="shared" si="7"/>
        <v>19</v>
      </c>
      <c r="P46" s="44">
        <f t="shared" si="7"/>
        <v>18</v>
      </c>
      <c r="Q46" s="44">
        <f t="shared" si="7"/>
        <v>12</v>
      </c>
      <c r="R46" s="44">
        <f t="shared" si="7"/>
        <v>14</v>
      </c>
      <c r="S46" s="44">
        <f t="shared" si="7"/>
        <v>7</v>
      </c>
      <c r="T46" s="44">
        <f t="shared" si="7"/>
        <v>81</v>
      </c>
      <c r="U46" s="45">
        <f>((T46+Q46+N46-R46)+(O46*2))/E46</f>
        <v>0.72083333333333333</v>
      </c>
      <c r="V46" s="46">
        <v>484</v>
      </c>
      <c r="W46" s="46" t="s">
        <v>97</v>
      </c>
      <c r="X46" s="46" t="s">
        <v>98</v>
      </c>
      <c r="Y46" s="67">
        <v>464</v>
      </c>
      <c r="Z46" s="47"/>
      <c r="AA46" s="43" t="s">
        <v>174</v>
      </c>
      <c r="AB46" s="71" t="s">
        <v>242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0.41111111111111109</v>
      </c>
      <c r="H47" s="27"/>
      <c r="I47" s="1"/>
      <c r="J47" s="48" t="s">
        <v>42</v>
      </c>
      <c r="K47" s="50">
        <f>J46/K46</f>
        <v>0.77777777777777779</v>
      </c>
      <c r="L47" s="1"/>
      <c r="M47" s="39" t="s">
        <v>43</v>
      </c>
      <c r="N47" s="51">
        <v>9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</sheetData>
  <pageMargins left="0.25" right="0.25" top="0.75" bottom="0.75" header="0.3" footer="0.3"/>
  <pageSetup scale="64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685E-BB25-4426-B42A-7D8FEC12E46F}">
  <sheetPr>
    <tabColor rgb="FFFF0000"/>
    <pageSetUpPr fitToPage="1"/>
  </sheetPr>
  <dimension ref="A1:AB51"/>
  <sheetViews>
    <sheetView workbookViewId="0">
      <selection activeCell="P22" sqref="P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29666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125</v>
      </c>
      <c r="D4" s="7" t="s">
        <v>5</v>
      </c>
      <c r="E4" s="8"/>
      <c r="F4" s="5"/>
      <c r="G4" s="1"/>
      <c r="J4" s="15" t="s">
        <v>314</v>
      </c>
      <c r="K4" s="16" t="s">
        <v>45</v>
      </c>
      <c r="L4" s="17"/>
      <c r="M4" s="18"/>
      <c r="N4" s="19">
        <v>24</v>
      </c>
      <c r="O4" s="19">
        <v>27</v>
      </c>
      <c r="P4" s="19">
        <v>23</v>
      </c>
      <c r="Q4" s="19">
        <v>17</v>
      </c>
      <c r="R4" s="20"/>
      <c r="S4" s="21">
        <f>SUM(N4:R4)</f>
        <v>91</v>
      </c>
      <c r="T4" s="22">
        <v>487</v>
      </c>
    </row>
    <row r="5" spans="1:28" x14ac:dyDescent="0.3">
      <c r="B5" s="1"/>
      <c r="C5" s="6" t="s">
        <v>169</v>
      </c>
      <c r="D5" s="7" t="s">
        <v>6</v>
      </c>
      <c r="E5" s="1"/>
      <c r="F5" s="1"/>
      <c r="G5" s="1"/>
      <c r="J5" s="15" t="s">
        <v>315</v>
      </c>
      <c r="K5" s="16" t="s">
        <v>62</v>
      </c>
      <c r="L5" s="17"/>
      <c r="M5" s="18"/>
      <c r="N5" s="19">
        <v>27</v>
      </c>
      <c r="O5" s="19">
        <v>31</v>
      </c>
      <c r="P5" s="19">
        <v>24</v>
      </c>
      <c r="Q5" s="19">
        <v>23</v>
      </c>
      <c r="R5" s="20"/>
      <c r="S5" s="21">
        <f>SUM(N5:R5)</f>
        <v>105</v>
      </c>
      <c r="T5" s="22">
        <v>487</v>
      </c>
      <c r="U5" s="1"/>
      <c r="V5" s="1"/>
      <c r="W5" s="1"/>
    </row>
    <row r="6" spans="1:28" x14ac:dyDescent="0.3">
      <c r="C6" s="63">
        <v>558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487</v>
      </c>
      <c r="W7" s="1"/>
    </row>
    <row r="8" spans="1:28" x14ac:dyDescent="0.3">
      <c r="B8" s="1"/>
      <c r="C8" s="24" t="s">
        <v>445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61</v>
      </c>
      <c r="B13" s="1" t="s">
        <v>46</v>
      </c>
      <c r="C13" s="27" t="s">
        <v>47</v>
      </c>
      <c r="D13" s="38">
        <v>32</v>
      </c>
      <c r="E13" s="27">
        <v>18</v>
      </c>
      <c r="F13" s="27">
        <v>3</v>
      </c>
      <c r="G13" s="27">
        <v>6</v>
      </c>
      <c r="H13" s="27"/>
      <c r="I13" s="27"/>
      <c r="J13" s="27">
        <v>1</v>
      </c>
      <c r="K13" s="27">
        <v>1</v>
      </c>
      <c r="L13" s="83"/>
      <c r="M13" s="27">
        <v>9</v>
      </c>
      <c r="N13" s="27">
        <f>SUM(L13:M13)</f>
        <v>9</v>
      </c>
      <c r="O13" s="27">
        <v>4</v>
      </c>
      <c r="P13" s="39">
        <v>3</v>
      </c>
      <c r="Q13" s="83"/>
      <c r="R13" s="83"/>
      <c r="S13" s="83"/>
      <c r="T13" s="27">
        <f>+(F13*2)+J13</f>
        <v>7</v>
      </c>
      <c r="U13" s="40">
        <f>IFERROR(((T13+Q13+N13-R13)+(O13*2))/E13,"")</f>
        <v>1.3333333333333333</v>
      </c>
      <c r="V13" s="22">
        <v>487</v>
      </c>
      <c r="W13" s="22" t="s">
        <v>97</v>
      </c>
      <c r="X13" s="22" t="s">
        <v>83</v>
      </c>
      <c r="Y13" s="66">
        <v>558</v>
      </c>
      <c r="Z13" s="41" t="s">
        <v>386</v>
      </c>
      <c r="AA13" s="1" t="s">
        <v>240</v>
      </c>
      <c r="AB13" s="28" t="s">
        <v>246</v>
      </c>
    </row>
    <row r="14" spans="1:28" x14ac:dyDescent="0.3">
      <c r="A14" s="1" t="s">
        <v>61</v>
      </c>
      <c r="B14" s="1" t="s">
        <v>46</v>
      </c>
      <c r="C14" s="27" t="s">
        <v>48</v>
      </c>
      <c r="D14" s="38">
        <v>10</v>
      </c>
      <c r="E14" s="27">
        <v>29</v>
      </c>
      <c r="F14" s="27">
        <v>5</v>
      </c>
      <c r="G14" s="27">
        <v>10</v>
      </c>
      <c r="H14" s="27"/>
      <c r="I14" s="27"/>
      <c r="J14" s="27">
        <v>0</v>
      </c>
      <c r="K14" s="27">
        <v>2</v>
      </c>
      <c r="L14" s="83"/>
      <c r="M14" s="27">
        <v>5</v>
      </c>
      <c r="N14" s="27">
        <f t="shared" ref="N14:N17" si="0">SUM(L14:M14)</f>
        <v>5</v>
      </c>
      <c r="O14" s="39">
        <v>5</v>
      </c>
      <c r="P14" s="55">
        <v>6</v>
      </c>
      <c r="Q14" s="85"/>
      <c r="R14" s="85"/>
      <c r="S14" s="85"/>
      <c r="T14" s="27">
        <f t="shared" ref="T14:T22" si="1">+(F14*2)+J14</f>
        <v>10</v>
      </c>
      <c r="U14" s="40">
        <f t="shared" ref="U14:U22" si="2">IFERROR(((T14+Q14+N14-R14)+(O14*2))/E14,"")</f>
        <v>0.86206896551724133</v>
      </c>
      <c r="V14" s="22">
        <v>487</v>
      </c>
      <c r="W14" s="22" t="s">
        <v>97</v>
      </c>
      <c r="X14" s="22" t="s">
        <v>83</v>
      </c>
      <c r="Y14" s="66">
        <v>558</v>
      </c>
      <c r="Z14" s="41" t="s">
        <v>386</v>
      </c>
      <c r="AA14" s="1" t="s">
        <v>240</v>
      </c>
      <c r="AB14" s="28" t="s">
        <v>246</v>
      </c>
    </row>
    <row r="15" spans="1:28" x14ac:dyDescent="0.3">
      <c r="A15" s="1" t="s">
        <v>61</v>
      </c>
      <c r="B15" s="1" t="s">
        <v>46</v>
      </c>
      <c r="C15" s="27" t="s">
        <v>49</v>
      </c>
      <c r="D15" s="38">
        <v>44</v>
      </c>
      <c r="E15" s="27">
        <v>34</v>
      </c>
      <c r="F15" s="27">
        <v>9</v>
      </c>
      <c r="G15" s="27">
        <v>16</v>
      </c>
      <c r="H15" s="27"/>
      <c r="I15" s="27"/>
      <c r="J15" s="27">
        <v>3</v>
      </c>
      <c r="K15" s="27">
        <v>4</v>
      </c>
      <c r="L15" s="83"/>
      <c r="M15" s="27">
        <v>2</v>
      </c>
      <c r="N15" s="27">
        <f t="shared" si="0"/>
        <v>2</v>
      </c>
      <c r="O15" s="39">
        <v>3</v>
      </c>
      <c r="P15" s="39">
        <v>2</v>
      </c>
      <c r="Q15" s="85"/>
      <c r="R15" s="85"/>
      <c r="S15" s="85"/>
      <c r="T15" s="27">
        <v>21</v>
      </c>
      <c r="U15" s="40">
        <f t="shared" si="2"/>
        <v>0.8529411764705882</v>
      </c>
      <c r="V15" s="22">
        <v>487</v>
      </c>
      <c r="W15" s="22" t="s">
        <v>97</v>
      </c>
      <c r="X15" s="22" t="s">
        <v>83</v>
      </c>
      <c r="Y15" s="66">
        <v>558</v>
      </c>
      <c r="Z15" s="41" t="s">
        <v>386</v>
      </c>
      <c r="AA15" s="1" t="s">
        <v>240</v>
      </c>
      <c r="AB15" s="28" t="s">
        <v>246</v>
      </c>
    </row>
    <row r="16" spans="1:28" x14ac:dyDescent="0.3">
      <c r="A16" s="1" t="s">
        <v>61</v>
      </c>
      <c r="B16" s="1" t="s">
        <v>46</v>
      </c>
      <c r="C16" s="27" t="s">
        <v>50</v>
      </c>
      <c r="D16" s="38">
        <v>30</v>
      </c>
      <c r="E16" s="27">
        <v>24</v>
      </c>
      <c r="F16" s="27">
        <v>4</v>
      </c>
      <c r="G16" s="27">
        <v>10</v>
      </c>
      <c r="H16" s="27"/>
      <c r="I16" s="27"/>
      <c r="J16" s="27">
        <v>3</v>
      </c>
      <c r="K16" s="27">
        <v>7</v>
      </c>
      <c r="L16" s="83"/>
      <c r="M16" s="27">
        <v>8</v>
      </c>
      <c r="N16" s="27">
        <f t="shared" si="0"/>
        <v>8</v>
      </c>
      <c r="O16" s="39">
        <v>3</v>
      </c>
      <c r="P16" s="39">
        <v>4</v>
      </c>
      <c r="Q16" s="85"/>
      <c r="R16" s="85"/>
      <c r="S16" s="85"/>
      <c r="T16" s="27">
        <f t="shared" si="1"/>
        <v>11</v>
      </c>
      <c r="U16" s="40">
        <f t="shared" si="2"/>
        <v>1.0416666666666667</v>
      </c>
      <c r="V16" s="22">
        <v>487</v>
      </c>
      <c r="W16" s="22" t="s">
        <v>97</v>
      </c>
      <c r="X16" s="22" t="s">
        <v>83</v>
      </c>
      <c r="Y16" s="66">
        <v>558</v>
      </c>
      <c r="Z16" s="41" t="s">
        <v>386</v>
      </c>
      <c r="AA16" s="1" t="s">
        <v>240</v>
      </c>
      <c r="AB16" s="28" t="s">
        <v>246</v>
      </c>
    </row>
    <row r="17" spans="1:28" x14ac:dyDescent="0.3">
      <c r="A17" s="1" t="s">
        <v>61</v>
      </c>
      <c r="B17" s="1" t="s">
        <v>46</v>
      </c>
      <c r="C17" s="27" t="s">
        <v>52</v>
      </c>
      <c r="D17" s="38">
        <v>11</v>
      </c>
      <c r="E17" s="27">
        <v>32</v>
      </c>
      <c r="F17" s="27">
        <v>2</v>
      </c>
      <c r="G17" s="27">
        <v>11</v>
      </c>
      <c r="H17" s="27"/>
      <c r="I17" s="27"/>
      <c r="J17" s="27">
        <v>2</v>
      </c>
      <c r="K17" s="27">
        <v>2</v>
      </c>
      <c r="L17" s="83"/>
      <c r="M17" s="27">
        <v>6</v>
      </c>
      <c r="N17" s="27">
        <f t="shared" si="0"/>
        <v>6</v>
      </c>
      <c r="O17" s="39">
        <v>3</v>
      </c>
      <c r="P17" s="39">
        <v>1</v>
      </c>
      <c r="Q17" s="85"/>
      <c r="R17" s="85"/>
      <c r="S17" s="85"/>
      <c r="T17" s="27">
        <f t="shared" si="1"/>
        <v>6</v>
      </c>
      <c r="U17" s="40">
        <f t="shared" si="2"/>
        <v>0.5625</v>
      </c>
      <c r="V17" s="22">
        <v>487</v>
      </c>
      <c r="W17" s="22" t="s">
        <v>97</v>
      </c>
      <c r="X17" s="22" t="s">
        <v>83</v>
      </c>
      <c r="Y17" s="66">
        <v>558</v>
      </c>
      <c r="Z17" s="41" t="s">
        <v>386</v>
      </c>
      <c r="AA17" s="1" t="s">
        <v>240</v>
      </c>
      <c r="AB17" s="28" t="s">
        <v>246</v>
      </c>
    </row>
    <row r="18" spans="1:28" x14ac:dyDescent="0.3">
      <c r="A18" s="1" t="s">
        <v>61</v>
      </c>
      <c r="B18" s="1" t="s">
        <v>46</v>
      </c>
      <c r="C18" s="27" t="s">
        <v>53</v>
      </c>
      <c r="D18" s="38">
        <v>31</v>
      </c>
      <c r="E18" s="27">
        <v>18</v>
      </c>
      <c r="F18" s="27">
        <v>3</v>
      </c>
      <c r="G18" s="27">
        <v>6</v>
      </c>
      <c r="H18" s="27"/>
      <c r="I18" s="27"/>
      <c r="J18" s="27">
        <v>2</v>
      </c>
      <c r="K18" s="27">
        <v>5</v>
      </c>
      <c r="L18" s="83"/>
      <c r="M18" s="27">
        <v>5</v>
      </c>
      <c r="N18" s="27">
        <f>SUM(L18:M18)</f>
        <v>5</v>
      </c>
      <c r="O18" s="39">
        <v>2</v>
      </c>
      <c r="P18" s="39">
        <v>2</v>
      </c>
      <c r="Q18" s="85"/>
      <c r="R18" s="85"/>
      <c r="S18" s="85"/>
      <c r="T18" s="27">
        <f t="shared" si="1"/>
        <v>8</v>
      </c>
      <c r="U18" s="40">
        <f t="shared" si="2"/>
        <v>0.94444444444444442</v>
      </c>
      <c r="V18" s="22">
        <v>487</v>
      </c>
      <c r="W18" s="22" t="s">
        <v>97</v>
      </c>
      <c r="X18" s="22" t="s">
        <v>83</v>
      </c>
      <c r="Y18" s="66">
        <v>558</v>
      </c>
      <c r="Z18" s="41" t="s">
        <v>386</v>
      </c>
      <c r="AA18" s="1" t="s">
        <v>240</v>
      </c>
      <c r="AB18" s="28" t="s">
        <v>246</v>
      </c>
    </row>
    <row r="19" spans="1:28" x14ac:dyDescent="0.3">
      <c r="A19" s="1" t="s">
        <v>61</v>
      </c>
      <c r="B19" s="1" t="s">
        <v>46</v>
      </c>
      <c r="C19" s="27" t="s">
        <v>54</v>
      </c>
      <c r="D19" s="38">
        <v>33</v>
      </c>
      <c r="E19" s="27">
        <v>22</v>
      </c>
      <c r="F19" s="27">
        <v>2</v>
      </c>
      <c r="G19" s="27">
        <v>4</v>
      </c>
      <c r="H19" s="27"/>
      <c r="I19" s="27"/>
      <c r="J19" s="27">
        <v>4</v>
      </c>
      <c r="K19" s="27">
        <v>4</v>
      </c>
      <c r="L19" s="83"/>
      <c r="M19" s="27">
        <v>6</v>
      </c>
      <c r="N19" s="27">
        <f>SUM(L19:M19)</f>
        <v>6</v>
      </c>
      <c r="O19" s="39">
        <v>0</v>
      </c>
      <c r="P19" s="39">
        <v>2</v>
      </c>
      <c r="Q19" s="85"/>
      <c r="R19" s="85"/>
      <c r="S19" s="85"/>
      <c r="T19" s="27">
        <f t="shared" si="1"/>
        <v>8</v>
      </c>
      <c r="U19" s="40">
        <f t="shared" si="2"/>
        <v>0.63636363636363635</v>
      </c>
      <c r="V19" s="22">
        <v>487</v>
      </c>
      <c r="W19" s="22" t="s">
        <v>97</v>
      </c>
      <c r="X19" s="22" t="s">
        <v>83</v>
      </c>
      <c r="Y19" s="66">
        <v>558</v>
      </c>
      <c r="Z19" s="41" t="s">
        <v>386</v>
      </c>
      <c r="AA19" s="1" t="s">
        <v>240</v>
      </c>
      <c r="AB19" s="28" t="s">
        <v>246</v>
      </c>
    </row>
    <row r="20" spans="1:28" x14ac:dyDescent="0.3">
      <c r="A20" s="1" t="s">
        <v>61</v>
      </c>
      <c r="B20" s="1" t="s">
        <v>46</v>
      </c>
      <c r="C20" s="27" t="s">
        <v>150</v>
      </c>
      <c r="D20" s="38">
        <v>34</v>
      </c>
      <c r="E20" s="27">
        <v>8</v>
      </c>
      <c r="F20" s="27">
        <v>0</v>
      </c>
      <c r="G20" s="27">
        <v>3</v>
      </c>
      <c r="H20" s="27"/>
      <c r="I20" s="27"/>
      <c r="J20" s="27">
        <v>2</v>
      </c>
      <c r="K20" s="27">
        <v>2</v>
      </c>
      <c r="L20" s="83"/>
      <c r="M20" s="27">
        <v>0</v>
      </c>
      <c r="N20" s="27">
        <f>SUM(L20:M20)</f>
        <v>0</v>
      </c>
      <c r="O20" s="39">
        <v>1</v>
      </c>
      <c r="P20" s="39">
        <v>2</v>
      </c>
      <c r="Q20" s="85"/>
      <c r="R20" s="85"/>
      <c r="S20" s="85"/>
      <c r="T20" s="27">
        <f t="shared" ref="T20" si="3">+(F20*2)+J20</f>
        <v>2</v>
      </c>
      <c r="U20" s="40">
        <f t="shared" ref="U20" si="4">IFERROR(((T20+Q20+N20-R20)+(O20*2))/E20,"")</f>
        <v>0.5</v>
      </c>
      <c r="V20" s="22">
        <v>487</v>
      </c>
      <c r="W20" s="22" t="s">
        <v>97</v>
      </c>
      <c r="X20" s="22" t="s">
        <v>83</v>
      </c>
      <c r="Y20" s="66">
        <v>558</v>
      </c>
      <c r="Z20" s="41" t="s">
        <v>386</v>
      </c>
      <c r="AA20" s="1" t="s">
        <v>240</v>
      </c>
      <c r="AB20" s="28" t="s">
        <v>246</v>
      </c>
    </row>
    <row r="21" spans="1:28" x14ac:dyDescent="0.3">
      <c r="A21" s="1" t="s">
        <v>61</v>
      </c>
      <c r="B21" s="1" t="s">
        <v>46</v>
      </c>
      <c r="C21" s="27" t="s">
        <v>55</v>
      </c>
      <c r="D21" s="38">
        <v>23</v>
      </c>
      <c r="E21" s="27">
        <v>35</v>
      </c>
      <c r="F21" s="27">
        <v>5</v>
      </c>
      <c r="G21" s="27">
        <v>12</v>
      </c>
      <c r="H21" s="27"/>
      <c r="I21" s="27"/>
      <c r="J21" s="27">
        <v>0</v>
      </c>
      <c r="K21" s="27">
        <v>0</v>
      </c>
      <c r="L21" s="83"/>
      <c r="M21" s="27">
        <v>2</v>
      </c>
      <c r="N21" s="27">
        <f>SUM(L21:M21)</f>
        <v>2</v>
      </c>
      <c r="O21" s="39">
        <v>2</v>
      </c>
      <c r="P21" s="39">
        <v>3</v>
      </c>
      <c r="Q21" s="85"/>
      <c r="R21" s="85"/>
      <c r="S21" s="85"/>
      <c r="T21" s="27">
        <f t="shared" si="1"/>
        <v>10</v>
      </c>
      <c r="U21" s="40">
        <f t="shared" si="2"/>
        <v>0.45714285714285713</v>
      </c>
      <c r="V21" s="22">
        <v>487</v>
      </c>
      <c r="W21" s="22" t="s">
        <v>97</v>
      </c>
      <c r="X21" s="22" t="s">
        <v>83</v>
      </c>
      <c r="Y21" s="66">
        <v>558</v>
      </c>
      <c r="Z21" s="41" t="s">
        <v>386</v>
      </c>
      <c r="AA21" s="1" t="s">
        <v>240</v>
      </c>
      <c r="AB21" s="28" t="s">
        <v>246</v>
      </c>
    </row>
    <row r="22" spans="1:28" x14ac:dyDescent="0.3">
      <c r="A22" s="1" t="s">
        <v>61</v>
      </c>
      <c r="B22" s="1" t="s">
        <v>46</v>
      </c>
      <c r="C22" s="27" t="s">
        <v>56</v>
      </c>
      <c r="D22" s="38">
        <v>22</v>
      </c>
      <c r="E22" s="27">
        <v>20</v>
      </c>
      <c r="F22" s="27">
        <v>3</v>
      </c>
      <c r="G22" s="27">
        <v>7</v>
      </c>
      <c r="H22" s="27"/>
      <c r="I22" s="27"/>
      <c r="J22" s="27">
        <v>2</v>
      </c>
      <c r="K22" s="27">
        <v>3</v>
      </c>
      <c r="L22" s="83"/>
      <c r="M22" s="27">
        <v>6</v>
      </c>
      <c r="N22" s="27">
        <f>SUM(L22:M22)</f>
        <v>6</v>
      </c>
      <c r="O22" s="39">
        <v>3</v>
      </c>
      <c r="P22" s="55">
        <v>6</v>
      </c>
      <c r="Q22" s="85"/>
      <c r="R22" s="85"/>
      <c r="S22" s="85"/>
      <c r="T22" s="27">
        <f t="shared" si="1"/>
        <v>8</v>
      </c>
      <c r="U22" s="40">
        <f t="shared" si="2"/>
        <v>1</v>
      </c>
      <c r="V22" s="22">
        <v>487</v>
      </c>
      <c r="W22" s="22" t="s">
        <v>97</v>
      </c>
      <c r="X22" s="22" t="s">
        <v>83</v>
      </c>
      <c r="Y22" s="66">
        <v>558</v>
      </c>
      <c r="Z22" s="41" t="s">
        <v>386</v>
      </c>
      <c r="AA22" s="1" t="s">
        <v>240</v>
      </c>
      <c r="AB22" s="28" t="s">
        <v>246</v>
      </c>
    </row>
    <row r="23" spans="1:28" x14ac:dyDescent="0.3">
      <c r="A23" s="1" t="s">
        <v>61</v>
      </c>
      <c r="B23" s="1" t="s">
        <v>46</v>
      </c>
      <c r="C23" s="55" t="s">
        <v>39</v>
      </c>
      <c r="D23" s="1"/>
      <c r="E23" s="55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42"/>
      <c r="S23" s="42"/>
      <c r="T23" s="55"/>
      <c r="U23" s="40" t="str">
        <f t="shared" ref="U23" si="5">_xlfn.IFNA("",((T23+Q23+N23-R23)+(O23*2))/E23)</f>
        <v/>
      </c>
      <c r="V23" s="22">
        <v>487</v>
      </c>
      <c r="W23" s="22" t="s">
        <v>97</v>
      </c>
      <c r="X23" s="22" t="s">
        <v>83</v>
      </c>
      <c r="Y23" s="66">
        <v>558</v>
      </c>
      <c r="Z23" s="41" t="s">
        <v>386</v>
      </c>
      <c r="AA23" s="1" t="s">
        <v>240</v>
      </c>
      <c r="AB23" s="28" t="s">
        <v>246</v>
      </c>
    </row>
    <row r="24" spans="1:28" x14ac:dyDescent="0.3">
      <c r="A24" s="43" t="s">
        <v>61</v>
      </c>
      <c r="B24" s="43" t="s">
        <v>46</v>
      </c>
      <c r="C24" s="44" t="s">
        <v>40</v>
      </c>
      <c r="D24" s="43"/>
      <c r="E24" s="44">
        <f t="shared" ref="E24:T24" si="6">SUM(E13:E23)</f>
        <v>240</v>
      </c>
      <c r="F24" s="44">
        <f t="shared" si="6"/>
        <v>36</v>
      </c>
      <c r="G24" s="44">
        <f t="shared" si="6"/>
        <v>85</v>
      </c>
      <c r="H24" s="44">
        <f t="shared" si="6"/>
        <v>0</v>
      </c>
      <c r="I24" s="44">
        <f t="shared" si="6"/>
        <v>0</v>
      </c>
      <c r="J24" s="44">
        <f t="shared" si="6"/>
        <v>19</v>
      </c>
      <c r="K24" s="44">
        <f t="shared" si="6"/>
        <v>30</v>
      </c>
      <c r="L24" s="44">
        <f t="shared" si="6"/>
        <v>0</v>
      </c>
      <c r="M24" s="44">
        <f t="shared" si="6"/>
        <v>49</v>
      </c>
      <c r="N24" s="44">
        <f t="shared" si="6"/>
        <v>49</v>
      </c>
      <c r="O24" s="44">
        <f t="shared" si="6"/>
        <v>26</v>
      </c>
      <c r="P24" s="44">
        <f t="shared" si="6"/>
        <v>31</v>
      </c>
      <c r="Q24" s="44">
        <f t="shared" si="6"/>
        <v>0</v>
      </c>
      <c r="R24" s="44">
        <f t="shared" si="6"/>
        <v>0</v>
      </c>
      <c r="S24" s="44">
        <f t="shared" si="6"/>
        <v>0</v>
      </c>
      <c r="T24" s="44">
        <f t="shared" si="6"/>
        <v>91</v>
      </c>
      <c r="U24" s="45">
        <f>((T24+Q24+N24-R24)+(O24*2))/E24</f>
        <v>0.8</v>
      </c>
      <c r="V24" s="46">
        <v>487</v>
      </c>
      <c r="W24" s="46" t="s">
        <v>97</v>
      </c>
      <c r="X24" s="46" t="s">
        <v>83</v>
      </c>
      <c r="Y24" s="67">
        <v>558</v>
      </c>
      <c r="Z24" s="47" t="s">
        <v>386</v>
      </c>
      <c r="AA24" s="43" t="s">
        <v>240</v>
      </c>
      <c r="AB24" s="71" t="s">
        <v>246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0.42352941176470588</v>
      </c>
      <c r="H25" s="27"/>
      <c r="I25" s="1"/>
      <c r="J25" s="48" t="s">
        <v>42</v>
      </c>
      <c r="K25" s="50">
        <f>J24/K24</f>
        <v>0.6333333333333333</v>
      </c>
      <c r="L25" s="1"/>
      <c r="M25" s="39" t="s">
        <v>43</v>
      </c>
      <c r="N25" s="51">
        <v>6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34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61</v>
      </c>
      <c r="C35" s="27" t="s">
        <v>173</v>
      </c>
      <c r="D35" s="38">
        <v>12</v>
      </c>
      <c r="E35" s="27">
        <v>37</v>
      </c>
      <c r="F35" s="27">
        <v>10</v>
      </c>
      <c r="G35" s="27">
        <v>22</v>
      </c>
      <c r="H35" s="27"/>
      <c r="I35" s="27"/>
      <c r="J35" s="27">
        <v>8</v>
      </c>
      <c r="K35" s="27">
        <v>10</v>
      </c>
      <c r="L35" s="83"/>
      <c r="M35" s="27">
        <v>11</v>
      </c>
      <c r="N35" s="27">
        <f>SUM(L35:M35)</f>
        <v>11</v>
      </c>
      <c r="O35" s="27">
        <v>3</v>
      </c>
      <c r="P35" s="39">
        <v>3</v>
      </c>
      <c r="Q35" s="83"/>
      <c r="R35" s="83"/>
      <c r="S35" s="83"/>
      <c r="T35" s="27">
        <v>28</v>
      </c>
      <c r="U35" s="40">
        <f>IFERROR(((T35+Q35+N35-R35)+(O35*2))/E35,"")</f>
        <v>1.2162162162162162</v>
      </c>
      <c r="V35" s="22">
        <v>487</v>
      </c>
      <c r="W35" s="22" t="s">
        <v>82</v>
      </c>
      <c r="X35" s="22" t="s">
        <v>98</v>
      </c>
      <c r="Y35" s="66">
        <v>558</v>
      </c>
      <c r="Z35" s="41" t="s">
        <v>433</v>
      </c>
      <c r="AA35" s="1" t="s">
        <v>174</v>
      </c>
      <c r="AB35" s="28" t="s">
        <v>316</v>
      </c>
    </row>
    <row r="36" spans="1:28" x14ac:dyDescent="0.3">
      <c r="A36" s="1" t="s">
        <v>46</v>
      </c>
      <c r="B36" s="1" t="s">
        <v>61</v>
      </c>
      <c r="C36" s="27" t="s">
        <v>176</v>
      </c>
      <c r="D36" s="38">
        <v>34</v>
      </c>
      <c r="E36" s="27">
        <v>11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83"/>
      <c r="M36" s="27">
        <v>0</v>
      </c>
      <c r="N36" s="27">
        <f t="shared" ref="N36:N41" si="7">SUM(L36:M36)</f>
        <v>0</v>
      </c>
      <c r="O36" s="39">
        <v>0</v>
      </c>
      <c r="P36" s="39">
        <v>0</v>
      </c>
      <c r="Q36" s="85"/>
      <c r="R36" s="85"/>
      <c r="S36" s="85"/>
      <c r="T36" s="39">
        <f t="shared" ref="T36:T39" si="8">(H36*3)+((F36-H36)*2)+J36</f>
        <v>0</v>
      </c>
      <c r="U36" s="40">
        <f t="shared" ref="U36:U44" si="9">IFERROR(((T36+Q36+N36-R36)+(O36*2))/E36,"")</f>
        <v>0</v>
      </c>
      <c r="V36" s="22">
        <v>487</v>
      </c>
      <c r="W36" s="22" t="s">
        <v>82</v>
      </c>
      <c r="X36" s="22" t="s">
        <v>98</v>
      </c>
      <c r="Y36" s="66">
        <v>558</v>
      </c>
      <c r="Z36" s="41" t="s">
        <v>432</v>
      </c>
      <c r="AA36" s="1" t="s">
        <v>174</v>
      </c>
      <c r="AB36" s="28" t="s">
        <v>316</v>
      </c>
    </row>
    <row r="37" spans="1:28" x14ac:dyDescent="0.3">
      <c r="A37" s="1" t="s">
        <v>46</v>
      </c>
      <c r="B37" s="1" t="s">
        <v>61</v>
      </c>
      <c r="C37" s="27" t="s">
        <v>58</v>
      </c>
      <c r="D37" s="38">
        <v>55</v>
      </c>
      <c r="E37" s="27">
        <v>5</v>
      </c>
      <c r="F37" s="27">
        <v>0</v>
      </c>
      <c r="G37" s="27">
        <v>1</v>
      </c>
      <c r="H37" s="27"/>
      <c r="I37" s="27"/>
      <c r="J37" s="27">
        <v>0</v>
      </c>
      <c r="K37" s="27">
        <v>0</v>
      </c>
      <c r="L37" s="83"/>
      <c r="M37" s="27">
        <v>0</v>
      </c>
      <c r="N37" s="27">
        <f t="shared" si="7"/>
        <v>0</v>
      </c>
      <c r="O37" s="39">
        <v>0</v>
      </c>
      <c r="P37" s="39">
        <v>2</v>
      </c>
      <c r="Q37" s="85"/>
      <c r="R37" s="85"/>
      <c r="S37" s="85"/>
      <c r="T37" s="39">
        <f t="shared" si="8"/>
        <v>0</v>
      </c>
      <c r="U37" s="40">
        <f t="shared" si="9"/>
        <v>0</v>
      </c>
      <c r="V37" s="22">
        <v>487</v>
      </c>
      <c r="W37" s="22" t="s">
        <v>82</v>
      </c>
      <c r="X37" s="22" t="s">
        <v>98</v>
      </c>
      <c r="Y37" s="66">
        <v>558</v>
      </c>
      <c r="Z37" s="41" t="s">
        <v>432</v>
      </c>
      <c r="AA37" s="1" t="s">
        <v>174</v>
      </c>
      <c r="AB37" s="28" t="s">
        <v>316</v>
      </c>
    </row>
    <row r="38" spans="1:28" x14ac:dyDescent="0.3">
      <c r="A38" s="1" t="s">
        <v>46</v>
      </c>
      <c r="B38" s="1" t="s">
        <v>61</v>
      </c>
      <c r="C38" s="27" t="s">
        <v>177</v>
      </c>
      <c r="D38" s="38">
        <v>42</v>
      </c>
      <c r="E38" s="27">
        <v>10</v>
      </c>
      <c r="F38" s="27">
        <v>1</v>
      </c>
      <c r="G38" s="27">
        <v>2</v>
      </c>
      <c r="H38" s="27"/>
      <c r="I38" s="27"/>
      <c r="J38" s="27">
        <v>0</v>
      </c>
      <c r="K38" s="27">
        <v>0</v>
      </c>
      <c r="L38" s="83"/>
      <c r="M38" s="27">
        <v>2</v>
      </c>
      <c r="N38" s="27">
        <f t="shared" si="7"/>
        <v>2</v>
      </c>
      <c r="O38" s="39">
        <v>1</v>
      </c>
      <c r="P38" s="39">
        <v>4</v>
      </c>
      <c r="Q38" s="85"/>
      <c r="R38" s="85"/>
      <c r="S38" s="85"/>
      <c r="T38" s="39">
        <f t="shared" si="8"/>
        <v>2</v>
      </c>
      <c r="U38" s="40">
        <f t="shared" si="9"/>
        <v>0.6</v>
      </c>
      <c r="V38" s="22">
        <v>487</v>
      </c>
      <c r="W38" s="22" t="s">
        <v>82</v>
      </c>
      <c r="X38" s="22" t="s">
        <v>98</v>
      </c>
      <c r="Y38" s="66">
        <v>558</v>
      </c>
      <c r="Z38" s="41" t="s">
        <v>432</v>
      </c>
      <c r="AA38" s="1" t="s">
        <v>174</v>
      </c>
      <c r="AB38" s="28" t="s">
        <v>316</v>
      </c>
    </row>
    <row r="39" spans="1:28" x14ac:dyDescent="0.3">
      <c r="A39" s="1" t="s">
        <v>46</v>
      </c>
      <c r="B39" s="1" t="s">
        <v>61</v>
      </c>
      <c r="C39" s="27" t="s">
        <v>178</v>
      </c>
      <c r="D39" s="38">
        <v>40</v>
      </c>
      <c r="E39" s="27">
        <v>39</v>
      </c>
      <c r="F39" s="27">
        <v>7</v>
      </c>
      <c r="G39" s="27">
        <v>15</v>
      </c>
      <c r="H39" s="27"/>
      <c r="I39" s="27"/>
      <c r="J39" s="27">
        <v>3</v>
      </c>
      <c r="K39" s="27">
        <v>10</v>
      </c>
      <c r="L39" s="83"/>
      <c r="M39" s="27">
        <v>12</v>
      </c>
      <c r="N39" s="27">
        <f t="shared" si="7"/>
        <v>12</v>
      </c>
      <c r="O39" s="39">
        <v>2</v>
      </c>
      <c r="P39" s="39">
        <v>5</v>
      </c>
      <c r="Q39" s="85"/>
      <c r="R39" s="85"/>
      <c r="S39" s="85"/>
      <c r="T39" s="39">
        <f t="shared" si="8"/>
        <v>17</v>
      </c>
      <c r="U39" s="40">
        <f t="shared" si="9"/>
        <v>0.84615384615384615</v>
      </c>
      <c r="V39" s="22">
        <v>487</v>
      </c>
      <c r="W39" s="22" t="s">
        <v>82</v>
      </c>
      <c r="X39" s="22" t="s">
        <v>98</v>
      </c>
      <c r="Y39" s="66">
        <v>558</v>
      </c>
      <c r="Z39" s="41" t="s">
        <v>432</v>
      </c>
      <c r="AA39" s="1" t="s">
        <v>174</v>
      </c>
      <c r="AB39" s="28" t="s">
        <v>316</v>
      </c>
    </row>
    <row r="40" spans="1:28" x14ac:dyDescent="0.3">
      <c r="A40" s="1" t="s">
        <v>46</v>
      </c>
      <c r="B40" s="1" t="s">
        <v>61</v>
      </c>
      <c r="C40" s="27" t="s">
        <v>179</v>
      </c>
      <c r="D40" s="38">
        <v>44</v>
      </c>
      <c r="E40" s="27">
        <v>46</v>
      </c>
      <c r="F40" s="27">
        <v>9</v>
      </c>
      <c r="G40" s="27">
        <v>15</v>
      </c>
      <c r="H40" s="27"/>
      <c r="I40" s="27"/>
      <c r="J40" s="27">
        <v>8</v>
      </c>
      <c r="K40" s="27">
        <v>9</v>
      </c>
      <c r="L40" s="83"/>
      <c r="M40" s="27">
        <v>3</v>
      </c>
      <c r="N40" s="27">
        <f t="shared" si="7"/>
        <v>3</v>
      </c>
      <c r="O40" s="39">
        <v>5</v>
      </c>
      <c r="P40" s="39">
        <v>3</v>
      </c>
      <c r="Q40" s="85"/>
      <c r="R40" s="85"/>
      <c r="S40" s="85"/>
      <c r="T40" s="39">
        <v>26</v>
      </c>
      <c r="U40" s="40">
        <f t="shared" si="9"/>
        <v>0.84782608695652173</v>
      </c>
      <c r="V40" s="22">
        <v>487</v>
      </c>
      <c r="W40" s="22" t="s">
        <v>82</v>
      </c>
      <c r="X40" s="22" t="s">
        <v>98</v>
      </c>
      <c r="Y40" s="66">
        <v>558</v>
      </c>
      <c r="Z40" s="41" t="s">
        <v>432</v>
      </c>
      <c r="AA40" s="1" t="s">
        <v>174</v>
      </c>
      <c r="AB40" s="28" t="s">
        <v>316</v>
      </c>
    </row>
    <row r="41" spans="1:28" x14ac:dyDescent="0.3">
      <c r="A41" s="1" t="s">
        <v>46</v>
      </c>
      <c r="B41" s="1" t="s">
        <v>61</v>
      </c>
      <c r="C41" s="27" t="s">
        <v>181</v>
      </c>
      <c r="D41" s="38">
        <v>24</v>
      </c>
      <c r="E41" s="27">
        <v>36</v>
      </c>
      <c r="F41" s="27">
        <v>4</v>
      </c>
      <c r="G41" s="27">
        <v>11</v>
      </c>
      <c r="H41" s="27"/>
      <c r="I41" s="27"/>
      <c r="J41" s="27">
        <v>6</v>
      </c>
      <c r="K41" s="27">
        <v>13</v>
      </c>
      <c r="L41" s="83"/>
      <c r="M41" s="27">
        <v>17</v>
      </c>
      <c r="N41" s="27">
        <f t="shared" si="7"/>
        <v>17</v>
      </c>
      <c r="O41" s="39">
        <v>2</v>
      </c>
      <c r="P41" s="39">
        <v>3</v>
      </c>
      <c r="Q41" s="85"/>
      <c r="R41" s="85"/>
      <c r="S41" s="85"/>
      <c r="T41" s="39">
        <v>14</v>
      </c>
      <c r="U41" s="40">
        <f t="shared" si="9"/>
        <v>0.97222222222222221</v>
      </c>
      <c r="V41" s="22">
        <v>487</v>
      </c>
      <c r="W41" s="22" t="s">
        <v>82</v>
      </c>
      <c r="X41" s="22" t="s">
        <v>98</v>
      </c>
      <c r="Y41" s="66">
        <v>558</v>
      </c>
      <c r="Z41" s="41" t="s">
        <v>432</v>
      </c>
      <c r="AA41" s="1" t="s">
        <v>174</v>
      </c>
      <c r="AB41" s="28" t="s">
        <v>316</v>
      </c>
    </row>
    <row r="42" spans="1:28" x14ac:dyDescent="0.3">
      <c r="A42" s="1" t="s">
        <v>46</v>
      </c>
      <c r="B42" s="1" t="s">
        <v>61</v>
      </c>
      <c r="C42" s="27" t="s">
        <v>182</v>
      </c>
      <c r="D42" s="38">
        <v>23</v>
      </c>
      <c r="E42" s="27">
        <v>21</v>
      </c>
      <c r="F42" s="27">
        <v>2</v>
      </c>
      <c r="G42" s="27">
        <v>3</v>
      </c>
      <c r="H42" s="27"/>
      <c r="I42" s="27"/>
      <c r="J42" s="27">
        <v>4</v>
      </c>
      <c r="K42" s="27">
        <v>5</v>
      </c>
      <c r="L42" s="83"/>
      <c r="M42" s="27">
        <v>3</v>
      </c>
      <c r="N42" s="27">
        <f>SUM(L42:M42)</f>
        <v>3</v>
      </c>
      <c r="O42" s="39">
        <v>2</v>
      </c>
      <c r="P42" s="39">
        <v>3</v>
      </c>
      <c r="Q42" s="85"/>
      <c r="R42" s="85"/>
      <c r="S42" s="85"/>
      <c r="T42" s="39">
        <f>(H42*3)+((F42-H42)*2)+J42</f>
        <v>8</v>
      </c>
      <c r="U42" s="40">
        <f t="shared" si="9"/>
        <v>0.7142857142857143</v>
      </c>
      <c r="V42" s="22">
        <v>487</v>
      </c>
      <c r="W42" s="22" t="s">
        <v>82</v>
      </c>
      <c r="X42" s="22" t="s">
        <v>98</v>
      </c>
      <c r="Y42" s="66">
        <v>558</v>
      </c>
      <c r="Z42" s="41" t="s">
        <v>432</v>
      </c>
      <c r="AA42" s="1" t="s">
        <v>174</v>
      </c>
      <c r="AB42" s="28" t="s">
        <v>316</v>
      </c>
    </row>
    <row r="43" spans="1:28" x14ac:dyDescent="0.3">
      <c r="A43" s="1" t="s">
        <v>46</v>
      </c>
      <c r="B43" s="1" t="s">
        <v>61</v>
      </c>
      <c r="C43" s="27" t="s">
        <v>183</v>
      </c>
      <c r="D43" s="38">
        <v>10</v>
      </c>
      <c r="E43" s="27">
        <v>31</v>
      </c>
      <c r="F43" s="27">
        <v>5</v>
      </c>
      <c r="G43" s="27">
        <v>11</v>
      </c>
      <c r="H43" s="27"/>
      <c r="I43" s="27"/>
      <c r="J43" s="27">
        <v>0</v>
      </c>
      <c r="K43" s="27">
        <v>0</v>
      </c>
      <c r="L43" s="83"/>
      <c r="M43" s="27">
        <v>7</v>
      </c>
      <c r="N43" s="27">
        <f>SUM(L43:M43)</f>
        <v>7</v>
      </c>
      <c r="O43" s="39">
        <v>4</v>
      </c>
      <c r="P43" s="39">
        <v>2</v>
      </c>
      <c r="Q43" s="85"/>
      <c r="R43" s="85"/>
      <c r="S43" s="85"/>
      <c r="T43" s="39">
        <f>(H43*3)+((F43-H43)*2)+J43</f>
        <v>10</v>
      </c>
      <c r="U43" s="40">
        <f t="shared" si="9"/>
        <v>0.80645161290322576</v>
      </c>
      <c r="V43" s="22">
        <v>487</v>
      </c>
      <c r="W43" s="22" t="s">
        <v>82</v>
      </c>
      <c r="X43" s="22" t="s">
        <v>98</v>
      </c>
      <c r="Y43" s="66">
        <v>558</v>
      </c>
      <c r="Z43" s="41" t="s">
        <v>432</v>
      </c>
      <c r="AA43" s="1" t="s">
        <v>174</v>
      </c>
      <c r="AB43" s="28" t="s">
        <v>316</v>
      </c>
    </row>
    <row r="44" spans="1:28" x14ac:dyDescent="0.3">
      <c r="A44" s="1" t="s">
        <v>46</v>
      </c>
      <c r="B44" s="1" t="s">
        <v>61</v>
      </c>
      <c r="C44" s="27" t="s">
        <v>184</v>
      </c>
      <c r="D44" s="38">
        <v>32</v>
      </c>
      <c r="E44" s="27">
        <v>4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83"/>
      <c r="M44" s="27">
        <v>0</v>
      </c>
      <c r="N44" s="27">
        <f>SUM(L44:M44)</f>
        <v>0</v>
      </c>
      <c r="O44" s="39">
        <v>1</v>
      </c>
      <c r="P44" s="39">
        <v>1</v>
      </c>
      <c r="Q44" s="85"/>
      <c r="R44" s="85"/>
      <c r="S44" s="85"/>
      <c r="T44" s="39">
        <f>(H44*3)+((F44-H44)*2)+J44</f>
        <v>0</v>
      </c>
      <c r="U44" s="40">
        <f t="shared" si="9"/>
        <v>0.5</v>
      </c>
      <c r="V44" s="22">
        <v>487</v>
      </c>
      <c r="W44" s="22" t="s">
        <v>82</v>
      </c>
      <c r="X44" s="22" t="s">
        <v>98</v>
      </c>
      <c r="Y44" s="66">
        <v>558</v>
      </c>
      <c r="Z44" s="41" t="s">
        <v>432</v>
      </c>
      <c r="AA44" s="1" t="s">
        <v>174</v>
      </c>
      <c r="AB44" s="28" t="s">
        <v>316</v>
      </c>
    </row>
    <row r="45" spans="1:28" x14ac:dyDescent="0.3">
      <c r="A45" s="1" t="s">
        <v>46</v>
      </c>
      <c r="B45" s="1" t="s">
        <v>61</v>
      </c>
      <c r="C45" s="55" t="s">
        <v>39</v>
      </c>
      <c r="D45" s="1"/>
      <c r="E45" s="55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55">
        <v>19</v>
      </c>
      <c r="S45" s="42"/>
      <c r="T45" s="55"/>
      <c r="U45" s="40" t="str">
        <f t="shared" ref="U45" si="10">_xlfn.IFNA("",((T45+Q45+N45-R45)+(O45*2))/E45)</f>
        <v/>
      </c>
      <c r="V45" s="22">
        <v>487</v>
      </c>
      <c r="W45" s="22" t="s">
        <v>82</v>
      </c>
      <c r="X45" s="22" t="s">
        <v>98</v>
      </c>
      <c r="Y45" s="66">
        <v>558</v>
      </c>
      <c r="Z45" s="41" t="s">
        <v>432</v>
      </c>
      <c r="AA45" s="1" t="s">
        <v>174</v>
      </c>
      <c r="AB45" s="28" t="s">
        <v>316</v>
      </c>
    </row>
    <row r="46" spans="1:28" x14ac:dyDescent="0.3">
      <c r="A46" s="43" t="s">
        <v>46</v>
      </c>
      <c r="B46" s="43" t="s">
        <v>61</v>
      </c>
      <c r="C46" s="44" t="s">
        <v>40</v>
      </c>
      <c r="D46" s="43"/>
      <c r="E46" s="44">
        <f t="shared" ref="E46:T46" si="11">SUM(E35:E45)</f>
        <v>240</v>
      </c>
      <c r="F46" s="44">
        <f t="shared" si="11"/>
        <v>38</v>
      </c>
      <c r="G46" s="44">
        <f t="shared" si="11"/>
        <v>81</v>
      </c>
      <c r="H46" s="44">
        <f t="shared" si="11"/>
        <v>0</v>
      </c>
      <c r="I46" s="44">
        <f t="shared" si="11"/>
        <v>0</v>
      </c>
      <c r="J46" s="44">
        <f t="shared" si="11"/>
        <v>29</v>
      </c>
      <c r="K46" s="44">
        <f t="shared" si="11"/>
        <v>47</v>
      </c>
      <c r="L46" s="44">
        <f t="shared" si="11"/>
        <v>0</v>
      </c>
      <c r="M46" s="44">
        <f t="shared" si="11"/>
        <v>55</v>
      </c>
      <c r="N46" s="44">
        <f t="shared" si="11"/>
        <v>55</v>
      </c>
      <c r="O46" s="44">
        <f t="shared" si="11"/>
        <v>20</v>
      </c>
      <c r="P46" s="44">
        <f t="shared" si="11"/>
        <v>26</v>
      </c>
      <c r="Q46" s="44">
        <f t="shared" si="11"/>
        <v>0</v>
      </c>
      <c r="R46" s="44">
        <f t="shared" si="11"/>
        <v>19</v>
      </c>
      <c r="S46" s="44">
        <f t="shared" si="11"/>
        <v>0</v>
      </c>
      <c r="T46" s="44">
        <f t="shared" si="11"/>
        <v>105</v>
      </c>
      <c r="U46" s="45">
        <f>((T46+Q46+N46-R46)+(O46*2))/E46</f>
        <v>0.75416666666666665</v>
      </c>
      <c r="V46" s="46">
        <v>487</v>
      </c>
      <c r="W46" s="46" t="s">
        <v>82</v>
      </c>
      <c r="X46" s="46" t="s">
        <v>98</v>
      </c>
      <c r="Y46" s="67">
        <v>558</v>
      </c>
      <c r="Z46" s="47" t="s">
        <v>432</v>
      </c>
      <c r="AA46" s="43" t="s">
        <v>174</v>
      </c>
      <c r="AB46" s="71" t="s">
        <v>316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0.46913580246913578</v>
      </c>
      <c r="H47" s="27"/>
      <c r="I47" s="1"/>
      <c r="J47" s="48" t="s">
        <v>42</v>
      </c>
      <c r="K47" s="50">
        <f>J46/K46</f>
        <v>0.61702127659574468</v>
      </c>
      <c r="L47" s="1"/>
      <c r="M47" s="39" t="s">
        <v>43</v>
      </c>
      <c r="N47" s="51">
        <v>13</v>
      </c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5"/>
      <c r="H49" s="27"/>
      <c r="I49" s="1"/>
      <c r="J49" s="48"/>
      <c r="K49" s="76"/>
      <c r="L49" s="1"/>
      <c r="M49" s="39"/>
      <c r="N49" s="77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F626-8523-46EC-A52C-C48727806123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426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29670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317</v>
      </c>
      <c r="K4" s="16" t="s">
        <v>45</v>
      </c>
      <c r="L4" s="17"/>
      <c r="M4" s="18"/>
      <c r="N4" s="19">
        <v>15</v>
      </c>
      <c r="O4" s="19">
        <v>20</v>
      </c>
      <c r="P4" s="19">
        <v>29</v>
      </c>
      <c r="Q4" s="19">
        <v>31</v>
      </c>
      <c r="R4" s="20"/>
      <c r="S4" s="21">
        <f>SUM(N4:R4)</f>
        <v>95</v>
      </c>
      <c r="T4" s="22">
        <v>493</v>
      </c>
    </row>
    <row r="5" spans="1:28" x14ac:dyDescent="0.3">
      <c r="B5" s="1"/>
      <c r="C5" s="6" t="s">
        <v>463</v>
      </c>
      <c r="D5" s="7" t="s">
        <v>6</v>
      </c>
      <c r="E5" s="1"/>
      <c r="F5" s="1"/>
      <c r="G5" s="1"/>
      <c r="J5" s="15" t="s">
        <v>314</v>
      </c>
      <c r="K5" s="16" t="s">
        <v>72</v>
      </c>
      <c r="L5" s="17"/>
      <c r="M5" s="18"/>
      <c r="N5" s="19">
        <v>18</v>
      </c>
      <c r="O5" s="19">
        <v>17</v>
      </c>
      <c r="P5" s="19">
        <v>34</v>
      </c>
      <c r="Q5" s="19">
        <v>21</v>
      </c>
      <c r="R5" s="20"/>
      <c r="S5" s="21">
        <f>SUM(N5:R5)</f>
        <v>90</v>
      </c>
      <c r="T5" s="22">
        <v>493</v>
      </c>
      <c r="U5" s="1"/>
      <c r="V5" s="1"/>
      <c r="W5" s="1"/>
    </row>
    <row r="6" spans="1:28" x14ac:dyDescent="0.3">
      <c r="C6" s="63">
        <v>491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442</v>
      </c>
      <c r="D7" s="7" t="s">
        <v>8</v>
      </c>
      <c r="G7" s="1"/>
      <c r="S7" s="1"/>
      <c r="T7" s="25" t="s">
        <v>9</v>
      </c>
      <c r="U7" s="1"/>
      <c r="V7" s="26">
        <v>493</v>
      </c>
      <c r="W7" s="1"/>
    </row>
    <row r="8" spans="1:28" x14ac:dyDescent="0.3">
      <c r="B8" s="1"/>
      <c r="C8" s="24" t="s">
        <v>443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8.8888888888888892E-2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32</v>
      </c>
      <c r="E13" s="27">
        <v>29</v>
      </c>
      <c r="F13" s="27">
        <v>3</v>
      </c>
      <c r="G13" s="27">
        <v>7</v>
      </c>
      <c r="H13" s="27"/>
      <c r="I13" s="27"/>
      <c r="J13" s="27">
        <v>1</v>
      </c>
      <c r="K13" s="27">
        <v>4</v>
      </c>
      <c r="L13" s="83"/>
      <c r="M13" s="27">
        <v>8</v>
      </c>
      <c r="N13" s="27">
        <f>SUM(L13:M13)</f>
        <v>8</v>
      </c>
      <c r="O13" s="27">
        <v>4</v>
      </c>
      <c r="P13" s="39">
        <v>4</v>
      </c>
      <c r="Q13" s="83"/>
      <c r="R13" s="83"/>
      <c r="S13" s="83"/>
      <c r="T13" s="27">
        <f>+(F13*2)+J13</f>
        <v>7</v>
      </c>
      <c r="U13" s="40">
        <f>IFERROR(((T13+Q13+N13-R13)+(O13*2))/E13,"")</f>
        <v>0.7931034482758621</v>
      </c>
      <c r="V13" s="22">
        <v>493</v>
      </c>
      <c r="W13" s="22" t="s">
        <v>97</v>
      </c>
      <c r="X13" s="22" t="s">
        <v>98</v>
      </c>
      <c r="Y13" s="66">
        <v>491</v>
      </c>
      <c r="Z13" s="41"/>
      <c r="AA13" s="1" t="s">
        <v>240</v>
      </c>
      <c r="AB13" s="28" t="s">
        <v>104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27">
        <v>38</v>
      </c>
      <c r="F14" s="27">
        <v>4</v>
      </c>
      <c r="G14" s="27">
        <v>7</v>
      </c>
      <c r="H14" s="27"/>
      <c r="I14" s="27"/>
      <c r="J14" s="27">
        <v>1</v>
      </c>
      <c r="K14" s="27">
        <v>1</v>
      </c>
      <c r="L14" s="83"/>
      <c r="M14" s="27">
        <v>4</v>
      </c>
      <c r="N14" s="27">
        <f t="shared" ref="N14:N19" si="0">SUM(L14:M14)</f>
        <v>4</v>
      </c>
      <c r="O14" s="39">
        <v>7</v>
      </c>
      <c r="P14" s="39">
        <v>2</v>
      </c>
      <c r="Q14" s="85"/>
      <c r="R14" s="85"/>
      <c r="S14" s="85"/>
      <c r="T14" s="27">
        <f t="shared" ref="T14:T22" si="1">+(F14*2)+J14</f>
        <v>9</v>
      </c>
      <c r="U14" s="40">
        <f t="shared" ref="U14:U22" si="2">IFERROR(((T14+Q14+N14-R14)+(O14*2))/E14,"")</f>
        <v>0.71052631578947367</v>
      </c>
      <c r="V14" s="22">
        <v>493</v>
      </c>
      <c r="W14" s="22" t="s">
        <v>97</v>
      </c>
      <c r="X14" s="22" t="s">
        <v>98</v>
      </c>
      <c r="Y14" s="66">
        <v>491</v>
      </c>
      <c r="Z14" s="41"/>
      <c r="AA14" s="1" t="s">
        <v>240</v>
      </c>
      <c r="AB14" s="28" t="s">
        <v>104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44</v>
      </c>
      <c r="E15" s="27">
        <v>39</v>
      </c>
      <c r="F15" s="27">
        <v>7</v>
      </c>
      <c r="G15" s="27">
        <v>18</v>
      </c>
      <c r="H15" s="27"/>
      <c r="I15" s="27"/>
      <c r="J15" s="27">
        <v>2</v>
      </c>
      <c r="K15" s="27">
        <v>3</v>
      </c>
      <c r="L15" s="83"/>
      <c r="M15" s="27">
        <v>8</v>
      </c>
      <c r="N15" s="27">
        <f t="shared" si="0"/>
        <v>8</v>
      </c>
      <c r="O15" s="39">
        <v>6</v>
      </c>
      <c r="P15" s="39">
        <v>1</v>
      </c>
      <c r="Q15" s="85"/>
      <c r="R15" s="85"/>
      <c r="S15" s="85"/>
      <c r="T15" s="27">
        <f t="shared" si="1"/>
        <v>16</v>
      </c>
      <c r="U15" s="40">
        <f t="shared" si="2"/>
        <v>0.92307692307692313</v>
      </c>
      <c r="V15" s="22">
        <v>493</v>
      </c>
      <c r="W15" s="22" t="s">
        <v>97</v>
      </c>
      <c r="X15" s="22" t="s">
        <v>98</v>
      </c>
      <c r="Y15" s="66">
        <v>491</v>
      </c>
      <c r="Z15" s="41"/>
      <c r="AA15" s="1" t="s">
        <v>240</v>
      </c>
      <c r="AB15" s="28" t="s">
        <v>104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30</v>
      </c>
      <c r="E16" s="27">
        <v>22</v>
      </c>
      <c r="F16" s="27">
        <v>4</v>
      </c>
      <c r="G16" s="27">
        <v>9</v>
      </c>
      <c r="H16" s="27"/>
      <c r="I16" s="27"/>
      <c r="J16" s="27">
        <v>2</v>
      </c>
      <c r="K16" s="27">
        <v>2</v>
      </c>
      <c r="L16" s="83"/>
      <c r="M16" s="27">
        <v>3</v>
      </c>
      <c r="N16" s="27">
        <f t="shared" si="0"/>
        <v>3</v>
      </c>
      <c r="O16" s="39">
        <v>2</v>
      </c>
      <c r="P16" s="39">
        <v>2</v>
      </c>
      <c r="Q16" s="85"/>
      <c r="R16" s="85"/>
      <c r="S16" s="85"/>
      <c r="T16" s="27">
        <f t="shared" si="1"/>
        <v>10</v>
      </c>
      <c r="U16" s="40">
        <f t="shared" si="2"/>
        <v>0.77272727272727271</v>
      </c>
      <c r="V16" s="22">
        <v>493</v>
      </c>
      <c r="W16" s="22" t="s">
        <v>97</v>
      </c>
      <c r="X16" s="22" t="s">
        <v>98</v>
      </c>
      <c r="Y16" s="66">
        <v>491</v>
      </c>
      <c r="Z16" s="41"/>
      <c r="AA16" s="1" t="s">
        <v>240</v>
      </c>
      <c r="AB16" s="28" t="s">
        <v>104</v>
      </c>
    </row>
    <row r="17" spans="1:28" x14ac:dyDescent="0.3">
      <c r="A17" s="1" t="s">
        <v>71</v>
      </c>
      <c r="B17" s="1" t="s">
        <v>46</v>
      </c>
      <c r="C17" s="27" t="s">
        <v>52</v>
      </c>
      <c r="D17" s="38">
        <v>11</v>
      </c>
      <c r="E17" s="27">
        <v>24</v>
      </c>
      <c r="F17" s="27">
        <v>4</v>
      </c>
      <c r="G17" s="27">
        <v>9</v>
      </c>
      <c r="H17" s="27"/>
      <c r="I17" s="27"/>
      <c r="J17" s="27">
        <v>3</v>
      </c>
      <c r="K17" s="27">
        <v>3</v>
      </c>
      <c r="L17" s="83"/>
      <c r="M17" s="27">
        <v>5</v>
      </c>
      <c r="N17" s="27">
        <f t="shared" si="0"/>
        <v>5</v>
      </c>
      <c r="O17" s="39">
        <v>1</v>
      </c>
      <c r="P17" s="39">
        <v>0</v>
      </c>
      <c r="Q17" s="85"/>
      <c r="R17" s="85"/>
      <c r="S17" s="85"/>
      <c r="T17" s="27">
        <f t="shared" si="1"/>
        <v>11</v>
      </c>
      <c r="U17" s="40">
        <f t="shared" si="2"/>
        <v>0.75</v>
      </c>
      <c r="V17" s="22">
        <v>493</v>
      </c>
      <c r="W17" s="22" t="s">
        <v>97</v>
      </c>
      <c r="X17" s="22" t="s">
        <v>98</v>
      </c>
      <c r="Y17" s="66">
        <v>491</v>
      </c>
      <c r="Z17" s="41"/>
      <c r="AA17" s="1" t="s">
        <v>240</v>
      </c>
      <c r="AB17" s="28" t="s">
        <v>104</v>
      </c>
    </row>
    <row r="18" spans="1:28" x14ac:dyDescent="0.3">
      <c r="A18" s="1" t="s">
        <v>71</v>
      </c>
      <c r="B18" s="1" t="s">
        <v>46</v>
      </c>
      <c r="C18" s="27" t="s">
        <v>53</v>
      </c>
      <c r="D18" s="38">
        <v>31</v>
      </c>
      <c r="E18" s="27">
        <v>23</v>
      </c>
      <c r="F18" s="27">
        <v>3</v>
      </c>
      <c r="G18" s="27">
        <v>9</v>
      </c>
      <c r="H18" s="27"/>
      <c r="I18" s="27"/>
      <c r="J18" s="27">
        <v>0</v>
      </c>
      <c r="K18" s="27">
        <v>0</v>
      </c>
      <c r="L18" s="83"/>
      <c r="M18" s="27">
        <v>5</v>
      </c>
      <c r="N18" s="27">
        <f t="shared" si="0"/>
        <v>5</v>
      </c>
      <c r="O18" s="39">
        <v>1</v>
      </c>
      <c r="P18" s="39">
        <v>3</v>
      </c>
      <c r="Q18" s="85"/>
      <c r="R18" s="85"/>
      <c r="S18" s="85"/>
      <c r="T18" s="27">
        <f t="shared" si="1"/>
        <v>6</v>
      </c>
      <c r="U18" s="40">
        <f t="shared" si="2"/>
        <v>0.56521739130434778</v>
      </c>
      <c r="V18" s="22">
        <v>493</v>
      </c>
      <c r="W18" s="22" t="s">
        <v>97</v>
      </c>
      <c r="X18" s="22" t="s">
        <v>98</v>
      </c>
      <c r="Y18" s="66">
        <v>491</v>
      </c>
      <c r="Z18" s="41"/>
      <c r="AA18" s="1" t="s">
        <v>240</v>
      </c>
      <c r="AB18" s="28" t="s">
        <v>104</v>
      </c>
    </row>
    <row r="19" spans="1:28" x14ac:dyDescent="0.3">
      <c r="A19" s="1" t="s">
        <v>71</v>
      </c>
      <c r="B19" s="1" t="s">
        <v>46</v>
      </c>
      <c r="C19" s="27" t="s">
        <v>54</v>
      </c>
      <c r="D19" s="38">
        <v>33</v>
      </c>
      <c r="E19" s="27" t="s">
        <v>477</v>
      </c>
      <c r="F19" s="27"/>
      <c r="G19" s="27"/>
      <c r="H19" s="27"/>
      <c r="I19" s="27"/>
      <c r="J19" s="27"/>
      <c r="K19" s="27"/>
      <c r="L19" s="83"/>
      <c r="M19" s="27"/>
      <c r="N19" s="27">
        <f t="shared" si="0"/>
        <v>0</v>
      </c>
      <c r="O19" s="39"/>
      <c r="P19" s="39"/>
      <c r="Q19" s="85"/>
      <c r="R19" s="85"/>
      <c r="S19" s="85"/>
      <c r="T19" s="27">
        <f t="shared" si="1"/>
        <v>0</v>
      </c>
      <c r="U19" s="40" t="str">
        <f t="shared" si="2"/>
        <v/>
      </c>
      <c r="V19" s="22">
        <v>493</v>
      </c>
      <c r="W19" s="22" t="s">
        <v>97</v>
      </c>
      <c r="X19" s="22" t="s">
        <v>98</v>
      </c>
      <c r="Y19" s="66">
        <v>491</v>
      </c>
      <c r="Z19" s="41"/>
      <c r="AA19" s="1" t="s">
        <v>240</v>
      </c>
      <c r="AB19" s="28" t="s">
        <v>104</v>
      </c>
    </row>
    <row r="20" spans="1:28" x14ac:dyDescent="0.3">
      <c r="A20" s="1" t="s">
        <v>71</v>
      </c>
      <c r="B20" s="1" t="s">
        <v>46</v>
      </c>
      <c r="C20" s="27" t="s">
        <v>150</v>
      </c>
      <c r="D20" s="38">
        <v>34</v>
      </c>
      <c r="E20" s="27">
        <v>6</v>
      </c>
      <c r="F20" s="27">
        <v>1</v>
      </c>
      <c r="G20" s="27">
        <v>2</v>
      </c>
      <c r="H20" s="27"/>
      <c r="I20" s="27"/>
      <c r="J20" s="27">
        <v>0</v>
      </c>
      <c r="K20" s="27">
        <v>0</v>
      </c>
      <c r="L20" s="83"/>
      <c r="M20" s="27">
        <v>0</v>
      </c>
      <c r="N20" s="27">
        <f>SUM(L20:M20)</f>
        <v>0</v>
      </c>
      <c r="O20" s="39">
        <v>0</v>
      </c>
      <c r="P20" s="39">
        <v>0</v>
      </c>
      <c r="Q20" s="85"/>
      <c r="R20" s="85"/>
      <c r="S20" s="85"/>
      <c r="T20" s="27">
        <f t="shared" si="1"/>
        <v>2</v>
      </c>
      <c r="U20" s="40">
        <f t="shared" si="2"/>
        <v>0.33333333333333331</v>
      </c>
      <c r="V20" s="22">
        <v>493</v>
      </c>
      <c r="W20" s="22" t="s">
        <v>97</v>
      </c>
      <c r="X20" s="22" t="s">
        <v>98</v>
      </c>
      <c r="Y20" s="66">
        <v>491</v>
      </c>
      <c r="Z20" s="41"/>
      <c r="AA20" s="1" t="s">
        <v>240</v>
      </c>
      <c r="AB20" s="28" t="s">
        <v>104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23</v>
      </c>
      <c r="E21" s="27">
        <v>34</v>
      </c>
      <c r="F21" s="27">
        <v>6</v>
      </c>
      <c r="G21" s="27">
        <v>13</v>
      </c>
      <c r="H21" s="27"/>
      <c r="I21" s="27"/>
      <c r="J21" s="27">
        <v>4</v>
      </c>
      <c r="K21" s="27">
        <v>5</v>
      </c>
      <c r="L21" s="83"/>
      <c r="M21" s="27">
        <v>5</v>
      </c>
      <c r="N21" s="27">
        <f>SUM(L21:M21)</f>
        <v>5</v>
      </c>
      <c r="O21" s="39">
        <v>4</v>
      </c>
      <c r="P21" s="39">
        <v>2</v>
      </c>
      <c r="Q21" s="85"/>
      <c r="R21" s="85"/>
      <c r="S21" s="85"/>
      <c r="T21" s="27">
        <f t="shared" si="1"/>
        <v>16</v>
      </c>
      <c r="U21" s="40">
        <f t="shared" si="2"/>
        <v>0.8529411764705882</v>
      </c>
      <c r="V21" s="22">
        <v>493</v>
      </c>
      <c r="W21" s="22" t="s">
        <v>97</v>
      </c>
      <c r="X21" s="22" t="s">
        <v>98</v>
      </c>
      <c r="Y21" s="66">
        <v>491</v>
      </c>
      <c r="Z21" s="41"/>
      <c r="AA21" s="1" t="s">
        <v>240</v>
      </c>
      <c r="AB21" s="28" t="s">
        <v>104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22</v>
      </c>
      <c r="E22" s="27">
        <v>25</v>
      </c>
      <c r="F22" s="27">
        <v>7</v>
      </c>
      <c r="G22" s="27">
        <v>14</v>
      </c>
      <c r="H22" s="27"/>
      <c r="I22" s="27"/>
      <c r="J22" s="27">
        <v>4</v>
      </c>
      <c r="K22" s="27">
        <v>4</v>
      </c>
      <c r="L22" s="83"/>
      <c r="M22" s="27">
        <v>9</v>
      </c>
      <c r="N22" s="27">
        <f>SUM(L22:M22)</f>
        <v>9</v>
      </c>
      <c r="O22" s="39">
        <v>2</v>
      </c>
      <c r="P22" s="39">
        <v>5</v>
      </c>
      <c r="Q22" s="85"/>
      <c r="R22" s="85"/>
      <c r="S22" s="85"/>
      <c r="T22" s="27">
        <f t="shared" si="1"/>
        <v>18</v>
      </c>
      <c r="U22" s="40">
        <f t="shared" si="2"/>
        <v>1.24</v>
      </c>
      <c r="V22" s="22">
        <v>493</v>
      </c>
      <c r="W22" s="22" t="s">
        <v>97</v>
      </c>
      <c r="X22" s="22" t="s">
        <v>98</v>
      </c>
      <c r="Y22" s="66">
        <v>491</v>
      </c>
      <c r="Z22" s="41"/>
      <c r="AA22" s="1" t="s">
        <v>240</v>
      </c>
      <c r="AB22" s="28" t="s">
        <v>104</v>
      </c>
    </row>
    <row r="23" spans="1:28" x14ac:dyDescent="0.3">
      <c r="A23" s="1" t="s">
        <v>71</v>
      </c>
      <c r="B23" s="1" t="s">
        <v>46</v>
      </c>
      <c r="C23" s="55" t="s">
        <v>39</v>
      </c>
      <c r="D23" s="1"/>
      <c r="E23" s="55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55"/>
      <c r="Q23" s="42"/>
      <c r="R23" s="55">
        <v>21</v>
      </c>
      <c r="S23" s="42"/>
      <c r="T23" s="27"/>
      <c r="U23" s="40" t="str">
        <f t="shared" ref="U23" si="3">_xlfn.IFNA("",((T23+Q23+N23-R23)+(O23*2))/E23)</f>
        <v/>
      </c>
      <c r="V23" s="22">
        <v>493</v>
      </c>
      <c r="W23" s="22" t="s">
        <v>97</v>
      </c>
      <c r="X23" s="22" t="s">
        <v>98</v>
      </c>
      <c r="Y23" s="66">
        <v>491</v>
      </c>
      <c r="Z23" s="41"/>
      <c r="AA23" s="1" t="s">
        <v>240</v>
      </c>
      <c r="AB23" s="28" t="s">
        <v>104</v>
      </c>
    </row>
    <row r="24" spans="1:28" x14ac:dyDescent="0.3">
      <c r="A24" s="43" t="s">
        <v>71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39</v>
      </c>
      <c r="G24" s="44">
        <f t="shared" si="4"/>
        <v>88</v>
      </c>
      <c r="H24" s="44">
        <f t="shared" si="4"/>
        <v>0</v>
      </c>
      <c r="I24" s="44">
        <f t="shared" si="4"/>
        <v>0</v>
      </c>
      <c r="J24" s="44">
        <f t="shared" si="4"/>
        <v>17</v>
      </c>
      <c r="K24" s="44">
        <f t="shared" si="4"/>
        <v>22</v>
      </c>
      <c r="L24" s="44">
        <f t="shared" si="4"/>
        <v>0</v>
      </c>
      <c r="M24" s="44">
        <f t="shared" si="4"/>
        <v>47</v>
      </c>
      <c r="N24" s="44">
        <f t="shared" si="4"/>
        <v>47</v>
      </c>
      <c r="O24" s="44">
        <f t="shared" si="4"/>
        <v>27</v>
      </c>
      <c r="P24" s="44">
        <f t="shared" si="4"/>
        <v>19</v>
      </c>
      <c r="Q24" s="44">
        <f t="shared" si="4"/>
        <v>0</v>
      </c>
      <c r="R24" s="44">
        <f t="shared" si="4"/>
        <v>21</v>
      </c>
      <c r="S24" s="44">
        <f t="shared" si="4"/>
        <v>0</v>
      </c>
      <c r="T24" s="44">
        <f t="shared" si="4"/>
        <v>95</v>
      </c>
      <c r="U24" s="45">
        <f>((T24+Q24+N24-R24)+(O24*2))/E24</f>
        <v>0.72916666666666663</v>
      </c>
      <c r="V24" s="46">
        <v>493</v>
      </c>
      <c r="W24" s="46" t="s">
        <v>97</v>
      </c>
      <c r="X24" s="46" t="s">
        <v>98</v>
      </c>
      <c r="Y24" s="67">
        <v>491</v>
      </c>
      <c r="Z24" s="47"/>
      <c r="AA24" s="43" t="s">
        <v>240</v>
      </c>
      <c r="AB24" s="71" t="s">
        <v>104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0.44318181818181818</v>
      </c>
      <c r="H25" s="27"/>
      <c r="I25" s="1"/>
      <c r="J25" s="48" t="s">
        <v>42</v>
      </c>
      <c r="K25" s="50">
        <f>J24/K24</f>
        <v>0.77272727272727271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1"/>
    </row>
    <row r="27" spans="1:28" x14ac:dyDescent="0.3">
      <c r="A27" s="1"/>
      <c r="B27" s="1"/>
      <c r="C27" s="1"/>
      <c r="D27" s="1"/>
      <c r="F27" s="48"/>
      <c r="G27" s="75"/>
      <c r="H27" s="27"/>
      <c r="I27" s="1"/>
      <c r="J27" s="48"/>
      <c r="K27" s="76"/>
      <c r="L27" s="1"/>
      <c r="M27" s="39"/>
      <c r="N27" s="77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F28" s="48"/>
      <c r="G28" s="75"/>
      <c r="H28" s="27"/>
      <c r="I28" s="1"/>
      <c r="J28" s="48"/>
      <c r="K28" s="76"/>
      <c r="L28" s="1"/>
      <c r="M28" s="39"/>
      <c r="N28" s="77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F29" s="48"/>
      <c r="G29" s="75"/>
      <c r="H29" s="27"/>
      <c r="I29" s="1"/>
      <c r="J29" s="48"/>
      <c r="K29" s="76"/>
      <c r="L29" s="1"/>
      <c r="M29" s="39"/>
      <c r="N29" s="77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34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105</v>
      </c>
      <c r="D35" s="38">
        <v>24</v>
      </c>
      <c r="E35" s="27">
        <v>13</v>
      </c>
      <c r="F35" s="27">
        <v>0</v>
      </c>
      <c r="G35" s="27">
        <v>3</v>
      </c>
      <c r="H35" s="27"/>
      <c r="I35" s="27"/>
      <c r="J35" s="27">
        <v>0</v>
      </c>
      <c r="K35" s="27">
        <v>0</v>
      </c>
      <c r="L35" s="83"/>
      <c r="M35" s="27">
        <v>4</v>
      </c>
      <c r="N35" s="27">
        <f>SUM(L35:M35)</f>
        <v>4</v>
      </c>
      <c r="O35" s="27">
        <v>1</v>
      </c>
      <c r="P35" s="39">
        <v>1</v>
      </c>
      <c r="Q35" s="83"/>
      <c r="R35" s="83"/>
      <c r="S35" s="83"/>
      <c r="T35" s="27">
        <f>(H35*3)+((F35-H35)*2)+J35</f>
        <v>0</v>
      </c>
      <c r="U35" s="40">
        <f>IFERROR(((T35+Q35+N35-R35)+(O35*2))/E35,"")</f>
        <v>0.46153846153846156</v>
      </c>
      <c r="V35" s="22">
        <v>493</v>
      </c>
      <c r="W35" s="22" t="s">
        <v>82</v>
      </c>
      <c r="X35" s="22" t="s">
        <v>83</v>
      </c>
      <c r="Y35" s="66">
        <v>491</v>
      </c>
      <c r="Z35" s="41"/>
      <c r="AA35" s="1" t="s">
        <v>221</v>
      </c>
      <c r="AB35" s="28" t="s">
        <v>318</v>
      </c>
    </row>
    <row r="36" spans="1:28" x14ac:dyDescent="0.3">
      <c r="A36" s="1" t="s">
        <v>46</v>
      </c>
      <c r="B36" s="1" t="s">
        <v>71</v>
      </c>
      <c r="C36" s="27" t="s">
        <v>160</v>
      </c>
      <c r="D36" s="38">
        <v>22</v>
      </c>
      <c r="E36" s="27">
        <v>8</v>
      </c>
      <c r="F36" s="27">
        <v>2</v>
      </c>
      <c r="G36" s="27">
        <v>4</v>
      </c>
      <c r="H36" s="27"/>
      <c r="I36" s="27"/>
      <c r="J36" s="27">
        <v>0</v>
      </c>
      <c r="K36" s="27">
        <v>0</v>
      </c>
      <c r="L36" s="83"/>
      <c r="M36" s="27">
        <v>1</v>
      </c>
      <c r="N36" s="27">
        <f t="shared" ref="N36:N42" si="5">SUM(L36:M36)</f>
        <v>1</v>
      </c>
      <c r="O36" s="39">
        <v>0</v>
      </c>
      <c r="P36" s="39">
        <v>1</v>
      </c>
      <c r="Q36" s="85"/>
      <c r="R36" s="85"/>
      <c r="S36" s="85"/>
      <c r="T36" s="39">
        <f t="shared" ref="T36:T42" si="6">(H36*3)+((F36-H36)*2)+J36</f>
        <v>4</v>
      </c>
      <c r="U36" s="40">
        <f t="shared" ref="U36:U45" si="7">IFERROR(((T36+Q36+N36-R36)+(O36*2))/E36,"")</f>
        <v>0.625</v>
      </c>
      <c r="V36" s="22">
        <v>493</v>
      </c>
      <c r="W36" s="22" t="s">
        <v>82</v>
      </c>
      <c r="X36" s="22" t="s">
        <v>83</v>
      </c>
      <c r="Y36" s="66">
        <v>491</v>
      </c>
      <c r="Z36" s="41"/>
      <c r="AA36" s="1" t="s">
        <v>221</v>
      </c>
      <c r="AB36" s="28" t="s">
        <v>318</v>
      </c>
    </row>
    <row r="37" spans="1:28" x14ac:dyDescent="0.3">
      <c r="A37" s="1" t="s">
        <v>46</v>
      </c>
      <c r="B37" s="1" t="s">
        <v>71</v>
      </c>
      <c r="C37" s="27" t="s">
        <v>106</v>
      </c>
      <c r="D37" s="38">
        <v>21</v>
      </c>
      <c r="E37" s="27">
        <v>7</v>
      </c>
      <c r="F37" s="27">
        <v>1</v>
      </c>
      <c r="G37" s="27">
        <v>2</v>
      </c>
      <c r="H37" s="27"/>
      <c r="I37" s="27"/>
      <c r="J37" s="27">
        <v>1</v>
      </c>
      <c r="K37" s="27">
        <v>2</v>
      </c>
      <c r="L37" s="83"/>
      <c r="M37" s="27">
        <v>2</v>
      </c>
      <c r="N37" s="27">
        <f t="shared" si="5"/>
        <v>2</v>
      </c>
      <c r="O37" s="39">
        <v>1</v>
      </c>
      <c r="P37" s="39">
        <v>0</v>
      </c>
      <c r="Q37" s="85"/>
      <c r="R37" s="85"/>
      <c r="S37" s="85"/>
      <c r="T37" s="39">
        <f t="shared" si="6"/>
        <v>3</v>
      </c>
      <c r="U37" s="40">
        <f t="shared" si="7"/>
        <v>1</v>
      </c>
      <c r="V37" s="22">
        <v>493</v>
      </c>
      <c r="W37" s="22" t="s">
        <v>82</v>
      </c>
      <c r="X37" s="22" t="s">
        <v>83</v>
      </c>
      <c r="Y37" s="66">
        <v>491</v>
      </c>
      <c r="Z37" s="41"/>
      <c r="AA37" s="1" t="s">
        <v>221</v>
      </c>
      <c r="AB37" s="28" t="s">
        <v>318</v>
      </c>
    </row>
    <row r="38" spans="1:28" x14ac:dyDescent="0.3">
      <c r="A38" s="1" t="s">
        <v>46</v>
      </c>
      <c r="B38" s="1" t="s">
        <v>71</v>
      </c>
      <c r="C38" s="27" t="s">
        <v>107</v>
      </c>
      <c r="D38" s="38">
        <v>15</v>
      </c>
      <c r="E38" s="27">
        <v>18</v>
      </c>
      <c r="F38" s="27">
        <v>0</v>
      </c>
      <c r="G38" s="27">
        <v>1</v>
      </c>
      <c r="H38" s="27"/>
      <c r="I38" s="27"/>
      <c r="J38" s="27">
        <v>0</v>
      </c>
      <c r="K38" s="27">
        <v>0</v>
      </c>
      <c r="L38" s="83"/>
      <c r="M38" s="27">
        <v>2</v>
      </c>
      <c r="N38" s="27">
        <f t="shared" si="5"/>
        <v>2</v>
      </c>
      <c r="O38" s="39">
        <v>3</v>
      </c>
      <c r="P38" s="39">
        <v>2</v>
      </c>
      <c r="Q38" s="85"/>
      <c r="R38" s="85"/>
      <c r="S38" s="85"/>
      <c r="T38" s="39">
        <f t="shared" si="6"/>
        <v>0</v>
      </c>
      <c r="U38" s="40">
        <f t="shared" si="7"/>
        <v>0.44444444444444442</v>
      </c>
      <c r="V38" s="22">
        <v>493</v>
      </c>
      <c r="W38" s="22" t="s">
        <v>82</v>
      </c>
      <c r="X38" s="22" t="s">
        <v>83</v>
      </c>
      <c r="Y38" s="66">
        <v>491</v>
      </c>
      <c r="Z38" s="41"/>
      <c r="AA38" s="1" t="s">
        <v>221</v>
      </c>
      <c r="AB38" s="28" t="s">
        <v>318</v>
      </c>
    </row>
    <row r="39" spans="1:28" x14ac:dyDescent="0.3">
      <c r="A39" s="1" t="s">
        <v>46</v>
      </c>
      <c r="B39" s="1" t="s">
        <v>71</v>
      </c>
      <c r="C39" s="27" t="s">
        <v>108</v>
      </c>
      <c r="D39" s="38">
        <v>10</v>
      </c>
      <c r="E39" s="27" t="s">
        <v>477</v>
      </c>
      <c r="F39" s="27"/>
      <c r="G39" s="27"/>
      <c r="H39" s="27"/>
      <c r="I39" s="27"/>
      <c r="J39" s="27"/>
      <c r="K39" s="27"/>
      <c r="L39" s="83"/>
      <c r="M39" s="27"/>
      <c r="N39" s="27"/>
      <c r="O39" s="39"/>
      <c r="P39" s="39"/>
      <c r="Q39" s="85"/>
      <c r="R39" s="85"/>
      <c r="S39" s="85"/>
      <c r="T39" s="39"/>
      <c r="U39" s="40"/>
      <c r="V39" s="22">
        <v>493</v>
      </c>
      <c r="W39" s="22" t="s">
        <v>82</v>
      </c>
      <c r="X39" s="22" t="s">
        <v>83</v>
      </c>
      <c r="Y39" s="66">
        <v>491</v>
      </c>
      <c r="Z39" s="41"/>
      <c r="AA39" s="1" t="s">
        <v>221</v>
      </c>
      <c r="AB39" s="28" t="s">
        <v>318</v>
      </c>
    </row>
    <row r="40" spans="1:28" x14ac:dyDescent="0.3">
      <c r="A40" s="1" t="s">
        <v>46</v>
      </c>
      <c r="B40" s="1" t="s">
        <v>71</v>
      </c>
      <c r="C40" s="27" t="s">
        <v>109</v>
      </c>
      <c r="D40" s="38">
        <v>14</v>
      </c>
      <c r="E40" s="27">
        <v>10</v>
      </c>
      <c r="F40" s="27">
        <v>1</v>
      </c>
      <c r="G40" s="27">
        <v>4</v>
      </c>
      <c r="H40" s="27"/>
      <c r="I40" s="27"/>
      <c r="J40" s="27">
        <v>0</v>
      </c>
      <c r="K40" s="27">
        <v>0</v>
      </c>
      <c r="L40" s="83"/>
      <c r="M40" s="27">
        <v>0</v>
      </c>
      <c r="N40" s="27">
        <f t="shared" si="5"/>
        <v>0</v>
      </c>
      <c r="O40" s="39">
        <v>1</v>
      </c>
      <c r="P40" s="39">
        <v>1</v>
      </c>
      <c r="Q40" s="85"/>
      <c r="R40" s="85"/>
      <c r="S40" s="85"/>
      <c r="T40" s="39">
        <f t="shared" si="6"/>
        <v>2</v>
      </c>
      <c r="U40" s="40">
        <f t="shared" si="7"/>
        <v>0.4</v>
      </c>
      <c r="V40" s="22">
        <v>493</v>
      </c>
      <c r="W40" s="22" t="s">
        <v>82</v>
      </c>
      <c r="X40" s="22" t="s">
        <v>83</v>
      </c>
      <c r="Y40" s="66">
        <v>491</v>
      </c>
      <c r="Z40" s="41"/>
      <c r="AA40" s="1" t="s">
        <v>221</v>
      </c>
      <c r="AB40" s="28" t="s">
        <v>318</v>
      </c>
    </row>
    <row r="41" spans="1:28" x14ac:dyDescent="0.3">
      <c r="A41" s="1" t="s">
        <v>46</v>
      </c>
      <c r="B41" s="1" t="s">
        <v>71</v>
      </c>
      <c r="C41" s="27" t="s">
        <v>161</v>
      </c>
      <c r="D41" s="38">
        <v>44</v>
      </c>
      <c r="E41" s="27">
        <v>37</v>
      </c>
      <c r="F41" s="27">
        <v>8</v>
      </c>
      <c r="G41" s="27">
        <v>19</v>
      </c>
      <c r="H41" s="27"/>
      <c r="I41" s="27"/>
      <c r="J41" s="27">
        <v>1</v>
      </c>
      <c r="K41" s="27">
        <v>3</v>
      </c>
      <c r="L41" s="83"/>
      <c r="M41" s="27">
        <v>10</v>
      </c>
      <c r="N41" s="27">
        <f t="shared" si="5"/>
        <v>10</v>
      </c>
      <c r="O41" s="39">
        <v>2</v>
      </c>
      <c r="P41" s="39">
        <v>3</v>
      </c>
      <c r="Q41" s="85"/>
      <c r="R41" s="85"/>
      <c r="S41" s="85"/>
      <c r="T41" s="39">
        <f t="shared" si="6"/>
        <v>17</v>
      </c>
      <c r="U41" s="40">
        <f t="shared" si="7"/>
        <v>0.83783783783783783</v>
      </c>
      <c r="V41" s="22">
        <v>493</v>
      </c>
      <c r="W41" s="22" t="s">
        <v>82</v>
      </c>
      <c r="X41" s="22" t="s">
        <v>83</v>
      </c>
      <c r="Y41" s="66">
        <v>491</v>
      </c>
      <c r="Z41" s="41"/>
      <c r="AA41" s="1" t="s">
        <v>221</v>
      </c>
      <c r="AB41" s="28" t="s">
        <v>318</v>
      </c>
    </row>
    <row r="42" spans="1:28" x14ac:dyDescent="0.3">
      <c r="A42" s="1" t="s">
        <v>46</v>
      </c>
      <c r="B42" s="1" t="s">
        <v>71</v>
      </c>
      <c r="C42" s="27" t="s">
        <v>485</v>
      </c>
      <c r="D42" s="38">
        <v>12</v>
      </c>
      <c r="E42" s="27">
        <v>28</v>
      </c>
      <c r="F42" s="27">
        <v>8</v>
      </c>
      <c r="G42" s="27">
        <v>10</v>
      </c>
      <c r="H42" s="27"/>
      <c r="I42" s="27"/>
      <c r="J42" s="27">
        <v>2</v>
      </c>
      <c r="K42" s="27">
        <v>2</v>
      </c>
      <c r="L42" s="83"/>
      <c r="M42" s="27">
        <v>1</v>
      </c>
      <c r="N42" s="27">
        <f t="shared" si="5"/>
        <v>1</v>
      </c>
      <c r="O42" s="39">
        <v>5</v>
      </c>
      <c r="P42" s="39">
        <v>3</v>
      </c>
      <c r="Q42" s="85"/>
      <c r="R42" s="85"/>
      <c r="S42" s="85"/>
      <c r="T42" s="39">
        <f t="shared" si="6"/>
        <v>18</v>
      </c>
      <c r="U42" s="40">
        <f t="shared" si="7"/>
        <v>1.0357142857142858</v>
      </c>
      <c r="V42" s="22">
        <v>493</v>
      </c>
      <c r="W42" s="22" t="s">
        <v>82</v>
      </c>
      <c r="X42" s="22" t="s">
        <v>83</v>
      </c>
      <c r="Y42" s="66">
        <v>491</v>
      </c>
      <c r="Z42" s="41"/>
      <c r="AA42" s="1" t="s">
        <v>221</v>
      </c>
      <c r="AB42" s="28" t="s">
        <v>318</v>
      </c>
    </row>
    <row r="43" spans="1:28" x14ac:dyDescent="0.3">
      <c r="A43" s="1" t="s">
        <v>46</v>
      </c>
      <c r="B43" s="1" t="s">
        <v>71</v>
      </c>
      <c r="C43" s="27" t="s">
        <v>111</v>
      </c>
      <c r="D43" s="38">
        <v>25</v>
      </c>
      <c r="E43" s="27">
        <v>35</v>
      </c>
      <c r="F43" s="27">
        <v>6</v>
      </c>
      <c r="G43" s="27">
        <v>14</v>
      </c>
      <c r="H43" s="27"/>
      <c r="I43" s="27"/>
      <c r="J43" s="27">
        <v>0</v>
      </c>
      <c r="K43" s="27">
        <v>0</v>
      </c>
      <c r="L43" s="83"/>
      <c r="M43" s="27">
        <v>7</v>
      </c>
      <c r="N43" s="27">
        <f>SUM(L43:M43)</f>
        <v>7</v>
      </c>
      <c r="O43" s="39">
        <v>2</v>
      </c>
      <c r="P43" s="39">
        <v>4</v>
      </c>
      <c r="Q43" s="85"/>
      <c r="R43" s="85"/>
      <c r="S43" s="85"/>
      <c r="T43" s="39">
        <f>(H43*3)+((F43-H43)*2)+J43</f>
        <v>12</v>
      </c>
      <c r="U43" s="40">
        <f t="shared" si="7"/>
        <v>0.65714285714285714</v>
      </c>
      <c r="V43" s="22">
        <v>493</v>
      </c>
      <c r="W43" s="22" t="s">
        <v>82</v>
      </c>
      <c r="X43" s="22" t="s">
        <v>83</v>
      </c>
      <c r="Y43" s="66">
        <v>491</v>
      </c>
      <c r="Z43" s="41" t="s">
        <v>368</v>
      </c>
      <c r="AA43" s="1" t="s">
        <v>221</v>
      </c>
      <c r="AB43" s="28" t="s">
        <v>318</v>
      </c>
    </row>
    <row r="44" spans="1:28" x14ac:dyDescent="0.3">
      <c r="A44" s="1" t="s">
        <v>46</v>
      </c>
      <c r="B44" s="1" t="s">
        <v>71</v>
      </c>
      <c r="C44" s="27" t="s">
        <v>112</v>
      </c>
      <c r="D44" s="38">
        <v>42</v>
      </c>
      <c r="E44" s="27">
        <v>44</v>
      </c>
      <c r="F44" s="27">
        <v>9</v>
      </c>
      <c r="G44" s="27">
        <v>23</v>
      </c>
      <c r="H44" s="27"/>
      <c r="I44" s="27"/>
      <c r="J44" s="27">
        <v>11</v>
      </c>
      <c r="K44" s="27">
        <v>16</v>
      </c>
      <c r="L44" s="83"/>
      <c r="M44" s="27">
        <v>19</v>
      </c>
      <c r="N44" s="27">
        <f>SUM(L44:M44)</f>
        <v>19</v>
      </c>
      <c r="O44" s="39">
        <v>4</v>
      </c>
      <c r="P44" s="39">
        <v>3</v>
      </c>
      <c r="Q44" s="85"/>
      <c r="R44" s="85"/>
      <c r="S44" s="85"/>
      <c r="T44" s="39">
        <f>(H44*3)+((F44-H44)*2)+J44</f>
        <v>29</v>
      </c>
      <c r="U44" s="40">
        <f t="shared" si="7"/>
        <v>1.2727272727272727</v>
      </c>
      <c r="V44" s="22">
        <v>493</v>
      </c>
      <c r="W44" s="22" t="s">
        <v>82</v>
      </c>
      <c r="X44" s="22" t="s">
        <v>83</v>
      </c>
      <c r="Y44" s="66">
        <v>491</v>
      </c>
      <c r="Z44" s="41"/>
      <c r="AA44" s="1" t="s">
        <v>221</v>
      </c>
      <c r="AB44" s="28" t="s">
        <v>318</v>
      </c>
    </row>
    <row r="45" spans="1:28" x14ac:dyDescent="0.3">
      <c r="A45" s="1" t="s">
        <v>46</v>
      </c>
      <c r="B45" s="1" t="s">
        <v>71</v>
      </c>
      <c r="C45" s="27" t="s">
        <v>113</v>
      </c>
      <c r="D45" s="38">
        <v>20</v>
      </c>
      <c r="E45" s="27">
        <v>40</v>
      </c>
      <c r="F45" s="27">
        <v>2</v>
      </c>
      <c r="G45" s="27">
        <v>11</v>
      </c>
      <c r="H45" s="27"/>
      <c r="I45" s="27"/>
      <c r="J45" s="27">
        <v>1</v>
      </c>
      <c r="K45" s="27">
        <v>2</v>
      </c>
      <c r="L45" s="83"/>
      <c r="M45" s="27">
        <v>8</v>
      </c>
      <c r="N45" s="27">
        <f>SUM(L45:M45)</f>
        <v>8</v>
      </c>
      <c r="O45" s="39">
        <v>5</v>
      </c>
      <c r="P45" s="39">
        <v>2</v>
      </c>
      <c r="Q45" s="85"/>
      <c r="R45" s="85"/>
      <c r="S45" s="85"/>
      <c r="T45" s="39">
        <f>(H45*3)+((F45-H45)*2)+J45</f>
        <v>5</v>
      </c>
      <c r="U45" s="40">
        <f t="shared" si="7"/>
        <v>0.57499999999999996</v>
      </c>
      <c r="V45" s="22">
        <v>493</v>
      </c>
      <c r="W45" s="22" t="s">
        <v>82</v>
      </c>
      <c r="X45" s="22" t="s">
        <v>83</v>
      </c>
      <c r="Y45" s="66">
        <v>491</v>
      </c>
      <c r="Z45" s="41"/>
      <c r="AA45" s="1" t="s">
        <v>221</v>
      </c>
      <c r="AB45" s="28" t="s">
        <v>318</v>
      </c>
    </row>
    <row r="46" spans="1:28" x14ac:dyDescent="0.3">
      <c r="A46" s="1" t="s">
        <v>46</v>
      </c>
      <c r="B46" s="1" t="s">
        <v>71</v>
      </c>
      <c r="C46" s="55" t="s">
        <v>39</v>
      </c>
      <c r="D46" s="1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42"/>
      <c r="R46" s="55">
        <v>23</v>
      </c>
      <c r="S46" s="42"/>
      <c r="T46" s="42"/>
      <c r="U46" s="40" t="str">
        <f t="shared" ref="U46" si="8">_xlfn.IFNA("",((T46+Q46+N46-R46)+(O46*2))/E46)</f>
        <v/>
      </c>
      <c r="V46" s="22">
        <v>493</v>
      </c>
      <c r="W46" s="22" t="s">
        <v>82</v>
      </c>
      <c r="X46" s="22" t="s">
        <v>83</v>
      </c>
      <c r="Y46" s="66">
        <v>491</v>
      </c>
      <c r="Z46" s="41"/>
      <c r="AA46" s="1" t="s">
        <v>221</v>
      </c>
      <c r="AB46" s="28" t="s">
        <v>318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37</v>
      </c>
      <c r="G47" s="44">
        <f t="shared" si="9"/>
        <v>91</v>
      </c>
      <c r="H47" s="44">
        <f t="shared" si="9"/>
        <v>0</v>
      </c>
      <c r="I47" s="44">
        <f t="shared" si="9"/>
        <v>0</v>
      </c>
      <c r="J47" s="44">
        <f t="shared" si="9"/>
        <v>16</v>
      </c>
      <c r="K47" s="44">
        <f t="shared" si="9"/>
        <v>25</v>
      </c>
      <c r="L47" s="44">
        <f t="shared" si="9"/>
        <v>0</v>
      </c>
      <c r="M47" s="44">
        <f t="shared" si="9"/>
        <v>54</v>
      </c>
      <c r="N47" s="44">
        <f t="shared" si="9"/>
        <v>54</v>
      </c>
      <c r="O47" s="44">
        <f t="shared" si="9"/>
        <v>24</v>
      </c>
      <c r="P47" s="44">
        <f t="shared" si="9"/>
        <v>20</v>
      </c>
      <c r="Q47" s="44">
        <f t="shared" si="9"/>
        <v>0</v>
      </c>
      <c r="R47" s="44">
        <f t="shared" si="9"/>
        <v>23</v>
      </c>
      <c r="S47" s="44">
        <f t="shared" si="9"/>
        <v>0</v>
      </c>
      <c r="T47" s="44">
        <f t="shared" si="9"/>
        <v>90</v>
      </c>
      <c r="U47" s="45">
        <f>((T47+Q47+N47-R47)+(O47*2))/E47</f>
        <v>0.70416666666666672</v>
      </c>
      <c r="V47" s="46">
        <v>493</v>
      </c>
      <c r="W47" s="46" t="s">
        <v>82</v>
      </c>
      <c r="X47" s="46" t="s">
        <v>83</v>
      </c>
      <c r="Y47" s="67">
        <v>491</v>
      </c>
      <c r="Z47" s="47"/>
      <c r="AA47" s="43" t="s">
        <v>221</v>
      </c>
      <c r="AB47" s="71" t="s">
        <v>318</v>
      </c>
    </row>
    <row r="48" spans="1:28" x14ac:dyDescent="0.3">
      <c r="A48" s="1"/>
      <c r="B48" s="1"/>
      <c r="C48" s="1"/>
      <c r="D48" s="1"/>
      <c r="F48" s="48" t="s">
        <v>41</v>
      </c>
      <c r="G48" s="50">
        <f>F47/G47</f>
        <v>0.40659340659340659</v>
      </c>
      <c r="H48" s="27"/>
      <c r="I48" s="1"/>
      <c r="J48" s="48" t="s">
        <v>42</v>
      </c>
      <c r="K48" s="50">
        <f>J47/K47</f>
        <v>0.64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369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A58E-2E68-46F7-AA4B-293A33688F95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114</v>
      </c>
      <c r="D4" s="7" t="s">
        <v>5</v>
      </c>
      <c r="E4" s="8"/>
      <c r="F4" s="5"/>
      <c r="G4" s="1"/>
      <c r="J4" s="15" t="s">
        <v>319</v>
      </c>
      <c r="K4" s="16" t="s">
        <v>45</v>
      </c>
      <c r="L4" s="17"/>
      <c r="M4" s="18"/>
      <c r="N4" s="19">
        <v>21</v>
      </c>
      <c r="O4" s="19">
        <v>24</v>
      </c>
      <c r="P4" s="19">
        <v>16</v>
      </c>
      <c r="Q4" s="19">
        <v>20</v>
      </c>
      <c r="R4" s="20"/>
      <c r="S4" s="21">
        <f>SUM(N4:R4)</f>
        <v>81</v>
      </c>
      <c r="T4" s="22">
        <v>495</v>
      </c>
    </row>
    <row r="5" spans="1:28" x14ac:dyDescent="0.3">
      <c r="B5" s="1"/>
      <c r="C5" s="6" t="s">
        <v>199</v>
      </c>
      <c r="D5" s="7" t="s">
        <v>6</v>
      </c>
      <c r="E5" s="1"/>
      <c r="F5" s="1"/>
      <c r="G5" s="1"/>
      <c r="J5" s="15" t="s">
        <v>320</v>
      </c>
      <c r="K5" s="16" t="s">
        <v>68</v>
      </c>
      <c r="L5" s="17"/>
      <c r="M5" s="18"/>
      <c r="N5" s="19">
        <v>26</v>
      </c>
      <c r="O5" s="19">
        <v>19</v>
      </c>
      <c r="P5" s="19">
        <v>16</v>
      </c>
      <c r="Q5" s="19">
        <v>32</v>
      </c>
      <c r="R5" s="20"/>
      <c r="S5" s="21">
        <f>SUM(N5:R5)</f>
        <v>93</v>
      </c>
      <c r="T5" s="22">
        <v>495</v>
      </c>
      <c r="U5" s="1"/>
      <c r="V5" s="1"/>
      <c r="W5" s="1"/>
    </row>
    <row r="6" spans="1:28" x14ac:dyDescent="0.3">
      <c r="C6" s="23">
        <v>1238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374</v>
      </c>
      <c r="D7" s="7" t="s">
        <v>8</v>
      </c>
      <c r="G7" s="1"/>
      <c r="S7" s="1"/>
      <c r="T7" s="25" t="s">
        <v>9</v>
      </c>
      <c r="U7" s="1"/>
      <c r="V7" s="26">
        <v>495</v>
      </c>
      <c r="W7" s="1"/>
    </row>
    <row r="8" spans="1:28" x14ac:dyDescent="0.3">
      <c r="B8" s="1"/>
      <c r="C8" s="24" t="s">
        <v>375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8.4722222222222213E-2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2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32</v>
      </c>
      <c r="E13" s="27">
        <v>25</v>
      </c>
      <c r="F13" s="27">
        <v>1</v>
      </c>
      <c r="G13" s="27">
        <v>7</v>
      </c>
      <c r="H13" s="27"/>
      <c r="I13" s="27"/>
      <c r="J13" s="27">
        <v>2</v>
      </c>
      <c r="K13" s="27">
        <v>2</v>
      </c>
      <c r="L13" s="83"/>
      <c r="M13" s="27">
        <v>13</v>
      </c>
      <c r="N13" s="27">
        <f>SUM(L13:M13)</f>
        <v>13</v>
      </c>
      <c r="O13" s="27">
        <v>2</v>
      </c>
      <c r="P13" s="39">
        <v>2</v>
      </c>
      <c r="Q13" s="83"/>
      <c r="R13" s="83"/>
      <c r="S13" s="83"/>
      <c r="T13" s="27">
        <f>+(F13*2)+J13</f>
        <v>4</v>
      </c>
      <c r="U13" s="40">
        <f>IFERROR(((T13+Q13+N13-R13)+(O13*2))/E13,"")</f>
        <v>0.84</v>
      </c>
      <c r="V13" s="22">
        <v>495</v>
      </c>
      <c r="W13" s="22" t="s">
        <v>82</v>
      </c>
      <c r="X13" s="22" t="s">
        <v>83</v>
      </c>
      <c r="Y13" s="66">
        <v>1238</v>
      </c>
      <c r="Z13" s="41"/>
      <c r="AA13" s="1" t="s">
        <v>240</v>
      </c>
      <c r="AB13" s="28" t="s">
        <v>321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10</v>
      </c>
      <c r="E14" s="27">
        <v>33</v>
      </c>
      <c r="F14" s="27">
        <v>5</v>
      </c>
      <c r="G14" s="27">
        <v>9</v>
      </c>
      <c r="H14" s="27"/>
      <c r="I14" s="27"/>
      <c r="J14" s="27">
        <v>2</v>
      </c>
      <c r="K14" s="27">
        <v>2</v>
      </c>
      <c r="L14" s="83"/>
      <c r="M14" s="27">
        <v>3</v>
      </c>
      <c r="N14" s="27">
        <f t="shared" ref="N14:N19" si="0">SUM(L14:M14)</f>
        <v>3</v>
      </c>
      <c r="O14" s="39">
        <v>1</v>
      </c>
      <c r="P14" s="39">
        <v>1</v>
      </c>
      <c r="Q14" s="39">
        <v>1</v>
      </c>
      <c r="R14" s="85"/>
      <c r="S14" s="85"/>
      <c r="T14" s="27">
        <f t="shared" ref="T14:T22" si="1">+(F14*2)+J14</f>
        <v>12</v>
      </c>
      <c r="U14" s="40">
        <f t="shared" ref="U14:U22" si="2">IFERROR(((T14+Q14+N14-R14)+(O14*2))/E14,"")</f>
        <v>0.54545454545454541</v>
      </c>
      <c r="V14" s="22">
        <v>495</v>
      </c>
      <c r="W14" s="22" t="s">
        <v>82</v>
      </c>
      <c r="X14" s="22" t="s">
        <v>83</v>
      </c>
      <c r="Y14" s="66">
        <v>1238</v>
      </c>
      <c r="Z14" s="41"/>
      <c r="AA14" s="1" t="s">
        <v>240</v>
      </c>
      <c r="AB14" s="28" t="s">
        <v>321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44</v>
      </c>
      <c r="E15" s="27">
        <v>22</v>
      </c>
      <c r="F15" s="27">
        <v>3</v>
      </c>
      <c r="G15" s="27">
        <v>8</v>
      </c>
      <c r="H15" s="27"/>
      <c r="I15" s="27"/>
      <c r="J15" s="27">
        <v>0</v>
      </c>
      <c r="K15" s="27">
        <v>0</v>
      </c>
      <c r="L15" s="83"/>
      <c r="M15" s="27">
        <v>1</v>
      </c>
      <c r="N15" s="27">
        <f t="shared" si="0"/>
        <v>1</v>
      </c>
      <c r="O15" s="39">
        <v>2</v>
      </c>
      <c r="P15" s="39">
        <v>2</v>
      </c>
      <c r="Q15" s="85"/>
      <c r="R15" s="85"/>
      <c r="S15" s="85"/>
      <c r="T15" s="27">
        <f t="shared" si="1"/>
        <v>6</v>
      </c>
      <c r="U15" s="40">
        <f t="shared" si="2"/>
        <v>0.5</v>
      </c>
      <c r="V15" s="22">
        <v>495</v>
      </c>
      <c r="W15" s="22" t="s">
        <v>82</v>
      </c>
      <c r="X15" s="22" t="s">
        <v>83</v>
      </c>
      <c r="Y15" s="66">
        <v>1238</v>
      </c>
      <c r="Z15" s="41"/>
      <c r="AA15" s="1" t="s">
        <v>240</v>
      </c>
      <c r="AB15" s="28" t="s">
        <v>321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30</v>
      </c>
      <c r="E16" s="27">
        <v>33</v>
      </c>
      <c r="F16" s="27">
        <v>5</v>
      </c>
      <c r="G16" s="27">
        <v>8</v>
      </c>
      <c r="H16" s="27"/>
      <c r="I16" s="27"/>
      <c r="J16" s="27">
        <v>0</v>
      </c>
      <c r="K16" s="27">
        <v>0</v>
      </c>
      <c r="L16" s="83"/>
      <c r="M16" s="27">
        <v>8</v>
      </c>
      <c r="N16" s="27">
        <f t="shared" si="0"/>
        <v>8</v>
      </c>
      <c r="O16" s="39">
        <v>2</v>
      </c>
      <c r="P16" s="39">
        <v>4</v>
      </c>
      <c r="Q16" s="39">
        <v>3</v>
      </c>
      <c r="R16" s="85"/>
      <c r="S16" s="85"/>
      <c r="T16" s="27">
        <f t="shared" si="1"/>
        <v>10</v>
      </c>
      <c r="U16" s="40">
        <f t="shared" si="2"/>
        <v>0.75757575757575757</v>
      </c>
      <c r="V16" s="22">
        <v>495</v>
      </c>
      <c r="W16" s="22" t="s">
        <v>82</v>
      </c>
      <c r="X16" s="22" t="s">
        <v>83</v>
      </c>
      <c r="Y16" s="66">
        <v>1238</v>
      </c>
      <c r="Z16" s="41"/>
      <c r="AA16" s="1" t="s">
        <v>240</v>
      </c>
      <c r="AB16" s="28" t="s">
        <v>321</v>
      </c>
    </row>
    <row r="17" spans="1:28" x14ac:dyDescent="0.3">
      <c r="A17" s="1" t="s">
        <v>67</v>
      </c>
      <c r="B17" s="1" t="s">
        <v>46</v>
      </c>
      <c r="C17" s="27" t="s">
        <v>52</v>
      </c>
      <c r="D17" s="38">
        <v>11</v>
      </c>
      <c r="E17" s="27">
        <v>29</v>
      </c>
      <c r="F17" s="27">
        <v>3</v>
      </c>
      <c r="G17" s="27">
        <v>11</v>
      </c>
      <c r="H17" s="27"/>
      <c r="I17" s="27"/>
      <c r="J17" s="27">
        <v>0</v>
      </c>
      <c r="K17" s="27">
        <v>0</v>
      </c>
      <c r="L17" s="83"/>
      <c r="M17" s="27">
        <v>5</v>
      </c>
      <c r="N17" s="27">
        <f t="shared" si="0"/>
        <v>5</v>
      </c>
      <c r="O17" s="39">
        <v>3</v>
      </c>
      <c r="P17" s="39">
        <v>3</v>
      </c>
      <c r="Q17" s="39">
        <v>5</v>
      </c>
      <c r="R17" s="85"/>
      <c r="S17" s="85"/>
      <c r="T17" s="27">
        <f t="shared" si="1"/>
        <v>6</v>
      </c>
      <c r="U17" s="40">
        <f t="shared" si="2"/>
        <v>0.75862068965517238</v>
      </c>
      <c r="V17" s="22">
        <v>495</v>
      </c>
      <c r="W17" s="22" t="s">
        <v>82</v>
      </c>
      <c r="X17" s="22" t="s">
        <v>83</v>
      </c>
      <c r="Y17" s="66">
        <v>1238</v>
      </c>
      <c r="Z17" s="41"/>
      <c r="AA17" s="1" t="s">
        <v>240</v>
      </c>
      <c r="AB17" s="28" t="s">
        <v>321</v>
      </c>
    </row>
    <row r="18" spans="1:28" x14ac:dyDescent="0.3">
      <c r="A18" s="1" t="s">
        <v>67</v>
      </c>
      <c r="B18" s="1" t="s">
        <v>46</v>
      </c>
      <c r="C18" s="27" t="s">
        <v>53</v>
      </c>
      <c r="D18" s="38">
        <v>31</v>
      </c>
      <c r="E18" s="27">
        <v>8</v>
      </c>
      <c r="F18" s="27">
        <v>2</v>
      </c>
      <c r="G18" s="27">
        <v>4</v>
      </c>
      <c r="H18" s="27"/>
      <c r="I18" s="27"/>
      <c r="J18" s="27">
        <v>1</v>
      </c>
      <c r="K18" s="27">
        <v>5</v>
      </c>
      <c r="L18" s="83"/>
      <c r="M18" s="27">
        <v>2</v>
      </c>
      <c r="N18" s="27">
        <f t="shared" si="0"/>
        <v>2</v>
      </c>
      <c r="O18" s="39">
        <v>2</v>
      </c>
      <c r="P18" s="39">
        <v>0</v>
      </c>
      <c r="Q18" s="85"/>
      <c r="R18" s="85"/>
      <c r="S18" s="85"/>
      <c r="T18" s="27">
        <f t="shared" si="1"/>
        <v>5</v>
      </c>
      <c r="U18" s="40">
        <f t="shared" si="2"/>
        <v>1.375</v>
      </c>
      <c r="V18" s="22">
        <v>495</v>
      </c>
      <c r="W18" s="22" t="s">
        <v>82</v>
      </c>
      <c r="X18" s="22" t="s">
        <v>83</v>
      </c>
      <c r="Y18" s="66">
        <v>1238</v>
      </c>
      <c r="Z18" s="41"/>
      <c r="AA18" s="1" t="s">
        <v>240</v>
      </c>
      <c r="AB18" s="28" t="s">
        <v>321</v>
      </c>
    </row>
    <row r="19" spans="1:28" x14ac:dyDescent="0.3">
      <c r="A19" s="1" t="s">
        <v>67</v>
      </c>
      <c r="B19" s="1" t="s">
        <v>46</v>
      </c>
      <c r="C19" s="27" t="s">
        <v>54</v>
      </c>
      <c r="D19" s="38">
        <v>33</v>
      </c>
      <c r="E19" s="27" t="s">
        <v>372</v>
      </c>
      <c r="F19" s="27"/>
      <c r="G19" s="27"/>
      <c r="H19" s="27"/>
      <c r="I19" s="27"/>
      <c r="J19" s="27"/>
      <c r="K19" s="27"/>
      <c r="L19" s="83"/>
      <c r="M19" s="27"/>
      <c r="N19" s="27">
        <f t="shared" si="0"/>
        <v>0</v>
      </c>
      <c r="O19" s="39"/>
      <c r="P19" s="39"/>
      <c r="Q19" s="85"/>
      <c r="R19" s="85"/>
      <c r="S19" s="85"/>
      <c r="T19" s="27">
        <f t="shared" si="1"/>
        <v>0</v>
      </c>
      <c r="U19" s="40" t="str">
        <f t="shared" si="2"/>
        <v/>
      </c>
      <c r="V19" s="22">
        <v>495</v>
      </c>
      <c r="W19" s="22" t="s">
        <v>82</v>
      </c>
      <c r="X19" s="22" t="s">
        <v>83</v>
      </c>
      <c r="Y19" s="66">
        <v>1238</v>
      </c>
      <c r="Z19" s="41"/>
      <c r="AA19" s="1" t="s">
        <v>240</v>
      </c>
      <c r="AB19" s="28" t="s">
        <v>321</v>
      </c>
    </row>
    <row r="20" spans="1:28" x14ac:dyDescent="0.3">
      <c r="A20" s="1" t="s">
        <v>67</v>
      </c>
      <c r="B20" s="1" t="s">
        <v>46</v>
      </c>
      <c r="C20" s="27" t="s">
        <v>150</v>
      </c>
      <c r="D20" s="38">
        <v>34</v>
      </c>
      <c r="E20" s="27">
        <v>11</v>
      </c>
      <c r="F20" s="27">
        <v>1</v>
      </c>
      <c r="G20" s="27">
        <v>5</v>
      </c>
      <c r="H20" s="27"/>
      <c r="I20" s="27"/>
      <c r="J20" s="27">
        <v>0</v>
      </c>
      <c r="K20" s="27">
        <v>0</v>
      </c>
      <c r="L20" s="83"/>
      <c r="M20" s="27">
        <v>2</v>
      </c>
      <c r="N20" s="27">
        <f>SUM(L20:M20)</f>
        <v>2</v>
      </c>
      <c r="O20" s="39">
        <v>0</v>
      </c>
      <c r="P20" s="39">
        <v>1</v>
      </c>
      <c r="Q20" s="85"/>
      <c r="R20" s="85"/>
      <c r="S20" s="85"/>
      <c r="T20" s="27">
        <f t="shared" si="1"/>
        <v>2</v>
      </c>
      <c r="U20" s="40">
        <f t="shared" si="2"/>
        <v>0.36363636363636365</v>
      </c>
      <c r="V20" s="22">
        <v>495</v>
      </c>
      <c r="W20" s="22" t="s">
        <v>82</v>
      </c>
      <c r="X20" s="22" t="s">
        <v>83</v>
      </c>
      <c r="Y20" s="66">
        <v>1238</v>
      </c>
      <c r="Z20" s="41"/>
      <c r="AA20" s="1" t="s">
        <v>240</v>
      </c>
      <c r="AB20" s="28" t="s">
        <v>321</v>
      </c>
    </row>
    <row r="21" spans="1:28" x14ac:dyDescent="0.3">
      <c r="A21" s="1" t="s">
        <v>67</v>
      </c>
      <c r="B21" s="1" t="s">
        <v>46</v>
      </c>
      <c r="C21" s="27" t="s">
        <v>55</v>
      </c>
      <c r="D21" s="38">
        <v>23</v>
      </c>
      <c r="E21" s="27">
        <v>36</v>
      </c>
      <c r="F21" s="27">
        <v>9</v>
      </c>
      <c r="G21" s="27">
        <v>18</v>
      </c>
      <c r="H21" s="27"/>
      <c r="I21" s="27"/>
      <c r="J21" s="27">
        <v>2</v>
      </c>
      <c r="K21" s="27">
        <v>3</v>
      </c>
      <c r="L21" s="83"/>
      <c r="M21" s="27">
        <v>9</v>
      </c>
      <c r="N21" s="27">
        <f>SUM(L21:M21)</f>
        <v>9</v>
      </c>
      <c r="O21" s="39">
        <v>1</v>
      </c>
      <c r="P21" s="39">
        <v>4</v>
      </c>
      <c r="Q21" s="39">
        <v>7</v>
      </c>
      <c r="R21" s="85"/>
      <c r="S21" s="85"/>
      <c r="T21" s="27">
        <f t="shared" si="1"/>
        <v>20</v>
      </c>
      <c r="U21" s="40">
        <f t="shared" si="2"/>
        <v>1.0555555555555556</v>
      </c>
      <c r="V21" s="22">
        <v>495</v>
      </c>
      <c r="W21" s="22" t="s">
        <v>82</v>
      </c>
      <c r="X21" s="22" t="s">
        <v>83</v>
      </c>
      <c r="Y21" s="66">
        <v>1238</v>
      </c>
      <c r="Z21" s="41"/>
      <c r="AA21" s="1" t="s">
        <v>240</v>
      </c>
      <c r="AB21" s="28" t="s">
        <v>321</v>
      </c>
    </row>
    <row r="22" spans="1:28" x14ac:dyDescent="0.3">
      <c r="A22" s="1" t="s">
        <v>67</v>
      </c>
      <c r="B22" s="1" t="s">
        <v>46</v>
      </c>
      <c r="C22" s="27" t="s">
        <v>56</v>
      </c>
      <c r="D22" s="38">
        <v>22</v>
      </c>
      <c r="E22" s="27">
        <v>43</v>
      </c>
      <c r="F22" s="27">
        <v>5</v>
      </c>
      <c r="G22" s="27">
        <v>10</v>
      </c>
      <c r="H22" s="27"/>
      <c r="I22" s="27"/>
      <c r="J22" s="27">
        <v>6</v>
      </c>
      <c r="K22" s="27">
        <v>9</v>
      </c>
      <c r="L22" s="83"/>
      <c r="M22" s="27">
        <v>11</v>
      </c>
      <c r="N22" s="27">
        <f>SUM(L22:M22)</f>
        <v>11</v>
      </c>
      <c r="O22" s="39">
        <v>1</v>
      </c>
      <c r="P22" s="39">
        <v>3</v>
      </c>
      <c r="Q22" s="85"/>
      <c r="R22" s="85"/>
      <c r="S22" s="85"/>
      <c r="T22" s="27">
        <f t="shared" si="1"/>
        <v>16</v>
      </c>
      <c r="U22" s="40">
        <f t="shared" si="2"/>
        <v>0.67441860465116277</v>
      </c>
      <c r="V22" s="22">
        <v>495</v>
      </c>
      <c r="W22" s="22" t="s">
        <v>82</v>
      </c>
      <c r="X22" s="22" t="s">
        <v>83</v>
      </c>
      <c r="Y22" s="66">
        <v>1238</v>
      </c>
      <c r="Z22" s="41"/>
      <c r="AA22" s="1" t="s">
        <v>240</v>
      </c>
      <c r="AB22" s="28" t="s">
        <v>321</v>
      </c>
    </row>
    <row r="23" spans="1:28" x14ac:dyDescent="0.3">
      <c r="A23" s="1" t="s">
        <v>67</v>
      </c>
      <c r="B23" s="1" t="s">
        <v>46</v>
      </c>
      <c r="C23" s="55" t="s">
        <v>39</v>
      </c>
      <c r="D23" s="1"/>
      <c r="E23" s="42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55">
        <v>27</v>
      </c>
      <c r="S23" s="42"/>
      <c r="T23" s="27"/>
      <c r="U23" s="40" t="str">
        <f t="shared" ref="U23" si="3">_xlfn.IFNA("",((T23+Q23+N23-R23)+(O23*2))/E23)</f>
        <v/>
      </c>
      <c r="V23" s="22">
        <v>495</v>
      </c>
      <c r="W23" s="22" t="s">
        <v>82</v>
      </c>
      <c r="X23" s="22" t="s">
        <v>83</v>
      </c>
      <c r="Y23" s="66">
        <v>1238</v>
      </c>
      <c r="Z23" s="41"/>
      <c r="AA23" s="1" t="s">
        <v>240</v>
      </c>
      <c r="AB23" s="28" t="s">
        <v>321</v>
      </c>
    </row>
    <row r="24" spans="1:28" x14ac:dyDescent="0.3">
      <c r="A24" s="43" t="s">
        <v>67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34</v>
      </c>
      <c r="G24" s="44">
        <f t="shared" si="4"/>
        <v>80</v>
      </c>
      <c r="H24" s="44">
        <f t="shared" si="4"/>
        <v>0</v>
      </c>
      <c r="I24" s="44">
        <f t="shared" si="4"/>
        <v>0</v>
      </c>
      <c r="J24" s="44">
        <f t="shared" si="4"/>
        <v>13</v>
      </c>
      <c r="K24" s="44">
        <f t="shared" si="4"/>
        <v>21</v>
      </c>
      <c r="L24" s="44">
        <f t="shared" si="4"/>
        <v>0</v>
      </c>
      <c r="M24" s="44">
        <f t="shared" si="4"/>
        <v>54</v>
      </c>
      <c r="N24" s="44">
        <f t="shared" si="4"/>
        <v>54</v>
      </c>
      <c r="O24" s="44">
        <f t="shared" si="4"/>
        <v>14</v>
      </c>
      <c r="P24" s="44">
        <f t="shared" si="4"/>
        <v>20</v>
      </c>
      <c r="Q24" s="44">
        <f t="shared" si="4"/>
        <v>16</v>
      </c>
      <c r="R24" s="44">
        <f t="shared" si="4"/>
        <v>27</v>
      </c>
      <c r="S24" s="44">
        <f t="shared" si="4"/>
        <v>0</v>
      </c>
      <c r="T24" s="44">
        <f t="shared" si="4"/>
        <v>81</v>
      </c>
      <c r="U24" s="45">
        <f>((T24+Q24+N24-R24)+(O24*2))/E24</f>
        <v>0.6333333333333333</v>
      </c>
      <c r="V24" s="46">
        <v>495</v>
      </c>
      <c r="W24" s="46" t="s">
        <v>82</v>
      </c>
      <c r="X24" s="46" t="s">
        <v>83</v>
      </c>
      <c r="Y24" s="67">
        <v>1238</v>
      </c>
      <c r="Z24" s="47"/>
      <c r="AA24" s="43" t="s">
        <v>240</v>
      </c>
      <c r="AB24" s="71" t="s">
        <v>321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0.42499999999999999</v>
      </c>
      <c r="H25" s="27"/>
      <c r="I25" s="1"/>
      <c r="J25" s="48" t="s">
        <v>42</v>
      </c>
      <c r="K25" s="50">
        <f>J24/K24</f>
        <v>0.61904761904761907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33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205</v>
      </c>
      <c r="D35" s="38">
        <v>44</v>
      </c>
      <c r="E35" s="27">
        <v>38</v>
      </c>
      <c r="F35" s="27">
        <v>11</v>
      </c>
      <c r="G35" s="27">
        <v>21</v>
      </c>
      <c r="H35" s="27"/>
      <c r="I35" s="27"/>
      <c r="J35" s="27">
        <v>4</v>
      </c>
      <c r="K35" s="27">
        <v>6</v>
      </c>
      <c r="L35" s="83"/>
      <c r="M35" s="27">
        <v>5</v>
      </c>
      <c r="N35" s="27">
        <f>SUM(L35:M35)</f>
        <v>5</v>
      </c>
      <c r="O35" s="27">
        <v>2</v>
      </c>
      <c r="P35" s="39">
        <v>2</v>
      </c>
      <c r="Q35" s="27">
        <v>5</v>
      </c>
      <c r="R35" s="83"/>
      <c r="S35" s="83"/>
      <c r="T35" s="27">
        <f>(H35*3)+((F35-H35)*2)+J35</f>
        <v>26</v>
      </c>
      <c r="U35" s="40">
        <f>IFERROR(((T35+Q35+N35-R35)+(O35*2))/E35,"")</f>
        <v>1.0526315789473684</v>
      </c>
      <c r="V35" s="22">
        <v>495</v>
      </c>
      <c r="W35" s="22" t="s">
        <v>97</v>
      </c>
      <c r="X35" s="22" t="s">
        <v>98</v>
      </c>
      <c r="Y35" s="66">
        <v>1238</v>
      </c>
      <c r="Z35" s="41"/>
      <c r="AA35" s="1" t="s">
        <v>206</v>
      </c>
      <c r="AB35" s="28" t="s">
        <v>322</v>
      </c>
    </row>
    <row r="36" spans="1:28" x14ac:dyDescent="0.3">
      <c r="A36" s="1" t="s">
        <v>46</v>
      </c>
      <c r="B36" s="1" t="s">
        <v>67</v>
      </c>
      <c r="C36" s="27" t="s">
        <v>158</v>
      </c>
      <c r="D36" s="38">
        <v>51</v>
      </c>
      <c r="E36" s="27">
        <v>15</v>
      </c>
      <c r="F36" s="27">
        <v>1</v>
      </c>
      <c r="G36" s="27">
        <v>3</v>
      </c>
      <c r="H36" s="27"/>
      <c r="I36" s="27"/>
      <c r="J36" s="27">
        <v>0</v>
      </c>
      <c r="K36" s="27">
        <v>0</v>
      </c>
      <c r="L36" s="83"/>
      <c r="M36" s="27">
        <v>8</v>
      </c>
      <c r="N36" s="27">
        <f t="shared" ref="N36:N41" si="5">SUM(L36:M36)</f>
        <v>8</v>
      </c>
      <c r="O36" s="39">
        <v>0</v>
      </c>
      <c r="P36" s="39">
        <v>1</v>
      </c>
      <c r="Q36" s="85"/>
      <c r="R36" s="85"/>
      <c r="S36" s="85"/>
      <c r="T36" s="39">
        <f t="shared" ref="T36:T41" si="6">(H36*3)+((F36-H36)*2)+J36</f>
        <v>2</v>
      </c>
      <c r="U36" s="40">
        <f t="shared" ref="U36:U44" si="7">IFERROR(((T36+Q36+N36-R36)+(O36*2))/E36,"")</f>
        <v>0.66666666666666663</v>
      </c>
      <c r="V36" s="22">
        <v>495</v>
      </c>
      <c r="W36" s="22" t="s">
        <v>97</v>
      </c>
      <c r="X36" s="22" t="s">
        <v>98</v>
      </c>
      <c r="Y36" s="66">
        <v>1238</v>
      </c>
      <c r="Z36" s="41"/>
      <c r="AA36" s="1" t="s">
        <v>206</v>
      </c>
      <c r="AB36" s="28" t="s">
        <v>322</v>
      </c>
    </row>
    <row r="37" spans="1:28" x14ac:dyDescent="0.3">
      <c r="A37" s="1" t="s">
        <v>46</v>
      </c>
      <c r="B37" s="1" t="s">
        <v>67</v>
      </c>
      <c r="C37" s="27" t="s">
        <v>208</v>
      </c>
      <c r="D37" s="38">
        <v>50</v>
      </c>
      <c r="E37" s="27">
        <v>31</v>
      </c>
      <c r="F37" s="27">
        <v>2</v>
      </c>
      <c r="G37" s="27">
        <v>4</v>
      </c>
      <c r="H37" s="27"/>
      <c r="I37" s="27"/>
      <c r="J37" s="27">
        <v>4</v>
      </c>
      <c r="K37" s="27">
        <v>5</v>
      </c>
      <c r="L37" s="83"/>
      <c r="M37" s="27">
        <v>9</v>
      </c>
      <c r="N37" s="27">
        <f t="shared" si="5"/>
        <v>9</v>
      </c>
      <c r="O37" s="39">
        <v>1</v>
      </c>
      <c r="P37" s="39">
        <v>5</v>
      </c>
      <c r="Q37" s="85"/>
      <c r="R37" s="85"/>
      <c r="S37" s="85"/>
      <c r="T37" s="39">
        <f t="shared" si="6"/>
        <v>8</v>
      </c>
      <c r="U37" s="40">
        <f t="shared" si="7"/>
        <v>0.61290322580645162</v>
      </c>
      <c r="V37" s="22">
        <v>495</v>
      </c>
      <c r="W37" s="22" t="s">
        <v>97</v>
      </c>
      <c r="X37" s="22" t="s">
        <v>98</v>
      </c>
      <c r="Y37" s="66">
        <v>1238</v>
      </c>
      <c r="Z37" s="41"/>
      <c r="AA37" s="1" t="s">
        <v>206</v>
      </c>
      <c r="AB37" s="28" t="s">
        <v>322</v>
      </c>
    </row>
    <row r="38" spans="1:28" x14ac:dyDescent="0.3">
      <c r="A38" s="1" t="s">
        <v>46</v>
      </c>
      <c r="B38" s="1" t="s">
        <v>67</v>
      </c>
      <c r="C38" s="27" t="s">
        <v>210</v>
      </c>
      <c r="D38" s="38">
        <v>43</v>
      </c>
      <c r="E38" s="27">
        <v>30</v>
      </c>
      <c r="F38" s="27">
        <v>4</v>
      </c>
      <c r="G38" s="27">
        <v>13</v>
      </c>
      <c r="H38" s="27"/>
      <c r="I38" s="27"/>
      <c r="J38" s="27">
        <v>0</v>
      </c>
      <c r="K38" s="27">
        <v>0</v>
      </c>
      <c r="L38" s="83"/>
      <c r="M38" s="27">
        <v>10</v>
      </c>
      <c r="N38" s="27">
        <f t="shared" si="5"/>
        <v>10</v>
      </c>
      <c r="O38" s="39">
        <v>4</v>
      </c>
      <c r="P38" s="39">
        <v>1</v>
      </c>
      <c r="Q38" s="85"/>
      <c r="R38" s="85"/>
      <c r="S38" s="85"/>
      <c r="T38" s="39">
        <f t="shared" si="6"/>
        <v>8</v>
      </c>
      <c r="U38" s="40">
        <f t="shared" si="7"/>
        <v>0.8666666666666667</v>
      </c>
      <c r="V38" s="22">
        <v>495</v>
      </c>
      <c r="W38" s="22" t="s">
        <v>97</v>
      </c>
      <c r="X38" s="22" t="s">
        <v>98</v>
      </c>
      <c r="Y38" s="66">
        <v>1238</v>
      </c>
      <c r="Z38" s="41"/>
      <c r="AA38" s="1" t="s">
        <v>206</v>
      </c>
      <c r="AB38" s="28" t="s">
        <v>322</v>
      </c>
    </row>
    <row r="39" spans="1:28" x14ac:dyDescent="0.3">
      <c r="A39" s="1" t="s">
        <v>46</v>
      </c>
      <c r="B39" s="1" t="s">
        <v>67</v>
      </c>
      <c r="C39" s="27" t="s">
        <v>211</v>
      </c>
      <c r="D39" s="38">
        <v>10</v>
      </c>
      <c r="E39" s="27">
        <v>20</v>
      </c>
      <c r="F39" s="27">
        <v>3</v>
      </c>
      <c r="G39" s="27">
        <v>9</v>
      </c>
      <c r="H39" s="27"/>
      <c r="I39" s="27"/>
      <c r="J39" s="27">
        <v>1</v>
      </c>
      <c r="K39" s="27">
        <v>4</v>
      </c>
      <c r="L39" s="83"/>
      <c r="M39" s="27">
        <v>1</v>
      </c>
      <c r="N39" s="27">
        <f t="shared" si="5"/>
        <v>1</v>
      </c>
      <c r="O39" s="39">
        <v>6</v>
      </c>
      <c r="P39" s="39">
        <v>1</v>
      </c>
      <c r="Q39" s="39">
        <v>3</v>
      </c>
      <c r="R39" s="85"/>
      <c r="S39" s="85"/>
      <c r="T39" s="39">
        <f t="shared" si="6"/>
        <v>7</v>
      </c>
      <c r="U39" s="40">
        <f t="shared" si="7"/>
        <v>1.1499999999999999</v>
      </c>
      <c r="V39" s="22">
        <v>495</v>
      </c>
      <c r="W39" s="22" t="s">
        <v>97</v>
      </c>
      <c r="X39" s="22" t="s">
        <v>98</v>
      </c>
      <c r="Y39" s="66">
        <v>1238</v>
      </c>
      <c r="Z39" s="41"/>
      <c r="AA39" s="1" t="s">
        <v>206</v>
      </c>
      <c r="AB39" s="28" t="s">
        <v>322</v>
      </c>
    </row>
    <row r="40" spans="1:28" x14ac:dyDescent="0.3">
      <c r="A40" s="1" t="s">
        <v>46</v>
      </c>
      <c r="B40" s="1" t="s">
        <v>67</v>
      </c>
      <c r="C40" s="27" t="s">
        <v>212</v>
      </c>
      <c r="D40" s="38">
        <v>33</v>
      </c>
      <c r="E40" s="27">
        <v>32</v>
      </c>
      <c r="F40" s="27">
        <v>9</v>
      </c>
      <c r="G40" s="27">
        <v>18</v>
      </c>
      <c r="H40" s="27"/>
      <c r="I40" s="27"/>
      <c r="J40" s="27">
        <v>4</v>
      </c>
      <c r="K40" s="27">
        <v>4</v>
      </c>
      <c r="L40" s="83"/>
      <c r="M40" s="27">
        <v>4</v>
      </c>
      <c r="N40" s="27">
        <f t="shared" si="5"/>
        <v>4</v>
      </c>
      <c r="O40" s="39">
        <v>3</v>
      </c>
      <c r="P40" s="39">
        <v>1</v>
      </c>
      <c r="Q40" s="85"/>
      <c r="R40" s="85"/>
      <c r="S40" s="85"/>
      <c r="T40" s="39">
        <f t="shared" si="6"/>
        <v>22</v>
      </c>
      <c r="U40" s="40">
        <f t="shared" si="7"/>
        <v>1</v>
      </c>
      <c r="V40" s="22">
        <v>495</v>
      </c>
      <c r="W40" s="22" t="s">
        <v>97</v>
      </c>
      <c r="X40" s="22" t="s">
        <v>98</v>
      </c>
      <c r="Y40" s="66">
        <v>1238</v>
      </c>
      <c r="Z40" s="41"/>
      <c r="AA40" s="1" t="s">
        <v>206</v>
      </c>
      <c r="AB40" s="28" t="s">
        <v>322</v>
      </c>
    </row>
    <row r="41" spans="1:28" x14ac:dyDescent="0.3">
      <c r="A41" s="1" t="s">
        <v>46</v>
      </c>
      <c r="B41" s="1" t="s">
        <v>67</v>
      </c>
      <c r="C41" s="27" t="s">
        <v>337</v>
      </c>
      <c r="D41" s="38">
        <v>40</v>
      </c>
      <c r="E41" s="27">
        <v>17</v>
      </c>
      <c r="F41" s="27">
        <v>2</v>
      </c>
      <c r="G41" s="27">
        <v>6</v>
      </c>
      <c r="H41" s="27"/>
      <c r="I41" s="27"/>
      <c r="J41" s="27">
        <v>0</v>
      </c>
      <c r="K41" s="27">
        <v>0</v>
      </c>
      <c r="L41" s="83"/>
      <c r="M41" s="27">
        <v>4</v>
      </c>
      <c r="N41" s="27">
        <f t="shared" si="5"/>
        <v>4</v>
      </c>
      <c r="O41" s="39">
        <v>0</v>
      </c>
      <c r="P41" s="39">
        <v>3</v>
      </c>
      <c r="Q41" s="85"/>
      <c r="R41" s="85"/>
      <c r="S41" s="85"/>
      <c r="T41" s="39">
        <f t="shared" si="6"/>
        <v>4</v>
      </c>
      <c r="U41" s="40">
        <f t="shared" si="7"/>
        <v>0.47058823529411764</v>
      </c>
      <c r="V41" s="22">
        <v>495</v>
      </c>
      <c r="W41" s="22" t="s">
        <v>97</v>
      </c>
      <c r="X41" s="22" t="s">
        <v>98</v>
      </c>
      <c r="Y41" s="66">
        <v>1238</v>
      </c>
      <c r="Z41" s="41"/>
      <c r="AA41" s="1" t="s">
        <v>206</v>
      </c>
      <c r="AB41" s="28" t="s">
        <v>322</v>
      </c>
    </row>
    <row r="42" spans="1:28" x14ac:dyDescent="0.3">
      <c r="A42" s="1" t="s">
        <v>46</v>
      </c>
      <c r="B42" s="1" t="s">
        <v>67</v>
      </c>
      <c r="C42" s="27" t="s">
        <v>164</v>
      </c>
      <c r="D42" s="38">
        <v>11</v>
      </c>
      <c r="E42" s="27" t="s">
        <v>372</v>
      </c>
      <c r="F42" s="27"/>
      <c r="G42" s="27"/>
      <c r="H42" s="27"/>
      <c r="I42" s="27"/>
      <c r="J42" s="27"/>
      <c r="K42" s="27"/>
      <c r="L42" s="83"/>
      <c r="M42" s="27"/>
      <c r="N42" s="27"/>
      <c r="O42" s="39"/>
      <c r="P42" s="39"/>
      <c r="Q42" s="85"/>
      <c r="R42" s="85"/>
      <c r="S42" s="85"/>
      <c r="T42" s="39"/>
      <c r="U42" s="40" t="str">
        <f t="shared" si="7"/>
        <v/>
      </c>
      <c r="V42" s="22">
        <v>495</v>
      </c>
      <c r="W42" s="22" t="s">
        <v>97</v>
      </c>
      <c r="X42" s="22" t="s">
        <v>98</v>
      </c>
      <c r="Y42" s="66">
        <v>1238</v>
      </c>
      <c r="Z42" s="41"/>
      <c r="AA42" s="1" t="s">
        <v>206</v>
      </c>
      <c r="AB42" s="28" t="s">
        <v>322</v>
      </c>
    </row>
    <row r="43" spans="1:28" x14ac:dyDescent="0.3">
      <c r="A43" s="1" t="s">
        <v>46</v>
      </c>
      <c r="B43" s="1" t="s">
        <v>67</v>
      </c>
      <c r="C43" s="27" t="s">
        <v>213</v>
      </c>
      <c r="D43" s="38">
        <v>24</v>
      </c>
      <c r="E43" s="27">
        <v>22</v>
      </c>
      <c r="F43" s="27">
        <v>0</v>
      </c>
      <c r="G43" s="27">
        <v>1</v>
      </c>
      <c r="H43" s="27"/>
      <c r="I43" s="27"/>
      <c r="J43" s="27">
        <v>1</v>
      </c>
      <c r="K43" s="27">
        <v>2</v>
      </c>
      <c r="L43" s="83"/>
      <c r="M43" s="27">
        <v>2</v>
      </c>
      <c r="N43" s="27">
        <f>SUM(L43:M43)</f>
        <v>2</v>
      </c>
      <c r="O43" s="39">
        <v>1</v>
      </c>
      <c r="P43" s="55">
        <v>6</v>
      </c>
      <c r="Q43" s="85"/>
      <c r="R43" s="85"/>
      <c r="S43" s="85"/>
      <c r="T43" s="39">
        <f>(H43*3)+((F43-H43)*2)+J43</f>
        <v>1</v>
      </c>
      <c r="U43" s="40">
        <f t="shared" si="7"/>
        <v>0.22727272727272727</v>
      </c>
      <c r="V43" s="22">
        <v>495</v>
      </c>
      <c r="W43" s="22" t="s">
        <v>97</v>
      </c>
      <c r="X43" s="22" t="s">
        <v>98</v>
      </c>
      <c r="Y43" s="66">
        <v>1238</v>
      </c>
      <c r="Z43" s="41"/>
      <c r="AA43" s="1" t="s">
        <v>206</v>
      </c>
      <c r="AB43" s="28" t="s">
        <v>322</v>
      </c>
    </row>
    <row r="44" spans="1:28" x14ac:dyDescent="0.3">
      <c r="A44" s="1" t="s">
        <v>46</v>
      </c>
      <c r="B44" s="1" t="s">
        <v>67</v>
      </c>
      <c r="C44" s="27" t="s">
        <v>214</v>
      </c>
      <c r="D44" s="38">
        <v>1</v>
      </c>
      <c r="E44" s="27">
        <v>35</v>
      </c>
      <c r="F44" s="27">
        <v>6</v>
      </c>
      <c r="G44" s="27">
        <v>11</v>
      </c>
      <c r="H44" s="27"/>
      <c r="I44" s="27"/>
      <c r="J44" s="27">
        <v>3</v>
      </c>
      <c r="K44" s="27">
        <v>3</v>
      </c>
      <c r="L44" s="83"/>
      <c r="M44" s="27">
        <v>4</v>
      </c>
      <c r="N44" s="27">
        <f>SUM(L44:M44)</f>
        <v>4</v>
      </c>
      <c r="O44" s="39">
        <v>4</v>
      </c>
      <c r="P44" s="39">
        <v>0</v>
      </c>
      <c r="Q44" s="39">
        <v>2</v>
      </c>
      <c r="R44" s="85"/>
      <c r="S44" s="85"/>
      <c r="T44" s="39">
        <f>(H44*3)+((F44-H44)*2)+J44</f>
        <v>15</v>
      </c>
      <c r="U44" s="40">
        <f t="shared" si="7"/>
        <v>0.82857142857142863</v>
      </c>
      <c r="V44" s="22">
        <v>495</v>
      </c>
      <c r="W44" s="22" t="s">
        <v>97</v>
      </c>
      <c r="X44" s="22" t="s">
        <v>98</v>
      </c>
      <c r="Y44" s="66">
        <v>1238</v>
      </c>
      <c r="Z44" s="41"/>
      <c r="AA44" s="1" t="s">
        <v>206</v>
      </c>
      <c r="AB44" s="28" t="s">
        <v>322</v>
      </c>
    </row>
    <row r="45" spans="1:28" x14ac:dyDescent="0.3">
      <c r="A45" s="1" t="s">
        <v>46</v>
      </c>
      <c r="B45" s="1" t="s">
        <v>67</v>
      </c>
      <c r="C45" s="55" t="s">
        <v>39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55">
        <v>4</v>
      </c>
      <c r="R45" s="55">
        <v>20</v>
      </c>
      <c r="S45" s="42"/>
      <c r="T45" s="42"/>
      <c r="U45" s="40" t="str">
        <f t="shared" ref="U45" si="8">_xlfn.IFNA("",((T45+Q45+N45-R45)+(O45*2))/E45)</f>
        <v/>
      </c>
      <c r="V45" s="22">
        <v>495</v>
      </c>
      <c r="W45" s="22" t="s">
        <v>97</v>
      </c>
      <c r="X45" s="22" t="s">
        <v>98</v>
      </c>
      <c r="Y45" s="66">
        <v>1238</v>
      </c>
      <c r="Z45" s="41"/>
      <c r="AA45" s="1" t="s">
        <v>206</v>
      </c>
      <c r="AB45" s="28" t="s">
        <v>322</v>
      </c>
    </row>
    <row r="46" spans="1:28" x14ac:dyDescent="0.3">
      <c r="A46" s="43" t="s">
        <v>46</v>
      </c>
      <c r="B46" s="43" t="s">
        <v>67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38</v>
      </c>
      <c r="G46" s="44">
        <f t="shared" si="9"/>
        <v>86</v>
      </c>
      <c r="H46" s="44">
        <f t="shared" si="9"/>
        <v>0</v>
      </c>
      <c r="I46" s="44">
        <f t="shared" si="9"/>
        <v>0</v>
      </c>
      <c r="J46" s="44">
        <f t="shared" si="9"/>
        <v>17</v>
      </c>
      <c r="K46" s="44">
        <f t="shared" si="9"/>
        <v>24</v>
      </c>
      <c r="L46" s="44">
        <f t="shared" si="9"/>
        <v>0</v>
      </c>
      <c r="M46" s="44">
        <f t="shared" si="9"/>
        <v>47</v>
      </c>
      <c r="N46" s="44">
        <f t="shared" si="9"/>
        <v>47</v>
      </c>
      <c r="O46" s="44">
        <f t="shared" si="9"/>
        <v>21</v>
      </c>
      <c r="P46" s="44">
        <f t="shared" si="9"/>
        <v>20</v>
      </c>
      <c r="Q46" s="44">
        <f t="shared" si="9"/>
        <v>14</v>
      </c>
      <c r="R46" s="44">
        <f t="shared" si="9"/>
        <v>20</v>
      </c>
      <c r="S46" s="44">
        <f t="shared" si="9"/>
        <v>0</v>
      </c>
      <c r="T46" s="44">
        <f t="shared" si="9"/>
        <v>93</v>
      </c>
      <c r="U46" s="45">
        <f>((T46+Q46+N46-R46)+(O46*2))/E46</f>
        <v>0.73333333333333328</v>
      </c>
      <c r="V46" s="46">
        <v>495</v>
      </c>
      <c r="W46" s="46" t="s">
        <v>97</v>
      </c>
      <c r="X46" s="46" t="s">
        <v>98</v>
      </c>
      <c r="Y46" s="67">
        <v>1238</v>
      </c>
      <c r="Z46" s="47"/>
      <c r="AA46" s="43" t="s">
        <v>206</v>
      </c>
      <c r="AB46" s="74" t="s">
        <v>322</v>
      </c>
    </row>
    <row r="47" spans="1:28" x14ac:dyDescent="0.3">
      <c r="A47" s="1"/>
      <c r="B47" s="1"/>
      <c r="C47" s="1"/>
      <c r="D47" s="1"/>
      <c r="F47" s="48" t="s">
        <v>41</v>
      </c>
      <c r="G47" s="49">
        <f>F46/G46</f>
        <v>0.44186046511627908</v>
      </c>
      <c r="H47" s="27"/>
      <c r="I47" s="1"/>
      <c r="J47" s="48" t="s">
        <v>42</v>
      </c>
      <c r="K47" s="50">
        <f>J46/K46</f>
        <v>0.70833333333333337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1"/>
      <c r="AA49" s="1"/>
      <c r="AB49" s="1"/>
    </row>
  </sheetData>
  <pageMargins left="0.25" right="0.25" top="0.75" bottom="0.75" header="0.3" footer="0.3"/>
  <pageSetup scale="64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8328-FBC8-4458-9CAF-B89D00638ED8}">
  <sheetPr>
    <tabColor rgb="FFFF0000"/>
    <pageSetUpPr fitToPage="1"/>
  </sheetPr>
  <dimension ref="A1:AB53"/>
  <sheetViews>
    <sheetView workbookViewId="0">
      <selection activeCell="C28" sqref="C28:C30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66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373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29674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144</v>
      </c>
      <c r="D4" s="7" t="s">
        <v>5</v>
      </c>
      <c r="E4" s="8"/>
      <c r="F4" s="5"/>
      <c r="G4" s="1"/>
      <c r="J4" s="15" t="s">
        <v>323</v>
      </c>
      <c r="K4" s="16" t="s">
        <v>45</v>
      </c>
      <c r="L4" s="17"/>
      <c r="M4" s="18"/>
      <c r="N4" s="19">
        <v>31</v>
      </c>
      <c r="O4" s="19">
        <v>25</v>
      </c>
      <c r="P4" s="19">
        <v>26</v>
      </c>
      <c r="Q4" s="19">
        <v>24</v>
      </c>
      <c r="R4" s="20"/>
      <c r="S4" s="21">
        <f>SUM(N4:R4)</f>
        <v>106</v>
      </c>
      <c r="T4" s="22">
        <v>500</v>
      </c>
    </row>
    <row r="5" spans="1:28" x14ac:dyDescent="0.3">
      <c r="B5" s="1"/>
      <c r="C5" s="6" t="s">
        <v>199</v>
      </c>
      <c r="D5" s="7" t="s">
        <v>6</v>
      </c>
      <c r="E5" s="1"/>
      <c r="F5" s="1"/>
      <c r="G5" s="1"/>
      <c r="J5" s="15" t="s">
        <v>324</v>
      </c>
      <c r="K5" s="16" t="s">
        <v>68</v>
      </c>
      <c r="L5" s="17"/>
      <c r="M5" s="18"/>
      <c r="N5" s="19">
        <v>36</v>
      </c>
      <c r="O5" s="19">
        <v>32</v>
      </c>
      <c r="P5" s="19">
        <v>30</v>
      </c>
      <c r="Q5" s="19">
        <v>26</v>
      </c>
      <c r="R5" s="20"/>
      <c r="S5" s="21">
        <f>SUM(N5:R5)</f>
        <v>124</v>
      </c>
      <c r="T5" s="22">
        <v>500</v>
      </c>
      <c r="U5" s="1"/>
      <c r="V5" s="1"/>
      <c r="W5" s="1"/>
    </row>
    <row r="6" spans="1:28" x14ac:dyDescent="0.3">
      <c r="C6" s="23">
        <v>1160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376</v>
      </c>
      <c r="D7" s="7" t="s">
        <v>8</v>
      </c>
      <c r="G7" s="1"/>
      <c r="S7" s="1"/>
      <c r="T7" s="25" t="s">
        <v>9</v>
      </c>
      <c r="U7" s="1"/>
      <c r="V7" s="26">
        <v>500</v>
      </c>
      <c r="W7" s="1"/>
    </row>
    <row r="8" spans="1:28" x14ac:dyDescent="0.3">
      <c r="B8" s="1"/>
      <c r="C8" s="24" t="s">
        <v>201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2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37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32</v>
      </c>
      <c r="E13" s="27">
        <v>14</v>
      </c>
      <c r="F13" s="27">
        <v>4</v>
      </c>
      <c r="G13" s="27">
        <v>5</v>
      </c>
      <c r="H13" s="27"/>
      <c r="I13" s="27"/>
      <c r="J13" s="27">
        <v>3</v>
      </c>
      <c r="K13" s="27">
        <v>4</v>
      </c>
      <c r="L13" s="83"/>
      <c r="M13" s="27">
        <v>6</v>
      </c>
      <c r="N13" s="27">
        <f>SUM(L13:M13)</f>
        <v>6</v>
      </c>
      <c r="O13" s="27">
        <v>1</v>
      </c>
      <c r="P13" s="55">
        <v>6</v>
      </c>
      <c r="Q13" s="27">
        <v>1</v>
      </c>
      <c r="R13" s="83"/>
      <c r="S13" s="83"/>
      <c r="T13" s="27">
        <f>+(F13*2)+J13</f>
        <v>11</v>
      </c>
      <c r="U13" s="40">
        <f>IFERROR(((T13+Q13+N13-R13)+(O13*2))/E13,"")</f>
        <v>1.4285714285714286</v>
      </c>
      <c r="V13" s="22">
        <v>500</v>
      </c>
      <c r="W13" s="22" t="s">
        <v>82</v>
      </c>
      <c r="X13" s="22" t="s">
        <v>83</v>
      </c>
      <c r="Y13" s="66">
        <v>1160</v>
      </c>
      <c r="Z13" s="41" t="s">
        <v>377</v>
      </c>
      <c r="AA13" s="1" t="s">
        <v>240</v>
      </c>
      <c r="AB13" s="28" t="s">
        <v>325</v>
      </c>
    </row>
    <row r="14" spans="1:28" x14ac:dyDescent="0.3">
      <c r="A14" s="1" t="s">
        <v>67</v>
      </c>
      <c r="B14" s="1" t="s">
        <v>46</v>
      </c>
      <c r="C14" s="27" t="s">
        <v>429</v>
      </c>
      <c r="D14" s="38">
        <v>10</v>
      </c>
      <c r="E14" s="27">
        <v>40</v>
      </c>
      <c r="F14" s="27">
        <v>10</v>
      </c>
      <c r="G14" s="27">
        <v>16</v>
      </c>
      <c r="H14" s="27"/>
      <c r="I14" s="27"/>
      <c r="J14" s="27">
        <v>7</v>
      </c>
      <c r="K14" s="27">
        <v>10</v>
      </c>
      <c r="L14" s="83"/>
      <c r="M14" s="27">
        <v>6</v>
      </c>
      <c r="N14" s="27">
        <f t="shared" ref="N14:N17" si="0">SUM(L14:M14)</f>
        <v>6</v>
      </c>
      <c r="O14" s="39">
        <v>4</v>
      </c>
      <c r="P14" s="39">
        <v>3</v>
      </c>
      <c r="Q14" s="39">
        <v>2</v>
      </c>
      <c r="R14" s="85"/>
      <c r="S14" s="85"/>
      <c r="T14" s="27">
        <f t="shared" ref="T14:T22" si="1">+(F14*2)+J14</f>
        <v>27</v>
      </c>
      <c r="U14" s="40">
        <f t="shared" ref="U14:U22" si="2">IFERROR(((T14+Q14+N14-R14)+(O14*2))/E14,"")</f>
        <v>1.075</v>
      </c>
      <c r="V14" s="22">
        <v>500</v>
      </c>
      <c r="W14" s="22" t="s">
        <v>82</v>
      </c>
      <c r="X14" s="22" t="s">
        <v>83</v>
      </c>
      <c r="Y14" s="66">
        <v>1160</v>
      </c>
      <c r="Z14" s="41" t="s">
        <v>377</v>
      </c>
      <c r="AA14" s="1" t="s">
        <v>240</v>
      </c>
      <c r="AB14" s="28" t="s">
        <v>325</v>
      </c>
    </row>
    <row r="15" spans="1:28" x14ac:dyDescent="0.3">
      <c r="A15" s="1" t="s">
        <v>67</v>
      </c>
      <c r="B15" s="1" t="s">
        <v>46</v>
      </c>
      <c r="C15" s="27" t="s">
        <v>428</v>
      </c>
      <c r="D15" s="38">
        <v>44</v>
      </c>
      <c r="E15" s="27">
        <v>18</v>
      </c>
      <c r="F15" s="27">
        <v>1</v>
      </c>
      <c r="G15" s="27">
        <v>4</v>
      </c>
      <c r="H15" s="27"/>
      <c r="I15" s="27"/>
      <c r="J15" s="27">
        <v>4</v>
      </c>
      <c r="K15" s="27">
        <v>6</v>
      </c>
      <c r="L15" s="83"/>
      <c r="M15" s="27">
        <v>0</v>
      </c>
      <c r="N15" s="27">
        <f t="shared" si="0"/>
        <v>0</v>
      </c>
      <c r="O15" s="39">
        <v>3</v>
      </c>
      <c r="P15" s="39">
        <v>2</v>
      </c>
      <c r="Q15" s="39">
        <v>1</v>
      </c>
      <c r="R15" s="85"/>
      <c r="S15" s="85"/>
      <c r="T15" s="27">
        <f t="shared" si="1"/>
        <v>6</v>
      </c>
      <c r="U15" s="40">
        <f t="shared" si="2"/>
        <v>0.72222222222222221</v>
      </c>
      <c r="V15" s="22">
        <v>500</v>
      </c>
      <c r="W15" s="22" t="s">
        <v>82</v>
      </c>
      <c r="X15" s="22" t="s">
        <v>83</v>
      </c>
      <c r="Y15" s="66">
        <v>1160</v>
      </c>
      <c r="Z15" s="41" t="s">
        <v>377</v>
      </c>
      <c r="AA15" s="1" t="s">
        <v>240</v>
      </c>
      <c r="AB15" s="28" t="s">
        <v>325</v>
      </c>
    </row>
    <row r="16" spans="1:28" x14ac:dyDescent="0.3">
      <c r="A16" s="1" t="s">
        <v>67</v>
      </c>
      <c r="B16" s="1" t="s">
        <v>46</v>
      </c>
      <c r="C16" s="27" t="s">
        <v>476</v>
      </c>
      <c r="D16" s="38">
        <v>30</v>
      </c>
      <c r="E16" s="27">
        <v>20</v>
      </c>
      <c r="F16" s="27">
        <v>2</v>
      </c>
      <c r="G16" s="27">
        <v>7</v>
      </c>
      <c r="H16" s="27"/>
      <c r="I16" s="27"/>
      <c r="J16" s="27">
        <v>2</v>
      </c>
      <c r="K16" s="27">
        <v>4</v>
      </c>
      <c r="L16" s="83"/>
      <c r="M16" s="27">
        <v>5</v>
      </c>
      <c r="N16" s="27">
        <f t="shared" si="0"/>
        <v>5</v>
      </c>
      <c r="O16" s="39">
        <v>2</v>
      </c>
      <c r="P16" s="55">
        <v>6</v>
      </c>
      <c r="Q16" s="39">
        <v>4</v>
      </c>
      <c r="R16" s="85"/>
      <c r="S16" s="85"/>
      <c r="T16" s="27">
        <f t="shared" si="1"/>
        <v>6</v>
      </c>
      <c r="U16" s="40">
        <f t="shared" si="2"/>
        <v>0.95</v>
      </c>
      <c r="V16" s="22">
        <v>500</v>
      </c>
      <c r="W16" s="22" t="s">
        <v>82</v>
      </c>
      <c r="X16" s="22" t="s">
        <v>83</v>
      </c>
      <c r="Y16" s="66">
        <v>1160</v>
      </c>
      <c r="Z16" s="41" t="s">
        <v>464</v>
      </c>
      <c r="AA16" s="1" t="s">
        <v>240</v>
      </c>
      <c r="AB16" s="28" t="s">
        <v>325</v>
      </c>
    </row>
    <row r="17" spans="1:28" x14ac:dyDescent="0.3">
      <c r="A17" s="1" t="s">
        <v>67</v>
      </c>
      <c r="B17" s="1" t="s">
        <v>46</v>
      </c>
      <c r="C17" s="27" t="s">
        <v>52</v>
      </c>
      <c r="D17" s="38">
        <v>11</v>
      </c>
      <c r="E17" s="27">
        <v>36</v>
      </c>
      <c r="F17" s="27">
        <v>3</v>
      </c>
      <c r="G17" s="27">
        <v>9</v>
      </c>
      <c r="H17" s="27"/>
      <c r="I17" s="27"/>
      <c r="J17" s="27">
        <v>0</v>
      </c>
      <c r="K17" s="27">
        <v>0</v>
      </c>
      <c r="L17" s="83"/>
      <c r="M17" s="27">
        <v>4</v>
      </c>
      <c r="N17" s="27">
        <f t="shared" si="0"/>
        <v>4</v>
      </c>
      <c r="O17" s="39">
        <v>5</v>
      </c>
      <c r="P17" s="55">
        <v>6</v>
      </c>
      <c r="Q17" s="39">
        <v>3</v>
      </c>
      <c r="R17" s="85"/>
      <c r="S17" s="85"/>
      <c r="T17" s="27">
        <f t="shared" si="1"/>
        <v>6</v>
      </c>
      <c r="U17" s="40">
        <f t="shared" si="2"/>
        <v>0.63888888888888884</v>
      </c>
      <c r="V17" s="22">
        <v>500</v>
      </c>
      <c r="W17" s="22" t="s">
        <v>82</v>
      </c>
      <c r="X17" s="22" t="s">
        <v>83</v>
      </c>
      <c r="Y17" s="66">
        <v>1160</v>
      </c>
      <c r="Z17" s="41" t="s">
        <v>377</v>
      </c>
      <c r="AA17" s="1" t="s">
        <v>240</v>
      </c>
      <c r="AB17" s="28" t="s">
        <v>325</v>
      </c>
    </row>
    <row r="18" spans="1:28" x14ac:dyDescent="0.3">
      <c r="A18" s="1" t="s">
        <v>67</v>
      </c>
      <c r="B18" s="1" t="s">
        <v>46</v>
      </c>
      <c r="C18" s="27" t="s">
        <v>430</v>
      </c>
      <c r="D18" s="38">
        <v>31</v>
      </c>
      <c r="E18" s="27">
        <v>33</v>
      </c>
      <c r="F18" s="27">
        <v>9</v>
      </c>
      <c r="G18" s="27">
        <v>16</v>
      </c>
      <c r="H18" s="27"/>
      <c r="I18" s="27"/>
      <c r="J18" s="27">
        <v>7</v>
      </c>
      <c r="K18" s="27">
        <v>8</v>
      </c>
      <c r="L18" s="83"/>
      <c r="M18" s="27">
        <v>7</v>
      </c>
      <c r="N18" s="27">
        <f>SUM(L18:M18)</f>
        <v>7</v>
      </c>
      <c r="O18" s="39">
        <v>3</v>
      </c>
      <c r="P18" s="39">
        <v>2</v>
      </c>
      <c r="Q18" s="39">
        <v>3</v>
      </c>
      <c r="R18" s="85"/>
      <c r="S18" s="85"/>
      <c r="T18" s="27">
        <f t="shared" si="1"/>
        <v>25</v>
      </c>
      <c r="U18" s="40">
        <f t="shared" si="2"/>
        <v>1.2424242424242424</v>
      </c>
      <c r="V18" s="22">
        <v>500</v>
      </c>
      <c r="W18" s="22" t="s">
        <v>82</v>
      </c>
      <c r="X18" s="22" t="s">
        <v>83</v>
      </c>
      <c r="Y18" s="66">
        <v>1160</v>
      </c>
      <c r="Z18" s="41" t="s">
        <v>377</v>
      </c>
      <c r="AA18" s="1" t="s">
        <v>240</v>
      </c>
      <c r="AB18" s="28" t="s">
        <v>325</v>
      </c>
    </row>
    <row r="19" spans="1:28" x14ac:dyDescent="0.3">
      <c r="A19" s="1" t="s">
        <v>67</v>
      </c>
      <c r="B19" s="1" t="s">
        <v>46</v>
      </c>
      <c r="C19" s="27" t="s">
        <v>54</v>
      </c>
      <c r="D19" s="38">
        <v>33</v>
      </c>
      <c r="E19" s="27" t="s">
        <v>372</v>
      </c>
      <c r="F19" s="27"/>
      <c r="G19" s="27"/>
      <c r="H19" s="27"/>
      <c r="I19" s="27"/>
      <c r="J19" s="27"/>
      <c r="K19" s="27"/>
      <c r="L19" s="83"/>
      <c r="M19" s="27"/>
      <c r="N19" s="27"/>
      <c r="O19" s="39"/>
      <c r="P19" s="39"/>
      <c r="Q19" s="39"/>
      <c r="R19" s="85"/>
      <c r="S19" s="85"/>
      <c r="T19" s="27"/>
      <c r="U19" s="40" t="str">
        <f t="shared" si="2"/>
        <v/>
      </c>
      <c r="V19" s="22">
        <v>500</v>
      </c>
      <c r="W19" s="22" t="s">
        <v>82</v>
      </c>
      <c r="X19" s="22" t="s">
        <v>83</v>
      </c>
      <c r="Y19" s="66">
        <v>1160</v>
      </c>
      <c r="Z19" s="41" t="s">
        <v>377</v>
      </c>
      <c r="AA19" s="1" t="s">
        <v>240</v>
      </c>
      <c r="AB19" s="28" t="s">
        <v>325</v>
      </c>
    </row>
    <row r="20" spans="1:28" x14ac:dyDescent="0.3">
      <c r="A20" s="1" t="s">
        <v>67</v>
      </c>
      <c r="B20" s="1" t="s">
        <v>46</v>
      </c>
      <c r="C20" s="27" t="s">
        <v>431</v>
      </c>
      <c r="D20" s="38">
        <v>34</v>
      </c>
      <c r="E20" s="27">
        <v>14</v>
      </c>
      <c r="F20" s="27">
        <v>2</v>
      </c>
      <c r="G20" s="27">
        <v>5</v>
      </c>
      <c r="H20" s="27"/>
      <c r="I20" s="27"/>
      <c r="J20" s="27">
        <v>2</v>
      </c>
      <c r="K20" s="27">
        <v>3</v>
      </c>
      <c r="L20" s="83"/>
      <c r="M20" s="27">
        <v>1</v>
      </c>
      <c r="N20" s="27">
        <f>SUM(L20:M20)</f>
        <v>1</v>
      </c>
      <c r="O20" s="39">
        <v>0</v>
      </c>
      <c r="P20" s="39">
        <v>0</v>
      </c>
      <c r="Q20" s="39"/>
      <c r="R20" s="85"/>
      <c r="S20" s="85"/>
      <c r="T20" s="27">
        <f t="shared" si="1"/>
        <v>6</v>
      </c>
      <c r="U20" s="40">
        <f t="shared" si="2"/>
        <v>0.5</v>
      </c>
      <c r="V20" s="22">
        <v>500</v>
      </c>
      <c r="W20" s="22" t="s">
        <v>82</v>
      </c>
      <c r="X20" s="22" t="s">
        <v>83</v>
      </c>
      <c r="Y20" s="66">
        <v>1160</v>
      </c>
      <c r="Z20" s="41" t="s">
        <v>377</v>
      </c>
      <c r="AA20" s="1" t="s">
        <v>240</v>
      </c>
      <c r="AB20" s="28" t="s">
        <v>325</v>
      </c>
    </row>
    <row r="21" spans="1:28" x14ac:dyDescent="0.3">
      <c r="A21" s="1" t="s">
        <v>67</v>
      </c>
      <c r="B21" s="1" t="s">
        <v>46</v>
      </c>
      <c r="C21" s="27" t="s">
        <v>427</v>
      </c>
      <c r="D21" s="38">
        <v>23</v>
      </c>
      <c r="E21" s="27">
        <v>7</v>
      </c>
      <c r="F21" s="27">
        <v>1</v>
      </c>
      <c r="G21" s="27">
        <v>1</v>
      </c>
      <c r="H21" s="27"/>
      <c r="I21" s="27"/>
      <c r="J21" s="27">
        <v>2</v>
      </c>
      <c r="K21" s="27">
        <v>6</v>
      </c>
      <c r="L21" s="83"/>
      <c r="M21" s="27">
        <v>0</v>
      </c>
      <c r="N21" s="27">
        <f>SUM(L21:M21)</f>
        <v>0</v>
      </c>
      <c r="O21" s="39">
        <v>0</v>
      </c>
      <c r="P21" s="39">
        <v>1</v>
      </c>
      <c r="Q21" s="39"/>
      <c r="R21" s="85"/>
      <c r="S21" s="85"/>
      <c r="T21" s="27">
        <f t="shared" si="1"/>
        <v>4</v>
      </c>
      <c r="U21" s="40">
        <f t="shared" si="2"/>
        <v>0.5714285714285714</v>
      </c>
      <c r="V21" s="22">
        <v>500</v>
      </c>
      <c r="W21" s="22" t="s">
        <v>82</v>
      </c>
      <c r="X21" s="22" t="s">
        <v>83</v>
      </c>
      <c r="Y21" s="66">
        <v>1160</v>
      </c>
      <c r="Z21" s="41" t="s">
        <v>377</v>
      </c>
      <c r="AA21" s="1" t="s">
        <v>240</v>
      </c>
      <c r="AB21" s="28" t="s">
        <v>325</v>
      </c>
    </row>
    <row r="22" spans="1:28" x14ac:dyDescent="0.3">
      <c r="A22" s="1" t="s">
        <v>67</v>
      </c>
      <c r="B22" s="1" t="s">
        <v>46</v>
      </c>
      <c r="C22" s="27" t="s">
        <v>378</v>
      </c>
      <c r="D22" s="38">
        <v>22</v>
      </c>
      <c r="E22" s="27">
        <v>33</v>
      </c>
      <c r="F22" s="27">
        <v>4</v>
      </c>
      <c r="G22" s="27">
        <v>7</v>
      </c>
      <c r="H22" s="27"/>
      <c r="I22" s="27"/>
      <c r="J22" s="27">
        <v>7</v>
      </c>
      <c r="K22" s="27">
        <v>8</v>
      </c>
      <c r="L22" s="83"/>
      <c r="M22" s="27">
        <v>10</v>
      </c>
      <c r="N22" s="27">
        <f>SUM(L22:M22)</f>
        <v>10</v>
      </c>
      <c r="O22" s="39">
        <v>0</v>
      </c>
      <c r="P22" s="55">
        <v>6</v>
      </c>
      <c r="Q22" s="39">
        <v>1</v>
      </c>
      <c r="R22" s="85"/>
      <c r="S22" s="85"/>
      <c r="T22" s="27">
        <f t="shared" si="1"/>
        <v>15</v>
      </c>
      <c r="U22" s="40">
        <f t="shared" si="2"/>
        <v>0.78787878787878785</v>
      </c>
      <c r="V22" s="22">
        <v>500</v>
      </c>
      <c r="W22" s="22" t="s">
        <v>82</v>
      </c>
      <c r="X22" s="22" t="s">
        <v>83</v>
      </c>
      <c r="Y22" s="66">
        <v>1160</v>
      </c>
      <c r="Z22" s="41" t="s">
        <v>377</v>
      </c>
      <c r="AA22" s="1" t="s">
        <v>240</v>
      </c>
      <c r="AB22" s="28" t="s">
        <v>325</v>
      </c>
    </row>
    <row r="23" spans="1:28" ht="15" thickBot="1" x14ac:dyDescent="0.35">
      <c r="A23" s="1" t="s">
        <v>67</v>
      </c>
      <c r="B23" s="1" t="s">
        <v>46</v>
      </c>
      <c r="C23" s="55" t="s">
        <v>39</v>
      </c>
      <c r="D23" s="1"/>
      <c r="E23" s="55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55">
        <v>26</v>
      </c>
      <c r="S23" s="42"/>
      <c r="T23" s="27"/>
      <c r="U23" s="40" t="str">
        <f t="shared" ref="U23" si="3">_xlfn.IFNA("",((T23+Q23+N23-R23)+(O23*2))/E23)</f>
        <v/>
      </c>
      <c r="V23" s="22">
        <v>500</v>
      </c>
      <c r="W23" s="22" t="s">
        <v>82</v>
      </c>
      <c r="X23" s="22" t="s">
        <v>83</v>
      </c>
      <c r="Y23" s="66">
        <v>1160</v>
      </c>
      <c r="Z23" s="41" t="s">
        <v>377</v>
      </c>
      <c r="AA23" s="1" t="s">
        <v>240</v>
      </c>
      <c r="AB23" s="28" t="s">
        <v>325</v>
      </c>
    </row>
    <row r="24" spans="1:28" ht="15" thickBot="1" x14ac:dyDescent="0.35">
      <c r="A24" s="43" t="s">
        <v>67</v>
      </c>
      <c r="B24" s="43" t="s">
        <v>46</v>
      </c>
      <c r="C24" s="44" t="s">
        <v>40</v>
      </c>
      <c r="D24" s="43"/>
      <c r="E24" s="61">
        <f t="shared" ref="E24:T24" si="4">SUM(E13:E23)</f>
        <v>215</v>
      </c>
      <c r="F24" s="44">
        <f t="shared" si="4"/>
        <v>36</v>
      </c>
      <c r="G24" s="44">
        <f t="shared" si="4"/>
        <v>70</v>
      </c>
      <c r="H24" s="44">
        <f t="shared" si="4"/>
        <v>0</v>
      </c>
      <c r="I24" s="44">
        <f t="shared" si="4"/>
        <v>0</v>
      </c>
      <c r="J24" s="44">
        <f t="shared" si="4"/>
        <v>34</v>
      </c>
      <c r="K24" s="44">
        <f t="shared" si="4"/>
        <v>49</v>
      </c>
      <c r="L24" s="44">
        <f t="shared" si="4"/>
        <v>0</v>
      </c>
      <c r="M24" s="44">
        <f t="shared" si="4"/>
        <v>39</v>
      </c>
      <c r="N24" s="44">
        <f t="shared" si="4"/>
        <v>39</v>
      </c>
      <c r="O24" s="44">
        <f t="shared" si="4"/>
        <v>18</v>
      </c>
      <c r="P24" s="44">
        <f t="shared" si="4"/>
        <v>32</v>
      </c>
      <c r="Q24" s="44">
        <f t="shared" si="4"/>
        <v>15</v>
      </c>
      <c r="R24" s="44">
        <f t="shared" si="4"/>
        <v>26</v>
      </c>
      <c r="S24" s="44">
        <f t="shared" si="4"/>
        <v>0</v>
      </c>
      <c r="T24" s="44">
        <f t="shared" si="4"/>
        <v>106</v>
      </c>
      <c r="U24" s="45">
        <f>((T24+Q24+N24-R24)+(O24*2))/E24</f>
        <v>0.79069767441860461</v>
      </c>
      <c r="V24" s="46">
        <v>500</v>
      </c>
      <c r="W24" s="46" t="s">
        <v>82</v>
      </c>
      <c r="X24" s="46" t="s">
        <v>83</v>
      </c>
      <c r="Y24" s="67">
        <v>1160</v>
      </c>
      <c r="Z24" s="70" t="s">
        <v>466</v>
      </c>
      <c r="AA24" s="43" t="s">
        <v>240</v>
      </c>
      <c r="AB24" s="71" t="s">
        <v>325</v>
      </c>
    </row>
    <row r="25" spans="1:28" x14ac:dyDescent="0.3">
      <c r="A25" s="1"/>
      <c r="B25" s="1"/>
      <c r="C25" s="1"/>
      <c r="D25" s="1"/>
      <c r="E25" s="62" t="s">
        <v>379</v>
      </c>
      <c r="F25" s="48" t="s">
        <v>41</v>
      </c>
      <c r="G25" s="49">
        <f>F24/G24</f>
        <v>0.51428571428571423</v>
      </c>
      <c r="H25" s="27"/>
      <c r="I25" s="1"/>
      <c r="J25" s="48" t="s">
        <v>42</v>
      </c>
      <c r="K25" s="50">
        <f>J24/K24</f>
        <v>0.69387755102040816</v>
      </c>
      <c r="L25" s="1"/>
      <c r="M25" s="39" t="s">
        <v>43</v>
      </c>
      <c r="N25" s="51">
        <v>12</v>
      </c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B27" s="1"/>
      <c r="C27" t="s">
        <v>465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1"/>
      <c r="AA27" s="1"/>
      <c r="AB27" s="28"/>
    </row>
    <row r="28" spans="1:28" x14ac:dyDescent="0.3">
      <c r="C28" s="1" t="s">
        <v>380</v>
      </c>
      <c r="AB28" s="62"/>
    </row>
    <row r="29" spans="1:28" x14ac:dyDescent="0.3">
      <c r="C29" s="1" t="s">
        <v>381</v>
      </c>
      <c r="AB29" s="62"/>
    </row>
    <row r="30" spans="1:28" x14ac:dyDescent="0.3">
      <c r="A30" s="1"/>
      <c r="B30" s="1"/>
      <c r="C30" s="1" t="s">
        <v>382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35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205</v>
      </c>
      <c r="D35" s="38">
        <v>44</v>
      </c>
      <c r="E35" s="27">
        <v>32</v>
      </c>
      <c r="F35" s="27">
        <v>12</v>
      </c>
      <c r="G35" s="27">
        <v>26</v>
      </c>
      <c r="H35" s="27"/>
      <c r="I35" s="27"/>
      <c r="J35" s="27">
        <v>4</v>
      </c>
      <c r="K35" s="27">
        <v>9</v>
      </c>
      <c r="L35" s="83"/>
      <c r="M35" s="27">
        <v>2</v>
      </c>
      <c r="N35" s="27">
        <f>SUM(L35:M35)</f>
        <v>2</v>
      </c>
      <c r="O35" s="27">
        <v>2</v>
      </c>
      <c r="P35" s="39">
        <v>3</v>
      </c>
      <c r="Q35" s="27">
        <v>3</v>
      </c>
      <c r="R35" s="83"/>
      <c r="S35" s="83"/>
      <c r="T35" s="27">
        <f>(H35*3)+((F35-H35)*2)+J35</f>
        <v>28</v>
      </c>
      <c r="U35" s="40">
        <f>IFERROR(((T35+Q35+N35-R35)+(O35*2))/E35,"")</f>
        <v>1.15625</v>
      </c>
      <c r="V35" s="22">
        <v>500</v>
      </c>
      <c r="W35" s="22" t="s">
        <v>97</v>
      </c>
      <c r="X35" s="22" t="s">
        <v>98</v>
      </c>
      <c r="Y35" s="66">
        <v>1160</v>
      </c>
      <c r="Z35" s="41" t="s">
        <v>377</v>
      </c>
      <c r="AA35" s="1" t="s">
        <v>206</v>
      </c>
      <c r="AB35" s="28" t="s">
        <v>326</v>
      </c>
    </row>
    <row r="36" spans="1:28" x14ac:dyDescent="0.3">
      <c r="A36" s="1" t="s">
        <v>46</v>
      </c>
      <c r="B36" s="1" t="s">
        <v>67</v>
      </c>
      <c r="C36" s="27" t="s">
        <v>158</v>
      </c>
      <c r="D36" s="38">
        <v>51</v>
      </c>
      <c r="E36" s="27">
        <v>1</v>
      </c>
      <c r="F36" s="27">
        <v>0</v>
      </c>
      <c r="G36" s="27">
        <v>0</v>
      </c>
      <c r="H36" s="27"/>
      <c r="I36" s="27"/>
      <c r="J36" s="27">
        <v>2</v>
      </c>
      <c r="K36" s="27">
        <v>3</v>
      </c>
      <c r="L36" s="83"/>
      <c r="M36" s="27">
        <v>0</v>
      </c>
      <c r="N36" s="27">
        <f t="shared" ref="N36:N41" si="5">SUM(L36:M36)</f>
        <v>0</v>
      </c>
      <c r="O36" s="39">
        <v>0</v>
      </c>
      <c r="P36" s="39">
        <v>0</v>
      </c>
      <c r="Q36" s="39"/>
      <c r="R36" s="85"/>
      <c r="S36" s="85"/>
      <c r="T36" s="39">
        <f t="shared" ref="T36:T41" si="6">(H36*3)+((F36-H36)*2)+J36</f>
        <v>2</v>
      </c>
      <c r="U36" s="40">
        <f t="shared" ref="U36:U44" si="7">IFERROR(((T36+Q36+N36-R36)+(O36*2))/E36,"")</f>
        <v>2</v>
      </c>
      <c r="V36" s="22">
        <v>500</v>
      </c>
      <c r="W36" s="22" t="s">
        <v>97</v>
      </c>
      <c r="X36" s="22" t="s">
        <v>98</v>
      </c>
      <c r="Y36" s="66">
        <v>1160</v>
      </c>
      <c r="Z36" s="41" t="s">
        <v>377</v>
      </c>
      <c r="AA36" s="1" t="s">
        <v>206</v>
      </c>
      <c r="AB36" s="28" t="s">
        <v>326</v>
      </c>
    </row>
    <row r="37" spans="1:28" x14ac:dyDescent="0.3">
      <c r="A37" s="1" t="s">
        <v>46</v>
      </c>
      <c r="B37" s="1" t="s">
        <v>67</v>
      </c>
      <c r="C37" s="27" t="s">
        <v>208</v>
      </c>
      <c r="D37" s="38">
        <v>50</v>
      </c>
      <c r="E37" s="27">
        <v>27</v>
      </c>
      <c r="F37" s="27">
        <v>5</v>
      </c>
      <c r="G37" s="27">
        <v>8</v>
      </c>
      <c r="H37" s="27"/>
      <c r="I37" s="27"/>
      <c r="J37" s="27">
        <v>1</v>
      </c>
      <c r="K37" s="27">
        <v>4</v>
      </c>
      <c r="L37" s="83"/>
      <c r="M37" s="27">
        <v>15</v>
      </c>
      <c r="N37" s="27">
        <f t="shared" si="5"/>
        <v>15</v>
      </c>
      <c r="O37" s="39">
        <v>0</v>
      </c>
      <c r="P37" s="39">
        <v>3</v>
      </c>
      <c r="Q37" s="39"/>
      <c r="R37" s="85"/>
      <c r="S37" s="85"/>
      <c r="T37" s="39">
        <f t="shared" si="6"/>
        <v>11</v>
      </c>
      <c r="U37" s="40">
        <f t="shared" si="7"/>
        <v>0.96296296296296291</v>
      </c>
      <c r="V37" s="22">
        <v>500</v>
      </c>
      <c r="W37" s="22" t="s">
        <v>97</v>
      </c>
      <c r="X37" s="22" t="s">
        <v>98</v>
      </c>
      <c r="Y37" s="66">
        <v>1160</v>
      </c>
      <c r="Z37" s="41" t="s">
        <v>377</v>
      </c>
      <c r="AA37" s="1" t="s">
        <v>206</v>
      </c>
      <c r="AB37" s="28" t="s">
        <v>326</v>
      </c>
    </row>
    <row r="38" spans="1:28" x14ac:dyDescent="0.3">
      <c r="A38" s="1" t="s">
        <v>46</v>
      </c>
      <c r="B38" s="1" t="s">
        <v>67</v>
      </c>
      <c r="C38" s="27" t="s">
        <v>210</v>
      </c>
      <c r="D38" s="38">
        <v>43</v>
      </c>
      <c r="E38" s="27">
        <v>20</v>
      </c>
      <c r="F38" s="27">
        <v>6</v>
      </c>
      <c r="G38" s="27">
        <v>11</v>
      </c>
      <c r="H38" s="27"/>
      <c r="I38" s="27"/>
      <c r="J38" s="27">
        <v>0</v>
      </c>
      <c r="K38" s="27">
        <v>0</v>
      </c>
      <c r="L38" s="83"/>
      <c r="M38" s="27">
        <v>7</v>
      </c>
      <c r="N38" s="27">
        <f t="shared" si="5"/>
        <v>7</v>
      </c>
      <c r="O38" s="39">
        <v>2</v>
      </c>
      <c r="P38" s="39">
        <v>5</v>
      </c>
      <c r="Q38" s="39">
        <v>2</v>
      </c>
      <c r="R38" s="85"/>
      <c r="S38" s="85"/>
      <c r="T38" s="39">
        <f t="shared" si="6"/>
        <v>12</v>
      </c>
      <c r="U38" s="40">
        <f t="shared" si="7"/>
        <v>1.25</v>
      </c>
      <c r="V38" s="22">
        <v>500</v>
      </c>
      <c r="W38" s="22" t="s">
        <v>97</v>
      </c>
      <c r="X38" s="22" t="s">
        <v>98</v>
      </c>
      <c r="Y38" s="66">
        <v>1160</v>
      </c>
      <c r="Z38" s="41" t="s">
        <v>377</v>
      </c>
      <c r="AA38" s="1" t="s">
        <v>206</v>
      </c>
      <c r="AB38" s="28" t="s">
        <v>326</v>
      </c>
    </row>
    <row r="39" spans="1:28" x14ac:dyDescent="0.3">
      <c r="A39" s="1" t="s">
        <v>46</v>
      </c>
      <c r="B39" s="1" t="s">
        <v>67</v>
      </c>
      <c r="C39" s="27" t="s">
        <v>211</v>
      </c>
      <c r="D39" s="38">
        <v>10</v>
      </c>
      <c r="E39" s="27">
        <v>6</v>
      </c>
      <c r="F39" s="27">
        <v>1</v>
      </c>
      <c r="G39" s="27">
        <v>4</v>
      </c>
      <c r="H39" s="27"/>
      <c r="I39" s="27"/>
      <c r="J39" s="27">
        <v>0</v>
      </c>
      <c r="K39" s="27">
        <v>0</v>
      </c>
      <c r="L39" s="83"/>
      <c r="M39" s="27">
        <v>1</v>
      </c>
      <c r="N39" s="27">
        <f t="shared" si="5"/>
        <v>1</v>
      </c>
      <c r="O39" s="39">
        <v>1</v>
      </c>
      <c r="P39" s="39">
        <v>3</v>
      </c>
      <c r="Q39" s="39"/>
      <c r="R39" s="85"/>
      <c r="S39" s="85"/>
      <c r="T39" s="39">
        <f t="shared" si="6"/>
        <v>2</v>
      </c>
      <c r="U39" s="40">
        <f t="shared" si="7"/>
        <v>0.83333333333333337</v>
      </c>
      <c r="V39" s="22">
        <v>500</v>
      </c>
      <c r="W39" s="22" t="s">
        <v>97</v>
      </c>
      <c r="X39" s="22" t="s">
        <v>98</v>
      </c>
      <c r="Y39" s="66">
        <v>1160</v>
      </c>
      <c r="Z39" s="41" t="s">
        <v>377</v>
      </c>
      <c r="AA39" s="1" t="s">
        <v>206</v>
      </c>
      <c r="AB39" s="28" t="s">
        <v>326</v>
      </c>
    </row>
    <row r="40" spans="1:28" x14ac:dyDescent="0.3">
      <c r="A40" s="1" t="s">
        <v>46</v>
      </c>
      <c r="B40" s="1" t="s">
        <v>67</v>
      </c>
      <c r="C40" s="27" t="s">
        <v>212</v>
      </c>
      <c r="D40" s="38">
        <v>33</v>
      </c>
      <c r="E40" s="27">
        <v>39</v>
      </c>
      <c r="F40" s="27">
        <v>5</v>
      </c>
      <c r="G40" s="27">
        <v>14</v>
      </c>
      <c r="H40" s="27"/>
      <c r="I40" s="27"/>
      <c r="J40" s="27">
        <v>12</v>
      </c>
      <c r="K40" s="27">
        <v>15</v>
      </c>
      <c r="L40" s="83"/>
      <c r="M40" s="27">
        <v>5</v>
      </c>
      <c r="N40" s="27">
        <f t="shared" si="5"/>
        <v>5</v>
      </c>
      <c r="O40" s="39">
        <v>11</v>
      </c>
      <c r="P40" s="39">
        <v>1</v>
      </c>
      <c r="Q40" s="39">
        <v>3</v>
      </c>
      <c r="R40" s="85"/>
      <c r="S40" s="85"/>
      <c r="T40" s="39">
        <f t="shared" si="6"/>
        <v>22</v>
      </c>
      <c r="U40" s="40">
        <f t="shared" si="7"/>
        <v>1.3333333333333333</v>
      </c>
      <c r="V40" s="22">
        <v>500</v>
      </c>
      <c r="W40" s="22" t="s">
        <v>97</v>
      </c>
      <c r="X40" s="22" t="s">
        <v>98</v>
      </c>
      <c r="Y40" s="66">
        <v>1160</v>
      </c>
      <c r="Z40" s="41" t="s">
        <v>377</v>
      </c>
      <c r="AA40" s="1" t="s">
        <v>206</v>
      </c>
      <c r="AB40" s="28" t="s">
        <v>326</v>
      </c>
    </row>
    <row r="41" spans="1:28" x14ac:dyDescent="0.3">
      <c r="A41" s="1" t="s">
        <v>46</v>
      </c>
      <c r="B41" s="1" t="s">
        <v>67</v>
      </c>
      <c r="C41" s="27" t="s">
        <v>337</v>
      </c>
      <c r="D41" s="38">
        <v>40</v>
      </c>
      <c r="E41" s="27">
        <v>15</v>
      </c>
      <c r="F41" s="27">
        <v>2</v>
      </c>
      <c r="G41" s="27">
        <v>4</v>
      </c>
      <c r="H41" s="27"/>
      <c r="I41" s="27"/>
      <c r="J41" s="27">
        <v>4</v>
      </c>
      <c r="K41" s="27">
        <v>5</v>
      </c>
      <c r="L41" s="83"/>
      <c r="M41" s="27">
        <v>3</v>
      </c>
      <c r="N41" s="27">
        <f t="shared" si="5"/>
        <v>3</v>
      </c>
      <c r="O41" s="39">
        <v>0</v>
      </c>
      <c r="P41" s="39">
        <v>5</v>
      </c>
      <c r="Q41" s="39">
        <v>2</v>
      </c>
      <c r="R41" s="85"/>
      <c r="S41" s="85"/>
      <c r="T41" s="39">
        <f t="shared" si="6"/>
        <v>8</v>
      </c>
      <c r="U41" s="40">
        <f t="shared" si="7"/>
        <v>0.8666666666666667</v>
      </c>
      <c r="V41" s="22">
        <v>500</v>
      </c>
      <c r="W41" s="22" t="s">
        <v>97</v>
      </c>
      <c r="X41" s="22" t="s">
        <v>98</v>
      </c>
      <c r="Y41" s="66">
        <v>1160</v>
      </c>
      <c r="Z41" s="41" t="s">
        <v>377</v>
      </c>
      <c r="AA41" s="1" t="s">
        <v>206</v>
      </c>
      <c r="AB41" s="28" t="s">
        <v>326</v>
      </c>
    </row>
    <row r="42" spans="1:28" x14ac:dyDescent="0.3">
      <c r="A42" s="1" t="s">
        <v>46</v>
      </c>
      <c r="B42" s="1" t="s">
        <v>67</v>
      </c>
      <c r="C42" s="27" t="s">
        <v>164</v>
      </c>
      <c r="D42" s="38">
        <v>11</v>
      </c>
      <c r="E42" s="27">
        <v>18</v>
      </c>
      <c r="F42" s="27">
        <v>3</v>
      </c>
      <c r="G42" s="27">
        <v>5</v>
      </c>
      <c r="H42" s="27"/>
      <c r="I42" s="27"/>
      <c r="J42" s="27">
        <v>7</v>
      </c>
      <c r="K42" s="27">
        <v>7</v>
      </c>
      <c r="L42" s="83"/>
      <c r="M42" s="27">
        <v>4</v>
      </c>
      <c r="N42" s="27">
        <f>SUM(L42:M42)</f>
        <v>4</v>
      </c>
      <c r="O42" s="39">
        <v>0</v>
      </c>
      <c r="P42" s="39">
        <v>4</v>
      </c>
      <c r="Q42" s="39">
        <v>2</v>
      </c>
      <c r="R42" s="85"/>
      <c r="S42" s="85"/>
      <c r="T42" s="39">
        <f>(H42*3)+((F42-H42)*2)+J42</f>
        <v>13</v>
      </c>
      <c r="U42" s="40">
        <f t="shared" si="7"/>
        <v>1.0555555555555556</v>
      </c>
      <c r="V42" s="22">
        <v>500</v>
      </c>
      <c r="W42" s="22" t="s">
        <v>97</v>
      </c>
      <c r="X42" s="22" t="s">
        <v>98</v>
      </c>
      <c r="Y42" s="66">
        <v>1160</v>
      </c>
      <c r="Z42" s="41" t="s">
        <v>377</v>
      </c>
      <c r="AA42" s="1" t="s">
        <v>206</v>
      </c>
      <c r="AB42" s="28" t="s">
        <v>326</v>
      </c>
    </row>
    <row r="43" spans="1:28" x14ac:dyDescent="0.3">
      <c r="A43" s="1" t="s">
        <v>46</v>
      </c>
      <c r="B43" s="1" t="s">
        <v>67</v>
      </c>
      <c r="C43" s="27" t="s">
        <v>213</v>
      </c>
      <c r="D43" s="38">
        <v>24</v>
      </c>
      <c r="E43" s="27">
        <v>27</v>
      </c>
      <c r="F43" s="27">
        <v>4</v>
      </c>
      <c r="G43" s="27">
        <v>8</v>
      </c>
      <c r="H43" s="27"/>
      <c r="I43" s="27"/>
      <c r="J43" s="27">
        <v>1</v>
      </c>
      <c r="K43" s="27">
        <v>3</v>
      </c>
      <c r="L43" s="83"/>
      <c r="M43" s="27">
        <v>9</v>
      </c>
      <c r="N43" s="27">
        <f>SUM(L43:M43)</f>
        <v>9</v>
      </c>
      <c r="O43" s="39">
        <v>1</v>
      </c>
      <c r="P43" s="39">
        <v>3</v>
      </c>
      <c r="Q43" s="39">
        <v>2</v>
      </c>
      <c r="R43" s="85"/>
      <c r="S43" s="85"/>
      <c r="T43" s="39">
        <f>(H43*3)+((F43-H43)*2)+J43</f>
        <v>9</v>
      </c>
      <c r="U43" s="40">
        <f t="shared" si="7"/>
        <v>0.81481481481481477</v>
      </c>
      <c r="V43" s="22">
        <v>500</v>
      </c>
      <c r="W43" s="22" t="s">
        <v>97</v>
      </c>
      <c r="X43" s="22" t="s">
        <v>98</v>
      </c>
      <c r="Y43" s="66">
        <v>1160</v>
      </c>
      <c r="Z43" s="41" t="s">
        <v>377</v>
      </c>
      <c r="AA43" s="1" t="s">
        <v>206</v>
      </c>
      <c r="AB43" s="28" t="s">
        <v>326</v>
      </c>
    </row>
    <row r="44" spans="1:28" x14ac:dyDescent="0.3">
      <c r="A44" s="1" t="s">
        <v>46</v>
      </c>
      <c r="B44" s="1" t="s">
        <v>67</v>
      </c>
      <c r="C44" s="27" t="s">
        <v>214</v>
      </c>
      <c r="D44" s="38">
        <v>1</v>
      </c>
      <c r="E44" s="27">
        <v>30</v>
      </c>
      <c r="F44" s="27">
        <v>7</v>
      </c>
      <c r="G44" s="27">
        <v>12</v>
      </c>
      <c r="H44" s="27"/>
      <c r="I44" s="27"/>
      <c r="J44" s="27">
        <v>3</v>
      </c>
      <c r="K44" s="27">
        <v>3</v>
      </c>
      <c r="L44" s="83"/>
      <c r="M44" s="27">
        <v>4</v>
      </c>
      <c r="N44" s="27">
        <f>SUM(L44:M44)</f>
        <v>4</v>
      </c>
      <c r="O44" s="39">
        <v>6</v>
      </c>
      <c r="P44" s="39">
        <v>2</v>
      </c>
      <c r="Q44" s="39"/>
      <c r="R44" s="85"/>
      <c r="S44" s="85"/>
      <c r="T44" s="39">
        <f>(H44*3)+((F44-H44)*2)+J44</f>
        <v>17</v>
      </c>
      <c r="U44" s="40">
        <f t="shared" si="7"/>
        <v>1.1000000000000001</v>
      </c>
      <c r="V44" s="22">
        <v>500</v>
      </c>
      <c r="W44" s="22" t="s">
        <v>97</v>
      </c>
      <c r="X44" s="22" t="s">
        <v>98</v>
      </c>
      <c r="Y44" s="66">
        <v>1160</v>
      </c>
      <c r="Z44" s="41" t="s">
        <v>377</v>
      </c>
      <c r="AA44" s="1" t="s">
        <v>206</v>
      </c>
      <c r="AB44" s="28" t="s">
        <v>326</v>
      </c>
    </row>
    <row r="45" spans="1:28" ht="15" thickBot="1" x14ac:dyDescent="0.35">
      <c r="A45" s="1" t="s">
        <v>46</v>
      </c>
      <c r="B45" s="1" t="s">
        <v>67</v>
      </c>
      <c r="C45" s="55" t="s">
        <v>39</v>
      </c>
      <c r="D45" s="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55">
        <v>1</v>
      </c>
      <c r="R45" s="55">
        <v>20</v>
      </c>
      <c r="S45" s="42"/>
      <c r="T45" s="42"/>
      <c r="U45" s="40" t="str">
        <f t="shared" ref="U45" si="8">_xlfn.IFNA("",((T45+Q45+N45-R45)+(O45*2))/E45)</f>
        <v/>
      </c>
      <c r="V45" s="22">
        <v>500</v>
      </c>
      <c r="W45" s="22" t="s">
        <v>97</v>
      </c>
      <c r="X45" s="22" t="s">
        <v>98</v>
      </c>
      <c r="Y45" s="66">
        <v>1160</v>
      </c>
      <c r="Z45" s="41" t="s">
        <v>377</v>
      </c>
      <c r="AA45" s="1" t="s">
        <v>206</v>
      </c>
      <c r="AB45" s="28" t="s">
        <v>326</v>
      </c>
    </row>
    <row r="46" spans="1:28" ht="15" thickBot="1" x14ac:dyDescent="0.35">
      <c r="A46" s="43" t="s">
        <v>46</v>
      </c>
      <c r="B46" s="43" t="s">
        <v>67</v>
      </c>
      <c r="C46" s="44" t="s">
        <v>40</v>
      </c>
      <c r="D46" s="43"/>
      <c r="E46" s="61">
        <f t="shared" ref="E46:T46" si="9">SUM(E35:E45)</f>
        <v>215</v>
      </c>
      <c r="F46" s="44">
        <f t="shared" si="9"/>
        <v>45</v>
      </c>
      <c r="G46" s="44">
        <f t="shared" si="9"/>
        <v>92</v>
      </c>
      <c r="H46" s="44">
        <f t="shared" si="9"/>
        <v>0</v>
      </c>
      <c r="I46" s="44">
        <f t="shared" si="9"/>
        <v>0</v>
      </c>
      <c r="J46" s="44">
        <f t="shared" si="9"/>
        <v>34</v>
      </c>
      <c r="K46" s="44">
        <f t="shared" si="9"/>
        <v>49</v>
      </c>
      <c r="L46" s="44">
        <f t="shared" si="9"/>
        <v>0</v>
      </c>
      <c r="M46" s="44">
        <f t="shared" si="9"/>
        <v>50</v>
      </c>
      <c r="N46" s="44">
        <f t="shared" si="9"/>
        <v>50</v>
      </c>
      <c r="O46" s="44">
        <f t="shared" si="9"/>
        <v>23</v>
      </c>
      <c r="P46" s="44">
        <f t="shared" si="9"/>
        <v>29</v>
      </c>
      <c r="Q46" s="44">
        <f t="shared" si="9"/>
        <v>15</v>
      </c>
      <c r="R46" s="44">
        <f t="shared" si="9"/>
        <v>20</v>
      </c>
      <c r="S46" s="44">
        <f t="shared" si="9"/>
        <v>0</v>
      </c>
      <c r="T46" s="44">
        <f t="shared" si="9"/>
        <v>124</v>
      </c>
      <c r="U46" s="45">
        <f>((T46+Q46+N46-R46)+(O46*2))/E46</f>
        <v>1</v>
      </c>
      <c r="V46" s="46">
        <v>500</v>
      </c>
      <c r="W46" s="46" t="s">
        <v>97</v>
      </c>
      <c r="X46" s="46" t="s">
        <v>98</v>
      </c>
      <c r="Y46" s="67">
        <v>1160</v>
      </c>
      <c r="Z46" s="47" t="s">
        <v>377</v>
      </c>
      <c r="AA46" s="43" t="s">
        <v>206</v>
      </c>
      <c r="AB46" s="71" t="s">
        <v>326</v>
      </c>
    </row>
    <row r="47" spans="1:28" x14ac:dyDescent="0.3">
      <c r="A47" s="1"/>
      <c r="B47" s="1"/>
      <c r="C47" s="1"/>
      <c r="D47" s="1"/>
      <c r="E47" s="62" t="s">
        <v>379</v>
      </c>
      <c r="F47" s="48" t="s">
        <v>41</v>
      </c>
      <c r="G47" s="49">
        <f>F46/G46</f>
        <v>0.4891304347826087</v>
      </c>
      <c r="H47" s="27"/>
      <c r="I47" s="1"/>
      <c r="J47" s="48" t="s">
        <v>42</v>
      </c>
      <c r="K47" s="50">
        <f>J46/K46</f>
        <v>0.69387755102040816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 t="s">
        <v>380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1" t="s">
        <v>381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382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  <row r="52" spans="1:28" x14ac:dyDescent="0.3">
      <c r="AB52" s="62"/>
    </row>
    <row r="53" spans="1:28" x14ac:dyDescent="0.3">
      <c r="AB53" s="62"/>
    </row>
  </sheetData>
  <pageMargins left="0.25" right="0.25" top="0.75" bottom="0.75" header="0.3" footer="0.3"/>
  <pageSetup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ADF5-C97D-44FE-A44C-8971BA9454BF}">
  <sheetPr>
    <tabColor rgb="FFFF0000"/>
    <pageSetUpPr fitToPage="1"/>
  </sheetPr>
  <dimension ref="A1:AB52"/>
  <sheetViews>
    <sheetView workbookViewId="0">
      <selection activeCell="C25" sqref="C25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387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29569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144</v>
      </c>
      <c r="D4" s="7" t="s">
        <v>5</v>
      </c>
      <c r="E4" s="8"/>
      <c r="F4" s="5"/>
      <c r="G4" s="1"/>
      <c r="J4" s="15" t="s">
        <v>247</v>
      </c>
      <c r="K4" s="16" t="s">
        <v>45</v>
      </c>
      <c r="L4" s="17"/>
      <c r="M4" s="18"/>
      <c r="N4" s="19">
        <v>28</v>
      </c>
      <c r="O4" s="19">
        <v>26</v>
      </c>
      <c r="P4" s="19">
        <v>29</v>
      </c>
      <c r="Q4" s="19">
        <v>16</v>
      </c>
      <c r="R4" s="20"/>
      <c r="S4" s="21">
        <f>SUM(N4:R4)</f>
        <v>99</v>
      </c>
      <c r="T4" s="22">
        <v>368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152</v>
      </c>
      <c r="K5" s="16" t="s">
        <v>64</v>
      </c>
      <c r="L5" s="17"/>
      <c r="M5" s="18"/>
      <c r="N5" s="19">
        <v>34</v>
      </c>
      <c r="O5" s="19">
        <v>13</v>
      </c>
      <c r="P5" s="19">
        <v>20</v>
      </c>
      <c r="Q5" s="19">
        <v>26</v>
      </c>
      <c r="R5" s="20"/>
      <c r="S5" s="21">
        <f>SUM(N5:R5)</f>
        <v>93</v>
      </c>
      <c r="T5" s="22">
        <v>368</v>
      </c>
      <c r="U5" s="1"/>
      <c r="V5" s="1"/>
      <c r="W5" s="1"/>
    </row>
    <row r="6" spans="1:28" x14ac:dyDescent="0.3">
      <c r="C6" s="63">
        <v>1500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443</v>
      </c>
      <c r="D7" s="7" t="s">
        <v>8</v>
      </c>
      <c r="G7" s="1"/>
      <c r="S7" s="1"/>
      <c r="T7" s="25" t="s">
        <v>9</v>
      </c>
      <c r="U7" s="1"/>
      <c r="V7" s="26">
        <v>368</v>
      </c>
      <c r="W7" s="1"/>
    </row>
    <row r="8" spans="1:28" x14ac:dyDescent="0.3">
      <c r="B8" s="1"/>
      <c r="C8" s="24" t="s">
        <v>445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8.9583333333333334E-2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4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32</v>
      </c>
      <c r="E13" s="27" t="s">
        <v>372</v>
      </c>
      <c r="F13" s="27"/>
      <c r="G13" s="27"/>
      <c r="H13" s="27"/>
      <c r="I13" s="27"/>
      <c r="J13" s="27"/>
      <c r="K13" s="27"/>
      <c r="L13" s="83"/>
      <c r="M13" s="27"/>
      <c r="N13" s="27">
        <f>SUM(L13:M13)</f>
        <v>0</v>
      </c>
      <c r="O13" s="27"/>
      <c r="P13" s="39"/>
      <c r="Q13" s="83"/>
      <c r="R13" s="83"/>
      <c r="S13" s="83"/>
      <c r="T13" s="27">
        <f>+(F13*2)+J13</f>
        <v>0</v>
      </c>
      <c r="U13" s="40" t="str">
        <f>IFERROR(((T13+Q13+N13-R13)+(O13*2))/E13,"")</f>
        <v/>
      </c>
      <c r="V13" s="22">
        <v>368</v>
      </c>
      <c r="W13" s="22" t="s">
        <v>97</v>
      </c>
      <c r="X13" s="22" t="s">
        <v>98</v>
      </c>
      <c r="Y13" s="66">
        <v>1500</v>
      </c>
      <c r="Z13" s="41"/>
      <c r="AA13" s="1" t="s">
        <v>99</v>
      </c>
      <c r="AB13" s="28" t="s">
        <v>248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10</v>
      </c>
      <c r="E14" s="27">
        <v>42</v>
      </c>
      <c r="F14" s="27">
        <v>3</v>
      </c>
      <c r="G14" s="27">
        <v>4</v>
      </c>
      <c r="H14" s="27"/>
      <c r="I14" s="27"/>
      <c r="J14" s="27">
        <v>0</v>
      </c>
      <c r="K14" s="27">
        <v>3</v>
      </c>
      <c r="L14" s="83"/>
      <c r="M14" s="27">
        <v>3</v>
      </c>
      <c r="N14" s="27">
        <f t="shared" ref="N14:N19" si="0">SUM(L14:M14)</f>
        <v>3</v>
      </c>
      <c r="O14" s="39">
        <v>4</v>
      </c>
      <c r="P14" s="39">
        <v>2</v>
      </c>
      <c r="Q14" s="85"/>
      <c r="R14" s="85"/>
      <c r="S14" s="85"/>
      <c r="T14" s="27">
        <v>6</v>
      </c>
      <c r="U14" s="40">
        <f t="shared" ref="U14:U24" si="1">IFERROR(((T14+Q14+N14-R14)+(O14*2))/E14,"")</f>
        <v>0.40476190476190477</v>
      </c>
      <c r="V14" s="22">
        <v>368</v>
      </c>
      <c r="W14" s="22" t="s">
        <v>97</v>
      </c>
      <c r="X14" s="22" t="s">
        <v>98</v>
      </c>
      <c r="Y14" s="66">
        <v>1500</v>
      </c>
      <c r="Z14" s="41"/>
      <c r="AA14" s="1" t="s">
        <v>99</v>
      </c>
      <c r="AB14" s="28" t="s">
        <v>248</v>
      </c>
    </row>
    <row r="15" spans="1:28" x14ac:dyDescent="0.3">
      <c r="A15" s="1" t="s">
        <v>63</v>
      </c>
      <c r="B15" s="1" t="s">
        <v>46</v>
      </c>
      <c r="C15" s="27" t="s">
        <v>57</v>
      </c>
      <c r="D15" s="38">
        <v>20</v>
      </c>
      <c r="E15" s="27">
        <v>6</v>
      </c>
      <c r="F15" s="27">
        <v>1</v>
      </c>
      <c r="G15" s="27">
        <v>2</v>
      </c>
      <c r="H15" s="27"/>
      <c r="I15" s="27"/>
      <c r="J15" s="27">
        <v>0</v>
      </c>
      <c r="K15" s="27">
        <v>0</v>
      </c>
      <c r="L15" s="83"/>
      <c r="M15" s="27">
        <v>1</v>
      </c>
      <c r="N15" s="27">
        <f t="shared" si="0"/>
        <v>1</v>
      </c>
      <c r="O15" s="39">
        <v>0</v>
      </c>
      <c r="P15" s="39">
        <v>0</v>
      </c>
      <c r="Q15" s="85"/>
      <c r="R15" s="85"/>
      <c r="S15" s="85"/>
      <c r="T15" s="27">
        <v>2</v>
      </c>
      <c r="U15" s="40">
        <f t="shared" si="1"/>
        <v>0.5</v>
      </c>
      <c r="V15" s="22">
        <v>368</v>
      </c>
      <c r="W15" s="22" t="s">
        <v>97</v>
      </c>
      <c r="X15" s="22" t="s">
        <v>98</v>
      </c>
      <c r="Y15" s="66">
        <v>1500</v>
      </c>
      <c r="Z15" s="41"/>
      <c r="AA15" s="1" t="s">
        <v>99</v>
      </c>
      <c r="AB15" s="28" t="s">
        <v>248</v>
      </c>
    </row>
    <row r="16" spans="1:28" x14ac:dyDescent="0.3">
      <c r="A16" s="1" t="s">
        <v>63</v>
      </c>
      <c r="B16" s="1" t="s">
        <v>46</v>
      </c>
      <c r="C16" s="27" t="s">
        <v>49</v>
      </c>
      <c r="D16" s="38">
        <v>44</v>
      </c>
      <c r="E16" s="27">
        <v>28</v>
      </c>
      <c r="F16" s="27">
        <v>7</v>
      </c>
      <c r="G16" s="27">
        <v>13</v>
      </c>
      <c r="H16" s="27"/>
      <c r="I16" s="27"/>
      <c r="J16" s="27">
        <v>6</v>
      </c>
      <c r="K16" s="27">
        <v>8</v>
      </c>
      <c r="L16" s="83"/>
      <c r="M16" s="27">
        <v>4</v>
      </c>
      <c r="N16" s="27">
        <f t="shared" si="0"/>
        <v>4</v>
      </c>
      <c r="O16" s="39">
        <v>2</v>
      </c>
      <c r="P16" s="39">
        <v>4</v>
      </c>
      <c r="Q16" s="85"/>
      <c r="R16" s="85"/>
      <c r="S16" s="85"/>
      <c r="T16" s="27">
        <v>20</v>
      </c>
      <c r="U16" s="40">
        <f t="shared" si="1"/>
        <v>1</v>
      </c>
      <c r="V16" s="22">
        <v>368</v>
      </c>
      <c r="W16" s="22" t="s">
        <v>97</v>
      </c>
      <c r="X16" s="22" t="s">
        <v>98</v>
      </c>
      <c r="Y16" s="66">
        <v>1500</v>
      </c>
      <c r="Z16" s="41"/>
      <c r="AA16" s="1" t="s">
        <v>99</v>
      </c>
      <c r="AB16" s="28" t="s">
        <v>248</v>
      </c>
    </row>
    <row r="17" spans="1:28" x14ac:dyDescent="0.3">
      <c r="A17" s="1" t="s">
        <v>63</v>
      </c>
      <c r="B17" s="1" t="s">
        <v>46</v>
      </c>
      <c r="C17" s="27" t="s">
        <v>50</v>
      </c>
      <c r="D17" s="38">
        <v>30</v>
      </c>
      <c r="E17" s="27">
        <v>28</v>
      </c>
      <c r="F17" s="27">
        <v>7</v>
      </c>
      <c r="G17" s="27">
        <v>12</v>
      </c>
      <c r="H17" s="27"/>
      <c r="I17" s="27"/>
      <c r="J17" s="27">
        <v>6</v>
      </c>
      <c r="K17" s="27">
        <v>10</v>
      </c>
      <c r="L17" s="83"/>
      <c r="M17" s="27">
        <v>9</v>
      </c>
      <c r="N17" s="27">
        <f t="shared" si="0"/>
        <v>9</v>
      </c>
      <c r="O17" s="39">
        <v>1</v>
      </c>
      <c r="P17" s="39">
        <v>2</v>
      </c>
      <c r="Q17" s="85"/>
      <c r="R17" s="85"/>
      <c r="S17" s="85"/>
      <c r="T17" s="27">
        <v>20</v>
      </c>
      <c r="U17" s="40">
        <f t="shared" si="1"/>
        <v>1.1071428571428572</v>
      </c>
      <c r="V17" s="22">
        <v>368</v>
      </c>
      <c r="W17" s="22" t="s">
        <v>97</v>
      </c>
      <c r="X17" s="22" t="s">
        <v>98</v>
      </c>
      <c r="Y17" s="66">
        <v>1500</v>
      </c>
      <c r="Z17" s="41"/>
      <c r="AA17" s="1" t="s">
        <v>99</v>
      </c>
      <c r="AB17" s="28" t="s">
        <v>248</v>
      </c>
    </row>
    <row r="18" spans="1:28" x14ac:dyDescent="0.3">
      <c r="A18" s="1" t="s">
        <v>63</v>
      </c>
      <c r="B18" s="1" t="s">
        <v>46</v>
      </c>
      <c r="C18" s="27" t="s">
        <v>51</v>
      </c>
      <c r="D18" s="38">
        <v>25</v>
      </c>
      <c r="E18" s="27">
        <v>37</v>
      </c>
      <c r="F18" s="27">
        <v>3</v>
      </c>
      <c r="G18" s="27">
        <v>11</v>
      </c>
      <c r="H18" s="27"/>
      <c r="I18" s="27"/>
      <c r="J18" s="27">
        <v>4</v>
      </c>
      <c r="K18" s="27">
        <v>9</v>
      </c>
      <c r="L18" s="83"/>
      <c r="M18" s="27">
        <v>2</v>
      </c>
      <c r="N18" s="27">
        <f t="shared" si="0"/>
        <v>2</v>
      </c>
      <c r="O18" s="39">
        <v>3</v>
      </c>
      <c r="P18" s="39">
        <v>4</v>
      </c>
      <c r="Q18" s="85"/>
      <c r="R18" s="85"/>
      <c r="S18" s="85"/>
      <c r="T18" s="27">
        <v>10</v>
      </c>
      <c r="U18" s="40">
        <f t="shared" si="1"/>
        <v>0.48648648648648651</v>
      </c>
      <c r="V18" s="22">
        <v>368</v>
      </c>
      <c r="W18" s="22" t="s">
        <v>97</v>
      </c>
      <c r="X18" s="22" t="s">
        <v>98</v>
      </c>
      <c r="Y18" s="66">
        <v>1500</v>
      </c>
      <c r="Z18" s="41"/>
      <c r="AA18" s="1" t="s">
        <v>99</v>
      </c>
      <c r="AB18" s="28" t="s">
        <v>248</v>
      </c>
    </row>
    <row r="19" spans="1:28" x14ac:dyDescent="0.3">
      <c r="A19" s="1" t="s">
        <v>63</v>
      </c>
      <c r="B19" s="1" t="s">
        <v>46</v>
      </c>
      <c r="C19" s="27" t="s">
        <v>52</v>
      </c>
      <c r="D19" s="38">
        <v>11</v>
      </c>
      <c r="E19" s="27">
        <v>11</v>
      </c>
      <c r="F19" s="27">
        <v>0</v>
      </c>
      <c r="G19" s="27">
        <v>2</v>
      </c>
      <c r="H19" s="27"/>
      <c r="I19" s="27"/>
      <c r="J19" s="27">
        <v>1</v>
      </c>
      <c r="K19" s="27">
        <v>2</v>
      </c>
      <c r="L19" s="83"/>
      <c r="M19" s="27">
        <v>2</v>
      </c>
      <c r="N19" s="27">
        <f t="shared" si="0"/>
        <v>2</v>
      </c>
      <c r="O19" s="39">
        <v>0</v>
      </c>
      <c r="P19" s="39">
        <v>3</v>
      </c>
      <c r="Q19" s="85"/>
      <c r="R19" s="85"/>
      <c r="S19" s="85"/>
      <c r="T19" s="27">
        <v>1</v>
      </c>
      <c r="U19" s="40">
        <f t="shared" si="1"/>
        <v>0.27272727272727271</v>
      </c>
      <c r="V19" s="22">
        <v>368</v>
      </c>
      <c r="W19" s="22" t="s">
        <v>97</v>
      </c>
      <c r="X19" s="22" t="s">
        <v>98</v>
      </c>
      <c r="Y19" s="66">
        <v>1500</v>
      </c>
      <c r="Z19" s="41"/>
      <c r="AA19" s="1" t="s">
        <v>99</v>
      </c>
      <c r="AB19" s="28" t="s">
        <v>248</v>
      </c>
    </row>
    <row r="20" spans="1:28" x14ac:dyDescent="0.3">
      <c r="A20" s="1" t="s">
        <v>63</v>
      </c>
      <c r="B20" s="1" t="s">
        <v>46</v>
      </c>
      <c r="C20" s="27" t="s">
        <v>58</v>
      </c>
      <c r="D20" s="38">
        <v>55</v>
      </c>
      <c r="E20" s="27" t="s">
        <v>372</v>
      </c>
      <c r="F20" s="27"/>
      <c r="G20" s="27"/>
      <c r="H20" s="27"/>
      <c r="I20" s="27"/>
      <c r="J20" s="27"/>
      <c r="K20" s="27"/>
      <c r="L20" s="83"/>
      <c r="M20" s="27"/>
      <c r="N20" s="27"/>
      <c r="O20" s="39"/>
      <c r="P20" s="39"/>
      <c r="Q20" s="85"/>
      <c r="R20" s="85"/>
      <c r="S20" s="85"/>
      <c r="T20" s="27"/>
      <c r="U20" s="40" t="str">
        <f t="shared" si="1"/>
        <v/>
      </c>
      <c r="V20" s="22">
        <v>368</v>
      </c>
      <c r="W20" s="22" t="s">
        <v>97</v>
      </c>
      <c r="X20" s="22" t="s">
        <v>98</v>
      </c>
      <c r="Y20" s="66">
        <v>1500</v>
      </c>
      <c r="Z20" s="41"/>
      <c r="AA20" s="1" t="s">
        <v>99</v>
      </c>
      <c r="AB20" s="28" t="s">
        <v>248</v>
      </c>
    </row>
    <row r="21" spans="1:28" x14ac:dyDescent="0.3">
      <c r="A21" s="1" t="s">
        <v>63</v>
      </c>
      <c r="B21" s="1" t="s">
        <v>46</v>
      </c>
      <c r="C21" s="27" t="s">
        <v>53</v>
      </c>
      <c r="D21" s="38">
        <v>31</v>
      </c>
      <c r="E21" s="27">
        <v>35</v>
      </c>
      <c r="F21" s="27">
        <v>8</v>
      </c>
      <c r="G21" s="27">
        <v>15</v>
      </c>
      <c r="H21" s="27"/>
      <c r="I21" s="27"/>
      <c r="J21" s="27">
        <v>4</v>
      </c>
      <c r="K21" s="27">
        <v>7</v>
      </c>
      <c r="L21" s="83"/>
      <c r="M21" s="27">
        <v>14</v>
      </c>
      <c r="N21" s="27">
        <f>SUM(L21:M21)</f>
        <v>14</v>
      </c>
      <c r="O21" s="39">
        <v>5</v>
      </c>
      <c r="P21" s="39">
        <v>5</v>
      </c>
      <c r="Q21" s="39">
        <v>2</v>
      </c>
      <c r="R21" s="87" t="s">
        <v>438</v>
      </c>
      <c r="S21" s="85"/>
      <c r="T21" s="27">
        <v>20</v>
      </c>
      <c r="U21" s="40" t="str">
        <f t="shared" si="1"/>
        <v/>
      </c>
      <c r="V21" s="22">
        <v>368</v>
      </c>
      <c r="W21" s="22" t="s">
        <v>97</v>
      </c>
      <c r="X21" s="22" t="s">
        <v>98</v>
      </c>
      <c r="Y21" s="66">
        <v>1500</v>
      </c>
      <c r="Z21" s="41"/>
      <c r="AA21" s="1" t="s">
        <v>99</v>
      </c>
      <c r="AB21" s="28" t="s">
        <v>248</v>
      </c>
    </row>
    <row r="22" spans="1:28" x14ac:dyDescent="0.3">
      <c r="A22" s="1" t="s">
        <v>63</v>
      </c>
      <c r="B22" s="1" t="s">
        <v>46</v>
      </c>
      <c r="C22" s="27" t="s">
        <v>54</v>
      </c>
      <c r="D22" s="38">
        <v>33</v>
      </c>
      <c r="E22" s="27">
        <v>37</v>
      </c>
      <c r="F22" s="27">
        <v>5</v>
      </c>
      <c r="G22" s="27">
        <v>11</v>
      </c>
      <c r="H22" s="27"/>
      <c r="I22" s="27"/>
      <c r="J22" s="27">
        <v>8</v>
      </c>
      <c r="K22" s="27">
        <v>8</v>
      </c>
      <c r="L22" s="83"/>
      <c r="M22" s="27">
        <v>12</v>
      </c>
      <c r="N22" s="27">
        <f>SUM(L22:M22)</f>
        <v>12</v>
      </c>
      <c r="O22" s="39">
        <v>5</v>
      </c>
      <c r="P22" s="39">
        <v>0</v>
      </c>
      <c r="Q22" s="85"/>
      <c r="R22" s="85"/>
      <c r="S22" s="85"/>
      <c r="T22" s="27">
        <v>18</v>
      </c>
      <c r="U22" s="40">
        <f t="shared" si="1"/>
        <v>1.0810810810810811</v>
      </c>
      <c r="V22" s="22">
        <v>368</v>
      </c>
      <c r="W22" s="22" t="s">
        <v>97</v>
      </c>
      <c r="X22" s="22" t="s">
        <v>98</v>
      </c>
      <c r="Y22" s="66">
        <v>1500</v>
      </c>
      <c r="Z22" s="41"/>
      <c r="AA22" s="1" t="s">
        <v>99</v>
      </c>
      <c r="AB22" s="28" t="s">
        <v>248</v>
      </c>
    </row>
    <row r="23" spans="1:28" x14ac:dyDescent="0.3">
      <c r="A23" s="1" t="s">
        <v>63</v>
      </c>
      <c r="B23" s="1" t="s">
        <v>46</v>
      </c>
      <c r="C23" s="27" t="s">
        <v>55</v>
      </c>
      <c r="D23" s="38">
        <v>23</v>
      </c>
      <c r="E23" s="27" t="s">
        <v>372</v>
      </c>
      <c r="F23" s="27"/>
      <c r="G23" s="27"/>
      <c r="H23" s="27"/>
      <c r="I23" s="27"/>
      <c r="J23" s="27"/>
      <c r="K23" s="27"/>
      <c r="L23" s="83"/>
      <c r="M23" s="27"/>
      <c r="N23" s="27"/>
      <c r="O23" s="39"/>
      <c r="P23" s="39"/>
      <c r="Q23" s="85"/>
      <c r="R23" s="85"/>
      <c r="S23" s="85"/>
      <c r="T23" s="27"/>
      <c r="U23" s="40" t="str">
        <f t="shared" si="1"/>
        <v/>
      </c>
      <c r="V23" s="22">
        <v>368</v>
      </c>
      <c r="W23" s="22" t="s">
        <v>97</v>
      </c>
      <c r="X23" s="22" t="s">
        <v>98</v>
      </c>
      <c r="Y23" s="66">
        <v>1500</v>
      </c>
      <c r="Z23" s="41"/>
      <c r="AA23" s="1" t="s">
        <v>99</v>
      </c>
      <c r="AB23" s="28" t="s">
        <v>248</v>
      </c>
    </row>
    <row r="24" spans="1:28" x14ac:dyDescent="0.3">
      <c r="A24" s="1" t="s">
        <v>63</v>
      </c>
      <c r="B24" s="1" t="s">
        <v>46</v>
      </c>
      <c r="C24" s="27" t="s">
        <v>56</v>
      </c>
      <c r="D24" s="38">
        <v>22</v>
      </c>
      <c r="E24" s="27">
        <v>16</v>
      </c>
      <c r="F24" s="27">
        <v>1</v>
      </c>
      <c r="G24" s="27">
        <v>3</v>
      </c>
      <c r="H24" s="27"/>
      <c r="I24" s="27"/>
      <c r="J24" s="27">
        <v>0</v>
      </c>
      <c r="K24" s="27">
        <v>0</v>
      </c>
      <c r="L24" s="83"/>
      <c r="M24" s="27">
        <v>6</v>
      </c>
      <c r="N24" s="27">
        <f>SUM(L24:M24)</f>
        <v>6</v>
      </c>
      <c r="O24" s="39">
        <v>2</v>
      </c>
      <c r="P24" s="39">
        <v>5</v>
      </c>
      <c r="Q24" s="85"/>
      <c r="R24" s="85"/>
      <c r="S24" s="85"/>
      <c r="T24" s="27">
        <v>2</v>
      </c>
      <c r="U24" s="40">
        <f t="shared" si="1"/>
        <v>0.75</v>
      </c>
      <c r="V24" s="22">
        <v>368</v>
      </c>
      <c r="W24" s="22" t="s">
        <v>97</v>
      </c>
      <c r="X24" s="22" t="s">
        <v>98</v>
      </c>
      <c r="Y24" s="66">
        <v>1500</v>
      </c>
      <c r="Z24" s="41"/>
      <c r="AA24" s="1" t="s">
        <v>99</v>
      </c>
      <c r="AB24" s="28" t="s">
        <v>248</v>
      </c>
    </row>
    <row r="25" spans="1:28" x14ac:dyDescent="0.3">
      <c r="A25" s="1" t="s">
        <v>63</v>
      </c>
      <c r="B25" s="1" t="s">
        <v>46</v>
      </c>
      <c r="C25" s="55" t="s">
        <v>39</v>
      </c>
      <c r="D25" s="1"/>
      <c r="E25" s="55"/>
      <c r="F25" s="42"/>
      <c r="G25" s="42"/>
      <c r="H25" s="42"/>
      <c r="I25" s="42"/>
      <c r="J25" s="42"/>
      <c r="K25" s="42"/>
      <c r="L25" s="42"/>
      <c r="M25" s="42"/>
      <c r="N25" s="27"/>
      <c r="O25" s="42"/>
      <c r="P25" s="55"/>
      <c r="Q25" s="42"/>
      <c r="R25" s="42"/>
      <c r="S25" s="42"/>
      <c r="T25" s="27"/>
      <c r="U25" s="40" t="str">
        <f t="shared" ref="U25" si="2">_xlfn.IFNA("",((T25+Q25+N25-R25)+(O25*2))/E25)</f>
        <v/>
      </c>
      <c r="V25" s="22">
        <v>368</v>
      </c>
      <c r="W25" s="22" t="s">
        <v>97</v>
      </c>
      <c r="X25" s="22" t="s">
        <v>98</v>
      </c>
      <c r="Y25" s="66">
        <v>1500</v>
      </c>
      <c r="Z25" s="41"/>
      <c r="AA25" s="1" t="s">
        <v>99</v>
      </c>
      <c r="AB25" s="28" t="s">
        <v>248</v>
      </c>
    </row>
    <row r="26" spans="1:28" x14ac:dyDescent="0.3">
      <c r="A26" s="43" t="s">
        <v>63</v>
      </c>
      <c r="B26" s="43" t="s">
        <v>46</v>
      </c>
      <c r="C26" s="44" t="s">
        <v>40</v>
      </c>
      <c r="D26" s="43"/>
      <c r="E26" s="44">
        <f t="shared" ref="E26:T26" si="3">SUM(E13:E25)</f>
        <v>240</v>
      </c>
      <c r="F26" s="44">
        <f t="shared" si="3"/>
        <v>35</v>
      </c>
      <c r="G26" s="44">
        <f t="shared" si="3"/>
        <v>73</v>
      </c>
      <c r="H26" s="44">
        <f t="shared" si="3"/>
        <v>0</v>
      </c>
      <c r="I26" s="44">
        <f t="shared" si="3"/>
        <v>0</v>
      </c>
      <c r="J26" s="44">
        <f t="shared" si="3"/>
        <v>29</v>
      </c>
      <c r="K26" s="44">
        <f t="shared" si="3"/>
        <v>47</v>
      </c>
      <c r="L26" s="44">
        <f t="shared" si="3"/>
        <v>0</v>
      </c>
      <c r="M26" s="44">
        <f t="shared" si="3"/>
        <v>53</v>
      </c>
      <c r="N26" s="44">
        <f t="shared" si="3"/>
        <v>53</v>
      </c>
      <c r="O26" s="44">
        <f t="shared" si="3"/>
        <v>22</v>
      </c>
      <c r="P26" s="44">
        <f t="shared" si="3"/>
        <v>25</v>
      </c>
      <c r="Q26" s="44">
        <f t="shared" si="3"/>
        <v>2</v>
      </c>
      <c r="R26" s="44">
        <f t="shared" si="3"/>
        <v>0</v>
      </c>
      <c r="S26" s="44">
        <f t="shared" si="3"/>
        <v>0</v>
      </c>
      <c r="T26" s="44">
        <f t="shared" si="3"/>
        <v>99</v>
      </c>
      <c r="U26" s="45">
        <f>((T26+Q26+N26-R26)+(O26*2))/E26</f>
        <v>0.82499999999999996</v>
      </c>
      <c r="V26" s="46">
        <v>368</v>
      </c>
      <c r="W26" s="46" t="s">
        <v>97</v>
      </c>
      <c r="X26" s="46" t="s">
        <v>98</v>
      </c>
      <c r="Y26" s="67">
        <v>1500</v>
      </c>
      <c r="Z26" s="70" t="s">
        <v>402</v>
      </c>
      <c r="AA26" s="43" t="s">
        <v>99</v>
      </c>
      <c r="AB26" s="71" t="s">
        <v>248</v>
      </c>
    </row>
    <row r="27" spans="1:28" x14ac:dyDescent="0.3">
      <c r="A27" s="1"/>
      <c r="B27" s="1"/>
      <c r="C27" s="1"/>
      <c r="D27" s="1"/>
      <c r="F27" s="48" t="s">
        <v>41</v>
      </c>
      <c r="G27" s="50">
        <f>F26/G26</f>
        <v>0.47945205479452052</v>
      </c>
      <c r="H27" s="27"/>
      <c r="I27" s="1"/>
      <c r="J27" s="48" t="s">
        <v>42</v>
      </c>
      <c r="K27" s="50">
        <f>J26/K26</f>
        <v>0.61702127659574468</v>
      </c>
      <c r="L27" s="1"/>
      <c r="M27" s="39" t="s">
        <v>43</v>
      </c>
      <c r="N27" s="5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5" t="s">
        <v>44</v>
      </c>
      <c r="V28" s="22"/>
      <c r="W28" s="22"/>
      <c r="X28" s="22"/>
      <c r="Y28" s="52"/>
      <c r="Z28" s="41"/>
      <c r="AA28" s="1"/>
      <c r="AB28" s="28"/>
    </row>
    <row r="29" spans="1:28" x14ac:dyDescent="0.3">
      <c r="B29" s="1"/>
      <c r="C29" s="1" t="s">
        <v>385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398</v>
      </c>
      <c r="D35" s="38">
        <v>45</v>
      </c>
      <c r="E35" s="27">
        <v>9</v>
      </c>
      <c r="F35" s="27">
        <v>1</v>
      </c>
      <c r="G35" s="27">
        <v>6</v>
      </c>
      <c r="H35" s="27"/>
      <c r="I35" s="27"/>
      <c r="J35" s="27">
        <v>0</v>
      </c>
      <c r="K35" s="27">
        <v>0</v>
      </c>
      <c r="L35" s="83"/>
      <c r="M35" s="27">
        <v>2</v>
      </c>
      <c r="N35" s="27">
        <f>SUM(L35:M35)</f>
        <v>2</v>
      </c>
      <c r="O35" s="27">
        <v>0</v>
      </c>
      <c r="P35" s="39">
        <v>3</v>
      </c>
      <c r="Q35" s="83"/>
      <c r="R35" s="83"/>
      <c r="S35" s="83"/>
      <c r="T35" s="27">
        <v>2</v>
      </c>
      <c r="U35" s="40">
        <f>IFERROR(((T35+Q35+N35-R35)+(O35*2))/E35,"")</f>
        <v>0.44444444444444442</v>
      </c>
      <c r="V35" s="22">
        <v>368</v>
      </c>
      <c r="W35" s="22" t="s">
        <v>82</v>
      </c>
      <c r="X35" s="22" t="s">
        <v>83</v>
      </c>
      <c r="Y35" s="66">
        <v>1500</v>
      </c>
      <c r="Z35" s="41"/>
      <c r="AA35" s="1" t="s">
        <v>249</v>
      </c>
      <c r="AB35" s="28" t="s">
        <v>156</v>
      </c>
    </row>
    <row r="36" spans="1:28" x14ac:dyDescent="0.3">
      <c r="A36" s="1" t="s">
        <v>46</v>
      </c>
      <c r="B36" s="1" t="s">
        <v>63</v>
      </c>
      <c r="C36" s="27" t="s">
        <v>338</v>
      </c>
      <c r="D36" s="38">
        <v>21</v>
      </c>
      <c r="E36" s="27" t="s">
        <v>484</v>
      </c>
      <c r="F36" s="27"/>
      <c r="G36" s="27"/>
      <c r="H36" s="27"/>
      <c r="I36" s="27"/>
      <c r="J36" s="27"/>
      <c r="K36" s="27"/>
      <c r="L36" s="83"/>
      <c r="M36" s="27"/>
      <c r="N36" s="27"/>
      <c r="O36" s="27"/>
      <c r="P36" s="39"/>
      <c r="Q36" s="83"/>
      <c r="R36" s="83"/>
      <c r="S36" s="83"/>
      <c r="T36" s="27"/>
      <c r="U36" s="40" t="str">
        <f>IFERROR(((T36+Q36+N36-R36)+(O36*2))/E36,"")</f>
        <v/>
      </c>
      <c r="V36" s="22">
        <v>368</v>
      </c>
      <c r="W36" s="22" t="s">
        <v>82</v>
      </c>
      <c r="X36" s="22" t="s">
        <v>83</v>
      </c>
      <c r="Y36" s="66">
        <v>1500</v>
      </c>
      <c r="Z36" s="41"/>
      <c r="AA36" s="1" t="s">
        <v>249</v>
      </c>
      <c r="AB36" s="28" t="s">
        <v>156</v>
      </c>
    </row>
    <row r="37" spans="1:28" x14ac:dyDescent="0.3">
      <c r="A37" s="1" t="s">
        <v>46</v>
      </c>
      <c r="B37" s="1" t="s">
        <v>63</v>
      </c>
      <c r="C37" s="27" t="s">
        <v>388</v>
      </c>
      <c r="D37" s="38">
        <v>24</v>
      </c>
      <c r="E37" s="27" t="s">
        <v>372</v>
      </c>
      <c r="F37" s="27"/>
      <c r="G37" s="27"/>
      <c r="H37" s="27"/>
      <c r="I37" s="27"/>
      <c r="J37" s="27"/>
      <c r="K37" s="27"/>
      <c r="L37" s="83"/>
      <c r="M37" s="27"/>
      <c r="N37" s="27"/>
      <c r="O37" s="39"/>
      <c r="P37" s="39"/>
      <c r="Q37" s="85"/>
      <c r="R37" s="85"/>
      <c r="S37" s="85"/>
      <c r="T37" s="39"/>
      <c r="U37" s="40" t="str">
        <f t="shared" ref="U37:U47" si="4">IFERROR(((T37+Q37+N37-R37)+(O37*2))/E37,"")</f>
        <v/>
      </c>
      <c r="V37" s="22">
        <v>368</v>
      </c>
      <c r="W37" s="22" t="s">
        <v>82</v>
      </c>
      <c r="X37" s="22" t="s">
        <v>83</v>
      </c>
      <c r="Y37" s="66">
        <v>1500</v>
      </c>
      <c r="Z37" s="41"/>
      <c r="AA37" s="1" t="s">
        <v>249</v>
      </c>
      <c r="AB37" s="28" t="s">
        <v>156</v>
      </c>
    </row>
    <row r="38" spans="1:28" x14ac:dyDescent="0.3">
      <c r="A38" s="1" t="s">
        <v>46</v>
      </c>
      <c r="B38" s="1" t="s">
        <v>63</v>
      </c>
      <c r="C38" s="27" t="s">
        <v>339</v>
      </c>
      <c r="D38" s="38">
        <v>32</v>
      </c>
      <c r="E38" s="27">
        <v>45</v>
      </c>
      <c r="F38" s="27">
        <v>1</v>
      </c>
      <c r="G38" s="27">
        <v>7</v>
      </c>
      <c r="H38" s="27"/>
      <c r="I38" s="27"/>
      <c r="J38" s="27">
        <v>2</v>
      </c>
      <c r="K38" s="27">
        <v>2</v>
      </c>
      <c r="L38" s="83"/>
      <c r="M38" s="27">
        <v>4</v>
      </c>
      <c r="N38" s="27">
        <f t="shared" ref="N38:N43" si="5">SUM(L38:M38)</f>
        <v>4</v>
      </c>
      <c r="O38" s="39">
        <v>8</v>
      </c>
      <c r="P38" s="39">
        <v>4</v>
      </c>
      <c r="Q38" s="85"/>
      <c r="R38" s="85"/>
      <c r="S38" s="85"/>
      <c r="T38" s="39">
        <v>4</v>
      </c>
      <c r="U38" s="40">
        <f t="shared" si="4"/>
        <v>0.53333333333333333</v>
      </c>
      <c r="V38" s="22">
        <v>368</v>
      </c>
      <c r="W38" s="22" t="s">
        <v>82</v>
      </c>
      <c r="X38" s="22" t="s">
        <v>83</v>
      </c>
      <c r="Y38" s="66">
        <v>1500</v>
      </c>
      <c r="Z38" s="41"/>
      <c r="AA38" s="1" t="s">
        <v>249</v>
      </c>
      <c r="AB38" s="28" t="s">
        <v>156</v>
      </c>
    </row>
    <row r="39" spans="1:28" x14ac:dyDescent="0.3">
      <c r="A39" s="1" t="s">
        <v>46</v>
      </c>
      <c r="B39" s="1" t="s">
        <v>63</v>
      </c>
      <c r="C39" s="27" t="s">
        <v>340</v>
      </c>
      <c r="D39" s="38">
        <v>15</v>
      </c>
      <c r="E39" s="27">
        <v>35</v>
      </c>
      <c r="F39" s="27">
        <v>11</v>
      </c>
      <c r="G39" s="27">
        <v>17</v>
      </c>
      <c r="H39" s="27"/>
      <c r="I39" s="27"/>
      <c r="J39" s="27">
        <v>3</v>
      </c>
      <c r="K39" s="27">
        <v>4</v>
      </c>
      <c r="L39" s="83"/>
      <c r="M39" s="27">
        <v>9</v>
      </c>
      <c r="N39" s="27">
        <f t="shared" si="5"/>
        <v>9</v>
      </c>
      <c r="O39" s="39">
        <v>1</v>
      </c>
      <c r="P39" s="39">
        <v>5</v>
      </c>
      <c r="Q39" s="85"/>
      <c r="R39" s="85"/>
      <c r="S39" s="85"/>
      <c r="T39" s="39">
        <v>25</v>
      </c>
      <c r="U39" s="40">
        <f t="shared" si="4"/>
        <v>1.0285714285714285</v>
      </c>
      <c r="V39" s="22">
        <v>368</v>
      </c>
      <c r="W39" s="22" t="s">
        <v>82</v>
      </c>
      <c r="X39" s="22" t="s">
        <v>83</v>
      </c>
      <c r="Y39" s="66">
        <v>1500</v>
      </c>
      <c r="Z39" s="41"/>
      <c r="AA39" s="1" t="s">
        <v>249</v>
      </c>
      <c r="AB39" s="28" t="s">
        <v>156</v>
      </c>
    </row>
    <row r="40" spans="1:28" x14ac:dyDescent="0.3">
      <c r="A40" s="1" t="s">
        <v>46</v>
      </c>
      <c r="B40" s="1" t="s">
        <v>63</v>
      </c>
      <c r="C40" s="27" t="s">
        <v>341</v>
      </c>
      <c r="D40" s="38">
        <v>42</v>
      </c>
      <c r="E40" s="27">
        <v>20</v>
      </c>
      <c r="F40" s="27">
        <v>5</v>
      </c>
      <c r="G40" s="27">
        <v>9</v>
      </c>
      <c r="H40" s="27"/>
      <c r="I40" s="27"/>
      <c r="J40" s="27">
        <v>3</v>
      </c>
      <c r="K40" s="27">
        <v>4</v>
      </c>
      <c r="L40" s="83"/>
      <c r="M40" s="27">
        <v>5</v>
      </c>
      <c r="N40" s="27">
        <f t="shared" si="5"/>
        <v>5</v>
      </c>
      <c r="O40" s="39">
        <v>2</v>
      </c>
      <c r="P40" s="55">
        <v>6</v>
      </c>
      <c r="Q40" s="85"/>
      <c r="R40" s="85"/>
      <c r="S40" s="85"/>
      <c r="T40" s="39">
        <v>13</v>
      </c>
      <c r="U40" s="40">
        <f t="shared" si="4"/>
        <v>1.1000000000000001</v>
      </c>
      <c r="V40" s="22">
        <v>368</v>
      </c>
      <c r="W40" s="22" t="s">
        <v>82</v>
      </c>
      <c r="X40" s="22" t="s">
        <v>83</v>
      </c>
      <c r="Y40" s="66">
        <v>1500</v>
      </c>
      <c r="Z40" s="41"/>
      <c r="AA40" s="1" t="s">
        <v>249</v>
      </c>
      <c r="AB40" s="28" t="s">
        <v>156</v>
      </c>
    </row>
    <row r="41" spans="1:28" x14ac:dyDescent="0.3">
      <c r="A41" s="1" t="s">
        <v>46</v>
      </c>
      <c r="B41" s="1" t="s">
        <v>63</v>
      </c>
      <c r="C41" s="27" t="s">
        <v>342</v>
      </c>
      <c r="D41" s="84"/>
      <c r="E41" s="27">
        <v>3</v>
      </c>
      <c r="F41" s="27">
        <v>0</v>
      </c>
      <c r="G41" s="27">
        <v>0</v>
      </c>
      <c r="H41" s="27"/>
      <c r="I41" s="27"/>
      <c r="J41" s="27">
        <v>0</v>
      </c>
      <c r="K41" s="27">
        <v>0</v>
      </c>
      <c r="L41" s="83"/>
      <c r="M41" s="27">
        <v>0</v>
      </c>
      <c r="N41" s="27">
        <f t="shared" si="5"/>
        <v>0</v>
      </c>
      <c r="O41" s="39">
        <v>0</v>
      </c>
      <c r="P41" s="39">
        <v>1</v>
      </c>
      <c r="Q41" s="85"/>
      <c r="R41" s="85"/>
      <c r="S41" s="85"/>
      <c r="T41" s="39">
        <v>0</v>
      </c>
      <c r="U41" s="40">
        <f t="shared" si="4"/>
        <v>0</v>
      </c>
      <c r="V41" s="22">
        <v>368</v>
      </c>
      <c r="W41" s="22" t="s">
        <v>82</v>
      </c>
      <c r="X41" s="22" t="s">
        <v>83</v>
      </c>
      <c r="Y41" s="66">
        <v>1500</v>
      </c>
      <c r="Z41" s="41"/>
      <c r="AA41" s="1" t="s">
        <v>249</v>
      </c>
      <c r="AB41" s="28" t="s">
        <v>156</v>
      </c>
    </row>
    <row r="42" spans="1:28" x14ac:dyDescent="0.3">
      <c r="A42" s="1" t="s">
        <v>46</v>
      </c>
      <c r="B42" s="1" t="s">
        <v>63</v>
      </c>
      <c r="C42" s="27" t="s">
        <v>389</v>
      </c>
      <c r="D42" s="38">
        <v>53</v>
      </c>
      <c r="E42" s="27">
        <v>21</v>
      </c>
      <c r="F42" s="27">
        <v>5</v>
      </c>
      <c r="G42" s="27">
        <v>9</v>
      </c>
      <c r="H42" s="27"/>
      <c r="I42" s="27"/>
      <c r="J42" s="27">
        <v>3</v>
      </c>
      <c r="K42" s="27">
        <v>3</v>
      </c>
      <c r="L42" s="83"/>
      <c r="M42" s="27">
        <v>5</v>
      </c>
      <c r="N42" s="27">
        <f t="shared" si="5"/>
        <v>5</v>
      </c>
      <c r="O42" s="39">
        <v>1</v>
      </c>
      <c r="P42" s="55">
        <v>6</v>
      </c>
      <c r="Q42" s="85"/>
      <c r="R42" s="85"/>
      <c r="S42" s="85"/>
      <c r="T42" s="39">
        <v>13</v>
      </c>
      <c r="U42" s="40">
        <f t="shared" si="4"/>
        <v>0.95238095238095233</v>
      </c>
      <c r="V42" s="22">
        <v>368</v>
      </c>
      <c r="W42" s="22" t="s">
        <v>82</v>
      </c>
      <c r="X42" s="22" t="s">
        <v>83</v>
      </c>
      <c r="Y42" s="66">
        <v>1500</v>
      </c>
      <c r="Z42" s="41"/>
      <c r="AA42" s="1" t="s">
        <v>249</v>
      </c>
      <c r="AB42" s="28" t="s">
        <v>156</v>
      </c>
    </row>
    <row r="43" spans="1:28" x14ac:dyDescent="0.3">
      <c r="A43" s="1" t="s">
        <v>46</v>
      </c>
      <c r="B43" s="1" t="s">
        <v>63</v>
      </c>
      <c r="C43" s="27" t="s">
        <v>343</v>
      </c>
      <c r="D43" s="38">
        <v>33</v>
      </c>
      <c r="E43" s="27">
        <v>24</v>
      </c>
      <c r="F43" s="27">
        <v>1</v>
      </c>
      <c r="G43" s="27">
        <v>3</v>
      </c>
      <c r="H43" s="27"/>
      <c r="I43" s="27"/>
      <c r="J43" s="27">
        <v>3</v>
      </c>
      <c r="K43" s="27">
        <v>5</v>
      </c>
      <c r="L43" s="83"/>
      <c r="M43" s="27">
        <v>9</v>
      </c>
      <c r="N43" s="27">
        <f t="shared" si="5"/>
        <v>9</v>
      </c>
      <c r="O43" s="39">
        <v>0</v>
      </c>
      <c r="P43" s="39">
        <v>1</v>
      </c>
      <c r="Q43" s="85"/>
      <c r="R43" s="85"/>
      <c r="S43" s="85"/>
      <c r="T43" s="39">
        <v>5</v>
      </c>
      <c r="U43" s="40">
        <f t="shared" si="4"/>
        <v>0.58333333333333337</v>
      </c>
      <c r="V43" s="22">
        <v>368</v>
      </c>
      <c r="W43" s="22" t="s">
        <v>82</v>
      </c>
      <c r="X43" s="22" t="s">
        <v>83</v>
      </c>
      <c r="Y43" s="66">
        <v>1500</v>
      </c>
      <c r="Z43" s="41"/>
      <c r="AA43" s="1" t="s">
        <v>249</v>
      </c>
      <c r="AB43" s="28" t="s">
        <v>156</v>
      </c>
    </row>
    <row r="44" spans="1:28" x14ac:dyDescent="0.3">
      <c r="A44" s="1" t="s">
        <v>46</v>
      </c>
      <c r="B44" s="1" t="s">
        <v>63</v>
      </c>
      <c r="C44" s="27" t="s">
        <v>344</v>
      </c>
      <c r="D44" s="38">
        <v>10</v>
      </c>
      <c r="E44" s="27">
        <v>18</v>
      </c>
      <c r="F44" s="27">
        <v>3</v>
      </c>
      <c r="G44" s="27">
        <v>10</v>
      </c>
      <c r="H44" s="27"/>
      <c r="I44" s="27"/>
      <c r="J44" s="27">
        <v>0</v>
      </c>
      <c r="K44" s="27">
        <v>2</v>
      </c>
      <c r="L44" s="83"/>
      <c r="M44" s="27">
        <v>2</v>
      </c>
      <c r="N44" s="27">
        <f>SUM(L44:M44)</f>
        <v>2</v>
      </c>
      <c r="O44" s="39">
        <v>2</v>
      </c>
      <c r="P44" s="55">
        <v>6</v>
      </c>
      <c r="Q44" s="85"/>
      <c r="R44" s="85"/>
      <c r="S44" s="85"/>
      <c r="T44" s="39">
        <v>6</v>
      </c>
      <c r="U44" s="40">
        <f t="shared" si="4"/>
        <v>0.66666666666666663</v>
      </c>
      <c r="V44" s="22">
        <v>368</v>
      </c>
      <c r="W44" s="22" t="s">
        <v>82</v>
      </c>
      <c r="X44" s="22" t="s">
        <v>83</v>
      </c>
      <c r="Y44" s="66">
        <v>1500</v>
      </c>
      <c r="Z44" s="41"/>
      <c r="AA44" s="1" t="s">
        <v>249</v>
      </c>
      <c r="AB44" s="28" t="s">
        <v>156</v>
      </c>
    </row>
    <row r="45" spans="1:28" x14ac:dyDescent="0.3">
      <c r="A45" s="1" t="s">
        <v>46</v>
      </c>
      <c r="B45" s="1" t="s">
        <v>63</v>
      </c>
      <c r="C45" s="27" t="s">
        <v>393</v>
      </c>
      <c r="D45" s="38">
        <v>25</v>
      </c>
      <c r="E45" s="27" t="s">
        <v>372</v>
      </c>
      <c r="F45" s="27"/>
      <c r="G45" s="27"/>
      <c r="H45" s="27"/>
      <c r="I45" s="27"/>
      <c r="J45" s="27"/>
      <c r="K45" s="27"/>
      <c r="L45" s="83"/>
      <c r="M45" s="27"/>
      <c r="N45" s="27"/>
      <c r="O45" s="39"/>
      <c r="P45" s="55"/>
      <c r="Q45" s="85"/>
      <c r="R45" s="85"/>
      <c r="S45" s="85"/>
      <c r="T45" s="39"/>
      <c r="U45" s="40"/>
      <c r="V45" s="22">
        <v>368</v>
      </c>
      <c r="W45" s="22" t="s">
        <v>82</v>
      </c>
      <c r="X45" s="22" t="s">
        <v>83</v>
      </c>
      <c r="Y45" s="66">
        <v>1500</v>
      </c>
      <c r="Z45" s="41"/>
      <c r="AA45" s="1" t="s">
        <v>249</v>
      </c>
      <c r="AB45" s="28" t="s">
        <v>156</v>
      </c>
    </row>
    <row r="46" spans="1:28" x14ac:dyDescent="0.3">
      <c r="A46" s="1" t="s">
        <v>46</v>
      </c>
      <c r="B46" s="1" t="s">
        <v>63</v>
      </c>
      <c r="C46" s="27" t="s">
        <v>345</v>
      </c>
      <c r="D46" s="38">
        <v>12</v>
      </c>
      <c r="E46" s="27">
        <v>21</v>
      </c>
      <c r="F46" s="27">
        <v>2</v>
      </c>
      <c r="G46" s="27">
        <v>5</v>
      </c>
      <c r="H46" s="27"/>
      <c r="I46" s="27"/>
      <c r="J46" s="27">
        <v>3</v>
      </c>
      <c r="K46" s="27">
        <v>5</v>
      </c>
      <c r="L46" s="83"/>
      <c r="M46" s="27">
        <v>2</v>
      </c>
      <c r="N46" s="27">
        <f>SUM(L46:M46)</f>
        <v>2</v>
      </c>
      <c r="O46" s="39">
        <v>0</v>
      </c>
      <c r="P46" s="39">
        <v>2</v>
      </c>
      <c r="Q46" s="85"/>
      <c r="R46" s="85"/>
      <c r="S46" s="85"/>
      <c r="T46" s="39">
        <v>7</v>
      </c>
      <c r="U46" s="40">
        <f t="shared" si="4"/>
        <v>0.42857142857142855</v>
      </c>
      <c r="V46" s="22">
        <v>368</v>
      </c>
      <c r="W46" s="22" t="s">
        <v>82</v>
      </c>
      <c r="X46" s="22" t="s">
        <v>83</v>
      </c>
      <c r="Y46" s="66">
        <v>1500</v>
      </c>
      <c r="Z46" s="41"/>
      <c r="AA46" s="1" t="s">
        <v>249</v>
      </c>
      <c r="AB46" s="28" t="s">
        <v>156</v>
      </c>
    </row>
    <row r="47" spans="1:28" x14ac:dyDescent="0.3">
      <c r="A47" s="1" t="s">
        <v>46</v>
      </c>
      <c r="B47" s="1" t="s">
        <v>63</v>
      </c>
      <c r="C47" s="27" t="s">
        <v>346</v>
      </c>
      <c r="D47" s="38">
        <v>11</v>
      </c>
      <c r="E47" s="27">
        <v>44</v>
      </c>
      <c r="F47" s="27">
        <v>8</v>
      </c>
      <c r="G47" s="27">
        <v>28</v>
      </c>
      <c r="H47" s="27"/>
      <c r="I47" s="27"/>
      <c r="J47" s="27">
        <v>2</v>
      </c>
      <c r="K47" s="27">
        <v>2</v>
      </c>
      <c r="L47" s="83"/>
      <c r="M47" s="27">
        <v>5</v>
      </c>
      <c r="N47" s="27">
        <f>SUM(L47:M47)</f>
        <v>5</v>
      </c>
      <c r="O47" s="39">
        <v>3</v>
      </c>
      <c r="P47" s="39">
        <v>2</v>
      </c>
      <c r="Q47" s="85"/>
      <c r="R47" s="85"/>
      <c r="S47" s="85"/>
      <c r="T47" s="39">
        <v>18</v>
      </c>
      <c r="U47" s="40">
        <f t="shared" si="4"/>
        <v>0.65909090909090906</v>
      </c>
      <c r="V47" s="22">
        <v>368</v>
      </c>
      <c r="W47" s="22" t="s">
        <v>82</v>
      </c>
      <c r="X47" s="22" t="s">
        <v>83</v>
      </c>
      <c r="Y47" s="66">
        <v>1500</v>
      </c>
      <c r="Z47" s="41"/>
      <c r="AA47" s="1" t="s">
        <v>249</v>
      </c>
      <c r="AB47" s="28" t="s">
        <v>156</v>
      </c>
    </row>
    <row r="48" spans="1:28" x14ac:dyDescent="0.3">
      <c r="A48" s="43" t="s">
        <v>46</v>
      </c>
      <c r="B48" s="43" t="s">
        <v>63</v>
      </c>
      <c r="C48" s="44" t="s">
        <v>40</v>
      </c>
      <c r="D48" s="43"/>
      <c r="E48" s="44">
        <f t="shared" ref="E48:T48" si="6">SUM(E35:E47)</f>
        <v>240</v>
      </c>
      <c r="F48" s="44">
        <f t="shared" si="6"/>
        <v>37</v>
      </c>
      <c r="G48" s="44">
        <f t="shared" si="6"/>
        <v>94</v>
      </c>
      <c r="H48" s="44">
        <f t="shared" si="6"/>
        <v>0</v>
      </c>
      <c r="I48" s="44">
        <f t="shared" si="6"/>
        <v>0</v>
      </c>
      <c r="J48" s="44">
        <f t="shared" si="6"/>
        <v>19</v>
      </c>
      <c r="K48" s="44">
        <f t="shared" si="6"/>
        <v>27</v>
      </c>
      <c r="L48" s="44">
        <f t="shared" si="6"/>
        <v>0</v>
      </c>
      <c r="M48" s="44">
        <f t="shared" si="6"/>
        <v>43</v>
      </c>
      <c r="N48" s="44">
        <f t="shared" si="6"/>
        <v>43</v>
      </c>
      <c r="O48" s="44">
        <f t="shared" si="6"/>
        <v>17</v>
      </c>
      <c r="P48" s="44">
        <f t="shared" si="6"/>
        <v>36</v>
      </c>
      <c r="Q48" s="44">
        <f t="shared" si="6"/>
        <v>0</v>
      </c>
      <c r="R48" s="44">
        <f t="shared" si="6"/>
        <v>0</v>
      </c>
      <c r="S48" s="44">
        <f t="shared" si="6"/>
        <v>0</v>
      </c>
      <c r="T48" s="44">
        <f t="shared" si="6"/>
        <v>93</v>
      </c>
      <c r="U48" s="45">
        <f>((T48+Q48+N48-R48)+(O48*2))/E48</f>
        <v>0.70833333333333337</v>
      </c>
      <c r="V48" s="46">
        <v>368</v>
      </c>
      <c r="W48" s="46" t="s">
        <v>82</v>
      </c>
      <c r="X48" s="46" t="s">
        <v>83</v>
      </c>
      <c r="Y48" s="69">
        <v>1500</v>
      </c>
      <c r="Z48" s="70" t="s">
        <v>390</v>
      </c>
      <c r="AA48" s="43" t="s">
        <v>249</v>
      </c>
      <c r="AB48" s="71" t="s">
        <v>156</v>
      </c>
    </row>
    <row r="49" spans="1:28" x14ac:dyDescent="0.3">
      <c r="A49" s="1"/>
      <c r="B49" s="1"/>
      <c r="C49" s="1"/>
      <c r="D49" s="1"/>
      <c r="F49" s="48" t="s">
        <v>41</v>
      </c>
      <c r="G49" s="50">
        <f>F48/G48</f>
        <v>0.39361702127659576</v>
      </c>
      <c r="H49" s="27"/>
      <c r="I49" s="1"/>
      <c r="J49" s="48" t="s">
        <v>42</v>
      </c>
      <c r="K49" s="50">
        <f>J48/K48</f>
        <v>0.70370370370370372</v>
      </c>
      <c r="L49" s="1"/>
      <c r="M49" s="39" t="s">
        <v>43</v>
      </c>
      <c r="N49" s="51">
        <v>10</v>
      </c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 t="s">
        <v>44</v>
      </c>
      <c r="V50" s="22"/>
      <c r="W50" s="22"/>
      <c r="X50" s="22"/>
      <c r="Y50" s="52"/>
      <c r="Z50" s="41"/>
      <c r="AA50" s="1"/>
      <c r="AB50" s="28"/>
    </row>
    <row r="51" spans="1:28" x14ac:dyDescent="0.3">
      <c r="A51" s="1"/>
      <c r="B51" s="1"/>
      <c r="C51" s="1" t="s">
        <v>391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2"/>
      <c r="Z51" s="41"/>
      <c r="AA51" s="1"/>
      <c r="AB51" s="28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2"/>
      <c r="Z52" s="41"/>
      <c r="AA52" s="1"/>
      <c r="AB52" s="1"/>
    </row>
  </sheetData>
  <pageMargins left="0.25" right="0.25" top="0.75" bottom="0.75" header="0.3" footer="0.3"/>
  <pageSetup scale="6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D042-2105-4D67-A411-4409C1445E83}">
  <sheetPr>
    <tabColor rgb="FF92D050"/>
    <pageSetUpPr fitToPage="1"/>
  </sheetPr>
  <dimension ref="A1:AB49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408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79</v>
      </c>
      <c r="K4" s="16" t="s">
        <v>45</v>
      </c>
      <c r="L4" s="17"/>
      <c r="M4" s="18"/>
      <c r="N4" s="19">
        <v>20</v>
      </c>
      <c r="O4" s="19">
        <v>21</v>
      </c>
      <c r="P4" s="19">
        <v>22</v>
      </c>
      <c r="Q4" s="19">
        <v>28</v>
      </c>
      <c r="R4" s="20"/>
      <c r="S4" s="21">
        <f>SUM(N4:R4)</f>
        <v>91</v>
      </c>
      <c r="T4" s="22">
        <v>370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80</v>
      </c>
      <c r="K5" s="16" t="s">
        <v>66</v>
      </c>
      <c r="L5" s="17"/>
      <c r="M5" s="18"/>
      <c r="N5" s="19">
        <v>16</v>
      </c>
      <c r="O5" s="19">
        <v>19</v>
      </c>
      <c r="P5" s="19">
        <v>18</v>
      </c>
      <c r="Q5" s="19">
        <v>20</v>
      </c>
      <c r="R5" s="20"/>
      <c r="S5" s="21">
        <f>SUM(N5:R5)</f>
        <v>73</v>
      </c>
      <c r="T5" s="22">
        <v>370</v>
      </c>
      <c r="U5" s="1"/>
      <c r="V5" s="1"/>
      <c r="W5" s="1"/>
    </row>
    <row r="6" spans="1:28" x14ac:dyDescent="0.3">
      <c r="C6" s="23">
        <v>842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77</v>
      </c>
      <c r="D7" s="7" t="s">
        <v>8</v>
      </c>
      <c r="G7" s="1"/>
      <c r="S7" s="1"/>
      <c r="T7" s="25" t="s">
        <v>9</v>
      </c>
      <c r="U7" s="1"/>
      <c r="V7" s="26">
        <v>370</v>
      </c>
      <c r="W7" s="1"/>
    </row>
    <row r="8" spans="1:28" x14ac:dyDescent="0.3">
      <c r="B8" s="1"/>
      <c r="C8" s="24" t="s">
        <v>78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8.5416666666666655E-2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5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65</v>
      </c>
      <c r="B13" s="1" t="s">
        <v>46</v>
      </c>
      <c r="C13" s="27" t="s">
        <v>47</v>
      </c>
      <c r="D13" s="38">
        <v>32</v>
      </c>
      <c r="E13" s="27">
        <v>3</v>
      </c>
      <c r="F13" s="27">
        <v>0</v>
      </c>
      <c r="G13" s="27">
        <v>1</v>
      </c>
      <c r="H13" s="27"/>
      <c r="I13" s="27"/>
      <c r="J13" s="27">
        <v>1</v>
      </c>
      <c r="K13" s="27">
        <v>2</v>
      </c>
      <c r="L13" s="27">
        <v>0</v>
      </c>
      <c r="M13" s="27">
        <v>1</v>
      </c>
      <c r="N13" s="27">
        <f>SUM(L13:M13)</f>
        <v>1</v>
      </c>
      <c r="O13" s="27">
        <v>0</v>
      </c>
      <c r="P13" s="39">
        <v>1</v>
      </c>
      <c r="Q13" s="27">
        <v>0</v>
      </c>
      <c r="R13" s="27">
        <v>0</v>
      </c>
      <c r="S13" s="27">
        <v>1</v>
      </c>
      <c r="T13" s="27">
        <f>+(F13*2)+J13</f>
        <v>1</v>
      </c>
      <c r="U13" s="40">
        <f>IFERROR(((T13+Q13+N13-R13)+(O13*2))/E13,"")</f>
        <v>0.66666666666666663</v>
      </c>
      <c r="V13" s="22">
        <v>370</v>
      </c>
      <c r="W13" s="22" t="s">
        <v>97</v>
      </c>
      <c r="X13" s="22" t="s">
        <v>98</v>
      </c>
      <c r="Y13" s="66">
        <v>842</v>
      </c>
      <c r="Z13" s="41"/>
      <c r="AA13" s="1" t="s">
        <v>99</v>
      </c>
      <c r="AB13" s="28" t="s">
        <v>100</v>
      </c>
    </row>
    <row r="14" spans="1:28" x14ac:dyDescent="0.3">
      <c r="A14" s="1" t="s">
        <v>65</v>
      </c>
      <c r="B14" s="1" t="s">
        <v>46</v>
      </c>
      <c r="C14" s="27" t="s">
        <v>48</v>
      </c>
      <c r="D14" s="38">
        <v>10</v>
      </c>
      <c r="E14" s="27">
        <v>36</v>
      </c>
      <c r="F14" s="27">
        <v>6</v>
      </c>
      <c r="G14" s="27">
        <v>11</v>
      </c>
      <c r="H14" s="27"/>
      <c r="I14" s="27"/>
      <c r="J14" s="27">
        <v>0</v>
      </c>
      <c r="K14" s="27">
        <v>2</v>
      </c>
      <c r="L14" s="27">
        <v>1</v>
      </c>
      <c r="M14" s="27">
        <v>2</v>
      </c>
      <c r="N14" s="27">
        <f t="shared" ref="N14:N19" si="0">SUM(L14:M14)</f>
        <v>3</v>
      </c>
      <c r="O14" s="39">
        <v>6</v>
      </c>
      <c r="P14" s="39">
        <v>4</v>
      </c>
      <c r="Q14" s="39">
        <v>4</v>
      </c>
      <c r="R14" s="39">
        <v>6</v>
      </c>
      <c r="S14" s="39">
        <v>0</v>
      </c>
      <c r="T14" s="27">
        <f t="shared" ref="T14:T24" si="1">+(F14*2)+J14</f>
        <v>12</v>
      </c>
      <c r="U14" s="40">
        <f t="shared" ref="U14:U24" si="2">IFERROR(((T14+Q14+N14-R14)+(O14*2))/E14,"")</f>
        <v>0.69444444444444442</v>
      </c>
      <c r="V14" s="22">
        <v>370</v>
      </c>
      <c r="W14" s="22" t="s">
        <v>97</v>
      </c>
      <c r="X14" s="22" t="s">
        <v>98</v>
      </c>
      <c r="Y14" s="66">
        <v>842</v>
      </c>
      <c r="Z14" s="41"/>
      <c r="AA14" s="1" t="s">
        <v>99</v>
      </c>
      <c r="AB14" s="28" t="s">
        <v>100</v>
      </c>
    </row>
    <row r="15" spans="1:28" x14ac:dyDescent="0.3">
      <c r="A15" s="1" t="s">
        <v>65</v>
      </c>
      <c r="B15" s="1" t="s">
        <v>46</v>
      </c>
      <c r="C15" s="27" t="s">
        <v>57</v>
      </c>
      <c r="D15" s="38">
        <v>20</v>
      </c>
      <c r="E15" s="27">
        <v>6</v>
      </c>
      <c r="F15" s="27">
        <v>0</v>
      </c>
      <c r="G15" s="27">
        <v>4</v>
      </c>
      <c r="H15" s="27"/>
      <c r="I15" s="27"/>
      <c r="J15" s="27">
        <v>0</v>
      </c>
      <c r="K15" s="27">
        <v>0</v>
      </c>
      <c r="L15" s="27">
        <v>1</v>
      </c>
      <c r="M15" s="27">
        <v>0</v>
      </c>
      <c r="N15" s="27">
        <f t="shared" si="0"/>
        <v>1</v>
      </c>
      <c r="O15" s="39">
        <v>0</v>
      </c>
      <c r="P15" s="39">
        <v>0</v>
      </c>
      <c r="Q15" s="39">
        <v>1</v>
      </c>
      <c r="R15" s="39">
        <v>0</v>
      </c>
      <c r="S15" s="39">
        <v>0</v>
      </c>
      <c r="T15" s="27">
        <f t="shared" si="1"/>
        <v>0</v>
      </c>
      <c r="U15" s="40">
        <f t="shared" si="2"/>
        <v>0.33333333333333331</v>
      </c>
      <c r="V15" s="22">
        <v>370</v>
      </c>
      <c r="W15" s="22" t="s">
        <v>97</v>
      </c>
      <c r="X15" s="22" t="s">
        <v>98</v>
      </c>
      <c r="Y15" s="66">
        <v>842</v>
      </c>
      <c r="Z15" s="41"/>
      <c r="AA15" s="1" t="s">
        <v>99</v>
      </c>
      <c r="AB15" s="28" t="s">
        <v>100</v>
      </c>
    </row>
    <row r="16" spans="1:28" x14ac:dyDescent="0.3">
      <c r="A16" s="1" t="s">
        <v>65</v>
      </c>
      <c r="B16" s="1" t="s">
        <v>46</v>
      </c>
      <c r="C16" s="27" t="s">
        <v>49</v>
      </c>
      <c r="D16" s="38">
        <v>44</v>
      </c>
      <c r="E16" s="27">
        <v>38</v>
      </c>
      <c r="F16" s="27">
        <v>11</v>
      </c>
      <c r="G16" s="27">
        <v>19</v>
      </c>
      <c r="H16" s="27"/>
      <c r="I16" s="27"/>
      <c r="J16" s="27">
        <v>0</v>
      </c>
      <c r="K16" s="27">
        <v>0</v>
      </c>
      <c r="L16" s="27">
        <v>3</v>
      </c>
      <c r="M16" s="27">
        <v>2</v>
      </c>
      <c r="N16" s="27">
        <f t="shared" si="0"/>
        <v>5</v>
      </c>
      <c r="O16" s="39">
        <v>4</v>
      </c>
      <c r="P16" s="39">
        <v>2</v>
      </c>
      <c r="Q16" s="39">
        <v>3</v>
      </c>
      <c r="R16" s="39">
        <v>4</v>
      </c>
      <c r="S16" s="39">
        <v>1</v>
      </c>
      <c r="T16" s="27">
        <f t="shared" si="1"/>
        <v>22</v>
      </c>
      <c r="U16" s="40">
        <f t="shared" si="2"/>
        <v>0.89473684210526316</v>
      </c>
      <c r="V16" s="22">
        <v>370</v>
      </c>
      <c r="W16" s="22" t="s">
        <v>97</v>
      </c>
      <c r="X16" s="22" t="s">
        <v>98</v>
      </c>
      <c r="Y16" s="66">
        <v>842</v>
      </c>
      <c r="Z16" s="41"/>
      <c r="AA16" s="1" t="s">
        <v>99</v>
      </c>
      <c r="AB16" s="28" t="s">
        <v>100</v>
      </c>
    </row>
    <row r="17" spans="1:28" x14ac:dyDescent="0.3">
      <c r="A17" s="1" t="s">
        <v>65</v>
      </c>
      <c r="B17" s="1" t="s">
        <v>46</v>
      </c>
      <c r="C17" s="27" t="s">
        <v>50</v>
      </c>
      <c r="D17" s="38">
        <v>30</v>
      </c>
      <c r="E17" s="27">
        <v>23</v>
      </c>
      <c r="F17" s="27">
        <v>1</v>
      </c>
      <c r="G17" s="27">
        <v>5</v>
      </c>
      <c r="H17" s="27"/>
      <c r="I17" s="27"/>
      <c r="J17" s="27">
        <v>7</v>
      </c>
      <c r="K17" s="27">
        <v>10</v>
      </c>
      <c r="L17" s="27">
        <v>0</v>
      </c>
      <c r="M17" s="27">
        <v>3</v>
      </c>
      <c r="N17" s="27">
        <f t="shared" si="0"/>
        <v>3</v>
      </c>
      <c r="O17" s="39">
        <v>3</v>
      </c>
      <c r="P17" s="39">
        <v>4</v>
      </c>
      <c r="Q17" s="39">
        <v>2</v>
      </c>
      <c r="R17" s="39">
        <v>0</v>
      </c>
      <c r="S17" s="39">
        <v>0</v>
      </c>
      <c r="T17" s="27">
        <f t="shared" si="1"/>
        <v>9</v>
      </c>
      <c r="U17" s="40">
        <f t="shared" si="2"/>
        <v>0.86956521739130432</v>
      </c>
      <c r="V17" s="22">
        <v>370</v>
      </c>
      <c r="W17" s="22" t="s">
        <v>97</v>
      </c>
      <c r="X17" s="22" t="s">
        <v>98</v>
      </c>
      <c r="Y17" s="66">
        <v>842</v>
      </c>
      <c r="Z17" s="41"/>
      <c r="AA17" s="1" t="s">
        <v>99</v>
      </c>
      <c r="AB17" s="28" t="s">
        <v>100</v>
      </c>
    </row>
    <row r="18" spans="1:28" x14ac:dyDescent="0.3">
      <c r="A18" s="1" t="s">
        <v>65</v>
      </c>
      <c r="B18" s="1" t="s">
        <v>46</v>
      </c>
      <c r="C18" s="27" t="s">
        <v>51</v>
      </c>
      <c r="D18" s="38">
        <v>25</v>
      </c>
      <c r="E18" s="27">
        <v>20</v>
      </c>
      <c r="F18" s="27">
        <v>1</v>
      </c>
      <c r="G18" s="27">
        <v>7</v>
      </c>
      <c r="H18" s="27"/>
      <c r="I18" s="27"/>
      <c r="J18" s="27">
        <v>0</v>
      </c>
      <c r="K18" s="27">
        <v>0</v>
      </c>
      <c r="L18" s="27">
        <v>2</v>
      </c>
      <c r="M18" s="27">
        <v>2</v>
      </c>
      <c r="N18" s="27">
        <f t="shared" si="0"/>
        <v>4</v>
      </c>
      <c r="O18" s="39">
        <v>1</v>
      </c>
      <c r="P18" s="39">
        <v>1</v>
      </c>
      <c r="Q18" s="39">
        <v>2</v>
      </c>
      <c r="R18" s="39">
        <v>3</v>
      </c>
      <c r="S18" s="39">
        <v>0</v>
      </c>
      <c r="T18" s="27">
        <f t="shared" si="1"/>
        <v>2</v>
      </c>
      <c r="U18" s="40">
        <f t="shared" si="2"/>
        <v>0.35</v>
      </c>
      <c r="V18" s="22">
        <v>370</v>
      </c>
      <c r="W18" s="22" t="s">
        <v>97</v>
      </c>
      <c r="X18" s="22" t="s">
        <v>98</v>
      </c>
      <c r="Y18" s="66">
        <v>842</v>
      </c>
      <c r="Z18" s="41"/>
      <c r="AA18" s="1" t="s">
        <v>99</v>
      </c>
      <c r="AB18" s="28" t="s">
        <v>100</v>
      </c>
    </row>
    <row r="19" spans="1:28" x14ac:dyDescent="0.3">
      <c r="A19" s="1" t="s">
        <v>65</v>
      </c>
      <c r="B19" s="1" t="s">
        <v>46</v>
      </c>
      <c r="C19" s="27" t="s">
        <v>52</v>
      </c>
      <c r="D19" s="38">
        <v>11</v>
      </c>
      <c r="E19" s="27">
        <v>21</v>
      </c>
      <c r="F19" s="27">
        <v>4</v>
      </c>
      <c r="G19" s="27">
        <v>5</v>
      </c>
      <c r="H19" s="27">
        <v>0</v>
      </c>
      <c r="I19" s="27">
        <v>1</v>
      </c>
      <c r="J19" s="27">
        <v>0</v>
      </c>
      <c r="K19" s="27">
        <v>0</v>
      </c>
      <c r="L19" s="27">
        <v>0</v>
      </c>
      <c r="M19" s="27">
        <v>2</v>
      </c>
      <c r="N19" s="27">
        <f t="shared" si="0"/>
        <v>2</v>
      </c>
      <c r="O19" s="39">
        <v>5</v>
      </c>
      <c r="P19" s="39">
        <v>1</v>
      </c>
      <c r="Q19" s="39">
        <v>0</v>
      </c>
      <c r="R19" s="39">
        <v>3</v>
      </c>
      <c r="S19" s="39">
        <v>0</v>
      </c>
      <c r="T19" s="27">
        <f t="shared" si="1"/>
        <v>8</v>
      </c>
      <c r="U19" s="40">
        <f t="shared" si="2"/>
        <v>0.80952380952380953</v>
      </c>
      <c r="V19" s="22">
        <v>370</v>
      </c>
      <c r="W19" s="22" t="s">
        <v>97</v>
      </c>
      <c r="X19" s="22" t="s">
        <v>98</v>
      </c>
      <c r="Y19" s="66">
        <v>842</v>
      </c>
      <c r="Z19" s="41"/>
      <c r="AA19" s="1" t="s">
        <v>99</v>
      </c>
      <c r="AB19" s="28" t="s">
        <v>100</v>
      </c>
    </row>
    <row r="20" spans="1:28" x14ac:dyDescent="0.3">
      <c r="A20" s="1" t="s">
        <v>65</v>
      </c>
      <c r="B20" s="1" t="s">
        <v>46</v>
      </c>
      <c r="C20" s="27" t="s">
        <v>58</v>
      </c>
      <c r="D20" s="38">
        <v>55</v>
      </c>
      <c r="E20" s="27">
        <v>3</v>
      </c>
      <c r="F20" s="27">
        <v>0</v>
      </c>
      <c r="G20" s="27">
        <v>1</v>
      </c>
      <c r="H20" s="27"/>
      <c r="I20" s="27"/>
      <c r="J20" s="27">
        <v>0</v>
      </c>
      <c r="K20" s="27">
        <v>0</v>
      </c>
      <c r="L20" s="27">
        <v>0</v>
      </c>
      <c r="M20" s="27">
        <v>1</v>
      </c>
      <c r="N20" s="27">
        <f>SUM(L20:M20)</f>
        <v>1</v>
      </c>
      <c r="O20" s="39">
        <v>0</v>
      </c>
      <c r="P20" s="39">
        <v>0</v>
      </c>
      <c r="Q20" s="39">
        <v>0</v>
      </c>
      <c r="R20" s="39">
        <v>1</v>
      </c>
      <c r="S20" s="39">
        <v>0</v>
      </c>
      <c r="T20" s="27">
        <f t="shared" si="1"/>
        <v>0</v>
      </c>
      <c r="U20" s="40">
        <f t="shared" si="2"/>
        <v>0</v>
      </c>
      <c r="V20" s="22">
        <v>370</v>
      </c>
      <c r="W20" s="22" t="s">
        <v>97</v>
      </c>
      <c r="X20" s="22" t="s">
        <v>98</v>
      </c>
      <c r="Y20" s="66">
        <v>842</v>
      </c>
      <c r="Z20" s="41"/>
      <c r="AA20" s="1" t="s">
        <v>99</v>
      </c>
      <c r="AB20" s="28" t="s">
        <v>100</v>
      </c>
    </row>
    <row r="21" spans="1:28" x14ac:dyDescent="0.3">
      <c r="A21" s="1" t="s">
        <v>65</v>
      </c>
      <c r="B21" s="1" t="s">
        <v>46</v>
      </c>
      <c r="C21" s="27" t="s">
        <v>53</v>
      </c>
      <c r="D21" s="38">
        <v>31</v>
      </c>
      <c r="E21" s="27">
        <v>25</v>
      </c>
      <c r="F21" s="27">
        <v>4</v>
      </c>
      <c r="G21" s="27">
        <v>8</v>
      </c>
      <c r="H21" s="27"/>
      <c r="I21" s="27"/>
      <c r="J21" s="27">
        <v>0</v>
      </c>
      <c r="K21" s="27">
        <v>0</v>
      </c>
      <c r="L21" s="27">
        <v>0</v>
      </c>
      <c r="M21" s="27">
        <v>4</v>
      </c>
      <c r="N21" s="27">
        <f>SUM(L21:M21)</f>
        <v>4</v>
      </c>
      <c r="O21" s="39">
        <v>5</v>
      </c>
      <c r="P21" s="39">
        <v>2</v>
      </c>
      <c r="Q21" s="39">
        <v>4</v>
      </c>
      <c r="R21" s="39">
        <v>2</v>
      </c>
      <c r="S21" s="39">
        <v>1</v>
      </c>
      <c r="T21" s="27">
        <f t="shared" si="1"/>
        <v>8</v>
      </c>
      <c r="U21" s="40">
        <f t="shared" si="2"/>
        <v>0.96</v>
      </c>
      <c r="V21" s="22">
        <v>370</v>
      </c>
      <c r="W21" s="22" t="s">
        <v>97</v>
      </c>
      <c r="X21" s="22" t="s">
        <v>98</v>
      </c>
      <c r="Y21" s="66">
        <v>842</v>
      </c>
      <c r="Z21" s="41"/>
      <c r="AA21" s="1" t="s">
        <v>99</v>
      </c>
      <c r="AB21" s="28" t="s">
        <v>100</v>
      </c>
    </row>
    <row r="22" spans="1:28" x14ac:dyDescent="0.3">
      <c r="A22" s="1" t="s">
        <v>65</v>
      </c>
      <c r="B22" s="1" t="s">
        <v>46</v>
      </c>
      <c r="C22" s="27" t="s">
        <v>54</v>
      </c>
      <c r="D22" s="38">
        <v>33</v>
      </c>
      <c r="E22" s="27">
        <v>32</v>
      </c>
      <c r="F22" s="27">
        <v>6</v>
      </c>
      <c r="G22" s="27">
        <v>9</v>
      </c>
      <c r="H22" s="27"/>
      <c r="I22" s="27"/>
      <c r="J22" s="27">
        <v>5</v>
      </c>
      <c r="K22" s="27">
        <v>6</v>
      </c>
      <c r="L22" s="27">
        <v>1</v>
      </c>
      <c r="M22" s="27">
        <v>4</v>
      </c>
      <c r="N22" s="27">
        <f>SUM(L22:M22)</f>
        <v>5</v>
      </c>
      <c r="O22" s="39">
        <v>3</v>
      </c>
      <c r="P22" s="39">
        <v>3</v>
      </c>
      <c r="Q22" s="39">
        <v>3</v>
      </c>
      <c r="R22" s="39">
        <v>4</v>
      </c>
      <c r="S22" s="39">
        <v>0</v>
      </c>
      <c r="T22" s="27">
        <f t="shared" si="1"/>
        <v>17</v>
      </c>
      <c r="U22" s="40">
        <f t="shared" si="2"/>
        <v>0.84375</v>
      </c>
      <c r="V22" s="22">
        <v>370</v>
      </c>
      <c r="W22" s="22" t="s">
        <v>97</v>
      </c>
      <c r="X22" s="22" t="s">
        <v>98</v>
      </c>
      <c r="Y22" s="66">
        <v>842</v>
      </c>
      <c r="Z22" s="41"/>
      <c r="AA22" s="1" t="s">
        <v>99</v>
      </c>
      <c r="AB22" s="28" t="s">
        <v>100</v>
      </c>
    </row>
    <row r="23" spans="1:28" x14ac:dyDescent="0.3">
      <c r="A23" s="1" t="s">
        <v>65</v>
      </c>
      <c r="B23" s="1" t="s">
        <v>46</v>
      </c>
      <c r="C23" s="27" t="s">
        <v>55</v>
      </c>
      <c r="D23" s="38">
        <v>23</v>
      </c>
      <c r="E23" s="27">
        <v>13</v>
      </c>
      <c r="F23" s="27">
        <v>1</v>
      </c>
      <c r="G23" s="27">
        <v>3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>SUM(L23:M23)</f>
        <v>1</v>
      </c>
      <c r="O23" s="39">
        <v>1</v>
      </c>
      <c r="P23" s="39">
        <v>2</v>
      </c>
      <c r="Q23" s="39">
        <v>2</v>
      </c>
      <c r="R23" s="39">
        <v>3</v>
      </c>
      <c r="S23" s="39">
        <v>0</v>
      </c>
      <c r="T23" s="27">
        <f t="shared" si="1"/>
        <v>2</v>
      </c>
      <c r="U23" s="40">
        <f t="shared" si="2"/>
        <v>0.30769230769230771</v>
      </c>
      <c r="V23" s="22">
        <v>370</v>
      </c>
      <c r="W23" s="22" t="s">
        <v>97</v>
      </c>
      <c r="X23" s="22" t="s">
        <v>98</v>
      </c>
      <c r="Y23" s="66">
        <v>842</v>
      </c>
      <c r="Z23" s="41"/>
      <c r="AA23" s="1" t="s">
        <v>99</v>
      </c>
      <c r="AB23" s="28" t="s">
        <v>100</v>
      </c>
    </row>
    <row r="24" spans="1:28" x14ac:dyDescent="0.3">
      <c r="A24" s="1" t="s">
        <v>65</v>
      </c>
      <c r="B24" s="1" t="s">
        <v>46</v>
      </c>
      <c r="C24" s="27" t="s">
        <v>56</v>
      </c>
      <c r="D24" s="38">
        <v>22</v>
      </c>
      <c r="E24" s="27">
        <v>20</v>
      </c>
      <c r="F24" s="27">
        <v>5</v>
      </c>
      <c r="G24" s="27">
        <v>6</v>
      </c>
      <c r="H24" s="27"/>
      <c r="I24" s="27"/>
      <c r="J24" s="27">
        <v>0</v>
      </c>
      <c r="K24" s="27">
        <v>0</v>
      </c>
      <c r="L24" s="27">
        <v>2</v>
      </c>
      <c r="M24" s="27">
        <v>3</v>
      </c>
      <c r="N24" s="27">
        <f>SUM(L24:M24)</f>
        <v>5</v>
      </c>
      <c r="O24" s="39">
        <v>0</v>
      </c>
      <c r="P24" s="39">
        <v>3</v>
      </c>
      <c r="Q24" s="39">
        <v>0</v>
      </c>
      <c r="R24" s="39">
        <v>3</v>
      </c>
      <c r="S24" s="39">
        <v>0</v>
      </c>
      <c r="T24" s="27">
        <f t="shared" si="1"/>
        <v>10</v>
      </c>
      <c r="U24" s="40">
        <f t="shared" si="2"/>
        <v>0.6</v>
      </c>
      <c r="V24" s="22">
        <v>370</v>
      </c>
      <c r="W24" s="22" t="s">
        <v>97</v>
      </c>
      <c r="X24" s="22" t="s">
        <v>98</v>
      </c>
      <c r="Y24" s="66">
        <v>842</v>
      </c>
      <c r="Z24" s="41"/>
      <c r="AA24" s="1" t="s">
        <v>99</v>
      </c>
      <c r="AB24" s="28" t="s">
        <v>100</v>
      </c>
    </row>
    <row r="25" spans="1:28" x14ac:dyDescent="0.3">
      <c r="A25" s="43" t="s">
        <v>65</v>
      </c>
      <c r="B25" s="43" t="s">
        <v>46</v>
      </c>
      <c r="C25" s="44" t="s">
        <v>40</v>
      </c>
      <c r="D25" s="43"/>
      <c r="E25" s="44">
        <f t="shared" ref="E25:T25" si="3">SUM(E13:E24)</f>
        <v>240</v>
      </c>
      <c r="F25" s="44">
        <f t="shared" si="3"/>
        <v>39</v>
      </c>
      <c r="G25" s="44">
        <f t="shared" si="3"/>
        <v>79</v>
      </c>
      <c r="H25" s="44">
        <f t="shared" si="3"/>
        <v>0</v>
      </c>
      <c r="I25" s="44">
        <f t="shared" si="3"/>
        <v>1</v>
      </c>
      <c r="J25" s="44">
        <f t="shared" si="3"/>
        <v>13</v>
      </c>
      <c r="K25" s="44">
        <f t="shared" si="3"/>
        <v>20</v>
      </c>
      <c r="L25" s="44">
        <f t="shared" si="3"/>
        <v>10</v>
      </c>
      <c r="M25" s="44">
        <f t="shared" si="3"/>
        <v>25</v>
      </c>
      <c r="N25" s="44">
        <f t="shared" si="3"/>
        <v>35</v>
      </c>
      <c r="O25" s="44">
        <f t="shared" si="3"/>
        <v>28</v>
      </c>
      <c r="P25" s="44">
        <f t="shared" si="3"/>
        <v>23</v>
      </c>
      <c r="Q25" s="44">
        <f t="shared" si="3"/>
        <v>21</v>
      </c>
      <c r="R25" s="44">
        <f t="shared" si="3"/>
        <v>29</v>
      </c>
      <c r="S25" s="44">
        <f t="shared" si="3"/>
        <v>3</v>
      </c>
      <c r="T25" s="44">
        <f t="shared" si="3"/>
        <v>91</v>
      </c>
      <c r="U25" s="45">
        <f>((T25+Q25+N25-R25)+(O25*2))/E25</f>
        <v>0.72499999999999998</v>
      </c>
      <c r="V25" s="46">
        <v>370</v>
      </c>
      <c r="W25" s="46" t="s">
        <v>97</v>
      </c>
      <c r="X25" s="46" t="s">
        <v>98</v>
      </c>
      <c r="Y25" s="67">
        <v>842</v>
      </c>
      <c r="Z25" s="70" t="s">
        <v>402</v>
      </c>
      <c r="AA25" s="43" t="s">
        <v>99</v>
      </c>
      <c r="AB25" s="71" t="s">
        <v>100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0.49367088607594939</v>
      </c>
      <c r="H26" s="27"/>
      <c r="I26" s="1"/>
      <c r="J26" s="48" t="s">
        <v>42</v>
      </c>
      <c r="K26" s="50">
        <f>J25/K25</f>
        <v>0.65</v>
      </c>
      <c r="L26" s="1"/>
      <c r="M26" s="39" t="s">
        <v>43</v>
      </c>
      <c r="N26" s="51">
        <v>7</v>
      </c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B28" s="1"/>
      <c r="C28" s="1" t="s">
        <v>407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1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1"/>
      <c r="AA29" s="1"/>
      <c r="AB29" s="28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66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5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65</v>
      </c>
      <c r="C35" s="27" t="s">
        <v>81</v>
      </c>
      <c r="D35" s="38">
        <v>34</v>
      </c>
      <c r="E35" s="27">
        <v>28</v>
      </c>
      <c r="F35" s="27">
        <v>6</v>
      </c>
      <c r="G35" s="27">
        <v>15</v>
      </c>
      <c r="H35" s="27"/>
      <c r="I35" s="27"/>
      <c r="J35" s="27">
        <v>3</v>
      </c>
      <c r="K35" s="27">
        <v>6</v>
      </c>
      <c r="L35" s="27">
        <v>0</v>
      </c>
      <c r="M35" s="27">
        <v>5</v>
      </c>
      <c r="N35" s="27">
        <f>SUM(L35:M35)</f>
        <v>5</v>
      </c>
      <c r="O35" s="27">
        <v>0</v>
      </c>
      <c r="P35" s="39">
        <v>1</v>
      </c>
      <c r="Q35" s="27">
        <v>0</v>
      </c>
      <c r="R35" s="27">
        <v>3</v>
      </c>
      <c r="S35" s="27">
        <v>1</v>
      </c>
      <c r="T35" s="27">
        <f>(H35*3)+((F35-H35)*2)+J35</f>
        <v>15</v>
      </c>
      <c r="U35" s="40">
        <f>IFERROR(((T35+Q35+N35-R35)+(O35*2))/E35,"")</f>
        <v>0.6071428571428571</v>
      </c>
      <c r="V35" s="22">
        <v>370</v>
      </c>
      <c r="W35" s="22" t="s">
        <v>82</v>
      </c>
      <c r="X35" s="22" t="s">
        <v>83</v>
      </c>
      <c r="Y35" s="66">
        <v>842</v>
      </c>
      <c r="Z35" s="41"/>
      <c r="AA35" s="1" t="s">
        <v>84</v>
      </c>
      <c r="AB35" s="28" t="s">
        <v>85</v>
      </c>
    </row>
    <row r="36" spans="1:28" x14ac:dyDescent="0.3">
      <c r="A36" s="1" t="s">
        <v>46</v>
      </c>
      <c r="B36" s="1" t="s">
        <v>65</v>
      </c>
      <c r="C36" s="27" t="s">
        <v>86</v>
      </c>
      <c r="D36" s="38">
        <v>11</v>
      </c>
      <c r="E36" s="27">
        <v>22</v>
      </c>
      <c r="F36" s="27">
        <v>3</v>
      </c>
      <c r="G36" s="27">
        <v>7</v>
      </c>
      <c r="H36" s="27"/>
      <c r="I36" s="27"/>
      <c r="J36" s="27">
        <v>2</v>
      </c>
      <c r="K36" s="27">
        <v>2</v>
      </c>
      <c r="L36" s="27">
        <v>0</v>
      </c>
      <c r="M36" s="27">
        <v>2</v>
      </c>
      <c r="N36" s="27">
        <f t="shared" ref="N36:N41" si="4">SUM(L36:M36)</f>
        <v>2</v>
      </c>
      <c r="O36" s="39">
        <v>0</v>
      </c>
      <c r="P36" s="39">
        <v>1</v>
      </c>
      <c r="Q36" s="39">
        <v>3</v>
      </c>
      <c r="R36" s="39">
        <v>3</v>
      </c>
      <c r="S36" s="39">
        <v>0</v>
      </c>
      <c r="T36" s="39">
        <f t="shared" ref="T36:T41" si="5">(H36*3)+((F36-H36)*2)+J36</f>
        <v>8</v>
      </c>
      <c r="U36" s="40">
        <f t="shared" ref="U36:U46" si="6">IFERROR(((T36+Q36+N36-R36)+(O36*2))/E36,"")</f>
        <v>0.45454545454545453</v>
      </c>
      <c r="V36" s="22">
        <v>370</v>
      </c>
      <c r="W36" s="22" t="s">
        <v>82</v>
      </c>
      <c r="X36" s="22" t="s">
        <v>83</v>
      </c>
      <c r="Y36" s="66">
        <v>842</v>
      </c>
      <c r="Z36" s="41"/>
      <c r="AA36" s="1" t="s">
        <v>84</v>
      </c>
      <c r="AB36" s="28" t="s">
        <v>85</v>
      </c>
    </row>
    <row r="37" spans="1:28" x14ac:dyDescent="0.3">
      <c r="A37" s="1" t="s">
        <v>46</v>
      </c>
      <c r="B37" s="1" t="s">
        <v>65</v>
      </c>
      <c r="C37" s="27" t="s">
        <v>87</v>
      </c>
      <c r="D37" s="38">
        <v>22</v>
      </c>
      <c r="E37" s="27">
        <v>24</v>
      </c>
      <c r="F37" s="27">
        <v>2</v>
      </c>
      <c r="G37" s="27">
        <v>5</v>
      </c>
      <c r="H37" s="27"/>
      <c r="I37" s="27"/>
      <c r="J37" s="27">
        <v>0</v>
      </c>
      <c r="K37" s="27">
        <v>0</v>
      </c>
      <c r="L37" s="27">
        <v>0</v>
      </c>
      <c r="M37" s="27">
        <v>2</v>
      </c>
      <c r="N37" s="27">
        <f t="shared" si="4"/>
        <v>2</v>
      </c>
      <c r="O37" s="39">
        <v>0</v>
      </c>
      <c r="P37" s="39">
        <v>0</v>
      </c>
      <c r="Q37" s="39">
        <v>1</v>
      </c>
      <c r="R37" s="39">
        <v>4</v>
      </c>
      <c r="S37" s="39">
        <v>0</v>
      </c>
      <c r="T37" s="39">
        <f t="shared" si="5"/>
        <v>4</v>
      </c>
      <c r="U37" s="40">
        <f t="shared" si="6"/>
        <v>0.125</v>
      </c>
      <c r="V37" s="22">
        <v>370</v>
      </c>
      <c r="W37" s="22" t="s">
        <v>82</v>
      </c>
      <c r="X37" s="22" t="s">
        <v>83</v>
      </c>
      <c r="Y37" s="66">
        <v>842</v>
      </c>
      <c r="Z37" s="41"/>
      <c r="AA37" s="1" t="s">
        <v>84</v>
      </c>
      <c r="AB37" s="28" t="s">
        <v>85</v>
      </c>
    </row>
    <row r="38" spans="1:28" x14ac:dyDescent="0.3">
      <c r="A38" s="1" t="s">
        <v>46</v>
      </c>
      <c r="B38" s="1" t="s">
        <v>65</v>
      </c>
      <c r="C38" s="27" t="s">
        <v>88</v>
      </c>
      <c r="D38" s="38">
        <v>20</v>
      </c>
      <c r="E38" s="27">
        <v>21</v>
      </c>
      <c r="F38" s="27">
        <v>3</v>
      </c>
      <c r="G38" s="27">
        <v>4</v>
      </c>
      <c r="H38" s="27"/>
      <c r="I38" s="27"/>
      <c r="J38" s="27">
        <v>0</v>
      </c>
      <c r="K38" s="27">
        <v>1</v>
      </c>
      <c r="L38" s="27">
        <v>1</v>
      </c>
      <c r="M38" s="27">
        <v>3</v>
      </c>
      <c r="N38" s="27">
        <f t="shared" si="4"/>
        <v>4</v>
      </c>
      <c r="O38" s="39">
        <v>1</v>
      </c>
      <c r="P38" s="39">
        <v>2</v>
      </c>
      <c r="Q38" s="39">
        <v>0</v>
      </c>
      <c r="R38" s="39">
        <v>1</v>
      </c>
      <c r="S38" s="39">
        <v>0</v>
      </c>
      <c r="T38" s="39">
        <f t="shared" si="5"/>
        <v>6</v>
      </c>
      <c r="U38" s="40">
        <f t="shared" si="6"/>
        <v>0.52380952380952384</v>
      </c>
      <c r="V38" s="22">
        <v>370</v>
      </c>
      <c r="W38" s="22" t="s">
        <v>82</v>
      </c>
      <c r="X38" s="22" t="s">
        <v>83</v>
      </c>
      <c r="Y38" s="66">
        <v>842</v>
      </c>
      <c r="Z38" s="41"/>
      <c r="AA38" s="1" t="s">
        <v>84</v>
      </c>
      <c r="AB38" s="28" t="s">
        <v>85</v>
      </c>
    </row>
    <row r="39" spans="1:28" x14ac:dyDescent="0.3">
      <c r="A39" s="1" t="s">
        <v>46</v>
      </c>
      <c r="B39" s="1" t="s">
        <v>65</v>
      </c>
      <c r="C39" s="27" t="s">
        <v>89</v>
      </c>
      <c r="D39" s="38">
        <v>14</v>
      </c>
      <c r="E39" s="27">
        <v>6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0</v>
      </c>
      <c r="Q39" s="39">
        <v>0</v>
      </c>
      <c r="R39" s="39">
        <v>3</v>
      </c>
      <c r="S39" s="39">
        <v>0</v>
      </c>
      <c r="T39" s="39">
        <f t="shared" si="5"/>
        <v>0</v>
      </c>
      <c r="U39" s="88">
        <f t="shared" si="6"/>
        <v>-0.5</v>
      </c>
      <c r="V39" s="22">
        <v>370</v>
      </c>
      <c r="W39" s="22" t="s">
        <v>82</v>
      </c>
      <c r="X39" s="22" t="s">
        <v>83</v>
      </c>
      <c r="Y39" s="66">
        <v>842</v>
      </c>
      <c r="Z39" s="41"/>
      <c r="AA39" s="1" t="s">
        <v>84</v>
      </c>
      <c r="AB39" s="28" t="s">
        <v>85</v>
      </c>
    </row>
    <row r="40" spans="1:28" x14ac:dyDescent="0.3">
      <c r="A40" s="1" t="s">
        <v>46</v>
      </c>
      <c r="B40" s="1" t="s">
        <v>65</v>
      </c>
      <c r="C40" s="27" t="s">
        <v>90</v>
      </c>
      <c r="D40" s="38">
        <v>42</v>
      </c>
      <c r="E40" s="27">
        <v>8</v>
      </c>
      <c r="F40" s="27">
        <v>3</v>
      </c>
      <c r="G40" s="27">
        <v>6</v>
      </c>
      <c r="H40" s="27"/>
      <c r="I40" s="27"/>
      <c r="J40" s="27">
        <v>0</v>
      </c>
      <c r="K40" s="27">
        <v>0</v>
      </c>
      <c r="L40" s="27">
        <v>1</v>
      </c>
      <c r="M40" s="27">
        <v>1</v>
      </c>
      <c r="N40" s="27">
        <f t="shared" si="4"/>
        <v>2</v>
      </c>
      <c r="O40" s="39">
        <v>0</v>
      </c>
      <c r="P40" s="39">
        <v>2</v>
      </c>
      <c r="Q40" s="39">
        <v>0</v>
      </c>
      <c r="R40" s="39">
        <v>1</v>
      </c>
      <c r="S40" s="39">
        <v>0</v>
      </c>
      <c r="T40" s="39">
        <f t="shared" si="5"/>
        <v>6</v>
      </c>
      <c r="U40" s="40">
        <f t="shared" si="6"/>
        <v>0.875</v>
      </c>
      <c r="V40" s="22">
        <v>370</v>
      </c>
      <c r="W40" s="22" t="s">
        <v>82</v>
      </c>
      <c r="X40" s="22" t="s">
        <v>83</v>
      </c>
      <c r="Y40" s="66">
        <v>842</v>
      </c>
      <c r="Z40" s="41"/>
      <c r="AA40" s="1" t="s">
        <v>84</v>
      </c>
      <c r="AB40" s="28" t="s">
        <v>85</v>
      </c>
    </row>
    <row r="41" spans="1:28" x14ac:dyDescent="0.3">
      <c r="A41" s="1" t="s">
        <v>46</v>
      </c>
      <c r="B41" s="1" t="s">
        <v>65</v>
      </c>
      <c r="C41" s="27" t="s">
        <v>91</v>
      </c>
      <c r="D41" s="38">
        <v>15</v>
      </c>
      <c r="E41" s="27">
        <v>34</v>
      </c>
      <c r="F41" s="27">
        <v>3</v>
      </c>
      <c r="G41" s="27">
        <v>10</v>
      </c>
      <c r="H41" s="27"/>
      <c r="I41" s="27"/>
      <c r="J41" s="27">
        <v>4</v>
      </c>
      <c r="K41" s="27">
        <v>5</v>
      </c>
      <c r="L41" s="27">
        <v>1</v>
      </c>
      <c r="M41" s="27">
        <v>5</v>
      </c>
      <c r="N41" s="27">
        <f t="shared" si="4"/>
        <v>6</v>
      </c>
      <c r="O41" s="39">
        <v>3</v>
      </c>
      <c r="P41" s="39">
        <v>2</v>
      </c>
      <c r="Q41" s="39">
        <v>1</v>
      </c>
      <c r="R41" s="39">
        <v>8</v>
      </c>
      <c r="S41" s="39">
        <v>0</v>
      </c>
      <c r="T41" s="39">
        <f t="shared" si="5"/>
        <v>10</v>
      </c>
      <c r="U41" s="40">
        <f t="shared" si="6"/>
        <v>0.44117647058823528</v>
      </c>
      <c r="V41" s="22">
        <v>370</v>
      </c>
      <c r="W41" s="22" t="s">
        <v>82</v>
      </c>
      <c r="X41" s="22" t="s">
        <v>83</v>
      </c>
      <c r="Y41" s="66">
        <v>842</v>
      </c>
      <c r="Z41" s="41"/>
      <c r="AA41" s="1" t="s">
        <v>84</v>
      </c>
      <c r="AB41" s="28" t="s">
        <v>85</v>
      </c>
    </row>
    <row r="42" spans="1:28" x14ac:dyDescent="0.3">
      <c r="A42" s="1" t="s">
        <v>46</v>
      </c>
      <c r="B42" s="1" t="s">
        <v>65</v>
      </c>
      <c r="C42" s="27" t="s">
        <v>92</v>
      </c>
      <c r="D42" s="38">
        <v>10</v>
      </c>
      <c r="E42" s="27">
        <v>28</v>
      </c>
      <c r="F42" s="27">
        <v>3</v>
      </c>
      <c r="G42" s="27">
        <v>9</v>
      </c>
      <c r="H42" s="27"/>
      <c r="I42" s="27"/>
      <c r="J42" s="27">
        <v>3</v>
      </c>
      <c r="K42" s="27">
        <v>3</v>
      </c>
      <c r="L42" s="27">
        <v>0</v>
      </c>
      <c r="M42" s="27">
        <v>6</v>
      </c>
      <c r="N42" s="27">
        <f>SUM(L42:M42)</f>
        <v>6</v>
      </c>
      <c r="O42" s="39">
        <v>6</v>
      </c>
      <c r="P42" s="39">
        <v>4</v>
      </c>
      <c r="Q42" s="39">
        <v>3</v>
      </c>
      <c r="R42" s="39">
        <v>7</v>
      </c>
      <c r="S42" s="39">
        <v>0</v>
      </c>
      <c r="T42" s="39">
        <f>(H42*3)+((F42-H42)*2)+J42</f>
        <v>9</v>
      </c>
      <c r="U42" s="40">
        <f t="shared" si="6"/>
        <v>0.8214285714285714</v>
      </c>
      <c r="V42" s="22">
        <v>370</v>
      </c>
      <c r="W42" s="22" t="s">
        <v>82</v>
      </c>
      <c r="X42" s="22" t="s">
        <v>83</v>
      </c>
      <c r="Y42" s="66">
        <v>842</v>
      </c>
      <c r="Z42" s="41"/>
      <c r="AA42" s="1" t="s">
        <v>84</v>
      </c>
      <c r="AB42" s="28" t="s">
        <v>85</v>
      </c>
    </row>
    <row r="43" spans="1:28" x14ac:dyDescent="0.3">
      <c r="A43" s="1" t="s">
        <v>46</v>
      </c>
      <c r="B43" s="1" t="s">
        <v>65</v>
      </c>
      <c r="C43" s="27" t="s">
        <v>93</v>
      </c>
      <c r="D43" s="38">
        <v>33</v>
      </c>
      <c r="E43" s="27">
        <v>8</v>
      </c>
      <c r="F43" s="27">
        <v>0</v>
      </c>
      <c r="G43" s="27">
        <v>3</v>
      </c>
      <c r="H43" s="27"/>
      <c r="I43" s="27"/>
      <c r="J43" s="27">
        <v>1</v>
      </c>
      <c r="K43" s="27">
        <v>2</v>
      </c>
      <c r="L43" s="27">
        <v>1</v>
      </c>
      <c r="M43" s="27">
        <v>2</v>
      </c>
      <c r="N43" s="27">
        <f>SUM(L43:M43)</f>
        <v>3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f>(H43*3)+((F43-H43)*2)+J43</f>
        <v>1</v>
      </c>
      <c r="U43" s="40">
        <f t="shared" si="6"/>
        <v>0.5</v>
      </c>
      <c r="V43" s="22">
        <v>370</v>
      </c>
      <c r="W43" s="22" t="s">
        <v>82</v>
      </c>
      <c r="X43" s="22" t="s">
        <v>83</v>
      </c>
      <c r="Y43" s="66">
        <v>842</v>
      </c>
      <c r="Z43" s="41"/>
      <c r="AA43" s="1" t="s">
        <v>84</v>
      </c>
      <c r="AB43" s="28" t="s">
        <v>85</v>
      </c>
    </row>
    <row r="44" spans="1:28" x14ac:dyDescent="0.3">
      <c r="A44" s="1" t="s">
        <v>46</v>
      </c>
      <c r="B44" s="1" t="s">
        <v>65</v>
      </c>
      <c r="C44" s="27" t="s">
        <v>94</v>
      </c>
      <c r="D44" s="38">
        <v>24</v>
      </c>
      <c r="E44" s="27">
        <v>27</v>
      </c>
      <c r="F44" s="27">
        <v>3</v>
      </c>
      <c r="G44" s="27">
        <v>5</v>
      </c>
      <c r="H44" s="27"/>
      <c r="I44" s="27"/>
      <c r="J44" s="27">
        <v>1</v>
      </c>
      <c r="K44" s="27">
        <v>4</v>
      </c>
      <c r="L44" s="27">
        <v>1</v>
      </c>
      <c r="M44" s="27">
        <v>2</v>
      </c>
      <c r="N44" s="27">
        <f>SUM(L44:M44)</f>
        <v>3</v>
      </c>
      <c r="O44" s="39">
        <v>1</v>
      </c>
      <c r="P44" s="39">
        <v>1</v>
      </c>
      <c r="Q44" s="39">
        <v>3</v>
      </c>
      <c r="R44" s="39">
        <v>4</v>
      </c>
      <c r="S44" s="39">
        <v>0</v>
      </c>
      <c r="T44" s="39">
        <f>(H44*3)+((F44-H44)*2)+J44</f>
        <v>7</v>
      </c>
      <c r="U44" s="40">
        <f t="shared" si="6"/>
        <v>0.40740740740740738</v>
      </c>
      <c r="V44" s="22">
        <v>370</v>
      </c>
      <c r="W44" s="22" t="s">
        <v>82</v>
      </c>
      <c r="X44" s="22" t="s">
        <v>83</v>
      </c>
      <c r="Y44" s="66">
        <v>842</v>
      </c>
      <c r="Z44" s="41"/>
      <c r="AA44" s="1" t="s">
        <v>84</v>
      </c>
      <c r="AB44" s="28" t="s">
        <v>85</v>
      </c>
    </row>
    <row r="45" spans="1:28" x14ac:dyDescent="0.3">
      <c r="A45" s="1" t="s">
        <v>46</v>
      </c>
      <c r="B45" s="1" t="s">
        <v>65</v>
      </c>
      <c r="C45" s="27" t="s">
        <v>95</v>
      </c>
      <c r="D45" s="38">
        <v>35</v>
      </c>
      <c r="E45" s="27">
        <v>20</v>
      </c>
      <c r="F45" s="27">
        <v>1</v>
      </c>
      <c r="G45" s="27">
        <v>5</v>
      </c>
      <c r="H45" s="27"/>
      <c r="I45" s="27"/>
      <c r="J45" s="27">
        <v>1</v>
      </c>
      <c r="K45" s="27">
        <v>2</v>
      </c>
      <c r="L45" s="27">
        <v>3</v>
      </c>
      <c r="M45" s="27">
        <v>4</v>
      </c>
      <c r="N45" s="27">
        <f>SUM(L45:M45)</f>
        <v>7</v>
      </c>
      <c r="O45" s="39">
        <v>0</v>
      </c>
      <c r="P45" s="39">
        <v>4</v>
      </c>
      <c r="Q45" s="39">
        <v>0</v>
      </c>
      <c r="R45" s="39">
        <v>2</v>
      </c>
      <c r="S45" s="39">
        <v>1</v>
      </c>
      <c r="T45" s="39">
        <f>(H45*3)+((F45-H45)*2)+J45</f>
        <v>3</v>
      </c>
      <c r="U45" s="40">
        <f t="shared" si="6"/>
        <v>0.4</v>
      </c>
      <c r="V45" s="22">
        <v>370</v>
      </c>
      <c r="W45" s="22" t="s">
        <v>82</v>
      </c>
      <c r="X45" s="22" t="s">
        <v>83</v>
      </c>
      <c r="Y45" s="66">
        <v>842</v>
      </c>
      <c r="Z45" s="41"/>
      <c r="AA45" s="1" t="s">
        <v>84</v>
      </c>
      <c r="AB45" s="28" t="s">
        <v>85</v>
      </c>
    </row>
    <row r="46" spans="1:28" x14ac:dyDescent="0.3">
      <c r="A46" s="1" t="s">
        <v>46</v>
      </c>
      <c r="B46" s="1" t="s">
        <v>65</v>
      </c>
      <c r="C46" s="27" t="s">
        <v>96</v>
      </c>
      <c r="D46" s="38">
        <v>40</v>
      </c>
      <c r="E46" s="27">
        <v>14</v>
      </c>
      <c r="F46" s="27">
        <v>2</v>
      </c>
      <c r="G46" s="27">
        <v>4</v>
      </c>
      <c r="H46" s="27"/>
      <c r="I46" s="27"/>
      <c r="J46" s="27">
        <v>0</v>
      </c>
      <c r="K46" s="27">
        <v>0</v>
      </c>
      <c r="L46" s="27">
        <v>1</v>
      </c>
      <c r="M46" s="27">
        <v>4</v>
      </c>
      <c r="N46" s="27">
        <f>SUM(L46:M46)</f>
        <v>5</v>
      </c>
      <c r="O46" s="39">
        <v>0</v>
      </c>
      <c r="P46" s="39">
        <v>4</v>
      </c>
      <c r="Q46" s="39">
        <v>0</v>
      </c>
      <c r="R46" s="39">
        <v>3</v>
      </c>
      <c r="S46" s="39">
        <v>0</v>
      </c>
      <c r="T46" s="39">
        <f>(H46*3)+((F46-H46)*2)+J46</f>
        <v>4</v>
      </c>
      <c r="U46" s="40">
        <f t="shared" si="6"/>
        <v>0.42857142857142855</v>
      </c>
      <c r="V46" s="22">
        <v>370</v>
      </c>
      <c r="W46" s="22" t="s">
        <v>82</v>
      </c>
      <c r="X46" s="22" t="s">
        <v>83</v>
      </c>
      <c r="Y46" s="66">
        <v>842</v>
      </c>
      <c r="Z46" s="41"/>
      <c r="AA46" s="1" t="s">
        <v>84</v>
      </c>
      <c r="AB46" s="28" t="s">
        <v>85</v>
      </c>
    </row>
    <row r="47" spans="1:28" x14ac:dyDescent="0.3">
      <c r="A47" s="43" t="s">
        <v>46</v>
      </c>
      <c r="B47" s="43" t="s">
        <v>65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29</v>
      </c>
      <c r="G47" s="44">
        <f t="shared" si="7"/>
        <v>73</v>
      </c>
      <c r="H47" s="44">
        <f t="shared" si="7"/>
        <v>0</v>
      </c>
      <c r="I47" s="44">
        <f t="shared" si="7"/>
        <v>0</v>
      </c>
      <c r="J47" s="44">
        <f t="shared" si="7"/>
        <v>15</v>
      </c>
      <c r="K47" s="44">
        <f t="shared" si="7"/>
        <v>25</v>
      </c>
      <c r="L47" s="44">
        <f t="shared" si="7"/>
        <v>9</v>
      </c>
      <c r="M47" s="44">
        <f t="shared" si="7"/>
        <v>36</v>
      </c>
      <c r="N47" s="44">
        <f t="shared" si="7"/>
        <v>45</v>
      </c>
      <c r="O47" s="44">
        <f t="shared" si="7"/>
        <v>11</v>
      </c>
      <c r="P47" s="44">
        <f t="shared" si="7"/>
        <v>21</v>
      </c>
      <c r="Q47" s="44">
        <f t="shared" si="7"/>
        <v>11</v>
      </c>
      <c r="R47" s="44">
        <f t="shared" si="7"/>
        <v>39</v>
      </c>
      <c r="S47" s="44">
        <f t="shared" si="7"/>
        <v>2</v>
      </c>
      <c r="T47" s="44">
        <f t="shared" si="7"/>
        <v>73</v>
      </c>
      <c r="U47" s="45">
        <f>((T47+Q47+N47-R47)+(O47*2))/E47</f>
        <v>0.46666666666666667</v>
      </c>
      <c r="V47" s="46">
        <v>370</v>
      </c>
      <c r="W47" s="46" t="s">
        <v>82</v>
      </c>
      <c r="X47" s="46" t="s">
        <v>83</v>
      </c>
      <c r="Y47" s="67">
        <v>842</v>
      </c>
      <c r="Z47" s="47"/>
      <c r="AA47" s="43" t="s">
        <v>84</v>
      </c>
      <c r="AB47" s="71" t="s">
        <v>85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0.39726027397260272</v>
      </c>
      <c r="H48" s="27"/>
      <c r="I48" s="1"/>
      <c r="J48" s="48" t="s">
        <v>42</v>
      </c>
      <c r="K48" s="50">
        <f>J47/K47</f>
        <v>0.6</v>
      </c>
      <c r="L48" s="1"/>
      <c r="M48" s="39" t="s">
        <v>43</v>
      </c>
      <c r="N48" s="51">
        <v>11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</sheetData>
  <pageMargins left="0.25" right="0.25" top="0.75" bottom="0.75" header="0.3" footer="0.3"/>
  <pageSetup scale="6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CBB-914B-4A2C-8BC0-24B005ED8762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370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29574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250</v>
      </c>
      <c r="K4" s="16" t="s">
        <v>45</v>
      </c>
      <c r="L4" s="17"/>
      <c r="M4" s="18"/>
      <c r="N4" s="19">
        <v>26</v>
      </c>
      <c r="O4" s="19">
        <v>31</v>
      </c>
      <c r="P4" s="19">
        <v>9</v>
      </c>
      <c r="Q4" s="19">
        <v>28</v>
      </c>
      <c r="R4" s="20"/>
      <c r="S4" s="21">
        <f>SUM(N4:R4)</f>
        <v>94</v>
      </c>
      <c r="T4" s="22">
        <v>374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152</v>
      </c>
      <c r="K5" s="16" t="s">
        <v>68</v>
      </c>
      <c r="L5" s="17"/>
      <c r="M5" s="18"/>
      <c r="N5" s="19">
        <v>21</v>
      </c>
      <c r="O5" s="19">
        <v>20</v>
      </c>
      <c r="P5" s="19">
        <v>20</v>
      </c>
      <c r="Q5" s="19">
        <v>20</v>
      </c>
      <c r="R5" s="20"/>
      <c r="S5" s="21">
        <f>SUM(N5:R5)</f>
        <v>81</v>
      </c>
      <c r="T5" s="22">
        <v>374</v>
      </c>
      <c r="U5" s="1"/>
      <c r="V5" s="1"/>
      <c r="W5" s="1"/>
    </row>
    <row r="6" spans="1:28" x14ac:dyDescent="0.3">
      <c r="C6" s="23">
        <v>1310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371</v>
      </c>
      <c r="D7" s="7" t="s">
        <v>8</v>
      </c>
      <c r="G7" s="1"/>
      <c r="S7" s="1"/>
      <c r="T7" s="25" t="s">
        <v>9</v>
      </c>
      <c r="U7" s="1"/>
      <c r="V7" s="26">
        <v>374</v>
      </c>
      <c r="W7" s="1"/>
    </row>
    <row r="8" spans="1:28" x14ac:dyDescent="0.3">
      <c r="B8" s="1"/>
      <c r="C8" s="24" t="s">
        <v>134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2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6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67</v>
      </c>
      <c r="B13" s="1" t="s">
        <v>46</v>
      </c>
      <c r="C13" s="27" t="s">
        <v>47</v>
      </c>
      <c r="D13" s="38">
        <v>32</v>
      </c>
      <c r="E13" s="27" t="s">
        <v>372</v>
      </c>
      <c r="F13" s="27"/>
      <c r="G13" s="27"/>
      <c r="H13" s="27"/>
      <c r="I13" s="27"/>
      <c r="J13" s="27"/>
      <c r="K13" s="27"/>
      <c r="L13" s="83"/>
      <c r="M13" s="27"/>
      <c r="N13" s="27"/>
      <c r="O13" s="27"/>
      <c r="P13" s="39"/>
      <c r="Q13" s="85"/>
      <c r="R13" s="84"/>
      <c r="S13" s="83"/>
      <c r="T13" s="27"/>
      <c r="U13" s="40" t="str">
        <f>IFERROR(((T13+Q13+N13-R13)+(O13*2))/E13,"")</f>
        <v/>
      </c>
      <c r="V13" s="22">
        <v>374</v>
      </c>
      <c r="W13" s="22" t="s">
        <v>97</v>
      </c>
      <c r="X13" s="22" t="s">
        <v>98</v>
      </c>
      <c r="Y13" s="66">
        <v>1310</v>
      </c>
      <c r="Z13" s="41"/>
      <c r="AA13" s="1" t="s">
        <v>99</v>
      </c>
      <c r="AB13" s="28" t="s">
        <v>251</v>
      </c>
    </row>
    <row r="14" spans="1:28" x14ac:dyDescent="0.3">
      <c r="A14" s="1" t="s">
        <v>67</v>
      </c>
      <c r="B14" s="1" t="s">
        <v>46</v>
      </c>
      <c r="C14" s="27" t="s">
        <v>48</v>
      </c>
      <c r="D14" s="38">
        <v>10</v>
      </c>
      <c r="E14" s="27">
        <v>43</v>
      </c>
      <c r="F14" s="27">
        <v>4</v>
      </c>
      <c r="G14" s="27">
        <v>11</v>
      </c>
      <c r="H14" s="27"/>
      <c r="I14" s="27"/>
      <c r="J14" s="27">
        <v>4</v>
      </c>
      <c r="K14" s="27">
        <v>7</v>
      </c>
      <c r="L14" s="83"/>
      <c r="M14" s="27">
        <v>4</v>
      </c>
      <c r="N14" s="27">
        <f t="shared" ref="N14:N18" si="0">SUM(L14:M14)</f>
        <v>4</v>
      </c>
      <c r="O14" s="39">
        <v>8</v>
      </c>
      <c r="P14" s="39">
        <v>4</v>
      </c>
      <c r="Q14" s="85"/>
      <c r="R14" s="84"/>
      <c r="S14" s="85"/>
      <c r="T14" s="27">
        <f t="shared" ref="T14:T23" si="1">+(F14*2)+J14</f>
        <v>12</v>
      </c>
      <c r="U14" s="40">
        <f t="shared" ref="U14:U23" si="2">IFERROR(((T14+Q14+N14-R14)+(O14*2))/E14,"")</f>
        <v>0.7441860465116279</v>
      </c>
      <c r="V14" s="22">
        <v>374</v>
      </c>
      <c r="W14" s="22" t="s">
        <v>97</v>
      </c>
      <c r="X14" s="22" t="s">
        <v>98</v>
      </c>
      <c r="Y14" s="66">
        <v>1310</v>
      </c>
      <c r="Z14" s="41"/>
      <c r="AA14" s="1" t="s">
        <v>99</v>
      </c>
      <c r="AB14" s="28" t="s">
        <v>251</v>
      </c>
    </row>
    <row r="15" spans="1:28" x14ac:dyDescent="0.3">
      <c r="A15" s="1" t="s">
        <v>67</v>
      </c>
      <c r="B15" s="1" t="s">
        <v>46</v>
      </c>
      <c r="C15" s="27" t="s">
        <v>49</v>
      </c>
      <c r="D15" s="38">
        <v>44</v>
      </c>
      <c r="E15" s="27">
        <v>31</v>
      </c>
      <c r="F15" s="27">
        <v>6</v>
      </c>
      <c r="G15" s="27">
        <v>16</v>
      </c>
      <c r="H15" s="27"/>
      <c r="I15" s="27"/>
      <c r="J15" s="27">
        <v>1</v>
      </c>
      <c r="K15" s="27">
        <v>4</v>
      </c>
      <c r="L15" s="83"/>
      <c r="M15" s="27">
        <v>3</v>
      </c>
      <c r="N15" s="27">
        <f t="shared" si="0"/>
        <v>3</v>
      </c>
      <c r="O15" s="39">
        <v>1</v>
      </c>
      <c r="P15" s="39">
        <v>5</v>
      </c>
      <c r="Q15" s="39">
        <v>5</v>
      </c>
      <c r="R15" s="84"/>
      <c r="S15" s="85"/>
      <c r="T15" s="27">
        <f t="shared" si="1"/>
        <v>13</v>
      </c>
      <c r="U15" s="40">
        <f t="shared" si="2"/>
        <v>0.74193548387096775</v>
      </c>
      <c r="V15" s="22">
        <v>374</v>
      </c>
      <c r="W15" s="22" t="s">
        <v>97</v>
      </c>
      <c r="X15" s="22" t="s">
        <v>98</v>
      </c>
      <c r="Y15" s="66">
        <v>1310</v>
      </c>
      <c r="Z15" s="41"/>
      <c r="AA15" s="1" t="s">
        <v>99</v>
      </c>
      <c r="AB15" s="28" t="s">
        <v>251</v>
      </c>
    </row>
    <row r="16" spans="1:28" x14ac:dyDescent="0.3">
      <c r="A16" s="1" t="s">
        <v>67</v>
      </c>
      <c r="B16" s="1" t="s">
        <v>46</v>
      </c>
      <c r="C16" s="27" t="s">
        <v>50</v>
      </c>
      <c r="D16" s="38">
        <v>30</v>
      </c>
      <c r="E16" s="27">
        <v>22</v>
      </c>
      <c r="F16" s="27">
        <v>3</v>
      </c>
      <c r="G16" s="27">
        <v>8</v>
      </c>
      <c r="H16" s="27"/>
      <c r="I16" s="27"/>
      <c r="J16" s="27">
        <v>2</v>
      </c>
      <c r="K16" s="27">
        <v>4</v>
      </c>
      <c r="L16" s="83"/>
      <c r="M16" s="27">
        <v>3</v>
      </c>
      <c r="N16" s="27">
        <f t="shared" si="0"/>
        <v>3</v>
      </c>
      <c r="O16" s="39">
        <v>1</v>
      </c>
      <c r="P16" s="39">
        <v>2</v>
      </c>
      <c r="Q16" s="85"/>
      <c r="R16" s="84"/>
      <c r="S16" s="85"/>
      <c r="T16" s="27">
        <f t="shared" si="1"/>
        <v>8</v>
      </c>
      <c r="U16" s="40">
        <f t="shared" si="2"/>
        <v>0.59090909090909094</v>
      </c>
      <c r="V16" s="22">
        <v>374</v>
      </c>
      <c r="W16" s="22" t="s">
        <v>97</v>
      </c>
      <c r="X16" s="22" t="s">
        <v>98</v>
      </c>
      <c r="Y16" s="66">
        <v>1310</v>
      </c>
      <c r="Z16" s="41"/>
      <c r="AA16" s="1" t="s">
        <v>99</v>
      </c>
      <c r="AB16" s="28" t="s">
        <v>251</v>
      </c>
    </row>
    <row r="17" spans="1:28" x14ac:dyDescent="0.3">
      <c r="A17" s="1" t="s">
        <v>67</v>
      </c>
      <c r="B17" s="1" t="s">
        <v>46</v>
      </c>
      <c r="C17" s="27" t="s">
        <v>51</v>
      </c>
      <c r="D17" s="38">
        <v>25</v>
      </c>
      <c r="E17" s="27">
        <v>17</v>
      </c>
      <c r="F17" s="27">
        <v>4</v>
      </c>
      <c r="G17" s="27">
        <v>9</v>
      </c>
      <c r="H17" s="27"/>
      <c r="I17" s="27"/>
      <c r="J17" s="27">
        <v>1</v>
      </c>
      <c r="K17" s="27">
        <v>1</v>
      </c>
      <c r="L17" s="83"/>
      <c r="M17" s="27">
        <v>8</v>
      </c>
      <c r="N17" s="27">
        <f t="shared" si="0"/>
        <v>8</v>
      </c>
      <c r="O17" s="39">
        <v>2</v>
      </c>
      <c r="P17" s="39">
        <v>3</v>
      </c>
      <c r="Q17" s="85"/>
      <c r="R17" s="84"/>
      <c r="S17" s="85"/>
      <c r="T17" s="27">
        <f t="shared" si="1"/>
        <v>9</v>
      </c>
      <c r="U17" s="40">
        <f t="shared" si="2"/>
        <v>1.2352941176470589</v>
      </c>
      <c r="V17" s="22">
        <v>374</v>
      </c>
      <c r="W17" s="22" t="s">
        <v>97</v>
      </c>
      <c r="X17" s="22" t="s">
        <v>98</v>
      </c>
      <c r="Y17" s="66">
        <v>1310</v>
      </c>
      <c r="Z17" s="41"/>
      <c r="AA17" s="1" t="s">
        <v>99</v>
      </c>
      <c r="AB17" s="28" t="s">
        <v>251</v>
      </c>
    </row>
    <row r="18" spans="1:28" x14ac:dyDescent="0.3">
      <c r="A18" s="1" t="s">
        <v>67</v>
      </c>
      <c r="B18" s="1" t="s">
        <v>46</v>
      </c>
      <c r="C18" s="27" t="s">
        <v>52</v>
      </c>
      <c r="D18" s="38">
        <v>11</v>
      </c>
      <c r="E18" s="27">
        <v>17</v>
      </c>
      <c r="F18" s="27">
        <v>1</v>
      </c>
      <c r="G18" s="27">
        <v>4</v>
      </c>
      <c r="H18" s="27"/>
      <c r="I18" s="27"/>
      <c r="J18" s="27">
        <v>1</v>
      </c>
      <c r="K18" s="27">
        <v>4</v>
      </c>
      <c r="L18" s="83"/>
      <c r="M18" s="27">
        <v>5</v>
      </c>
      <c r="N18" s="27">
        <f t="shared" si="0"/>
        <v>5</v>
      </c>
      <c r="O18" s="39">
        <v>1</v>
      </c>
      <c r="P18" s="39">
        <v>0</v>
      </c>
      <c r="Q18" s="85"/>
      <c r="R18" s="84"/>
      <c r="S18" s="85"/>
      <c r="T18" s="27">
        <f t="shared" si="1"/>
        <v>3</v>
      </c>
      <c r="U18" s="40">
        <f t="shared" si="2"/>
        <v>0.58823529411764708</v>
      </c>
      <c r="V18" s="22">
        <v>374</v>
      </c>
      <c r="W18" s="22" t="s">
        <v>97</v>
      </c>
      <c r="X18" s="22" t="s">
        <v>98</v>
      </c>
      <c r="Y18" s="66">
        <v>1310</v>
      </c>
      <c r="Z18" s="41"/>
      <c r="AA18" s="1" t="s">
        <v>99</v>
      </c>
      <c r="AB18" s="28" t="s">
        <v>251</v>
      </c>
    </row>
    <row r="19" spans="1:28" x14ac:dyDescent="0.3">
      <c r="A19" s="1" t="s">
        <v>67</v>
      </c>
      <c r="B19" s="1" t="s">
        <v>46</v>
      </c>
      <c r="C19" s="27" t="s">
        <v>58</v>
      </c>
      <c r="D19" s="38">
        <v>55</v>
      </c>
      <c r="E19" s="27" t="s">
        <v>372</v>
      </c>
      <c r="F19" s="27"/>
      <c r="G19" s="27"/>
      <c r="H19" s="27"/>
      <c r="I19" s="27"/>
      <c r="J19" s="27"/>
      <c r="K19" s="27"/>
      <c r="L19" s="83"/>
      <c r="M19" s="27"/>
      <c r="N19" s="27"/>
      <c r="O19" s="39"/>
      <c r="P19" s="39"/>
      <c r="Q19" s="85"/>
      <c r="R19" s="84"/>
      <c r="S19" s="85"/>
      <c r="T19" s="27"/>
      <c r="U19" s="40" t="str">
        <f t="shared" si="2"/>
        <v/>
      </c>
      <c r="V19" s="22">
        <v>374</v>
      </c>
      <c r="W19" s="22" t="s">
        <v>97</v>
      </c>
      <c r="X19" s="22" t="s">
        <v>98</v>
      </c>
      <c r="Y19" s="66">
        <v>1310</v>
      </c>
      <c r="Z19" s="41"/>
      <c r="AA19" s="1" t="s">
        <v>99</v>
      </c>
      <c r="AB19" s="28" t="s">
        <v>251</v>
      </c>
    </row>
    <row r="20" spans="1:28" x14ac:dyDescent="0.3">
      <c r="A20" s="1" t="s">
        <v>67</v>
      </c>
      <c r="B20" s="1" t="s">
        <v>46</v>
      </c>
      <c r="C20" s="27" t="s">
        <v>53</v>
      </c>
      <c r="D20" s="38">
        <v>31</v>
      </c>
      <c r="E20" s="27">
        <v>40</v>
      </c>
      <c r="F20" s="27">
        <v>7</v>
      </c>
      <c r="G20" s="27">
        <v>13</v>
      </c>
      <c r="H20" s="27"/>
      <c r="I20" s="27"/>
      <c r="J20" s="27">
        <v>0</v>
      </c>
      <c r="K20" s="27">
        <v>4</v>
      </c>
      <c r="L20" s="83"/>
      <c r="M20" s="27">
        <v>12</v>
      </c>
      <c r="N20" s="27">
        <f>SUM(L20:M20)</f>
        <v>12</v>
      </c>
      <c r="O20" s="39">
        <v>3</v>
      </c>
      <c r="P20" s="39">
        <v>4</v>
      </c>
      <c r="Q20" s="39">
        <v>7</v>
      </c>
      <c r="R20" s="84"/>
      <c r="S20" s="85"/>
      <c r="T20" s="27">
        <f t="shared" si="1"/>
        <v>14</v>
      </c>
      <c r="U20" s="40">
        <f t="shared" si="2"/>
        <v>0.97499999999999998</v>
      </c>
      <c r="V20" s="22">
        <v>374</v>
      </c>
      <c r="W20" s="22" t="s">
        <v>97</v>
      </c>
      <c r="X20" s="22" t="s">
        <v>98</v>
      </c>
      <c r="Y20" s="66">
        <v>1310</v>
      </c>
      <c r="Z20" s="41"/>
      <c r="AA20" s="1" t="s">
        <v>99</v>
      </c>
      <c r="AB20" s="28" t="s">
        <v>251</v>
      </c>
    </row>
    <row r="21" spans="1:28" x14ac:dyDescent="0.3">
      <c r="A21" s="1" t="s">
        <v>67</v>
      </c>
      <c r="B21" s="1" t="s">
        <v>46</v>
      </c>
      <c r="C21" s="27" t="s">
        <v>54</v>
      </c>
      <c r="D21" s="38">
        <v>33</v>
      </c>
      <c r="E21" s="27">
        <v>43</v>
      </c>
      <c r="F21" s="27">
        <v>6</v>
      </c>
      <c r="G21" s="27">
        <v>13</v>
      </c>
      <c r="H21" s="27"/>
      <c r="I21" s="27"/>
      <c r="J21" s="27">
        <v>15</v>
      </c>
      <c r="K21" s="27">
        <v>22</v>
      </c>
      <c r="L21" s="83"/>
      <c r="M21" s="27">
        <v>20</v>
      </c>
      <c r="N21" s="27">
        <f>SUM(L21:M21)</f>
        <v>20</v>
      </c>
      <c r="O21" s="39">
        <v>1</v>
      </c>
      <c r="P21" s="39">
        <v>3</v>
      </c>
      <c r="Q21" s="85"/>
      <c r="R21" s="84"/>
      <c r="S21" s="85"/>
      <c r="T21" s="27">
        <f t="shared" si="1"/>
        <v>27</v>
      </c>
      <c r="U21" s="40">
        <f t="shared" si="2"/>
        <v>1.1395348837209303</v>
      </c>
      <c r="V21" s="22">
        <v>374</v>
      </c>
      <c r="W21" s="22" t="s">
        <v>97</v>
      </c>
      <c r="X21" s="22" t="s">
        <v>98</v>
      </c>
      <c r="Y21" s="66">
        <v>1310</v>
      </c>
      <c r="Z21" s="41"/>
      <c r="AA21" s="1" t="s">
        <v>99</v>
      </c>
      <c r="AB21" s="28" t="s">
        <v>251</v>
      </c>
    </row>
    <row r="22" spans="1:28" x14ac:dyDescent="0.3">
      <c r="A22" s="1" t="s">
        <v>67</v>
      </c>
      <c r="B22" s="1" t="s">
        <v>46</v>
      </c>
      <c r="C22" s="27" t="s">
        <v>55</v>
      </c>
      <c r="D22" s="38">
        <v>23</v>
      </c>
      <c r="E22" s="27">
        <v>19</v>
      </c>
      <c r="F22" s="27">
        <v>3</v>
      </c>
      <c r="G22" s="27">
        <v>8</v>
      </c>
      <c r="H22" s="27"/>
      <c r="I22" s="27"/>
      <c r="J22" s="27">
        <v>2</v>
      </c>
      <c r="K22" s="27">
        <v>3</v>
      </c>
      <c r="L22" s="83"/>
      <c r="M22" s="27">
        <v>2</v>
      </c>
      <c r="N22" s="27">
        <f>SUM(L22:M22)</f>
        <v>2</v>
      </c>
      <c r="O22" s="39">
        <v>2</v>
      </c>
      <c r="P22" s="39">
        <v>3</v>
      </c>
      <c r="Q22" s="85"/>
      <c r="R22" s="84"/>
      <c r="S22" s="85"/>
      <c r="T22" s="27">
        <f t="shared" si="1"/>
        <v>8</v>
      </c>
      <c r="U22" s="40">
        <f t="shared" si="2"/>
        <v>0.73684210526315785</v>
      </c>
      <c r="V22" s="22">
        <v>374</v>
      </c>
      <c r="W22" s="22" t="s">
        <v>97</v>
      </c>
      <c r="X22" s="22" t="s">
        <v>98</v>
      </c>
      <c r="Y22" s="66">
        <v>1310</v>
      </c>
      <c r="Z22" s="41"/>
      <c r="AA22" s="1" t="s">
        <v>99</v>
      </c>
      <c r="AB22" s="28" t="s">
        <v>251</v>
      </c>
    </row>
    <row r="23" spans="1:28" x14ac:dyDescent="0.3">
      <c r="A23" s="1" t="s">
        <v>67</v>
      </c>
      <c r="B23" s="1" t="s">
        <v>46</v>
      </c>
      <c r="C23" s="27" t="s">
        <v>56</v>
      </c>
      <c r="D23" s="38">
        <v>22</v>
      </c>
      <c r="E23" s="27">
        <v>8</v>
      </c>
      <c r="F23" s="27">
        <v>0</v>
      </c>
      <c r="G23" s="27">
        <v>1</v>
      </c>
      <c r="H23" s="27"/>
      <c r="I23" s="27"/>
      <c r="J23" s="27">
        <v>0</v>
      </c>
      <c r="K23" s="27">
        <v>0</v>
      </c>
      <c r="L23" s="83"/>
      <c r="M23" s="27">
        <v>1</v>
      </c>
      <c r="N23" s="27">
        <f>SUM(L23:M23)</f>
        <v>1</v>
      </c>
      <c r="O23" s="39">
        <v>0</v>
      </c>
      <c r="P23" s="39">
        <v>1</v>
      </c>
      <c r="Q23" s="85"/>
      <c r="R23" s="84"/>
      <c r="S23" s="39">
        <v>1</v>
      </c>
      <c r="T23" s="27">
        <f t="shared" si="1"/>
        <v>0</v>
      </c>
      <c r="U23" s="40">
        <f t="shared" si="2"/>
        <v>0.125</v>
      </c>
      <c r="V23" s="22">
        <v>374</v>
      </c>
      <c r="W23" s="22" t="s">
        <v>97</v>
      </c>
      <c r="X23" s="22" t="s">
        <v>98</v>
      </c>
      <c r="Y23" s="66">
        <v>1310</v>
      </c>
      <c r="Z23" s="41"/>
      <c r="AA23" s="1" t="s">
        <v>99</v>
      </c>
      <c r="AB23" s="28" t="s">
        <v>251</v>
      </c>
    </row>
    <row r="24" spans="1:28" x14ac:dyDescent="0.3">
      <c r="A24" s="1" t="s">
        <v>67</v>
      </c>
      <c r="B24" s="1" t="s">
        <v>46</v>
      </c>
      <c r="C24" s="55" t="s">
        <v>39</v>
      </c>
      <c r="D24" s="1"/>
      <c r="E24" s="42"/>
      <c r="F24" s="42"/>
      <c r="G24" s="42"/>
      <c r="H24" s="42"/>
      <c r="I24" s="42"/>
      <c r="J24" s="42"/>
      <c r="K24" s="42"/>
      <c r="L24" s="42"/>
      <c r="M24" s="42"/>
      <c r="N24" s="27"/>
      <c r="O24" s="42"/>
      <c r="P24" s="42"/>
      <c r="Q24" s="55">
        <v>18</v>
      </c>
      <c r="R24" s="55">
        <v>30</v>
      </c>
      <c r="S24" s="42"/>
      <c r="T24" s="27"/>
      <c r="U24" s="40" t="str">
        <f t="shared" ref="U24" si="3">_xlfn.IFNA("",((T24+Q24+N24-R24)+(O24*2))/E24)</f>
        <v/>
      </c>
      <c r="V24" s="22">
        <v>374</v>
      </c>
      <c r="W24" s="22" t="s">
        <v>97</v>
      </c>
      <c r="X24" s="22" t="s">
        <v>98</v>
      </c>
      <c r="Y24" s="66">
        <v>1310</v>
      </c>
      <c r="Z24" s="41"/>
      <c r="AA24" s="1" t="s">
        <v>99</v>
      </c>
      <c r="AB24" s="28" t="s">
        <v>251</v>
      </c>
    </row>
    <row r="25" spans="1:28" x14ac:dyDescent="0.3">
      <c r="A25" s="43" t="s">
        <v>67</v>
      </c>
      <c r="B25" s="43" t="s">
        <v>46</v>
      </c>
      <c r="C25" s="44" t="s">
        <v>40</v>
      </c>
      <c r="D25" s="43"/>
      <c r="E25" s="44">
        <f t="shared" ref="E25:T25" si="4">SUM(E13:E24)</f>
        <v>240</v>
      </c>
      <c r="F25" s="44">
        <f t="shared" si="4"/>
        <v>34</v>
      </c>
      <c r="G25" s="44">
        <f t="shared" si="4"/>
        <v>83</v>
      </c>
      <c r="H25" s="44">
        <f t="shared" si="4"/>
        <v>0</v>
      </c>
      <c r="I25" s="44">
        <f t="shared" si="4"/>
        <v>0</v>
      </c>
      <c r="J25" s="44">
        <f t="shared" si="4"/>
        <v>26</v>
      </c>
      <c r="K25" s="44">
        <f t="shared" si="4"/>
        <v>49</v>
      </c>
      <c r="L25" s="44">
        <f t="shared" si="4"/>
        <v>0</v>
      </c>
      <c r="M25" s="44">
        <f t="shared" si="4"/>
        <v>58</v>
      </c>
      <c r="N25" s="44">
        <f t="shared" si="4"/>
        <v>58</v>
      </c>
      <c r="O25" s="44">
        <f t="shared" si="4"/>
        <v>19</v>
      </c>
      <c r="P25" s="44">
        <f t="shared" si="4"/>
        <v>25</v>
      </c>
      <c r="Q25" s="44">
        <f t="shared" si="4"/>
        <v>30</v>
      </c>
      <c r="R25" s="44">
        <f t="shared" si="4"/>
        <v>30</v>
      </c>
      <c r="S25" s="44">
        <f t="shared" si="4"/>
        <v>1</v>
      </c>
      <c r="T25" s="44">
        <f t="shared" si="4"/>
        <v>94</v>
      </c>
      <c r="U25" s="45">
        <f>((T25+Q25+N25-R25)+(O25*2))/E25</f>
        <v>0.79166666666666663</v>
      </c>
      <c r="V25" s="46">
        <v>374</v>
      </c>
      <c r="W25" s="46" t="s">
        <v>97</v>
      </c>
      <c r="X25" s="46" t="s">
        <v>98</v>
      </c>
      <c r="Y25" s="67">
        <v>1310</v>
      </c>
      <c r="Z25" s="47"/>
      <c r="AA25" s="43" t="s">
        <v>99</v>
      </c>
      <c r="AB25" s="71" t="s">
        <v>251</v>
      </c>
    </row>
    <row r="26" spans="1:28" x14ac:dyDescent="0.3">
      <c r="A26" s="1"/>
      <c r="B26" s="1"/>
      <c r="C26" s="1"/>
      <c r="D26" s="1"/>
      <c r="F26" s="48" t="s">
        <v>41</v>
      </c>
      <c r="G26" s="49">
        <f>F25/G25</f>
        <v>0.40963855421686746</v>
      </c>
      <c r="H26" s="27"/>
      <c r="I26" s="1"/>
      <c r="J26" s="48" t="s">
        <v>42</v>
      </c>
      <c r="K26" s="50">
        <f>J25/K25</f>
        <v>0.53061224489795922</v>
      </c>
      <c r="L26" s="1"/>
      <c r="M26" s="39" t="s">
        <v>43</v>
      </c>
      <c r="N26" s="51"/>
      <c r="P26" s="1"/>
      <c r="Q26" s="1"/>
      <c r="R26" s="1"/>
      <c r="S26" s="1"/>
      <c r="T26" s="1"/>
      <c r="U26" s="1"/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5" t="s">
        <v>44</v>
      </c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68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3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67</v>
      </c>
      <c r="C35" s="27" t="s">
        <v>208</v>
      </c>
      <c r="D35" s="38">
        <v>50</v>
      </c>
      <c r="E35" s="27">
        <v>26</v>
      </c>
      <c r="F35" s="27">
        <v>4</v>
      </c>
      <c r="G35" s="27">
        <v>9</v>
      </c>
      <c r="H35" s="27"/>
      <c r="I35" s="27"/>
      <c r="J35" s="27">
        <v>0</v>
      </c>
      <c r="K35" s="27">
        <v>0</v>
      </c>
      <c r="L35" s="83"/>
      <c r="M35" s="27">
        <v>5</v>
      </c>
      <c r="N35" s="27">
        <f>SUM(L35:M35)</f>
        <v>5</v>
      </c>
      <c r="O35" s="27">
        <v>0</v>
      </c>
      <c r="P35" s="39">
        <v>4</v>
      </c>
      <c r="Q35" s="83"/>
      <c r="R35" s="83"/>
      <c r="S35" s="83"/>
      <c r="T35" s="27">
        <f>(H35*3)+((F35-H35)*2)+J35</f>
        <v>8</v>
      </c>
      <c r="U35" s="40">
        <f>IFERROR(((T35+Q35+N35-R35)+(O35*2))/E35,"")</f>
        <v>0.5</v>
      </c>
      <c r="V35" s="22">
        <v>374</v>
      </c>
      <c r="W35" s="22" t="s">
        <v>82</v>
      </c>
      <c r="X35" s="22" t="s">
        <v>83</v>
      </c>
      <c r="Y35" s="66">
        <v>1310</v>
      </c>
      <c r="Z35" s="41"/>
      <c r="AA35" s="1" t="s">
        <v>252</v>
      </c>
      <c r="AB35" s="28" t="s">
        <v>156</v>
      </c>
    </row>
    <row r="36" spans="1:28" x14ac:dyDescent="0.3">
      <c r="A36" s="1" t="s">
        <v>46</v>
      </c>
      <c r="B36" s="1" t="s">
        <v>67</v>
      </c>
      <c r="C36" s="27" t="s">
        <v>209</v>
      </c>
      <c r="D36" s="38">
        <v>40</v>
      </c>
      <c r="E36" s="27">
        <v>33</v>
      </c>
      <c r="F36" s="27">
        <v>4</v>
      </c>
      <c r="G36" s="27">
        <v>7</v>
      </c>
      <c r="H36" s="27"/>
      <c r="I36" s="27"/>
      <c r="J36" s="27">
        <v>2</v>
      </c>
      <c r="K36" s="27">
        <v>2</v>
      </c>
      <c r="L36" s="83"/>
      <c r="M36" s="27">
        <v>11</v>
      </c>
      <c r="N36" s="27">
        <f t="shared" ref="N36:N41" si="5">SUM(L36:M36)</f>
        <v>11</v>
      </c>
      <c r="O36" s="39">
        <v>1</v>
      </c>
      <c r="P36" s="55">
        <v>6</v>
      </c>
      <c r="Q36" s="39">
        <v>4</v>
      </c>
      <c r="R36" s="85"/>
      <c r="S36" s="85"/>
      <c r="T36" s="39">
        <f t="shared" ref="T36:T41" si="6">(H36*3)+((F36-H36)*2)+J36</f>
        <v>10</v>
      </c>
      <c r="U36" s="40">
        <f t="shared" ref="U36:U45" si="7">IFERROR(((T36+Q36+N36-R36)+(O36*2))/E36,"")</f>
        <v>0.81818181818181823</v>
      </c>
      <c r="V36" s="22">
        <v>374</v>
      </c>
      <c r="W36" s="22" t="s">
        <v>82</v>
      </c>
      <c r="X36" s="22" t="s">
        <v>83</v>
      </c>
      <c r="Y36" s="66">
        <v>1310</v>
      </c>
      <c r="Z36" s="41"/>
      <c r="AA36" s="1" t="s">
        <v>252</v>
      </c>
      <c r="AB36" s="28" t="s">
        <v>156</v>
      </c>
    </row>
    <row r="37" spans="1:28" x14ac:dyDescent="0.3">
      <c r="A37" s="1" t="s">
        <v>46</v>
      </c>
      <c r="B37" s="1" t="s">
        <v>67</v>
      </c>
      <c r="C37" s="27" t="s">
        <v>331</v>
      </c>
      <c r="D37" s="38">
        <v>32</v>
      </c>
      <c r="E37" s="27">
        <v>16</v>
      </c>
      <c r="F37" s="27">
        <v>2</v>
      </c>
      <c r="G37" s="27">
        <v>3</v>
      </c>
      <c r="H37" s="27"/>
      <c r="I37" s="27"/>
      <c r="J37" s="27">
        <v>2</v>
      </c>
      <c r="K37" s="27">
        <v>6</v>
      </c>
      <c r="L37" s="83"/>
      <c r="M37" s="27">
        <v>7</v>
      </c>
      <c r="N37" s="27">
        <f t="shared" si="5"/>
        <v>7</v>
      </c>
      <c r="O37" s="39">
        <v>0</v>
      </c>
      <c r="P37" s="39">
        <v>3</v>
      </c>
      <c r="Q37" s="85"/>
      <c r="R37" s="85"/>
      <c r="S37" s="39">
        <v>1</v>
      </c>
      <c r="T37" s="39">
        <f t="shared" si="6"/>
        <v>6</v>
      </c>
      <c r="U37" s="40">
        <f t="shared" si="7"/>
        <v>0.8125</v>
      </c>
      <c r="V37" s="22">
        <v>374</v>
      </c>
      <c r="W37" s="22" t="s">
        <v>82</v>
      </c>
      <c r="X37" s="22" t="s">
        <v>83</v>
      </c>
      <c r="Y37" s="66">
        <v>1310</v>
      </c>
      <c r="Z37" s="41"/>
      <c r="AA37" s="1" t="s">
        <v>252</v>
      </c>
      <c r="AB37" s="28" t="s">
        <v>156</v>
      </c>
    </row>
    <row r="38" spans="1:28" x14ac:dyDescent="0.3">
      <c r="A38" s="1" t="s">
        <v>46</v>
      </c>
      <c r="B38" s="1" t="s">
        <v>67</v>
      </c>
      <c r="C38" s="27" t="s">
        <v>210</v>
      </c>
      <c r="D38" s="38">
        <v>43</v>
      </c>
      <c r="E38" s="27">
        <v>25</v>
      </c>
      <c r="F38" s="27">
        <v>5</v>
      </c>
      <c r="G38" s="27">
        <v>17</v>
      </c>
      <c r="H38" s="27"/>
      <c r="I38" s="27"/>
      <c r="J38" s="27">
        <v>6</v>
      </c>
      <c r="K38" s="27">
        <v>10</v>
      </c>
      <c r="L38" s="83"/>
      <c r="M38" s="27">
        <v>17</v>
      </c>
      <c r="N38" s="27">
        <f t="shared" si="5"/>
        <v>17</v>
      </c>
      <c r="O38" s="39">
        <v>0</v>
      </c>
      <c r="P38" s="39">
        <v>5</v>
      </c>
      <c r="Q38" s="85"/>
      <c r="R38" s="85"/>
      <c r="S38" s="85"/>
      <c r="T38" s="39">
        <f t="shared" si="6"/>
        <v>16</v>
      </c>
      <c r="U38" s="40">
        <f t="shared" si="7"/>
        <v>1.32</v>
      </c>
      <c r="V38" s="22">
        <v>374</v>
      </c>
      <c r="W38" s="22" t="s">
        <v>82</v>
      </c>
      <c r="X38" s="22" t="s">
        <v>83</v>
      </c>
      <c r="Y38" s="66">
        <v>1310</v>
      </c>
      <c r="Z38" s="41"/>
      <c r="AA38" s="1" t="s">
        <v>252</v>
      </c>
      <c r="AB38" s="28" t="s">
        <v>156</v>
      </c>
    </row>
    <row r="39" spans="1:28" x14ac:dyDescent="0.3">
      <c r="A39" s="1" t="s">
        <v>46</v>
      </c>
      <c r="B39" s="1" t="s">
        <v>67</v>
      </c>
      <c r="C39" s="27" t="s">
        <v>211</v>
      </c>
      <c r="D39" s="38">
        <v>10</v>
      </c>
      <c r="E39" s="27" t="s">
        <v>483</v>
      </c>
      <c r="F39" s="27"/>
      <c r="G39" s="27"/>
      <c r="H39" s="27"/>
      <c r="I39" s="27"/>
      <c r="J39" s="27"/>
      <c r="K39" s="27"/>
      <c r="L39" s="83"/>
      <c r="M39" s="27"/>
      <c r="N39" s="27"/>
      <c r="O39" s="39"/>
      <c r="P39" s="39"/>
      <c r="Q39" s="85"/>
      <c r="R39" s="85"/>
      <c r="S39" s="85"/>
      <c r="T39" s="39"/>
      <c r="U39" s="40" t="str">
        <f t="shared" si="7"/>
        <v/>
      </c>
      <c r="V39" s="22">
        <v>374</v>
      </c>
      <c r="W39" s="22" t="s">
        <v>82</v>
      </c>
      <c r="X39" s="22" t="s">
        <v>83</v>
      </c>
      <c r="Y39" s="66">
        <v>1310</v>
      </c>
      <c r="Z39" s="41"/>
      <c r="AA39" s="1" t="s">
        <v>252</v>
      </c>
      <c r="AB39" s="28" t="s">
        <v>156</v>
      </c>
    </row>
    <row r="40" spans="1:28" x14ac:dyDescent="0.3">
      <c r="A40" s="1" t="s">
        <v>46</v>
      </c>
      <c r="B40" s="1" t="s">
        <v>67</v>
      </c>
      <c r="C40" s="27" t="s">
        <v>332</v>
      </c>
      <c r="D40" s="38">
        <v>13</v>
      </c>
      <c r="E40" s="27">
        <v>41</v>
      </c>
      <c r="F40" s="27">
        <v>4</v>
      </c>
      <c r="G40" s="27">
        <v>13</v>
      </c>
      <c r="H40" s="27"/>
      <c r="I40" s="27"/>
      <c r="J40" s="27">
        <v>6</v>
      </c>
      <c r="K40" s="27">
        <v>8</v>
      </c>
      <c r="L40" s="83"/>
      <c r="M40" s="27">
        <v>5</v>
      </c>
      <c r="N40" s="27">
        <f t="shared" si="5"/>
        <v>5</v>
      </c>
      <c r="O40" s="39">
        <v>2</v>
      </c>
      <c r="P40" s="39">
        <v>5</v>
      </c>
      <c r="Q40" s="85"/>
      <c r="R40" s="85"/>
      <c r="S40" s="85"/>
      <c r="T40" s="39">
        <f t="shared" si="6"/>
        <v>14</v>
      </c>
      <c r="U40" s="40">
        <f t="shared" si="7"/>
        <v>0.56097560975609762</v>
      </c>
      <c r="V40" s="22">
        <v>374</v>
      </c>
      <c r="W40" s="22" t="s">
        <v>82</v>
      </c>
      <c r="X40" s="22" t="s">
        <v>83</v>
      </c>
      <c r="Y40" s="66">
        <v>1310</v>
      </c>
      <c r="Z40" s="41"/>
      <c r="AA40" s="1" t="s">
        <v>252</v>
      </c>
      <c r="AB40" s="28" t="s">
        <v>156</v>
      </c>
    </row>
    <row r="41" spans="1:28" x14ac:dyDescent="0.3">
      <c r="A41" s="1" t="s">
        <v>46</v>
      </c>
      <c r="B41" s="1" t="s">
        <v>67</v>
      </c>
      <c r="C41" s="27" t="s">
        <v>212</v>
      </c>
      <c r="D41" s="38">
        <v>33</v>
      </c>
      <c r="E41" s="27">
        <v>33</v>
      </c>
      <c r="F41" s="27">
        <v>1</v>
      </c>
      <c r="G41" s="27">
        <v>6</v>
      </c>
      <c r="H41" s="27"/>
      <c r="I41" s="27"/>
      <c r="J41" s="27">
        <v>2</v>
      </c>
      <c r="K41" s="27">
        <v>3</v>
      </c>
      <c r="L41" s="83"/>
      <c r="M41" s="27">
        <v>3</v>
      </c>
      <c r="N41" s="27">
        <f t="shared" si="5"/>
        <v>3</v>
      </c>
      <c r="O41" s="39">
        <v>1</v>
      </c>
      <c r="P41" s="39">
        <v>3</v>
      </c>
      <c r="Q41" s="85"/>
      <c r="R41" s="85"/>
      <c r="S41" s="85"/>
      <c r="T41" s="39">
        <f t="shared" si="6"/>
        <v>4</v>
      </c>
      <c r="U41" s="40">
        <f t="shared" si="7"/>
        <v>0.27272727272727271</v>
      </c>
      <c r="V41" s="22">
        <v>374</v>
      </c>
      <c r="W41" s="22" t="s">
        <v>82</v>
      </c>
      <c r="X41" s="22" t="s">
        <v>83</v>
      </c>
      <c r="Y41" s="66">
        <v>1310</v>
      </c>
      <c r="Z41" s="41"/>
      <c r="AA41" s="1" t="s">
        <v>252</v>
      </c>
      <c r="AB41" s="28" t="s">
        <v>156</v>
      </c>
    </row>
    <row r="42" spans="1:28" x14ac:dyDescent="0.3">
      <c r="A42" s="1" t="s">
        <v>46</v>
      </c>
      <c r="B42" s="1" t="s">
        <v>67</v>
      </c>
      <c r="C42" s="27" t="s">
        <v>333</v>
      </c>
      <c r="D42" s="38">
        <v>11</v>
      </c>
      <c r="E42" s="27">
        <v>28</v>
      </c>
      <c r="F42" s="27">
        <v>4</v>
      </c>
      <c r="G42" s="27">
        <v>9</v>
      </c>
      <c r="H42" s="27"/>
      <c r="I42" s="27"/>
      <c r="J42" s="27">
        <v>5</v>
      </c>
      <c r="K42" s="27">
        <v>7</v>
      </c>
      <c r="L42" s="83"/>
      <c r="M42" s="27">
        <v>5</v>
      </c>
      <c r="N42" s="27">
        <f>SUM(L42:M42)</f>
        <v>5</v>
      </c>
      <c r="O42" s="39">
        <v>1</v>
      </c>
      <c r="P42" s="39">
        <v>4</v>
      </c>
      <c r="Q42" s="85"/>
      <c r="R42" s="39">
        <v>14</v>
      </c>
      <c r="S42" s="85"/>
      <c r="T42" s="39">
        <f>(H42*3)+((F42-H42)*2)+J42</f>
        <v>13</v>
      </c>
      <c r="U42" s="40">
        <f t="shared" si="7"/>
        <v>0.21428571428571427</v>
      </c>
      <c r="V42" s="22">
        <v>374</v>
      </c>
      <c r="W42" s="22" t="s">
        <v>82</v>
      </c>
      <c r="X42" s="22" t="s">
        <v>83</v>
      </c>
      <c r="Y42" s="66">
        <v>1310</v>
      </c>
      <c r="Z42" s="41"/>
      <c r="AA42" s="1" t="s">
        <v>252</v>
      </c>
      <c r="AB42" s="28" t="s">
        <v>156</v>
      </c>
    </row>
    <row r="43" spans="1:28" x14ac:dyDescent="0.3">
      <c r="A43" s="1" t="s">
        <v>46</v>
      </c>
      <c r="B43" s="1" t="s">
        <v>67</v>
      </c>
      <c r="C43" s="27" t="s">
        <v>334</v>
      </c>
      <c r="D43" s="38">
        <v>8</v>
      </c>
      <c r="E43" s="27" t="s">
        <v>372</v>
      </c>
      <c r="F43" s="27"/>
      <c r="G43" s="27"/>
      <c r="H43" s="27"/>
      <c r="I43" s="27"/>
      <c r="J43" s="27"/>
      <c r="K43" s="27"/>
      <c r="L43" s="83"/>
      <c r="M43" s="27"/>
      <c r="N43" s="27"/>
      <c r="O43" s="39"/>
      <c r="P43" s="39"/>
      <c r="Q43" s="85"/>
      <c r="R43" s="85"/>
      <c r="S43" s="85"/>
      <c r="T43" s="39"/>
      <c r="U43" s="40" t="str">
        <f t="shared" si="7"/>
        <v/>
      </c>
      <c r="V43" s="22">
        <v>374</v>
      </c>
      <c r="W43" s="22" t="s">
        <v>82</v>
      </c>
      <c r="X43" s="22" t="s">
        <v>83</v>
      </c>
      <c r="Y43" s="66">
        <v>1310</v>
      </c>
      <c r="Z43" s="41"/>
      <c r="AA43" s="1" t="s">
        <v>252</v>
      </c>
      <c r="AB43" s="28" t="s">
        <v>156</v>
      </c>
    </row>
    <row r="44" spans="1:28" x14ac:dyDescent="0.3">
      <c r="A44" s="1" t="s">
        <v>46</v>
      </c>
      <c r="B44" s="1" t="s">
        <v>67</v>
      </c>
      <c r="C44" s="27" t="s">
        <v>335</v>
      </c>
      <c r="D44" s="38">
        <v>22</v>
      </c>
      <c r="E44" s="27">
        <v>10</v>
      </c>
      <c r="F44" s="27">
        <v>1</v>
      </c>
      <c r="G44" s="27">
        <v>3</v>
      </c>
      <c r="H44" s="27"/>
      <c r="I44" s="27"/>
      <c r="J44" s="27">
        <v>0</v>
      </c>
      <c r="K44" s="27">
        <v>0</v>
      </c>
      <c r="L44" s="83"/>
      <c r="M44" s="27">
        <v>2</v>
      </c>
      <c r="N44" s="27">
        <f>SUM(L44:M44)</f>
        <v>2</v>
      </c>
      <c r="O44" s="39">
        <v>1</v>
      </c>
      <c r="P44" s="39">
        <v>4</v>
      </c>
      <c r="Q44" s="85"/>
      <c r="R44" s="85"/>
      <c r="S44" s="85"/>
      <c r="T44" s="39">
        <f>(H44*3)+((F44-H44)*2)+J44</f>
        <v>2</v>
      </c>
      <c r="U44" s="40">
        <f t="shared" si="7"/>
        <v>0.6</v>
      </c>
      <c r="V44" s="22">
        <v>374</v>
      </c>
      <c r="W44" s="22" t="s">
        <v>82</v>
      </c>
      <c r="X44" s="22" t="s">
        <v>83</v>
      </c>
      <c r="Y44" s="66">
        <v>1310</v>
      </c>
      <c r="Z44" s="41"/>
      <c r="AA44" s="1" t="s">
        <v>252</v>
      </c>
      <c r="AB44" s="28" t="s">
        <v>156</v>
      </c>
    </row>
    <row r="45" spans="1:28" x14ac:dyDescent="0.3">
      <c r="A45" s="1" t="s">
        <v>46</v>
      </c>
      <c r="B45" s="1" t="s">
        <v>67</v>
      </c>
      <c r="C45" s="27" t="s">
        <v>214</v>
      </c>
      <c r="D45" s="38">
        <v>1</v>
      </c>
      <c r="E45" s="27">
        <v>28</v>
      </c>
      <c r="F45" s="27">
        <v>4</v>
      </c>
      <c r="G45" s="27">
        <v>9</v>
      </c>
      <c r="H45" s="27"/>
      <c r="I45" s="27"/>
      <c r="J45" s="27">
        <v>0</v>
      </c>
      <c r="K45" s="27">
        <v>0</v>
      </c>
      <c r="L45" s="83"/>
      <c r="M45" s="27">
        <v>3</v>
      </c>
      <c r="N45" s="27">
        <f>SUM(L45:M45)</f>
        <v>3</v>
      </c>
      <c r="O45" s="39">
        <v>0</v>
      </c>
      <c r="P45" s="39">
        <v>0</v>
      </c>
      <c r="Q45" s="85"/>
      <c r="R45" s="85"/>
      <c r="S45" s="85"/>
      <c r="T45" s="39">
        <f>(H45*3)+((F45-H45)*2)+J45</f>
        <v>8</v>
      </c>
      <c r="U45" s="40">
        <f t="shared" si="7"/>
        <v>0.39285714285714285</v>
      </c>
      <c r="V45" s="22">
        <v>374</v>
      </c>
      <c r="W45" s="22" t="s">
        <v>82</v>
      </c>
      <c r="X45" s="22" t="s">
        <v>83</v>
      </c>
      <c r="Y45" s="66">
        <v>1310</v>
      </c>
      <c r="Z45" s="41"/>
      <c r="AA45" s="1" t="s">
        <v>252</v>
      </c>
      <c r="AB45" s="28" t="s">
        <v>156</v>
      </c>
    </row>
    <row r="46" spans="1:28" x14ac:dyDescent="0.3">
      <c r="A46" s="1" t="s">
        <v>46</v>
      </c>
      <c r="B46" s="1" t="s">
        <v>67</v>
      </c>
      <c r="C46" s="55" t="s">
        <v>39</v>
      </c>
      <c r="D46" s="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55">
        <v>7</v>
      </c>
      <c r="R46" s="55">
        <v>25</v>
      </c>
      <c r="S46" s="42"/>
      <c r="T46" s="42"/>
      <c r="U46" s="40" t="str">
        <f t="shared" ref="U46" si="8">_xlfn.IFNA("",((T46+Q46+N46-R46)+(O46*2))/E46)</f>
        <v/>
      </c>
      <c r="V46" s="22">
        <v>374</v>
      </c>
      <c r="W46" s="22" t="s">
        <v>82</v>
      </c>
      <c r="X46" s="22" t="s">
        <v>83</v>
      </c>
      <c r="Y46" s="66">
        <v>1310</v>
      </c>
      <c r="Z46" s="41"/>
      <c r="AA46" s="1" t="s">
        <v>252</v>
      </c>
      <c r="AB46" s="28" t="s">
        <v>156</v>
      </c>
    </row>
    <row r="47" spans="1:28" x14ac:dyDescent="0.3">
      <c r="A47" s="43" t="s">
        <v>46</v>
      </c>
      <c r="B47" s="43" t="s">
        <v>67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29</v>
      </c>
      <c r="G47" s="44">
        <f t="shared" si="9"/>
        <v>76</v>
      </c>
      <c r="H47" s="44">
        <f t="shared" si="9"/>
        <v>0</v>
      </c>
      <c r="I47" s="44">
        <f t="shared" si="9"/>
        <v>0</v>
      </c>
      <c r="J47" s="44">
        <f t="shared" si="9"/>
        <v>23</v>
      </c>
      <c r="K47" s="44">
        <f t="shared" si="9"/>
        <v>36</v>
      </c>
      <c r="L47" s="44">
        <f t="shared" si="9"/>
        <v>0</v>
      </c>
      <c r="M47" s="44">
        <f t="shared" si="9"/>
        <v>58</v>
      </c>
      <c r="N47" s="44">
        <f t="shared" si="9"/>
        <v>58</v>
      </c>
      <c r="O47" s="44">
        <f t="shared" si="9"/>
        <v>6</v>
      </c>
      <c r="P47" s="44">
        <f t="shared" si="9"/>
        <v>34</v>
      </c>
      <c r="Q47" s="44">
        <f t="shared" si="9"/>
        <v>11</v>
      </c>
      <c r="R47" s="44">
        <f t="shared" si="9"/>
        <v>39</v>
      </c>
      <c r="S47" s="44">
        <f t="shared" si="9"/>
        <v>1</v>
      </c>
      <c r="T47" s="44">
        <f t="shared" si="9"/>
        <v>81</v>
      </c>
      <c r="U47" s="45">
        <f>((T47+Q47+N47-R47)+(O47*2))/E47</f>
        <v>0.51249999999999996</v>
      </c>
      <c r="V47" s="46">
        <v>374</v>
      </c>
      <c r="W47" s="46" t="s">
        <v>82</v>
      </c>
      <c r="X47" s="46" t="s">
        <v>83</v>
      </c>
      <c r="Y47" s="67">
        <v>1310</v>
      </c>
      <c r="Z47" s="47"/>
      <c r="AA47" s="43" t="s">
        <v>252</v>
      </c>
      <c r="AB47" s="74" t="s">
        <v>156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0.38157894736842107</v>
      </c>
      <c r="H48" s="27"/>
      <c r="I48" s="1"/>
      <c r="J48" s="48" t="s">
        <v>42</v>
      </c>
      <c r="K48" s="50">
        <f>J47/K47</f>
        <v>0.63888888888888884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28"/>
    </row>
    <row r="52" spans="1:28" x14ac:dyDescent="0.3">
      <c r="AB52" s="62"/>
    </row>
  </sheetData>
  <pageMargins left="0.25" right="0.25" top="0.75" bottom="0.75" header="0.3" footer="0.3"/>
  <pageSetup scale="6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C4CD-D5C2-42B9-BCDB-E9D96D4926E4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396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198</v>
      </c>
      <c r="D4" s="7" t="s">
        <v>5</v>
      </c>
      <c r="E4" s="8"/>
      <c r="F4" s="5"/>
      <c r="G4" s="1"/>
      <c r="J4" s="15" t="s">
        <v>254</v>
      </c>
      <c r="K4" s="16" t="s">
        <v>45</v>
      </c>
      <c r="L4" s="17"/>
      <c r="M4" s="18"/>
      <c r="N4" s="19">
        <v>32</v>
      </c>
      <c r="O4" s="19">
        <v>16</v>
      </c>
      <c r="P4" s="19">
        <v>24</v>
      </c>
      <c r="Q4" s="19">
        <v>23</v>
      </c>
      <c r="R4" s="20"/>
      <c r="S4" s="21">
        <f>SUM(N4:R4)</f>
        <v>95</v>
      </c>
      <c r="T4" s="22">
        <v>382</v>
      </c>
    </row>
    <row r="5" spans="1:28" x14ac:dyDescent="0.3">
      <c r="B5" s="1"/>
      <c r="C5" s="6" t="s">
        <v>253</v>
      </c>
      <c r="D5" s="7" t="s">
        <v>6</v>
      </c>
      <c r="E5" s="1"/>
      <c r="F5" s="1"/>
      <c r="G5" s="1"/>
      <c r="J5" s="15" t="s">
        <v>255</v>
      </c>
      <c r="K5" s="16" t="s">
        <v>70</v>
      </c>
      <c r="L5" s="17"/>
      <c r="M5" s="18"/>
      <c r="N5" s="19">
        <v>20</v>
      </c>
      <c r="O5" s="19">
        <v>28</v>
      </c>
      <c r="P5" s="19">
        <v>18</v>
      </c>
      <c r="Q5" s="19">
        <v>24</v>
      </c>
      <c r="R5" s="20"/>
      <c r="S5" s="21">
        <f>SUM(N5:R5)</f>
        <v>90</v>
      </c>
      <c r="T5" s="22">
        <v>382</v>
      </c>
      <c r="U5" s="1"/>
      <c r="V5" s="1"/>
      <c r="W5" s="1"/>
    </row>
    <row r="6" spans="1:28" x14ac:dyDescent="0.3">
      <c r="C6" s="23">
        <v>1341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64"/>
      <c r="D7" s="7" t="s">
        <v>8</v>
      </c>
      <c r="G7" s="1"/>
      <c r="S7" s="1"/>
      <c r="T7" s="25" t="s">
        <v>9</v>
      </c>
      <c r="U7" s="1"/>
      <c r="V7" s="26">
        <v>382</v>
      </c>
      <c r="W7" s="1"/>
    </row>
    <row r="8" spans="1:28" x14ac:dyDescent="0.3">
      <c r="B8" s="1"/>
      <c r="C8" s="64"/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62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7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69</v>
      </c>
      <c r="B13" s="1" t="s">
        <v>46</v>
      </c>
      <c r="C13" s="27" t="s">
        <v>47</v>
      </c>
      <c r="D13" s="38">
        <v>32</v>
      </c>
      <c r="E13" s="83" t="s">
        <v>372</v>
      </c>
      <c r="F13" s="83"/>
      <c r="G13" s="83"/>
      <c r="H13" s="27"/>
      <c r="I13" s="27"/>
      <c r="J13" s="83"/>
      <c r="K13" s="83"/>
      <c r="L13" s="83"/>
      <c r="M13" s="83"/>
      <c r="N13" s="27"/>
      <c r="O13" s="83"/>
      <c r="P13" s="85"/>
      <c r="Q13" s="83"/>
      <c r="R13" s="83"/>
      <c r="S13" s="83"/>
      <c r="T13" s="27"/>
      <c r="U13" s="40" t="str">
        <f>IFERROR(((T13+Q13+N13-R13)+(O13*2))/E13,"")</f>
        <v/>
      </c>
      <c r="V13" s="22">
        <v>382</v>
      </c>
      <c r="W13" s="22" t="s">
        <v>82</v>
      </c>
      <c r="X13" s="22" t="s">
        <v>98</v>
      </c>
      <c r="Y13" s="66">
        <v>1341</v>
      </c>
      <c r="Z13" s="41"/>
      <c r="AA13" s="1" t="s">
        <v>99</v>
      </c>
      <c r="AB13" s="28" t="s">
        <v>256</v>
      </c>
    </row>
    <row r="14" spans="1:28" x14ac:dyDescent="0.3">
      <c r="A14" s="1" t="s">
        <v>69</v>
      </c>
      <c r="B14" s="1" t="s">
        <v>46</v>
      </c>
      <c r="C14" s="27" t="s">
        <v>48</v>
      </c>
      <c r="D14" s="38">
        <v>10</v>
      </c>
      <c r="E14" s="83"/>
      <c r="F14" s="83"/>
      <c r="G14" s="83"/>
      <c r="H14" s="27"/>
      <c r="I14" s="27"/>
      <c r="J14" s="83"/>
      <c r="K14" s="83"/>
      <c r="L14" s="83"/>
      <c r="M14" s="83"/>
      <c r="N14" s="27">
        <f t="shared" ref="N14:N17" si="0">SUM(L14:M14)</f>
        <v>0</v>
      </c>
      <c r="O14" s="85"/>
      <c r="P14" s="85"/>
      <c r="Q14" s="85"/>
      <c r="R14" s="85"/>
      <c r="S14" s="85"/>
      <c r="T14" s="27">
        <v>12</v>
      </c>
      <c r="U14" s="40" t="str">
        <f t="shared" ref="U14:U22" si="1">IFERROR(((T14+Q14+N14-R14)+(O14*2))/E14,"")</f>
        <v/>
      </c>
      <c r="V14" s="22">
        <v>382</v>
      </c>
      <c r="W14" s="22" t="s">
        <v>82</v>
      </c>
      <c r="X14" s="22" t="s">
        <v>98</v>
      </c>
      <c r="Y14" s="66">
        <v>1341</v>
      </c>
      <c r="Z14" s="41"/>
      <c r="AA14" s="1" t="s">
        <v>99</v>
      </c>
      <c r="AB14" s="28" t="s">
        <v>256</v>
      </c>
    </row>
    <row r="15" spans="1:28" x14ac:dyDescent="0.3">
      <c r="A15" s="1" t="s">
        <v>69</v>
      </c>
      <c r="B15" s="1" t="s">
        <v>46</v>
      </c>
      <c r="C15" s="27" t="s">
        <v>49</v>
      </c>
      <c r="D15" s="38">
        <v>44</v>
      </c>
      <c r="E15" s="83"/>
      <c r="F15" s="83"/>
      <c r="G15" s="83"/>
      <c r="H15" s="27"/>
      <c r="I15" s="27"/>
      <c r="J15" s="83"/>
      <c r="K15" s="83"/>
      <c r="L15" s="83"/>
      <c r="M15" s="83"/>
      <c r="N15" s="27">
        <f t="shared" si="0"/>
        <v>0</v>
      </c>
      <c r="O15" s="85"/>
      <c r="P15" s="85"/>
      <c r="Q15" s="85"/>
      <c r="R15" s="85"/>
      <c r="S15" s="85"/>
      <c r="T15" s="27">
        <v>19</v>
      </c>
      <c r="U15" s="40" t="str">
        <f t="shared" si="1"/>
        <v/>
      </c>
      <c r="V15" s="22">
        <v>382</v>
      </c>
      <c r="W15" s="22" t="s">
        <v>82</v>
      </c>
      <c r="X15" s="22" t="s">
        <v>98</v>
      </c>
      <c r="Y15" s="66">
        <v>1341</v>
      </c>
      <c r="Z15" s="41"/>
      <c r="AA15" s="1" t="s">
        <v>99</v>
      </c>
      <c r="AB15" s="28" t="s">
        <v>256</v>
      </c>
    </row>
    <row r="16" spans="1:28" x14ac:dyDescent="0.3">
      <c r="A16" s="1" t="s">
        <v>69</v>
      </c>
      <c r="B16" s="1" t="s">
        <v>46</v>
      </c>
      <c r="C16" s="27" t="s">
        <v>50</v>
      </c>
      <c r="D16" s="38">
        <v>30</v>
      </c>
      <c r="E16" s="83"/>
      <c r="F16" s="83"/>
      <c r="G16" s="83"/>
      <c r="H16" s="27"/>
      <c r="I16" s="27"/>
      <c r="J16" s="83"/>
      <c r="K16" s="83"/>
      <c r="L16" s="83"/>
      <c r="M16" s="83"/>
      <c r="N16" s="27">
        <f t="shared" si="0"/>
        <v>0</v>
      </c>
      <c r="O16" s="85"/>
      <c r="P16" s="85"/>
      <c r="Q16" s="85"/>
      <c r="R16" s="85"/>
      <c r="S16" s="85"/>
      <c r="T16" s="27">
        <v>10</v>
      </c>
      <c r="U16" s="40" t="str">
        <f t="shared" si="1"/>
        <v/>
      </c>
      <c r="V16" s="22">
        <v>382</v>
      </c>
      <c r="W16" s="22" t="s">
        <v>82</v>
      </c>
      <c r="X16" s="22" t="s">
        <v>98</v>
      </c>
      <c r="Y16" s="66">
        <v>1341</v>
      </c>
      <c r="Z16" s="41"/>
      <c r="AA16" s="1" t="s">
        <v>99</v>
      </c>
      <c r="AB16" s="28" t="s">
        <v>256</v>
      </c>
    </row>
    <row r="17" spans="1:28" x14ac:dyDescent="0.3">
      <c r="A17" s="1" t="s">
        <v>69</v>
      </c>
      <c r="B17" s="1" t="s">
        <v>46</v>
      </c>
      <c r="C17" s="27" t="s">
        <v>52</v>
      </c>
      <c r="D17" s="38">
        <v>11</v>
      </c>
      <c r="E17" s="83"/>
      <c r="F17" s="83"/>
      <c r="G17" s="83"/>
      <c r="H17" s="27"/>
      <c r="I17" s="27"/>
      <c r="J17" s="83"/>
      <c r="K17" s="83"/>
      <c r="L17" s="83"/>
      <c r="M17" s="83"/>
      <c r="N17" s="27">
        <f t="shared" si="0"/>
        <v>0</v>
      </c>
      <c r="O17" s="85"/>
      <c r="P17" s="85"/>
      <c r="Q17" s="85"/>
      <c r="R17" s="85"/>
      <c r="S17" s="85"/>
      <c r="T17" s="27">
        <v>8</v>
      </c>
      <c r="U17" s="40" t="str">
        <f t="shared" si="1"/>
        <v/>
      </c>
      <c r="V17" s="22">
        <v>382</v>
      </c>
      <c r="W17" s="22" t="s">
        <v>82</v>
      </c>
      <c r="X17" s="22" t="s">
        <v>98</v>
      </c>
      <c r="Y17" s="66">
        <v>1341</v>
      </c>
      <c r="Z17" s="41"/>
      <c r="AA17" s="1" t="s">
        <v>99</v>
      </c>
      <c r="AB17" s="28" t="s">
        <v>256</v>
      </c>
    </row>
    <row r="18" spans="1:28" x14ac:dyDescent="0.3">
      <c r="A18" s="1" t="s">
        <v>69</v>
      </c>
      <c r="B18" s="1" t="s">
        <v>46</v>
      </c>
      <c r="C18" s="27" t="s">
        <v>58</v>
      </c>
      <c r="D18" s="38">
        <v>55</v>
      </c>
      <c r="E18" s="83" t="s">
        <v>372</v>
      </c>
      <c r="F18" s="83"/>
      <c r="G18" s="83"/>
      <c r="H18" s="27"/>
      <c r="I18" s="27"/>
      <c r="J18" s="83"/>
      <c r="K18" s="83"/>
      <c r="L18" s="83"/>
      <c r="M18" s="83"/>
      <c r="N18" s="27"/>
      <c r="O18" s="85"/>
      <c r="P18" s="85"/>
      <c r="Q18" s="85"/>
      <c r="R18" s="85"/>
      <c r="S18" s="85"/>
      <c r="T18" s="27"/>
      <c r="U18" s="40" t="str">
        <f t="shared" si="1"/>
        <v/>
      </c>
      <c r="V18" s="22">
        <v>382</v>
      </c>
      <c r="W18" s="22" t="s">
        <v>82</v>
      </c>
      <c r="X18" s="22" t="s">
        <v>98</v>
      </c>
      <c r="Y18" s="66">
        <v>1341</v>
      </c>
      <c r="Z18" s="41"/>
      <c r="AA18" s="1" t="s">
        <v>99</v>
      </c>
      <c r="AB18" s="28" t="s">
        <v>256</v>
      </c>
    </row>
    <row r="19" spans="1:28" x14ac:dyDescent="0.3">
      <c r="A19" s="1" t="s">
        <v>69</v>
      </c>
      <c r="B19" s="1" t="s">
        <v>46</v>
      </c>
      <c r="C19" s="27" t="s">
        <v>53</v>
      </c>
      <c r="D19" s="38">
        <v>31</v>
      </c>
      <c r="E19" s="83"/>
      <c r="F19" s="83"/>
      <c r="G19" s="83"/>
      <c r="H19" s="27"/>
      <c r="I19" s="27"/>
      <c r="J19" s="83"/>
      <c r="K19" s="83"/>
      <c r="L19" s="83"/>
      <c r="M19" s="83"/>
      <c r="N19" s="27">
        <f>SUM(L19:M19)</f>
        <v>0</v>
      </c>
      <c r="O19" s="85"/>
      <c r="P19" s="85"/>
      <c r="Q19" s="85"/>
      <c r="R19" s="85"/>
      <c r="S19" s="85"/>
      <c r="T19" s="27">
        <v>16</v>
      </c>
      <c r="U19" s="40" t="str">
        <f t="shared" si="1"/>
        <v/>
      </c>
      <c r="V19" s="22">
        <v>382</v>
      </c>
      <c r="W19" s="22" t="s">
        <v>82</v>
      </c>
      <c r="X19" s="22" t="s">
        <v>98</v>
      </c>
      <c r="Y19" s="66">
        <v>1341</v>
      </c>
      <c r="Z19" s="41"/>
      <c r="AA19" s="1" t="s">
        <v>99</v>
      </c>
      <c r="AB19" s="28" t="s">
        <v>256</v>
      </c>
    </row>
    <row r="20" spans="1:28" x14ac:dyDescent="0.3">
      <c r="A20" s="1" t="s">
        <v>69</v>
      </c>
      <c r="B20" s="1" t="s">
        <v>46</v>
      </c>
      <c r="C20" s="27" t="s">
        <v>54</v>
      </c>
      <c r="D20" s="38">
        <v>33</v>
      </c>
      <c r="E20" s="83"/>
      <c r="F20" s="83"/>
      <c r="G20" s="83"/>
      <c r="H20" s="27"/>
      <c r="I20" s="27"/>
      <c r="J20" s="83"/>
      <c r="K20" s="83"/>
      <c r="L20" s="83"/>
      <c r="M20" s="83"/>
      <c r="N20" s="27">
        <f>SUM(L20:M20)</f>
        <v>0</v>
      </c>
      <c r="O20" s="85"/>
      <c r="P20" s="85"/>
      <c r="Q20" s="85"/>
      <c r="R20" s="85"/>
      <c r="S20" s="85"/>
      <c r="T20" s="27">
        <v>7</v>
      </c>
      <c r="U20" s="40" t="str">
        <f t="shared" si="1"/>
        <v/>
      </c>
      <c r="V20" s="22">
        <v>382</v>
      </c>
      <c r="W20" s="22" t="s">
        <v>82</v>
      </c>
      <c r="X20" s="22" t="s">
        <v>98</v>
      </c>
      <c r="Y20" s="66">
        <v>1341</v>
      </c>
      <c r="Z20" s="41"/>
      <c r="AA20" s="1" t="s">
        <v>99</v>
      </c>
      <c r="AB20" s="28" t="s">
        <v>256</v>
      </c>
    </row>
    <row r="21" spans="1:28" x14ac:dyDescent="0.3">
      <c r="A21" s="1" t="s">
        <v>69</v>
      </c>
      <c r="B21" s="1" t="s">
        <v>46</v>
      </c>
      <c r="C21" s="27" t="s">
        <v>55</v>
      </c>
      <c r="D21" s="38">
        <v>23</v>
      </c>
      <c r="E21" s="83"/>
      <c r="F21" s="83"/>
      <c r="G21" s="83"/>
      <c r="H21" s="27"/>
      <c r="I21" s="27"/>
      <c r="J21" s="83"/>
      <c r="K21" s="83"/>
      <c r="L21" s="83"/>
      <c r="M21" s="83"/>
      <c r="N21" s="27">
        <f>SUM(L21:M21)</f>
        <v>0</v>
      </c>
      <c r="O21" s="85"/>
      <c r="P21" s="85"/>
      <c r="Q21" s="85"/>
      <c r="R21" s="85"/>
      <c r="S21" s="85"/>
      <c r="T21" s="27">
        <v>19</v>
      </c>
      <c r="U21" s="40" t="str">
        <f t="shared" si="1"/>
        <v/>
      </c>
      <c r="V21" s="22">
        <v>382</v>
      </c>
      <c r="W21" s="22" t="s">
        <v>82</v>
      </c>
      <c r="X21" s="22" t="s">
        <v>98</v>
      </c>
      <c r="Y21" s="66">
        <v>1341</v>
      </c>
      <c r="Z21" s="41"/>
      <c r="AA21" s="1" t="s">
        <v>99</v>
      </c>
      <c r="AB21" s="28" t="s">
        <v>256</v>
      </c>
    </row>
    <row r="22" spans="1:28" x14ac:dyDescent="0.3">
      <c r="A22" s="1" t="s">
        <v>69</v>
      </c>
      <c r="B22" s="1" t="s">
        <v>46</v>
      </c>
      <c r="C22" s="27" t="s">
        <v>56</v>
      </c>
      <c r="D22" s="38">
        <v>22</v>
      </c>
      <c r="E22" s="83"/>
      <c r="F22" s="83"/>
      <c r="G22" s="83"/>
      <c r="H22" s="27"/>
      <c r="I22" s="27"/>
      <c r="J22" s="83"/>
      <c r="K22" s="83"/>
      <c r="L22" s="83"/>
      <c r="M22" s="83"/>
      <c r="N22" s="27">
        <f>SUM(L22:M22)</f>
        <v>0</v>
      </c>
      <c r="O22" s="85"/>
      <c r="P22" s="85"/>
      <c r="Q22" s="85"/>
      <c r="R22" s="85"/>
      <c r="S22" s="85"/>
      <c r="T22" s="27">
        <v>4</v>
      </c>
      <c r="U22" s="40" t="str">
        <f t="shared" si="1"/>
        <v/>
      </c>
      <c r="V22" s="22">
        <v>382</v>
      </c>
      <c r="W22" s="22" t="s">
        <v>82</v>
      </c>
      <c r="X22" s="22" t="s">
        <v>98</v>
      </c>
      <c r="Y22" s="66">
        <v>1341</v>
      </c>
      <c r="Z22" s="41"/>
      <c r="AA22" s="1" t="s">
        <v>99</v>
      </c>
      <c r="AB22" s="28" t="s">
        <v>256</v>
      </c>
    </row>
    <row r="23" spans="1:28" x14ac:dyDescent="0.3">
      <c r="A23" s="1" t="s">
        <v>69</v>
      </c>
      <c r="B23" s="1" t="s">
        <v>46</v>
      </c>
      <c r="C23" s="55" t="s">
        <v>39</v>
      </c>
      <c r="D23" s="1"/>
      <c r="E23" s="55">
        <v>240</v>
      </c>
      <c r="F23" s="55">
        <v>32</v>
      </c>
      <c r="G23" s="55">
        <v>78</v>
      </c>
      <c r="H23" s="55"/>
      <c r="I23" s="55"/>
      <c r="J23" s="55">
        <v>31</v>
      </c>
      <c r="K23" s="55">
        <v>44</v>
      </c>
      <c r="L23" s="55"/>
      <c r="M23" s="55"/>
      <c r="N23" s="5"/>
      <c r="O23" s="55"/>
      <c r="P23" s="55">
        <v>18</v>
      </c>
      <c r="Q23" s="55"/>
      <c r="R23" s="42"/>
      <c r="S23" s="42"/>
      <c r="T23" s="27"/>
      <c r="U23" s="40" t="str">
        <f t="shared" ref="U23" si="2">_xlfn.IFNA("",((T23+Q23+N23-R23)+(O23*2))/E23)</f>
        <v/>
      </c>
      <c r="V23" s="22">
        <v>382</v>
      </c>
      <c r="W23" s="22" t="s">
        <v>82</v>
      </c>
      <c r="X23" s="22" t="s">
        <v>98</v>
      </c>
      <c r="Y23" s="66">
        <v>1341</v>
      </c>
      <c r="Z23" s="41"/>
      <c r="AA23" s="1" t="s">
        <v>99</v>
      </c>
      <c r="AB23" s="28" t="s">
        <v>256</v>
      </c>
    </row>
    <row r="24" spans="1:28" x14ac:dyDescent="0.3">
      <c r="A24" s="43" t="s">
        <v>69</v>
      </c>
      <c r="B24" s="43" t="s">
        <v>46</v>
      </c>
      <c r="C24" s="44" t="s">
        <v>40</v>
      </c>
      <c r="D24" s="43"/>
      <c r="E24" s="44">
        <f t="shared" ref="E24:T24" si="3">SUM(E13:E23)</f>
        <v>240</v>
      </c>
      <c r="F24" s="44">
        <f t="shared" si="3"/>
        <v>32</v>
      </c>
      <c r="G24" s="44">
        <f t="shared" si="3"/>
        <v>78</v>
      </c>
      <c r="H24" s="44">
        <f t="shared" si="3"/>
        <v>0</v>
      </c>
      <c r="I24" s="44">
        <f t="shared" si="3"/>
        <v>0</v>
      </c>
      <c r="J24" s="44">
        <f t="shared" si="3"/>
        <v>31</v>
      </c>
      <c r="K24" s="44">
        <f t="shared" si="3"/>
        <v>44</v>
      </c>
      <c r="L24" s="44">
        <f t="shared" si="3"/>
        <v>0</v>
      </c>
      <c r="M24" s="44">
        <f t="shared" si="3"/>
        <v>0</v>
      </c>
      <c r="N24" s="44">
        <f t="shared" si="3"/>
        <v>0</v>
      </c>
      <c r="O24" s="44">
        <f t="shared" si="3"/>
        <v>0</v>
      </c>
      <c r="P24" s="44">
        <f t="shared" si="3"/>
        <v>18</v>
      </c>
      <c r="Q24" s="44">
        <f t="shared" si="3"/>
        <v>0</v>
      </c>
      <c r="R24" s="44">
        <f t="shared" si="3"/>
        <v>0</v>
      </c>
      <c r="S24" s="44">
        <f t="shared" si="3"/>
        <v>0</v>
      </c>
      <c r="T24" s="44">
        <f t="shared" si="3"/>
        <v>95</v>
      </c>
      <c r="U24" s="45">
        <f>((T24+Q24+N24-R24)+(O24*2))/E24</f>
        <v>0.39583333333333331</v>
      </c>
      <c r="V24" s="46">
        <v>382</v>
      </c>
      <c r="W24" s="46" t="s">
        <v>82</v>
      </c>
      <c r="X24" s="58" t="s">
        <v>98</v>
      </c>
      <c r="Y24" s="69">
        <v>1341</v>
      </c>
      <c r="Z24" s="47"/>
      <c r="AA24" s="43" t="s">
        <v>99</v>
      </c>
      <c r="AB24" s="71" t="s">
        <v>256</v>
      </c>
    </row>
    <row r="25" spans="1:28" x14ac:dyDescent="0.3">
      <c r="A25" s="1"/>
      <c r="B25" s="1"/>
      <c r="C25" s="1"/>
      <c r="D25" s="1"/>
      <c r="F25" s="48" t="s">
        <v>41</v>
      </c>
      <c r="G25" s="49">
        <f>F24/G24</f>
        <v>0.41025641025641024</v>
      </c>
      <c r="H25" s="27"/>
      <c r="I25" s="1"/>
      <c r="J25" s="48" t="s">
        <v>42</v>
      </c>
      <c r="K25" s="50">
        <f>J24/K24</f>
        <v>0.70454545454545459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28"/>
    </row>
    <row r="33" spans="1:28" x14ac:dyDescent="0.3">
      <c r="B33" s="1"/>
      <c r="C33" s="32" t="s">
        <v>70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7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69</v>
      </c>
      <c r="C35" s="27" t="s">
        <v>57</v>
      </c>
      <c r="D35" s="38">
        <v>20</v>
      </c>
      <c r="E35" s="83"/>
      <c r="F35" s="83"/>
      <c r="G35" s="83"/>
      <c r="H35" s="27"/>
      <c r="I35" s="27"/>
      <c r="J35" s="83"/>
      <c r="K35" s="83"/>
      <c r="L35" s="83"/>
      <c r="M35" s="83"/>
      <c r="N35" s="27">
        <f>SUM(L35:M35)</f>
        <v>0</v>
      </c>
      <c r="O35" s="83"/>
      <c r="P35" s="85"/>
      <c r="Q35" s="83"/>
      <c r="R35" s="83"/>
      <c r="S35" s="83"/>
      <c r="T35" s="27">
        <v>2</v>
      </c>
      <c r="U35" s="40" t="str">
        <f>IFERROR(((T35+Q35+N35-R35)+(O35*2))/E35,"")</f>
        <v/>
      </c>
      <c r="V35" s="22">
        <v>382</v>
      </c>
      <c r="W35" s="22" t="s">
        <v>97</v>
      </c>
      <c r="X35" s="22" t="s">
        <v>83</v>
      </c>
      <c r="Y35" s="66">
        <v>1341</v>
      </c>
      <c r="Z35" s="41"/>
      <c r="AA35" s="1" t="s">
        <v>188</v>
      </c>
      <c r="AB35" s="28" t="s">
        <v>257</v>
      </c>
    </row>
    <row r="36" spans="1:28" x14ac:dyDescent="0.3">
      <c r="A36" s="1" t="s">
        <v>46</v>
      </c>
      <c r="B36" s="1" t="s">
        <v>69</v>
      </c>
      <c r="C36" s="27" t="s">
        <v>190</v>
      </c>
      <c r="D36" s="38">
        <v>7</v>
      </c>
      <c r="E36" s="83"/>
      <c r="F36" s="83"/>
      <c r="G36" s="83"/>
      <c r="H36" s="27"/>
      <c r="I36" s="27"/>
      <c r="J36" s="83"/>
      <c r="K36" s="83"/>
      <c r="L36" s="83"/>
      <c r="M36" s="83"/>
      <c r="N36" s="27">
        <f t="shared" ref="N36:N42" si="4">SUM(L36:M36)</f>
        <v>0</v>
      </c>
      <c r="O36" s="85"/>
      <c r="P36" s="85"/>
      <c r="Q36" s="85"/>
      <c r="R36" s="85"/>
      <c r="S36" s="85"/>
      <c r="T36" s="39">
        <v>2</v>
      </c>
      <c r="U36" s="40" t="str">
        <f t="shared" ref="U36:U45" si="5">IFERROR(((T36+Q36+N36-R36)+(O36*2))/E36,"")</f>
        <v/>
      </c>
      <c r="V36" s="22">
        <v>382</v>
      </c>
      <c r="W36" s="22" t="s">
        <v>97</v>
      </c>
      <c r="X36" s="22" t="s">
        <v>83</v>
      </c>
      <c r="Y36" s="66">
        <v>1341</v>
      </c>
      <c r="Z36" s="41"/>
      <c r="AA36" s="1" t="s">
        <v>188</v>
      </c>
      <c r="AB36" s="28" t="s">
        <v>257</v>
      </c>
    </row>
    <row r="37" spans="1:28" x14ac:dyDescent="0.3">
      <c r="A37" s="1" t="s">
        <v>46</v>
      </c>
      <c r="B37" s="1" t="s">
        <v>69</v>
      </c>
      <c r="C37" s="27" t="s">
        <v>191</v>
      </c>
      <c r="D37" s="38">
        <v>6</v>
      </c>
      <c r="E37" s="83"/>
      <c r="F37" s="83"/>
      <c r="G37" s="83"/>
      <c r="H37" s="27"/>
      <c r="I37" s="27"/>
      <c r="J37" s="83"/>
      <c r="K37" s="83"/>
      <c r="L37" s="83"/>
      <c r="M37" s="83"/>
      <c r="N37" s="27">
        <f t="shared" si="4"/>
        <v>0</v>
      </c>
      <c r="O37" s="85"/>
      <c r="P37" s="85"/>
      <c r="Q37" s="85"/>
      <c r="R37" s="85"/>
      <c r="S37" s="85"/>
      <c r="T37" s="39">
        <v>2</v>
      </c>
      <c r="U37" s="40" t="str">
        <f t="shared" si="5"/>
        <v/>
      </c>
      <c r="V37" s="22">
        <v>382</v>
      </c>
      <c r="W37" s="22" t="s">
        <v>97</v>
      </c>
      <c r="X37" s="22" t="s">
        <v>83</v>
      </c>
      <c r="Y37" s="66">
        <v>1341</v>
      </c>
      <c r="Z37" s="41"/>
      <c r="AA37" s="1" t="s">
        <v>188</v>
      </c>
      <c r="AB37" s="28" t="s">
        <v>257</v>
      </c>
    </row>
    <row r="38" spans="1:28" x14ac:dyDescent="0.3">
      <c r="A38" s="1" t="s">
        <v>46</v>
      </c>
      <c r="B38" s="1" t="s">
        <v>69</v>
      </c>
      <c r="C38" s="27" t="s">
        <v>479</v>
      </c>
      <c r="D38" s="38">
        <v>22</v>
      </c>
      <c r="E38" s="83" t="s">
        <v>372</v>
      </c>
      <c r="F38" s="83"/>
      <c r="G38" s="83"/>
      <c r="H38" s="27"/>
      <c r="I38" s="27"/>
      <c r="J38" s="83"/>
      <c r="K38" s="83"/>
      <c r="L38" s="83"/>
      <c r="M38" s="83"/>
      <c r="N38" s="27"/>
      <c r="O38" s="85"/>
      <c r="P38" s="85"/>
      <c r="Q38" s="85"/>
      <c r="R38" s="85"/>
      <c r="S38" s="85"/>
      <c r="T38" s="39"/>
      <c r="U38" s="40"/>
      <c r="V38" s="22">
        <v>382</v>
      </c>
      <c r="W38" s="22" t="s">
        <v>97</v>
      </c>
      <c r="X38" s="22" t="s">
        <v>83</v>
      </c>
      <c r="Y38" s="66">
        <v>1341</v>
      </c>
      <c r="Z38" s="41"/>
      <c r="AA38" s="1" t="s">
        <v>188</v>
      </c>
      <c r="AB38" s="28" t="s">
        <v>257</v>
      </c>
    </row>
    <row r="39" spans="1:28" x14ac:dyDescent="0.3">
      <c r="A39" s="1" t="s">
        <v>46</v>
      </c>
      <c r="B39" s="1" t="s">
        <v>69</v>
      </c>
      <c r="C39" s="27" t="s">
        <v>192</v>
      </c>
      <c r="D39" s="38">
        <v>50</v>
      </c>
      <c r="E39" s="83"/>
      <c r="F39" s="83"/>
      <c r="G39" s="83"/>
      <c r="H39" s="27"/>
      <c r="I39" s="27"/>
      <c r="J39" s="83"/>
      <c r="K39" s="83"/>
      <c r="L39" s="83"/>
      <c r="M39" s="83"/>
      <c r="N39" s="27">
        <f t="shared" si="4"/>
        <v>0</v>
      </c>
      <c r="O39" s="85"/>
      <c r="P39" s="85"/>
      <c r="Q39" s="85"/>
      <c r="R39" s="85"/>
      <c r="S39" s="85"/>
      <c r="T39" s="39">
        <v>23</v>
      </c>
      <c r="U39" s="40" t="str">
        <f t="shared" si="5"/>
        <v/>
      </c>
      <c r="V39" s="22">
        <v>382</v>
      </c>
      <c r="W39" s="22" t="s">
        <v>97</v>
      </c>
      <c r="X39" s="22" t="s">
        <v>83</v>
      </c>
      <c r="Y39" s="66">
        <v>1341</v>
      </c>
      <c r="Z39" s="41"/>
      <c r="AA39" s="1" t="s">
        <v>188</v>
      </c>
      <c r="AB39" s="28" t="s">
        <v>257</v>
      </c>
    </row>
    <row r="40" spans="1:28" x14ac:dyDescent="0.3">
      <c r="A40" s="1" t="s">
        <v>46</v>
      </c>
      <c r="B40" s="1" t="s">
        <v>69</v>
      </c>
      <c r="C40" s="27" t="s">
        <v>193</v>
      </c>
      <c r="D40" s="38">
        <v>1</v>
      </c>
      <c r="E40" s="83"/>
      <c r="F40" s="83"/>
      <c r="G40" s="83"/>
      <c r="H40" s="27"/>
      <c r="I40" s="27"/>
      <c r="J40" s="83"/>
      <c r="K40" s="83"/>
      <c r="L40" s="83"/>
      <c r="M40" s="83"/>
      <c r="N40" s="27">
        <f t="shared" si="4"/>
        <v>0</v>
      </c>
      <c r="O40" s="85"/>
      <c r="P40" s="85"/>
      <c r="Q40" s="85"/>
      <c r="R40" s="85"/>
      <c r="S40" s="85"/>
      <c r="T40" s="39">
        <v>10</v>
      </c>
      <c r="U40" s="40" t="str">
        <f t="shared" si="5"/>
        <v/>
      </c>
      <c r="V40" s="22">
        <v>382</v>
      </c>
      <c r="W40" s="22" t="s">
        <v>97</v>
      </c>
      <c r="X40" s="22" t="s">
        <v>83</v>
      </c>
      <c r="Y40" s="66">
        <v>1341</v>
      </c>
      <c r="Z40" s="41"/>
      <c r="AA40" s="1" t="s">
        <v>188</v>
      </c>
      <c r="AB40" s="28" t="s">
        <v>257</v>
      </c>
    </row>
    <row r="41" spans="1:28" x14ac:dyDescent="0.3">
      <c r="A41" s="1" t="s">
        <v>46</v>
      </c>
      <c r="B41" s="1" t="s">
        <v>69</v>
      </c>
      <c r="C41" s="27" t="s">
        <v>480</v>
      </c>
      <c r="D41" s="84"/>
      <c r="E41" s="83" t="s">
        <v>372</v>
      </c>
      <c r="F41" s="83"/>
      <c r="G41" s="83"/>
      <c r="H41" s="27"/>
      <c r="I41" s="27"/>
      <c r="J41" s="83"/>
      <c r="K41" s="83"/>
      <c r="L41" s="83"/>
      <c r="M41" s="83"/>
      <c r="N41" s="27"/>
      <c r="O41" s="85"/>
      <c r="P41" s="85"/>
      <c r="Q41" s="85"/>
      <c r="R41" s="85"/>
      <c r="S41" s="85"/>
      <c r="T41" s="39"/>
      <c r="U41" s="40"/>
      <c r="V41" s="22">
        <v>382</v>
      </c>
      <c r="W41" s="22" t="s">
        <v>97</v>
      </c>
      <c r="X41" s="22" t="s">
        <v>83</v>
      </c>
      <c r="Y41" s="66">
        <v>1341</v>
      </c>
      <c r="Z41" s="41"/>
      <c r="AA41" s="1" t="s">
        <v>188</v>
      </c>
      <c r="AB41" s="28" t="s">
        <v>257</v>
      </c>
    </row>
    <row r="42" spans="1:28" x14ac:dyDescent="0.3">
      <c r="A42" s="1" t="s">
        <v>46</v>
      </c>
      <c r="B42" s="1" t="s">
        <v>69</v>
      </c>
      <c r="C42" s="27" t="s">
        <v>194</v>
      </c>
      <c r="D42" s="38">
        <v>12</v>
      </c>
      <c r="E42" s="83"/>
      <c r="F42" s="83"/>
      <c r="G42" s="83"/>
      <c r="H42" s="27"/>
      <c r="I42" s="27"/>
      <c r="J42" s="83"/>
      <c r="K42" s="83"/>
      <c r="L42" s="83"/>
      <c r="M42" s="83"/>
      <c r="N42" s="27">
        <f t="shared" si="4"/>
        <v>0</v>
      </c>
      <c r="O42" s="85"/>
      <c r="P42" s="85"/>
      <c r="Q42" s="85"/>
      <c r="R42" s="85"/>
      <c r="S42" s="85"/>
      <c r="T42" s="39">
        <v>22</v>
      </c>
      <c r="U42" s="40" t="str">
        <f t="shared" si="5"/>
        <v/>
      </c>
      <c r="V42" s="22">
        <v>382</v>
      </c>
      <c r="W42" s="22" t="s">
        <v>97</v>
      </c>
      <c r="X42" s="22" t="s">
        <v>83</v>
      </c>
      <c r="Y42" s="66">
        <v>1341</v>
      </c>
      <c r="Z42" s="41"/>
      <c r="AA42" s="1" t="s">
        <v>188</v>
      </c>
      <c r="AB42" s="28" t="s">
        <v>257</v>
      </c>
    </row>
    <row r="43" spans="1:28" x14ac:dyDescent="0.3">
      <c r="A43" s="1" t="s">
        <v>46</v>
      </c>
      <c r="B43" s="1" t="s">
        <v>69</v>
      </c>
      <c r="C43" s="27" t="s">
        <v>195</v>
      </c>
      <c r="D43" s="38">
        <v>11</v>
      </c>
      <c r="E43" s="83"/>
      <c r="F43" s="83"/>
      <c r="G43" s="83"/>
      <c r="H43" s="27"/>
      <c r="I43" s="27"/>
      <c r="J43" s="83"/>
      <c r="K43" s="83"/>
      <c r="L43" s="83"/>
      <c r="M43" s="83"/>
      <c r="N43" s="27">
        <f>SUM(L43:M43)</f>
        <v>0</v>
      </c>
      <c r="O43" s="85"/>
      <c r="P43" s="85"/>
      <c r="Q43" s="85"/>
      <c r="R43" s="85"/>
      <c r="S43" s="85"/>
      <c r="T43" s="39">
        <v>2</v>
      </c>
      <c r="U43" s="40" t="str">
        <f t="shared" si="5"/>
        <v/>
      </c>
      <c r="V43" s="22">
        <v>382</v>
      </c>
      <c r="W43" s="22" t="s">
        <v>97</v>
      </c>
      <c r="X43" s="22" t="s">
        <v>83</v>
      </c>
      <c r="Y43" s="66">
        <v>1341</v>
      </c>
      <c r="Z43" s="41"/>
      <c r="AA43" s="1" t="s">
        <v>188</v>
      </c>
      <c r="AB43" s="28" t="s">
        <v>257</v>
      </c>
    </row>
    <row r="44" spans="1:28" x14ac:dyDescent="0.3">
      <c r="A44" s="1" t="s">
        <v>46</v>
      </c>
      <c r="B44" s="1" t="s">
        <v>69</v>
      </c>
      <c r="C44" s="27" t="s">
        <v>196</v>
      </c>
      <c r="D44" s="38">
        <v>44</v>
      </c>
      <c r="E44" s="83"/>
      <c r="F44" s="83"/>
      <c r="G44" s="83"/>
      <c r="H44" s="27"/>
      <c r="I44" s="27"/>
      <c r="J44" s="83"/>
      <c r="K44" s="83"/>
      <c r="L44" s="83"/>
      <c r="M44" s="83"/>
      <c r="N44" s="27">
        <f>SUM(L44:M44)</f>
        <v>0</v>
      </c>
      <c r="O44" s="85"/>
      <c r="P44" s="85"/>
      <c r="Q44" s="85"/>
      <c r="R44" s="85"/>
      <c r="S44" s="85"/>
      <c r="T44" s="39">
        <v>19</v>
      </c>
      <c r="U44" s="40" t="str">
        <f t="shared" si="5"/>
        <v/>
      </c>
      <c r="V44" s="22">
        <v>382</v>
      </c>
      <c r="W44" s="22" t="s">
        <v>97</v>
      </c>
      <c r="X44" s="22" t="s">
        <v>83</v>
      </c>
      <c r="Y44" s="66">
        <v>1341</v>
      </c>
      <c r="Z44" s="41"/>
      <c r="AA44" s="1" t="s">
        <v>188</v>
      </c>
      <c r="AB44" s="28" t="s">
        <v>257</v>
      </c>
    </row>
    <row r="45" spans="1:28" x14ac:dyDescent="0.3">
      <c r="A45" s="1" t="s">
        <v>46</v>
      </c>
      <c r="B45" s="1" t="s">
        <v>69</v>
      </c>
      <c r="C45" s="27" t="s">
        <v>197</v>
      </c>
      <c r="D45" s="38">
        <v>10</v>
      </c>
      <c r="E45" s="83"/>
      <c r="F45" s="83"/>
      <c r="G45" s="83"/>
      <c r="H45" s="27"/>
      <c r="I45" s="27"/>
      <c r="J45" s="83"/>
      <c r="K45" s="83"/>
      <c r="L45" s="83"/>
      <c r="M45" s="83"/>
      <c r="N45" s="27">
        <f>SUM(L45:M45)</f>
        <v>0</v>
      </c>
      <c r="O45" s="85"/>
      <c r="P45" s="85"/>
      <c r="Q45" s="85"/>
      <c r="R45" s="85"/>
      <c r="S45" s="85"/>
      <c r="T45" s="39">
        <v>8</v>
      </c>
      <c r="U45" s="40" t="str">
        <f t="shared" si="5"/>
        <v/>
      </c>
      <c r="V45" s="22">
        <v>382</v>
      </c>
      <c r="W45" s="22" t="s">
        <v>97</v>
      </c>
      <c r="X45" s="22" t="s">
        <v>83</v>
      </c>
      <c r="Y45" s="66">
        <v>1341</v>
      </c>
      <c r="Z45" s="41"/>
      <c r="AA45" s="1" t="s">
        <v>188</v>
      </c>
      <c r="AB45" s="28" t="s">
        <v>257</v>
      </c>
    </row>
    <row r="46" spans="1:28" x14ac:dyDescent="0.3">
      <c r="A46" s="1" t="s">
        <v>46</v>
      </c>
      <c r="B46" s="1" t="s">
        <v>69</v>
      </c>
      <c r="C46" s="55" t="s">
        <v>39</v>
      </c>
      <c r="D46" s="1"/>
      <c r="E46" s="55">
        <v>240</v>
      </c>
      <c r="F46" s="55">
        <v>39</v>
      </c>
      <c r="G46" s="55">
        <v>103</v>
      </c>
      <c r="H46" s="55"/>
      <c r="I46" s="55"/>
      <c r="J46" s="55">
        <v>12</v>
      </c>
      <c r="K46" s="55">
        <v>14</v>
      </c>
      <c r="L46" s="55"/>
      <c r="M46" s="55"/>
      <c r="N46" s="55"/>
      <c r="O46" s="55"/>
      <c r="P46" s="55">
        <v>28</v>
      </c>
      <c r="Q46" s="55"/>
      <c r="R46" s="42"/>
      <c r="S46" s="42"/>
      <c r="T46" s="42"/>
      <c r="U46" s="40" t="str">
        <f t="shared" ref="U46" si="6">_xlfn.IFNA("",((T46+Q46+N46-R46)+(O46*2))/E46)</f>
        <v/>
      </c>
      <c r="V46" s="22">
        <v>382</v>
      </c>
      <c r="W46" s="22" t="s">
        <v>97</v>
      </c>
      <c r="X46" s="22" t="s">
        <v>83</v>
      </c>
      <c r="Y46" s="66">
        <v>1341</v>
      </c>
      <c r="Z46" s="41"/>
      <c r="AA46" s="1" t="s">
        <v>188</v>
      </c>
      <c r="AB46" s="28" t="s">
        <v>257</v>
      </c>
    </row>
    <row r="47" spans="1:28" x14ac:dyDescent="0.3">
      <c r="A47" s="43" t="s">
        <v>46</v>
      </c>
      <c r="B47" s="43" t="s">
        <v>69</v>
      </c>
      <c r="C47" s="44" t="s">
        <v>40</v>
      </c>
      <c r="D47" s="43"/>
      <c r="E47" s="44">
        <f t="shared" ref="E47:T47" si="7">SUM(E35:E46)</f>
        <v>240</v>
      </c>
      <c r="F47" s="44">
        <f t="shared" si="7"/>
        <v>39</v>
      </c>
      <c r="G47" s="44">
        <f t="shared" si="7"/>
        <v>103</v>
      </c>
      <c r="H47" s="44">
        <f t="shared" si="7"/>
        <v>0</v>
      </c>
      <c r="I47" s="44">
        <f t="shared" si="7"/>
        <v>0</v>
      </c>
      <c r="J47" s="44">
        <f t="shared" si="7"/>
        <v>12</v>
      </c>
      <c r="K47" s="44">
        <f t="shared" si="7"/>
        <v>14</v>
      </c>
      <c r="L47" s="44">
        <f t="shared" si="7"/>
        <v>0</v>
      </c>
      <c r="M47" s="44">
        <f t="shared" si="7"/>
        <v>0</v>
      </c>
      <c r="N47" s="44">
        <f t="shared" si="7"/>
        <v>0</v>
      </c>
      <c r="O47" s="44">
        <f t="shared" si="7"/>
        <v>0</v>
      </c>
      <c r="P47" s="44">
        <f t="shared" si="7"/>
        <v>28</v>
      </c>
      <c r="Q47" s="44">
        <f t="shared" si="7"/>
        <v>0</v>
      </c>
      <c r="R47" s="44">
        <f t="shared" si="7"/>
        <v>0</v>
      </c>
      <c r="S47" s="44">
        <f t="shared" si="7"/>
        <v>0</v>
      </c>
      <c r="T47" s="44">
        <f t="shared" si="7"/>
        <v>90</v>
      </c>
      <c r="U47" s="45">
        <f>((T47+Q47+N47-R47)+(O47*2))/E47</f>
        <v>0.375</v>
      </c>
      <c r="V47" s="46">
        <v>382</v>
      </c>
      <c r="W47" s="46" t="s">
        <v>97</v>
      </c>
      <c r="X47" s="46" t="s">
        <v>83</v>
      </c>
      <c r="Y47" s="67">
        <v>1341</v>
      </c>
      <c r="Z47" s="47"/>
      <c r="AA47" s="43" t="s">
        <v>188</v>
      </c>
      <c r="AB47" s="71" t="s">
        <v>257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0.37864077669902912</v>
      </c>
      <c r="H48" s="27"/>
      <c r="I48" s="1"/>
      <c r="J48" s="48" t="s">
        <v>42</v>
      </c>
      <c r="K48" s="50">
        <f>J47/K47</f>
        <v>0.8571428571428571</v>
      </c>
      <c r="L48" s="1"/>
      <c r="M48" s="39" t="s">
        <v>43</v>
      </c>
      <c r="N48" s="51"/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28"/>
    </row>
  </sheetData>
  <pageMargins left="0.25" right="0.25" top="0.75" bottom="0.75" header="0.3" footer="0.3"/>
  <pageSetup scale="6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DF43-375B-4F52-B73D-9492AC78EFF2}">
  <sheetPr>
    <tabColor rgb="FF92D050"/>
    <pageSetUpPr fitToPage="1"/>
  </sheetPr>
  <dimension ref="A1:AB50"/>
  <sheetViews>
    <sheetView workbookViewId="0">
      <selection activeCell="P14" sqref="P14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0" t="s">
        <v>367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29586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258</v>
      </c>
      <c r="K4" s="16" t="s">
        <v>45</v>
      </c>
      <c r="L4" s="17"/>
      <c r="M4" s="18"/>
      <c r="N4" s="19">
        <v>26</v>
      </c>
      <c r="O4" s="19">
        <v>26</v>
      </c>
      <c r="P4" s="19">
        <v>32</v>
      </c>
      <c r="Q4" s="19">
        <v>27</v>
      </c>
      <c r="R4" s="20"/>
      <c r="S4" s="21">
        <f>SUM(N4:R4)</f>
        <v>111</v>
      </c>
      <c r="T4" s="22">
        <v>383</v>
      </c>
    </row>
    <row r="5" spans="1:28" x14ac:dyDescent="0.3">
      <c r="B5" s="1"/>
      <c r="C5" s="6" t="s">
        <v>215</v>
      </c>
      <c r="D5" s="7" t="s">
        <v>6</v>
      </c>
      <c r="E5" s="1"/>
      <c r="F5" s="1"/>
      <c r="G5" s="1"/>
      <c r="J5" s="15" t="s">
        <v>259</v>
      </c>
      <c r="K5" s="16" t="s">
        <v>72</v>
      </c>
      <c r="L5" s="17"/>
      <c r="M5" s="18"/>
      <c r="N5" s="19">
        <v>17</v>
      </c>
      <c r="O5" s="19">
        <v>35</v>
      </c>
      <c r="P5" s="19">
        <v>23</v>
      </c>
      <c r="Q5" s="19">
        <v>39</v>
      </c>
      <c r="R5" s="20"/>
      <c r="S5" s="21">
        <f>SUM(N5:R5)</f>
        <v>114</v>
      </c>
      <c r="T5" s="22">
        <v>383</v>
      </c>
      <c r="U5" s="1"/>
      <c r="V5" s="1"/>
      <c r="W5" s="1"/>
    </row>
    <row r="6" spans="1:28" x14ac:dyDescent="0.3">
      <c r="C6" s="23">
        <v>3106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363</v>
      </c>
      <c r="D7" s="7" t="s">
        <v>8</v>
      </c>
      <c r="G7" s="1"/>
      <c r="S7" s="1"/>
      <c r="T7" s="25" t="s">
        <v>9</v>
      </c>
      <c r="U7" s="1"/>
      <c r="V7" s="26">
        <v>383</v>
      </c>
      <c r="W7" s="1"/>
    </row>
    <row r="8" spans="1:28" x14ac:dyDescent="0.3">
      <c r="B8" s="1"/>
      <c r="C8" s="24" t="s">
        <v>364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9.0277777777777776E-2</v>
      </c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8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71</v>
      </c>
      <c r="B13" s="1" t="s">
        <v>46</v>
      </c>
      <c r="C13" s="27" t="s">
        <v>47</v>
      </c>
      <c r="D13" s="38">
        <v>32</v>
      </c>
      <c r="E13" s="27">
        <v>6</v>
      </c>
      <c r="F13" s="27">
        <v>1</v>
      </c>
      <c r="G13" s="27">
        <v>2</v>
      </c>
      <c r="H13" s="27"/>
      <c r="I13" s="27"/>
      <c r="J13" s="27">
        <v>3</v>
      </c>
      <c r="K13" s="27">
        <v>3</v>
      </c>
      <c r="L13" s="27">
        <v>2</v>
      </c>
      <c r="M13" s="27">
        <v>1</v>
      </c>
      <c r="N13" s="27">
        <f>SUM(L13:M13)</f>
        <v>3</v>
      </c>
      <c r="O13" s="27">
        <v>2</v>
      </c>
      <c r="P13" s="39">
        <v>2</v>
      </c>
      <c r="Q13" s="27">
        <v>0</v>
      </c>
      <c r="R13" s="27">
        <v>1</v>
      </c>
      <c r="S13" s="27">
        <v>1</v>
      </c>
      <c r="T13" s="27">
        <f>+(F13*2)+J13</f>
        <v>5</v>
      </c>
      <c r="U13" s="40">
        <f>IFERROR(((T13+Q13+N13-R13)+(O13*2))/E13,"")</f>
        <v>1.8333333333333333</v>
      </c>
      <c r="V13" s="22">
        <v>383</v>
      </c>
      <c r="W13" s="22" t="s">
        <v>82</v>
      </c>
      <c r="X13" s="22" t="s">
        <v>83</v>
      </c>
      <c r="Y13" s="66">
        <v>3106</v>
      </c>
      <c r="Z13" s="41"/>
      <c r="AA13" s="1" t="s">
        <v>99</v>
      </c>
      <c r="AB13" s="28" t="s">
        <v>260</v>
      </c>
    </row>
    <row r="14" spans="1:28" x14ac:dyDescent="0.3">
      <c r="A14" s="1" t="s">
        <v>71</v>
      </c>
      <c r="B14" s="1" t="s">
        <v>46</v>
      </c>
      <c r="C14" s="27" t="s">
        <v>48</v>
      </c>
      <c r="D14" s="38">
        <v>10</v>
      </c>
      <c r="E14" s="27">
        <v>36</v>
      </c>
      <c r="F14" s="27">
        <v>4</v>
      </c>
      <c r="G14" s="27">
        <v>10</v>
      </c>
      <c r="H14" s="27"/>
      <c r="I14" s="27"/>
      <c r="J14" s="27">
        <v>0</v>
      </c>
      <c r="K14" s="27">
        <v>0</v>
      </c>
      <c r="L14" s="27">
        <v>1</v>
      </c>
      <c r="M14" s="27">
        <v>4</v>
      </c>
      <c r="N14" s="27">
        <f t="shared" ref="N14" si="0">SUM(L14:M14)</f>
        <v>5</v>
      </c>
      <c r="O14" s="39">
        <v>7</v>
      </c>
      <c r="P14" s="55">
        <v>6</v>
      </c>
      <c r="Q14" s="39">
        <v>3</v>
      </c>
      <c r="R14" s="39">
        <v>4</v>
      </c>
      <c r="S14" s="39">
        <v>0</v>
      </c>
      <c r="T14" s="27">
        <f t="shared" ref="T14:T22" si="1">+(F14*2)+J14</f>
        <v>8</v>
      </c>
      <c r="U14" s="40">
        <f t="shared" ref="U14:U22" si="2">IFERROR(((T14+Q14+N14-R14)+(O14*2))/E14,"")</f>
        <v>0.72222222222222221</v>
      </c>
      <c r="V14" s="22">
        <v>383</v>
      </c>
      <c r="W14" s="22" t="s">
        <v>82</v>
      </c>
      <c r="X14" s="22" t="s">
        <v>83</v>
      </c>
      <c r="Y14" s="66">
        <v>3106</v>
      </c>
      <c r="Z14" s="41"/>
      <c r="AA14" s="1" t="s">
        <v>99</v>
      </c>
      <c r="AB14" s="28" t="s">
        <v>260</v>
      </c>
    </row>
    <row r="15" spans="1:28" x14ac:dyDescent="0.3">
      <c r="A15" s="1" t="s">
        <v>71</v>
      </c>
      <c r="B15" s="1" t="s">
        <v>46</v>
      </c>
      <c r="C15" s="27" t="s">
        <v>49</v>
      </c>
      <c r="D15" s="38">
        <v>44</v>
      </c>
      <c r="E15" s="27">
        <v>28</v>
      </c>
      <c r="F15" s="27">
        <v>3</v>
      </c>
      <c r="G15" s="27">
        <v>15</v>
      </c>
      <c r="H15" s="27"/>
      <c r="I15" s="27"/>
      <c r="J15" s="27">
        <v>5</v>
      </c>
      <c r="K15" s="27">
        <v>6</v>
      </c>
      <c r="L15" s="27">
        <v>0</v>
      </c>
      <c r="M15" s="27">
        <v>6</v>
      </c>
      <c r="N15" s="27">
        <f t="shared" ref="N15:N17" si="3">SUM(L15:M15)</f>
        <v>6</v>
      </c>
      <c r="O15" s="39">
        <v>3</v>
      </c>
      <c r="P15" s="39">
        <v>5</v>
      </c>
      <c r="Q15" s="39">
        <v>0</v>
      </c>
      <c r="R15" s="39">
        <v>3</v>
      </c>
      <c r="S15" s="39">
        <v>0</v>
      </c>
      <c r="T15" s="27">
        <f t="shared" si="1"/>
        <v>11</v>
      </c>
      <c r="U15" s="40">
        <f t="shared" si="2"/>
        <v>0.7142857142857143</v>
      </c>
      <c r="V15" s="22">
        <v>383</v>
      </c>
      <c r="W15" s="22" t="s">
        <v>82</v>
      </c>
      <c r="X15" s="22" t="s">
        <v>83</v>
      </c>
      <c r="Y15" s="66">
        <v>3106</v>
      </c>
      <c r="Z15" s="41"/>
      <c r="AA15" s="1" t="s">
        <v>99</v>
      </c>
      <c r="AB15" s="28" t="s">
        <v>260</v>
      </c>
    </row>
    <row r="16" spans="1:28" x14ac:dyDescent="0.3">
      <c r="A16" s="1" t="s">
        <v>71</v>
      </c>
      <c r="B16" s="1" t="s">
        <v>46</v>
      </c>
      <c r="C16" s="27" t="s">
        <v>50</v>
      </c>
      <c r="D16" s="38">
        <v>30</v>
      </c>
      <c r="E16" s="27">
        <v>32</v>
      </c>
      <c r="F16" s="27">
        <v>4</v>
      </c>
      <c r="G16" s="27">
        <v>9</v>
      </c>
      <c r="H16" s="27">
        <v>0</v>
      </c>
      <c r="I16" s="27">
        <v>1</v>
      </c>
      <c r="J16" s="27">
        <v>7</v>
      </c>
      <c r="K16" s="27">
        <v>8</v>
      </c>
      <c r="L16" s="27">
        <v>3</v>
      </c>
      <c r="M16" s="27">
        <v>2</v>
      </c>
      <c r="N16" s="27">
        <f t="shared" si="3"/>
        <v>5</v>
      </c>
      <c r="O16" s="39">
        <v>1</v>
      </c>
      <c r="P16" s="39">
        <v>3</v>
      </c>
      <c r="Q16" s="39">
        <v>3</v>
      </c>
      <c r="R16" s="39">
        <v>5</v>
      </c>
      <c r="S16" s="39">
        <v>0</v>
      </c>
      <c r="T16" s="27">
        <f t="shared" si="1"/>
        <v>15</v>
      </c>
      <c r="U16" s="40">
        <f t="shared" si="2"/>
        <v>0.625</v>
      </c>
      <c r="V16" s="22">
        <v>383</v>
      </c>
      <c r="W16" s="22" t="s">
        <v>82</v>
      </c>
      <c r="X16" s="22" t="s">
        <v>83</v>
      </c>
      <c r="Y16" s="66">
        <v>3106</v>
      </c>
      <c r="Z16" s="41"/>
      <c r="AA16" s="1" t="s">
        <v>99</v>
      </c>
      <c r="AB16" s="28" t="s">
        <v>260</v>
      </c>
    </row>
    <row r="17" spans="1:28" x14ac:dyDescent="0.3">
      <c r="A17" s="1" t="s">
        <v>71</v>
      </c>
      <c r="B17" s="1" t="s">
        <v>46</v>
      </c>
      <c r="C17" s="27" t="s">
        <v>52</v>
      </c>
      <c r="D17" s="38">
        <v>11</v>
      </c>
      <c r="E17" s="27">
        <v>24</v>
      </c>
      <c r="F17" s="27">
        <v>6</v>
      </c>
      <c r="G17" s="27">
        <v>8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3"/>
        <v>1</v>
      </c>
      <c r="O17" s="39">
        <v>0</v>
      </c>
      <c r="P17" s="39">
        <v>1</v>
      </c>
      <c r="Q17" s="39">
        <v>0</v>
      </c>
      <c r="R17" s="39">
        <v>3</v>
      </c>
      <c r="S17" s="39">
        <v>0</v>
      </c>
      <c r="T17" s="27">
        <f t="shared" si="1"/>
        <v>12</v>
      </c>
      <c r="U17" s="40">
        <f t="shared" si="2"/>
        <v>0.41666666666666669</v>
      </c>
      <c r="V17" s="22">
        <v>383</v>
      </c>
      <c r="W17" s="22" t="s">
        <v>82</v>
      </c>
      <c r="X17" s="22" t="s">
        <v>83</v>
      </c>
      <c r="Y17" s="66">
        <v>3106</v>
      </c>
      <c r="Z17" s="41"/>
      <c r="AA17" s="1" t="s">
        <v>99</v>
      </c>
      <c r="AB17" s="28" t="s">
        <v>260</v>
      </c>
    </row>
    <row r="18" spans="1:28" x14ac:dyDescent="0.3">
      <c r="A18" s="1" t="s">
        <v>71</v>
      </c>
      <c r="B18" s="1" t="s">
        <v>46</v>
      </c>
      <c r="C18" s="27" t="s">
        <v>58</v>
      </c>
      <c r="D18" s="38">
        <v>55</v>
      </c>
      <c r="E18" s="27" t="s">
        <v>477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 t="str">
        <f t="shared" si="2"/>
        <v/>
      </c>
      <c r="V18" s="22">
        <v>383</v>
      </c>
      <c r="W18" s="22" t="s">
        <v>82</v>
      </c>
      <c r="X18" s="22" t="s">
        <v>83</v>
      </c>
      <c r="Y18" s="66">
        <v>3106</v>
      </c>
      <c r="Z18" s="41"/>
      <c r="AA18" s="1" t="s">
        <v>99</v>
      </c>
      <c r="AB18" s="28" t="s">
        <v>260</v>
      </c>
    </row>
    <row r="19" spans="1:28" x14ac:dyDescent="0.3">
      <c r="A19" s="1" t="s">
        <v>71</v>
      </c>
      <c r="B19" s="1" t="s">
        <v>46</v>
      </c>
      <c r="C19" s="27" t="s">
        <v>53</v>
      </c>
      <c r="D19" s="38">
        <v>31</v>
      </c>
      <c r="E19" s="27">
        <v>35</v>
      </c>
      <c r="F19" s="27">
        <v>9</v>
      </c>
      <c r="G19" s="27">
        <v>21</v>
      </c>
      <c r="H19" s="27"/>
      <c r="I19" s="27"/>
      <c r="J19" s="27">
        <v>0</v>
      </c>
      <c r="K19" s="27">
        <v>1</v>
      </c>
      <c r="L19" s="27">
        <v>5</v>
      </c>
      <c r="M19" s="27">
        <v>6</v>
      </c>
      <c r="N19" s="27">
        <f t="shared" ref="N19:N22" si="4">SUM(L19:M19)</f>
        <v>11</v>
      </c>
      <c r="O19" s="39">
        <v>4</v>
      </c>
      <c r="P19" s="39">
        <v>3</v>
      </c>
      <c r="Q19" s="39">
        <v>3</v>
      </c>
      <c r="R19" s="39">
        <v>1</v>
      </c>
      <c r="S19" s="39">
        <v>0</v>
      </c>
      <c r="T19" s="27">
        <f t="shared" si="1"/>
        <v>18</v>
      </c>
      <c r="U19" s="40">
        <f t="shared" si="2"/>
        <v>1.1142857142857143</v>
      </c>
      <c r="V19" s="22">
        <v>383</v>
      </c>
      <c r="W19" s="22" t="s">
        <v>82</v>
      </c>
      <c r="X19" s="22" t="s">
        <v>83</v>
      </c>
      <c r="Y19" s="66">
        <v>3106</v>
      </c>
      <c r="Z19" s="41"/>
      <c r="AA19" s="1" t="s">
        <v>99</v>
      </c>
      <c r="AB19" s="28" t="s">
        <v>260</v>
      </c>
    </row>
    <row r="20" spans="1:28" x14ac:dyDescent="0.3">
      <c r="A20" s="1" t="s">
        <v>71</v>
      </c>
      <c r="B20" s="1" t="s">
        <v>46</v>
      </c>
      <c r="C20" s="27" t="s">
        <v>54</v>
      </c>
      <c r="D20" s="38">
        <v>33</v>
      </c>
      <c r="E20" s="27">
        <v>33</v>
      </c>
      <c r="F20" s="27">
        <v>5</v>
      </c>
      <c r="G20" s="27">
        <v>12</v>
      </c>
      <c r="H20" s="27"/>
      <c r="I20" s="27"/>
      <c r="J20" s="27">
        <v>10</v>
      </c>
      <c r="K20" s="27">
        <v>12</v>
      </c>
      <c r="L20" s="27">
        <v>4</v>
      </c>
      <c r="M20" s="27">
        <v>5</v>
      </c>
      <c r="N20" s="27">
        <f t="shared" si="4"/>
        <v>9</v>
      </c>
      <c r="O20" s="39">
        <v>3</v>
      </c>
      <c r="P20" s="39">
        <v>4</v>
      </c>
      <c r="Q20" s="39">
        <v>2</v>
      </c>
      <c r="R20" s="39">
        <v>4</v>
      </c>
      <c r="S20" s="39">
        <v>0</v>
      </c>
      <c r="T20" s="27">
        <f t="shared" si="1"/>
        <v>20</v>
      </c>
      <c r="U20" s="40">
        <f t="shared" si="2"/>
        <v>1</v>
      </c>
      <c r="V20" s="22">
        <v>383</v>
      </c>
      <c r="W20" s="22" t="s">
        <v>82</v>
      </c>
      <c r="X20" s="22" t="s">
        <v>83</v>
      </c>
      <c r="Y20" s="66">
        <v>3106</v>
      </c>
      <c r="Z20" s="41"/>
      <c r="AA20" s="1" t="s">
        <v>99</v>
      </c>
      <c r="AB20" s="28" t="s">
        <v>260</v>
      </c>
    </row>
    <row r="21" spans="1:28" x14ac:dyDescent="0.3">
      <c r="A21" s="1" t="s">
        <v>71</v>
      </c>
      <c r="B21" s="1" t="s">
        <v>46</v>
      </c>
      <c r="C21" s="27" t="s">
        <v>55</v>
      </c>
      <c r="D21" s="38">
        <v>23</v>
      </c>
      <c r="E21" s="27">
        <v>36</v>
      </c>
      <c r="F21" s="27">
        <v>8</v>
      </c>
      <c r="G21" s="27">
        <v>13</v>
      </c>
      <c r="H21" s="27"/>
      <c r="I21" s="27"/>
      <c r="J21" s="27">
        <v>2</v>
      </c>
      <c r="K21" s="27">
        <v>3</v>
      </c>
      <c r="L21" s="27">
        <v>1</v>
      </c>
      <c r="M21" s="27">
        <v>2</v>
      </c>
      <c r="N21" s="27">
        <f t="shared" si="4"/>
        <v>3</v>
      </c>
      <c r="O21" s="39">
        <v>3</v>
      </c>
      <c r="P21" s="39">
        <v>5</v>
      </c>
      <c r="Q21" s="39">
        <v>2</v>
      </c>
      <c r="R21" s="39">
        <v>4</v>
      </c>
      <c r="S21" s="39">
        <v>0</v>
      </c>
      <c r="T21" s="27">
        <f t="shared" si="1"/>
        <v>18</v>
      </c>
      <c r="U21" s="40">
        <f t="shared" si="2"/>
        <v>0.69444444444444442</v>
      </c>
      <c r="V21" s="22">
        <v>383</v>
      </c>
      <c r="W21" s="22" t="s">
        <v>82</v>
      </c>
      <c r="X21" s="22" t="s">
        <v>83</v>
      </c>
      <c r="Y21" s="66">
        <v>3106</v>
      </c>
      <c r="Z21" s="41"/>
      <c r="AA21" s="1" t="s">
        <v>99</v>
      </c>
      <c r="AB21" s="28" t="s">
        <v>260</v>
      </c>
    </row>
    <row r="22" spans="1:28" x14ac:dyDescent="0.3">
      <c r="A22" s="1" t="s">
        <v>71</v>
      </c>
      <c r="B22" s="1" t="s">
        <v>46</v>
      </c>
      <c r="C22" s="27" t="s">
        <v>56</v>
      </c>
      <c r="D22" s="38">
        <v>22</v>
      </c>
      <c r="E22" s="27">
        <v>10</v>
      </c>
      <c r="F22" s="27">
        <v>0</v>
      </c>
      <c r="G22" s="27">
        <v>2</v>
      </c>
      <c r="H22" s="27"/>
      <c r="I22" s="27"/>
      <c r="J22" s="27">
        <v>4</v>
      </c>
      <c r="K22" s="27">
        <v>4</v>
      </c>
      <c r="L22" s="27">
        <v>1</v>
      </c>
      <c r="M22" s="27">
        <v>0</v>
      </c>
      <c r="N22" s="27">
        <f t="shared" si="4"/>
        <v>1</v>
      </c>
      <c r="O22" s="39">
        <v>0</v>
      </c>
      <c r="P22" s="39">
        <v>2</v>
      </c>
      <c r="Q22" s="39">
        <v>0</v>
      </c>
      <c r="R22" s="39">
        <v>2</v>
      </c>
      <c r="S22" s="39">
        <v>0</v>
      </c>
      <c r="T22" s="27">
        <f t="shared" si="1"/>
        <v>4</v>
      </c>
      <c r="U22" s="40">
        <f t="shared" si="2"/>
        <v>0.3</v>
      </c>
      <c r="V22" s="22">
        <v>383</v>
      </c>
      <c r="W22" s="22" t="s">
        <v>82</v>
      </c>
      <c r="X22" s="22" t="s">
        <v>83</v>
      </c>
      <c r="Y22" s="66">
        <v>3106</v>
      </c>
      <c r="Z22" s="41"/>
      <c r="AA22" s="1" t="s">
        <v>99</v>
      </c>
      <c r="AB22" s="28" t="s">
        <v>260</v>
      </c>
    </row>
    <row r="23" spans="1:28" x14ac:dyDescent="0.3">
      <c r="A23" s="43" t="s">
        <v>71</v>
      </c>
      <c r="B23" s="43" t="s">
        <v>46</v>
      </c>
      <c r="C23" s="44" t="s">
        <v>40</v>
      </c>
      <c r="D23" s="43"/>
      <c r="E23" s="44">
        <f t="shared" ref="E23:T23" si="5">SUM(E13:E22)</f>
        <v>240</v>
      </c>
      <c r="F23" s="44">
        <f t="shared" si="5"/>
        <v>40</v>
      </c>
      <c r="G23" s="44">
        <f t="shared" si="5"/>
        <v>92</v>
      </c>
      <c r="H23" s="44">
        <f t="shared" si="5"/>
        <v>0</v>
      </c>
      <c r="I23" s="44">
        <f t="shared" si="5"/>
        <v>1</v>
      </c>
      <c r="J23" s="44">
        <f t="shared" si="5"/>
        <v>31</v>
      </c>
      <c r="K23" s="44">
        <f t="shared" si="5"/>
        <v>37</v>
      </c>
      <c r="L23" s="44">
        <f t="shared" si="5"/>
        <v>18</v>
      </c>
      <c r="M23" s="44">
        <f t="shared" si="5"/>
        <v>26</v>
      </c>
      <c r="N23" s="44">
        <f t="shared" si="5"/>
        <v>44</v>
      </c>
      <c r="O23" s="44">
        <f t="shared" si="5"/>
        <v>23</v>
      </c>
      <c r="P23" s="44">
        <f t="shared" si="5"/>
        <v>31</v>
      </c>
      <c r="Q23" s="44">
        <f t="shared" si="5"/>
        <v>13</v>
      </c>
      <c r="R23" s="44">
        <f t="shared" si="5"/>
        <v>27</v>
      </c>
      <c r="S23" s="44">
        <f t="shared" si="5"/>
        <v>1</v>
      </c>
      <c r="T23" s="44">
        <f t="shared" si="5"/>
        <v>111</v>
      </c>
      <c r="U23" s="45">
        <f>((T23+Q23+N23-R23)+(O23*2))/E23</f>
        <v>0.77916666666666667</v>
      </c>
      <c r="V23" s="46">
        <v>383</v>
      </c>
      <c r="W23" s="46" t="s">
        <v>82</v>
      </c>
      <c r="X23" s="46" t="s">
        <v>83</v>
      </c>
      <c r="Y23" s="67">
        <v>3106</v>
      </c>
      <c r="Z23" s="70" t="s">
        <v>402</v>
      </c>
      <c r="AA23" s="43" t="s">
        <v>99</v>
      </c>
      <c r="AB23" s="71" t="s">
        <v>260</v>
      </c>
    </row>
    <row r="24" spans="1:28" x14ac:dyDescent="0.3">
      <c r="A24" s="1"/>
      <c r="B24" s="1"/>
      <c r="C24" s="1"/>
      <c r="D24" s="1"/>
      <c r="F24" s="48" t="s">
        <v>41</v>
      </c>
      <c r="G24" s="49">
        <f>F23/G23</f>
        <v>0.43478260869565216</v>
      </c>
      <c r="H24" s="27"/>
      <c r="I24" s="1"/>
      <c r="J24" s="48" t="s">
        <v>42</v>
      </c>
      <c r="K24" s="50">
        <f>J23/K23</f>
        <v>0.83783783783783783</v>
      </c>
      <c r="L24" s="1"/>
      <c r="M24" s="39" t="s">
        <v>43</v>
      </c>
      <c r="N24" s="51">
        <v>3</v>
      </c>
      <c r="P24" s="1"/>
      <c r="Q24" s="1"/>
      <c r="R24" s="1"/>
      <c r="S24" s="1"/>
      <c r="T24" s="1"/>
      <c r="U24" s="1"/>
      <c r="V24" s="22"/>
      <c r="W24" s="22"/>
      <c r="X24" s="22"/>
      <c r="Y24" s="52"/>
      <c r="Z24" s="41"/>
      <c r="AA24" s="1"/>
      <c r="AB24" s="28"/>
    </row>
    <row r="25" spans="1:28" x14ac:dyDescent="0.3">
      <c r="A25" s="1"/>
      <c r="B25" s="1"/>
      <c r="C25" s="5" t="s">
        <v>44</v>
      </c>
      <c r="V25" s="22"/>
      <c r="W25" s="22"/>
      <c r="X25" s="22"/>
      <c r="Y25" s="52"/>
      <c r="Z25" s="41"/>
      <c r="AA25" s="1"/>
      <c r="AB25" s="28"/>
    </row>
    <row r="26" spans="1:28" x14ac:dyDescent="0.3">
      <c r="B26" s="1"/>
      <c r="C26" s="1" t="s">
        <v>409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1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72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6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71</v>
      </c>
      <c r="C35" s="27" t="s">
        <v>105</v>
      </c>
      <c r="D35" s="38">
        <v>24</v>
      </c>
      <c r="E35" s="27">
        <v>15</v>
      </c>
      <c r="F35" s="27">
        <v>5</v>
      </c>
      <c r="G35" s="27">
        <v>7</v>
      </c>
      <c r="H35" s="27"/>
      <c r="I35" s="27"/>
      <c r="J35" s="27">
        <v>4</v>
      </c>
      <c r="K35" s="27">
        <v>7</v>
      </c>
      <c r="L35" s="27">
        <v>4</v>
      </c>
      <c r="M35" s="27">
        <v>1</v>
      </c>
      <c r="N35" s="27">
        <f>SUM(L35:M35)</f>
        <v>5</v>
      </c>
      <c r="O35" s="27">
        <v>1</v>
      </c>
      <c r="P35" s="39">
        <v>2</v>
      </c>
      <c r="Q35" s="27">
        <v>1</v>
      </c>
      <c r="R35" s="27">
        <v>0</v>
      </c>
      <c r="S35" s="27">
        <v>0</v>
      </c>
      <c r="T35" s="27">
        <f>(H35*3)+((F35-H35)*2)+J35</f>
        <v>14</v>
      </c>
      <c r="U35" s="40">
        <f>IFERROR(((T35+Q35+N35-R35)+(O35*2))/E35,"")</f>
        <v>1.4666666666666666</v>
      </c>
      <c r="V35" s="22">
        <v>383</v>
      </c>
      <c r="W35" s="22" t="s">
        <v>97</v>
      </c>
      <c r="X35" s="22" t="s">
        <v>98</v>
      </c>
      <c r="Y35" s="66">
        <v>3106</v>
      </c>
      <c r="Z35" s="41"/>
      <c r="AA35" s="1" t="s">
        <v>103</v>
      </c>
      <c r="AB35" s="28" t="s">
        <v>261</v>
      </c>
    </row>
    <row r="36" spans="1:28" x14ac:dyDescent="0.3">
      <c r="A36" s="1" t="s">
        <v>46</v>
      </c>
      <c r="B36" s="1" t="s">
        <v>71</v>
      </c>
      <c r="C36" s="27" t="s">
        <v>106</v>
      </c>
      <c r="D36" s="38">
        <v>21</v>
      </c>
      <c r="E36" s="27">
        <v>36</v>
      </c>
      <c r="F36" s="27">
        <v>3</v>
      </c>
      <c r="G36" s="27">
        <v>7</v>
      </c>
      <c r="H36" s="27"/>
      <c r="I36" s="27"/>
      <c r="J36" s="27">
        <v>2</v>
      </c>
      <c r="K36" s="27">
        <v>3</v>
      </c>
      <c r="L36" s="27">
        <v>2</v>
      </c>
      <c r="M36" s="27">
        <v>7</v>
      </c>
      <c r="N36" s="27">
        <f t="shared" ref="N36:N41" si="6">SUM(L36:M36)</f>
        <v>9</v>
      </c>
      <c r="O36" s="39">
        <v>7</v>
      </c>
      <c r="P36" s="39">
        <v>2</v>
      </c>
      <c r="Q36" s="39">
        <v>3</v>
      </c>
      <c r="R36" s="39">
        <v>3</v>
      </c>
      <c r="S36" s="39">
        <v>0</v>
      </c>
      <c r="T36" s="39">
        <f t="shared" ref="T36:T41" si="7">(H36*3)+((F36-H36)*2)+J36</f>
        <v>8</v>
      </c>
      <c r="U36" s="40">
        <f t="shared" ref="U36:U46" si="8">IFERROR(((T36+Q36+N36-R36)+(O36*2))/E36,"")</f>
        <v>0.86111111111111116</v>
      </c>
      <c r="V36" s="22">
        <v>383</v>
      </c>
      <c r="W36" s="22" t="s">
        <v>97</v>
      </c>
      <c r="X36" s="22" t="s">
        <v>98</v>
      </c>
      <c r="Y36" s="66">
        <v>3106</v>
      </c>
      <c r="Z36" s="41"/>
      <c r="AA36" s="1" t="s">
        <v>103</v>
      </c>
      <c r="AB36" s="28" t="s">
        <v>261</v>
      </c>
    </row>
    <row r="37" spans="1:28" x14ac:dyDescent="0.3">
      <c r="A37" s="1" t="s">
        <v>46</v>
      </c>
      <c r="B37" s="1" t="s">
        <v>71</v>
      </c>
      <c r="C37" s="27" t="s">
        <v>107</v>
      </c>
      <c r="D37" s="38">
        <v>15</v>
      </c>
      <c r="E37" s="27">
        <v>35</v>
      </c>
      <c r="F37" s="27">
        <v>1</v>
      </c>
      <c r="G37" s="27">
        <v>7</v>
      </c>
      <c r="H37" s="27"/>
      <c r="I37" s="27"/>
      <c r="J37" s="27">
        <v>12</v>
      </c>
      <c r="K37" s="27">
        <v>17</v>
      </c>
      <c r="L37" s="27">
        <v>2</v>
      </c>
      <c r="M37" s="27">
        <v>2</v>
      </c>
      <c r="N37" s="27">
        <f t="shared" si="6"/>
        <v>4</v>
      </c>
      <c r="O37" s="39">
        <v>8</v>
      </c>
      <c r="P37" s="39">
        <v>4</v>
      </c>
      <c r="Q37" s="39">
        <v>1</v>
      </c>
      <c r="R37" s="39">
        <v>7</v>
      </c>
      <c r="S37" s="39">
        <v>0</v>
      </c>
      <c r="T37" s="39">
        <f t="shared" si="7"/>
        <v>14</v>
      </c>
      <c r="U37" s="40">
        <f t="shared" si="8"/>
        <v>0.8</v>
      </c>
      <c r="V37" s="22">
        <v>383</v>
      </c>
      <c r="W37" s="22" t="s">
        <v>97</v>
      </c>
      <c r="X37" s="22" t="s">
        <v>98</v>
      </c>
      <c r="Y37" s="66">
        <v>3106</v>
      </c>
      <c r="Z37" s="41"/>
      <c r="AA37" s="1" t="s">
        <v>103</v>
      </c>
      <c r="AB37" s="28" t="s">
        <v>261</v>
      </c>
    </row>
    <row r="38" spans="1:28" x14ac:dyDescent="0.3">
      <c r="A38" s="1" t="s">
        <v>46</v>
      </c>
      <c r="B38" s="1" t="s">
        <v>71</v>
      </c>
      <c r="C38" s="27" t="s">
        <v>108</v>
      </c>
      <c r="D38" s="38">
        <v>10</v>
      </c>
      <c r="E38" s="27">
        <v>5</v>
      </c>
      <c r="F38" s="27">
        <v>0</v>
      </c>
      <c r="G38" s="27">
        <v>2</v>
      </c>
      <c r="H38" s="27"/>
      <c r="I38" s="27"/>
      <c r="J38" s="27">
        <v>0</v>
      </c>
      <c r="K38" s="27">
        <v>0</v>
      </c>
      <c r="L38" s="27">
        <v>1</v>
      </c>
      <c r="M38" s="27">
        <v>0</v>
      </c>
      <c r="N38" s="27">
        <f t="shared" si="6"/>
        <v>1</v>
      </c>
      <c r="O38" s="39">
        <v>0</v>
      </c>
      <c r="P38" s="39">
        <v>2</v>
      </c>
      <c r="Q38" s="39">
        <v>0</v>
      </c>
      <c r="R38" s="39">
        <v>0</v>
      </c>
      <c r="S38" s="39">
        <v>0</v>
      </c>
      <c r="T38" s="39">
        <f t="shared" si="7"/>
        <v>0</v>
      </c>
      <c r="U38" s="40">
        <f t="shared" si="8"/>
        <v>0.2</v>
      </c>
      <c r="V38" s="22">
        <v>383</v>
      </c>
      <c r="W38" s="22" t="s">
        <v>97</v>
      </c>
      <c r="X38" s="22" t="s">
        <v>98</v>
      </c>
      <c r="Y38" s="66">
        <v>3106</v>
      </c>
      <c r="Z38" s="41"/>
      <c r="AA38" s="1" t="s">
        <v>103</v>
      </c>
      <c r="AB38" s="28" t="s">
        <v>261</v>
      </c>
    </row>
    <row r="39" spans="1:28" x14ac:dyDescent="0.3">
      <c r="A39" s="1" t="s">
        <v>46</v>
      </c>
      <c r="B39" s="1" t="s">
        <v>71</v>
      </c>
      <c r="C39" s="27" t="s">
        <v>109</v>
      </c>
      <c r="D39" s="38">
        <v>14</v>
      </c>
      <c r="E39" s="27">
        <v>23</v>
      </c>
      <c r="F39" s="27">
        <v>2</v>
      </c>
      <c r="G39" s="27">
        <v>6</v>
      </c>
      <c r="H39" s="27"/>
      <c r="I39" s="27"/>
      <c r="J39" s="27">
        <v>3</v>
      </c>
      <c r="K39" s="27">
        <v>4</v>
      </c>
      <c r="L39" s="27">
        <v>1</v>
      </c>
      <c r="M39" s="27">
        <v>2</v>
      </c>
      <c r="N39" s="27">
        <f t="shared" si="6"/>
        <v>3</v>
      </c>
      <c r="O39" s="39">
        <v>2</v>
      </c>
      <c r="P39" s="39">
        <v>2</v>
      </c>
      <c r="Q39" s="39">
        <v>2</v>
      </c>
      <c r="R39" s="39">
        <v>0</v>
      </c>
      <c r="S39" s="39">
        <v>0</v>
      </c>
      <c r="T39" s="39">
        <f t="shared" si="7"/>
        <v>7</v>
      </c>
      <c r="U39" s="40">
        <f t="shared" si="8"/>
        <v>0.69565217391304346</v>
      </c>
      <c r="V39" s="22">
        <v>383</v>
      </c>
      <c r="W39" s="22" t="s">
        <v>97</v>
      </c>
      <c r="X39" s="22" t="s">
        <v>98</v>
      </c>
      <c r="Y39" s="66">
        <v>3106</v>
      </c>
      <c r="Z39" s="41"/>
      <c r="AA39" s="1" t="s">
        <v>103</v>
      </c>
      <c r="AB39" s="28" t="s">
        <v>261</v>
      </c>
    </row>
    <row r="40" spans="1:28" x14ac:dyDescent="0.3">
      <c r="A40" s="1" t="s">
        <v>46</v>
      </c>
      <c r="B40" s="1" t="s">
        <v>71</v>
      </c>
      <c r="C40" s="27" t="s">
        <v>365</v>
      </c>
      <c r="D40" s="38">
        <v>44</v>
      </c>
      <c r="E40" s="27" t="s">
        <v>400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39"/>
      <c r="U40" s="40" t="str">
        <f t="shared" si="8"/>
        <v/>
      </c>
      <c r="V40" s="22">
        <v>383</v>
      </c>
      <c r="W40" s="22" t="s">
        <v>97</v>
      </c>
      <c r="X40" s="22" t="s">
        <v>98</v>
      </c>
      <c r="Y40" s="66">
        <v>3106</v>
      </c>
      <c r="Z40" s="41"/>
      <c r="AA40" s="1" t="s">
        <v>103</v>
      </c>
      <c r="AB40" s="28" t="s">
        <v>261</v>
      </c>
    </row>
    <row r="41" spans="1:28" x14ac:dyDescent="0.3">
      <c r="A41" s="1" t="s">
        <v>46</v>
      </c>
      <c r="B41" s="1" t="s">
        <v>71</v>
      </c>
      <c r="C41" s="27" t="s">
        <v>366</v>
      </c>
      <c r="D41" s="38">
        <v>11</v>
      </c>
      <c r="E41" s="27">
        <v>12</v>
      </c>
      <c r="F41" s="27">
        <v>0</v>
      </c>
      <c r="G41" s="27">
        <v>2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6"/>
        <v>0</v>
      </c>
      <c r="O41" s="39">
        <v>1</v>
      </c>
      <c r="P41" s="39">
        <v>3</v>
      </c>
      <c r="Q41" s="39">
        <v>0</v>
      </c>
      <c r="R41" s="39">
        <v>0</v>
      </c>
      <c r="S41" s="39">
        <v>0</v>
      </c>
      <c r="T41" s="39">
        <f t="shared" si="7"/>
        <v>0</v>
      </c>
      <c r="U41" s="40">
        <f t="shared" si="8"/>
        <v>0.16666666666666666</v>
      </c>
      <c r="V41" s="22">
        <v>383</v>
      </c>
      <c r="W41" s="22" t="s">
        <v>97</v>
      </c>
      <c r="X41" s="22" t="s">
        <v>98</v>
      </c>
      <c r="Y41" s="66">
        <v>3106</v>
      </c>
      <c r="Z41" s="41"/>
      <c r="AA41" s="1" t="s">
        <v>103</v>
      </c>
      <c r="AB41" s="28" t="s">
        <v>261</v>
      </c>
    </row>
    <row r="42" spans="1:28" x14ac:dyDescent="0.3">
      <c r="A42" s="1" t="s">
        <v>46</v>
      </c>
      <c r="B42" s="1" t="s">
        <v>71</v>
      </c>
      <c r="C42" s="27" t="s">
        <v>485</v>
      </c>
      <c r="D42" s="38">
        <v>12</v>
      </c>
      <c r="E42" s="27">
        <v>8</v>
      </c>
      <c r="F42" s="27">
        <v>1</v>
      </c>
      <c r="G42" s="27">
        <v>1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>SUM(L42:M42)</f>
        <v>2</v>
      </c>
      <c r="O42" s="39">
        <v>0</v>
      </c>
      <c r="P42" s="39">
        <v>1</v>
      </c>
      <c r="Q42" s="39">
        <v>0</v>
      </c>
      <c r="R42" s="39">
        <v>4</v>
      </c>
      <c r="S42" s="39">
        <v>0</v>
      </c>
      <c r="T42" s="39">
        <f>(H42*3)+((F42-H42)*2)+J42</f>
        <v>2</v>
      </c>
      <c r="U42" s="40">
        <f t="shared" si="8"/>
        <v>0</v>
      </c>
      <c r="V42" s="22">
        <v>383</v>
      </c>
      <c r="W42" s="22" t="s">
        <v>97</v>
      </c>
      <c r="X42" s="22" t="s">
        <v>98</v>
      </c>
      <c r="Y42" s="66">
        <v>3106</v>
      </c>
      <c r="Z42" s="41"/>
      <c r="AA42" s="1" t="s">
        <v>103</v>
      </c>
      <c r="AB42" s="28" t="s">
        <v>261</v>
      </c>
    </row>
    <row r="43" spans="1:28" x14ac:dyDescent="0.3">
      <c r="A43" s="1" t="s">
        <v>46</v>
      </c>
      <c r="B43" s="1" t="s">
        <v>71</v>
      </c>
      <c r="C43" s="27" t="s">
        <v>111</v>
      </c>
      <c r="D43" s="38">
        <v>25</v>
      </c>
      <c r="E43" s="27">
        <v>43</v>
      </c>
      <c r="F43" s="27">
        <v>11</v>
      </c>
      <c r="G43" s="27">
        <v>17</v>
      </c>
      <c r="H43" s="27"/>
      <c r="I43" s="27"/>
      <c r="J43" s="27">
        <v>2</v>
      </c>
      <c r="K43" s="27">
        <v>3</v>
      </c>
      <c r="L43" s="27">
        <v>6</v>
      </c>
      <c r="M43" s="27">
        <v>5</v>
      </c>
      <c r="N43" s="27">
        <f>SUM(L43:M43)</f>
        <v>11</v>
      </c>
      <c r="O43" s="39">
        <v>3</v>
      </c>
      <c r="P43" s="39">
        <v>5</v>
      </c>
      <c r="Q43" s="39">
        <v>2</v>
      </c>
      <c r="R43" s="39">
        <v>4</v>
      </c>
      <c r="S43" s="39">
        <v>0</v>
      </c>
      <c r="T43" s="39">
        <f>(H43*3)+((F43-H43)*2)+J43</f>
        <v>24</v>
      </c>
      <c r="U43" s="40">
        <f t="shared" si="8"/>
        <v>0.90697674418604646</v>
      </c>
      <c r="V43" s="22">
        <v>383</v>
      </c>
      <c r="W43" s="22" t="s">
        <v>97</v>
      </c>
      <c r="X43" s="22" t="s">
        <v>98</v>
      </c>
      <c r="Y43" s="66">
        <v>3106</v>
      </c>
      <c r="Z43" s="41"/>
      <c r="AA43" s="1" t="s">
        <v>103</v>
      </c>
      <c r="AB43" s="28" t="s">
        <v>261</v>
      </c>
    </row>
    <row r="44" spans="1:28" x14ac:dyDescent="0.3">
      <c r="A44" s="1" t="s">
        <v>46</v>
      </c>
      <c r="B44" s="1" t="s">
        <v>71</v>
      </c>
      <c r="C44" s="27" t="s">
        <v>110</v>
      </c>
      <c r="D44" s="38">
        <v>41</v>
      </c>
      <c r="E44" s="27">
        <v>7</v>
      </c>
      <c r="F44" s="27">
        <v>0</v>
      </c>
      <c r="G44" s="27">
        <v>1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f>(H44*3)+((F44-H44)*2)+J44</f>
        <v>0</v>
      </c>
      <c r="U44" s="40">
        <f t="shared" si="8"/>
        <v>0</v>
      </c>
      <c r="V44" s="22">
        <v>383</v>
      </c>
      <c r="W44" s="22" t="s">
        <v>97</v>
      </c>
      <c r="X44" s="22" t="s">
        <v>98</v>
      </c>
      <c r="Y44" s="66">
        <v>3106</v>
      </c>
      <c r="Z44" s="41"/>
      <c r="AA44" s="1" t="s">
        <v>103</v>
      </c>
      <c r="AB44" s="28" t="s">
        <v>261</v>
      </c>
    </row>
    <row r="45" spans="1:28" x14ac:dyDescent="0.3">
      <c r="A45" s="1" t="s">
        <v>46</v>
      </c>
      <c r="B45" s="1" t="s">
        <v>71</v>
      </c>
      <c r="C45" s="27" t="s">
        <v>112</v>
      </c>
      <c r="D45" s="38">
        <v>42</v>
      </c>
      <c r="E45" s="27">
        <v>43</v>
      </c>
      <c r="F45" s="27">
        <v>16</v>
      </c>
      <c r="G45" s="27">
        <v>33</v>
      </c>
      <c r="H45" s="27"/>
      <c r="I45" s="27"/>
      <c r="J45" s="27">
        <v>9</v>
      </c>
      <c r="K45" s="27">
        <v>11</v>
      </c>
      <c r="L45" s="27">
        <v>2</v>
      </c>
      <c r="M45" s="27">
        <v>5</v>
      </c>
      <c r="N45" s="27">
        <f>SUM(L45:M45)</f>
        <v>7</v>
      </c>
      <c r="O45" s="39">
        <v>2</v>
      </c>
      <c r="P45" s="39">
        <v>5</v>
      </c>
      <c r="Q45" s="39">
        <v>1</v>
      </c>
      <c r="R45" s="39">
        <v>6</v>
      </c>
      <c r="S45" s="39">
        <v>6</v>
      </c>
      <c r="T45" s="39">
        <f>(H45*3)+((F45-H45)*2)+J45</f>
        <v>41</v>
      </c>
      <c r="U45" s="40">
        <f t="shared" si="8"/>
        <v>1.0930232558139534</v>
      </c>
      <c r="V45" s="22">
        <v>383</v>
      </c>
      <c r="W45" s="22" t="s">
        <v>97</v>
      </c>
      <c r="X45" s="22" t="s">
        <v>98</v>
      </c>
      <c r="Y45" s="66">
        <v>3106</v>
      </c>
      <c r="Z45" s="41"/>
      <c r="AA45" s="1" t="s">
        <v>103</v>
      </c>
      <c r="AB45" s="28" t="s">
        <v>261</v>
      </c>
    </row>
    <row r="46" spans="1:28" x14ac:dyDescent="0.3">
      <c r="A46" s="1" t="s">
        <v>46</v>
      </c>
      <c r="B46" s="1" t="s">
        <v>71</v>
      </c>
      <c r="C46" s="27" t="s">
        <v>113</v>
      </c>
      <c r="D46" s="38">
        <v>20</v>
      </c>
      <c r="E46" s="27">
        <v>13</v>
      </c>
      <c r="F46" s="27">
        <v>2</v>
      </c>
      <c r="G46" s="27">
        <v>4</v>
      </c>
      <c r="H46" s="27"/>
      <c r="I46" s="27"/>
      <c r="J46" s="27">
        <v>0</v>
      </c>
      <c r="K46" s="27">
        <v>0</v>
      </c>
      <c r="L46" s="27">
        <v>0</v>
      </c>
      <c r="M46" s="27">
        <v>1</v>
      </c>
      <c r="N46" s="27">
        <f>SUM(L46:M46)</f>
        <v>1</v>
      </c>
      <c r="O46" s="39">
        <v>2</v>
      </c>
      <c r="P46" s="39">
        <v>1</v>
      </c>
      <c r="Q46" s="39">
        <v>2</v>
      </c>
      <c r="R46" s="39">
        <v>2</v>
      </c>
      <c r="S46" s="39">
        <v>0</v>
      </c>
      <c r="T46" s="39">
        <f>(H46*3)+((F46-H46)*2)+J46</f>
        <v>4</v>
      </c>
      <c r="U46" s="40">
        <f t="shared" si="8"/>
        <v>0.69230769230769229</v>
      </c>
      <c r="V46" s="22">
        <v>383</v>
      </c>
      <c r="W46" s="22" t="s">
        <v>97</v>
      </c>
      <c r="X46" s="22" t="s">
        <v>98</v>
      </c>
      <c r="Y46" s="66">
        <v>3106</v>
      </c>
      <c r="Z46" s="41"/>
      <c r="AA46" s="1" t="s">
        <v>103</v>
      </c>
      <c r="AB46" s="28" t="s">
        <v>261</v>
      </c>
    </row>
    <row r="47" spans="1:28" x14ac:dyDescent="0.3">
      <c r="A47" s="43" t="s">
        <v>46</v>
      </c>
      <c r="B47" s="43" t="s">
        <v>71</v>
      </c>
      <c r="C47" s="44" t="s">
        <v>40</v>
      </c>
      <c r="D47" s="43"/>
      <c r="E47" s="44">
        <f t="shared" ref="E47:T47" si="9">SUM(E35:E46)</f>
        <v>240</v>
      </c>
      <c r="F47" s="44">
        <f t="shared" si="9"/>
        <v>41</v>
      </c>
      <c r="G47" s="44">
        <f t="shared" si="9"/>
        <v>87</v>
      </c>
      <c r="H47" s="44">
        <f t="shared" si="9"/>
        <v>0</v>
      </c>
      <c r="I47" s="44">
        <f t="shared" si="9"/>
        <v>0</v>
      </c>
      <c r="J47" s="44">
        <f t="shared" si="9"/>
        <v>32</v>
      </c>
      <c r="K47" s="44">
        <f t="shared" si="9"/>
        <v>45</v>
      </c>
      <c r="L47" s="44">
        <f t="shared" si="9"/>
        <v>19</v>
      </c>
      <c r="M47" s="44">
        <f t="shared" si="9"/>
        <v>24</v>
      </c>
      <c r="N47" s="44">
        <f t="shared" si="9"/>
        <v>43</v>
      </c>
      <c r="O47" s="44">
        <f t="shared" si="9"/>
        <v>26</v>
      </c>
      <c r="P47" s="44">
        <f t="shared" si="9"/>
        <v>27</v>
      </c>
      <c r="Q47" s="44">
        <f t="shared" si="9"/>
        <v>12</v>
      </c>
      <c r="R47" s="44">
        <f t="shared" si="9"/>
        <v>26</v>
      </c>
      <c r="S47" s="44">
        <f t="shared" si="9"/>
        <v>6</v>
      </c>
      <c r="T47" s="44">
        <f t="shared" si="9"/>
        <v>114</v>
      </c>
      <c r="U47" s="45">
        <f>((T47+Q47+N47-R47)+(O47*2))/E47</f>
        <v>0.8125</v>
      </c>
      <c r="V47" s="46">
        <v>383</v>
      </c>
      <c r="W47" s="46" t="s">
        <v>97</v>
      </c>
      <c r="X47" s="46" t="s">
        <v>98</v>
      </c>
      <c r="Y47" s="67">
        <v>3106</v>
      </c>
      <c r="Z47" s="47"/>
      <c r="AA47" s="43" t="s">
        <v>103</v>
      </c>
      <c r="AB47" s="71" t="s">
        <v>261</v>
      </c>
    </row>
    <row r="48" spans="1:28" x14ac:dyDescent="0.3">
      <c r="A48" s="1"/>
      <c r="B48" s="1"/>
      <c r="C48" s="1"/>
      <c r="D48" s="1"/>
      <c r="F48" s="48" t="s">
        <v>41</v>
      </c>
      <c r="G48" s="49">
        <f>F47/G47</f>
        <v>0.47126436781609193</v>
      </c>
      <c r="H48" s="27"/>
      <c r="I48" s="1"/>
      <c r="J48" s="48" t="s">
        <v>42</v>
      </c>
      <c r="K48" s="50">
        <f>J47/K47</f>
        <v>0.71111111111111114</v>
      </c>
      <c r="L48" s="1"/>
      <c r="M48" s="39" t="s">
        <v>43</v>
      </c>
      <c r="N48" s="51">
        <v>5</v>
      </c>
      <c r="P48" s="1"/>
      <c r="Q48" s="1"/>
      <c r="R48" s="1"/>
      <c r="S48" s="1"/>
      <c r="T48" s="1"/>
      <c r="U48" s="1"/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5" t="s">
        <v>44</v>
      </c>
      <c r="V49" s="22"/>
      <c r="W49" s="22"/>
      <c r="X49" s="22"/>
      <c r="Y49" s="52"/>
      <c r="Z49" s="41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1"/>
      <c r="AA50" s="1"/>
      <c r="AB50" s="1"/>
    </row>
  </sheetData>
  <pageMargins left="0.25" right="0.25" top="0.75" bottom="0.75" header="0.3" footer="0.3"/>
  <pageSetup scale="6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59EF-1D60-497E-8434-1E3F1D7B3518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0" t="s">
        <v>404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3" t="s">
        <v>434</v>
      </c>
    </row>
    <row r="3" spans="1:28" x14ac:dyDescent="0.3">
      <c r="B3" s="1"/>
      <c r="C3" s="6">
        <v>29588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263</v>
      </c>
      <c r="K4" s="16" t="s">
        <v>45</v>
      </c>
      <c r="L4" s="17"/>
      <c r="M4" s="18"/>
      <c r="N4" s="19">
        <v>26</v>
      </c>
      <c r="O4" s="19">
        <v>16</v>
      </c>
      <c r="P4" s="19">
        <v>34</v>
      </c>
      <c r="Q4" s="19">
        <v>19</v>
      </c>
      <c r="R4" s="20"/>
      <c r="S4" s="21">
        <f>SUM(N4:R4)</f>
        <v>95</v>
      </c>
      <c r="T4" s="22">
        <v>385</v>
      </c>
    </row>
    <row r="5" spans="1:28" x14ac:dyDescent="0.3">
      <c r="B5" s="1"/>
      <c r="C5" s="6" t="s">
        <v>262</v>
      </c>
      <c r="D5" s="7" t="s">
        <v>6</v>
      </c>
      <c r="E5" s="1"/>
      <c r="F5" s="1"/>
      <c r="G5" s="1"/>
      <c r="J5" s="15" t="s">
        <v>264</v>
      </c>
      <c r="K5" s="16" t="s">
        <v>64</v>
      </c>
      <c r="L5" s="17"/>
      <c r="M5" s="18"/>
      <c r="N5" s="19">
        <v>22</v>
      </c>
      <c r="O5" s="19">
        <v>15</v>
      </c>
      <c r="P5" s="19">
        <v>20</v>
      </c>
      <c r="Q5" s="19">
        <v>29</v>
      </c>
      <c r="R5" s="20"/>
      <c r="S5" s="21">
        <f>SUM(N5:R5)</f>
        <v>86</v>
      </c>
      <c r="T5" s="22">
        <v>385</v>
      </c>
      <c r="U5" s="1"/>
      <c r="V5" s="1"/>
      <c r="W5" s="1"/>
    </row>
    <row r="6" spans="1:28" x14ac:dyDescent="0.3">
      <c r="C6" s="23">
        <v>1590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447</v>
      </c>
      <c r="D7" s="7" t="s">
        <v>8</v>
      </c>
      <c r="G7" s="1"/>
      <c r="S7" s="1"/>
      <c r="T7" s="25" t="s">
        <v>9</v>
      </c>
      <c r="U7" s="1"/>
      <c r="V7" s="26">
        <v>385</v>
      </c>
      <c r="W7" s="1"/>
    </row>
    <row r="8" spans="1:28" x14ac:dyDescent="0.3">
      <c r="B8" s="1"/>
      <c r="C8" s="24" t="s">
        <v>446</v>
      </c>
      <c r="D8" s="7" t="s">
        <v>8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5"/>
      <c r="D9" s="7" t="s">
        <v>10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3" t="s">
        <v>45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11</v>
      </c>
      <c r="U11" s="1"/>
      <c r="V11" s="54">
        <v>9</v>
      </c>
      <c r="W11" s="1"/>
      <c r="X11" s="1"/>
      <c r="Y11" s="31"/>
      <c r="Z11" s="41"/>
      <c r="AA11" s="1"/>
      <c r="AB11" s="28"/>
    </row>
    <row r="12" spans="1:28" x14ac:dyDescent="0.3">
      <c r="A12" s="36" t="s">
        <v>12</v>
      </c>
      <c r="B12" s="37" t="s">
        <v>13</v>
      </c>
      <c r="C12" s="38" t="s">
        <v>14</v>
      </c>
      <c r="D12" s="38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63</v>
      </c>
      <c r="B13" s="1" t="s">
        <v>46</v>
      </c>
      <c r="C13" s="27" t="s">
        <v>47</v>
      </c>
      <c r="D13" s="38">
        <v>32</v>
      </c>
      <c r="E13" s="27">
        <v>11</v>
      </c>
      <c r="F13" s="27">
        <v>1</v>
      </c>
      <c r="G13" s="27">
        <v>2</v>
      </c>
      <c r="H13" s="27"/>
      <c r="I13" s="27"/>
      <c r="J13" s="27">
        <v>0</v>
      </c>
      <c r="K13" s="27">
        <v>2</v>
      </c>
      <c r="L13" s="83"/>
      <c r="M13" s="27">
        <v>3</v>
      </c>
      <c r="N13" s="27">
        <f>SUM(L13:M13)</f>
        <v>3</v>
      </c>
      <c r="O13" s="27">
        <v>0</v>
      </c>
      <c r="P13" s="39">
        <v>4</v>
      </c>
      <c r="Q13" s="83"/>
      <c r="R13" s="83"/>
      <c r="S13" s="83"/>
      <c r="T13" s="27">
        <f>+(F13*2)+J13</f>
        <v>2</v>
      </c>
      <c r="U13" s="40">
        <f>IFERROR(((T13+Q13+N13-R13)+(O13*2))/E13,"")</f>
        <v>0.45454545454545453</v>
      </c>
      <c r="V13" s="22">
        <v>385</v>
      </c>
      <c r="W13" s="22" t="s">
        <v>410</v>
      </c>
      <c r="X13" s="22" t="s">
        <v>98</v>
      </c>
      <c r="Y13" s="66">
        <v>1590</v>
      </c>
      <c r="Z13" s="41"/>
      <c r="AA13" s="1" t="s">
        <v>99</v>
      </c>
      <c r="AB13" s="28" t="s">
        <v>265</v>
      </c>
    </row>
    <row r="14" spans="1:28" x14ac:dyDescent="0.3">
      <c r="A14" s="1" t="s">
        <v>63</v>
      </c>
      <c r="B14" s="1" t="s">
        <v>46</v>
      </c>
      <c r="C14" s="27" t="s">
        <v>48</v>
      </c>
      <c r="D14" s="38">
        <v>10</v>
      </c>
      <c r="E14" s="27">
        <v>33</v>
      </c>
      <c r="F14" s="27">
        <v>2</v>
      </c>
      <c r="G14" s="27">
        <v>4</v>
      </c>
      <c r="H14" s="27"/>
      <c r="I14" s="27"/>
      <c r="J14" s="27">
        <v>4</v>
      </c>
      <c r="K14" s="27">
        <v>4</v>
      </c>
      <c r="L14" s="83"/>
      <c r="M14" s="27">
        <v>2</v>
      </c>
      <c r="N14" s="27">
        <f t="shared" ref="N14:N19" si="0">SUM(L14:M14)</f>
        <v>2</v>
      </c>
      <c r="O14" s="39">
        <v>3</v>
      </c>
      <c r="P14" s="39">
        <v>4</v>
      </c>
      <c r="Q14" s="85"/>
      <c r="R14" s="85"/>
      <c r="S14" s="85"/>
      <c r="T14" s="27">
        <f t="shared" ref="T14:T22" si="1">+(F14*2)+J14</f>
        <v>8</v>
      </c>
      <c r="U14" s="40">
        <f t="shared" ref="U14:U22" si="2">IFERROR(((T14+Q14+N14-R14)+(O14*2))/E14,"")</f>
        <v>0.48484848484848486</v>
      </c>
      <c r="V14" s="22">
        <v>385</v>
      </c>
      <c r="W14" s="22" t="s">
        <v>410</v>
      </c>
      <c r="X14" s="22" t="s">
        <v>98</v>
      </c>
      <c r="Y14" s="66">
        <v>1590</v>
      </c>
      <c r="Z14" s="41"/>
      <c r="AA14" s="1" t="s">
        <v>99</v>
      </c>
      <c r="AB14" s="28" t="s">
        <v>265</v>
      </c>
    </row>
    <row r="15" spans="1:28" x14ac:dyDescent="0.3">
      <c r="A15" s="1" t="s">
        <v>63</v>
      </c>
      <c r="B15" s="1" t="s">
        <v>46</v>
      </c>
      <c r="C15" s="27" t="s">
        <v>49</v>
      </c>
      <c r="D15" s="38">
        <v>44</v>
      </c>
      <c r="E15" s="27">
        <v>33</v>
      </c>
      <c r="F15" s="27">
        <v>7</v>
      </c>
      <c r="G15" s="27">
        <v>11</v>
      </c>
      <c r="H15" s="27"/>
      <c r="I15" s="27"/>
      <c r="J15" s="27">
        <v>2</v>
      </c>
      <c r="K15" s="27">
        <v>2</v>
      </c>
      <c r="L15" s="83"/>
      <c r="M15" s="27">
        <v>2</v>
      </c>
      <c r="N15" s="27">
        <f t="shared" si="0"/>
        <v>2</v>
      </c>
      <c r="O15" s="39">
        <v>3</v>
      </c>
      <c r="P15" s="39">
        <v>2</v>
      </c>
      <c r="Q15" s="85"/>
      <c r="R15" s="85"/>
      <c r="S15" s="85"/>
      <c r="T15" s="27">
        <f t="shared" si="1"/>
        <v>16</v>
      </c>
      <c r="U15" s="40">
        <f t="shared" si="2"/>
        <v>0.72727272727272729</v>
      </c>
      <c r="V15" s="22">
        <v>385</v>
      </c>
      <c r="W15" s="22" t="s">
        <v>410</v>
      </c>
      <c r="X15" s="22" t="s">
        <v>98</v>
      </c>
      <c r="Y15" s="66">
        <v>1590</v>
      </c>
      <c r="Z15" s="41"/>
      <c r="AA15" s="1" t="s">
        <v>99</v>
      </c>
      <c r="AB15" s="28" t="s">
        <v>265</v>
      </c>
    </row>
    <row r="16" spans="1:28" x14ac:dyDescent="0.3">
      <c r="A16" s="1" t="s">
        <v>63</v>
      </c>
      <c r="B16" s="1" t="s">
        <v>46</v>
      </c>
      <c r="C16" s="27" t="s">
        <v>50</v>
      </c>
      <c r="D16" s="38">
        <v>30</v>
      </c>
      <c r="E16" s="27">
        <v>21</v>
      </c>
      <c r="F16" s="27">
        <v>2</v>
      </c>
      <c r="G16" s="27">
        <v>7</v>
      </c>
      <c r="H16" s="27"/>
      <c r="I16" s="27"/>
      <c r="J16" s="27">
        <v>2</v>
      </c>
      <c r="K16" s="27">
        <v>2</v>
      </c>
      <c r="L16" s="83"/>
      <c r="M16" s="27">
        <v>2</v>
      </c>
      <c r="N16" s="27">
        <f t="shared" si="0"/>
        <v>2</v>
      </c>
      <c r="O16" s="39">
        <v>2</v>
      </c>
      <c r="P16" s="39">
        <v>4</v>
      </c>
      <c r="Q16" s="85"/>
      <c r="R16" s="85"/>
      <c r="S16" s="85"/>
      <c r="T16" s="27">
        <f t="shared" si="1"/>
        <v>6</v>
      </c>
      <c r="U16" s="40">
        <f t="shared" si="2"/>
        <v>0.5714285714285714</v>
      </c>
      <c r="V16" s="22">
        <v>385</v>
      </c>
      <c r="W16" s="22" t="s">
        <v>410</v>
      </c>
      <c r="X16" s="22" t="s">
        <v>98</v>
      </c>
      <c r="Y16" s="66">
        <v>1590</v>
      </c>
      <c r="Z16" s="41"/>
      <c r="AA16" s="1" t="s">
        <v>99</v>
      </c>
      <c r="AB16" s="28" t="s">
        <v>265</v>
      </c>
    </row>
    <row r="17" spans="1:28" x14ac:dyDescent="0.3">
      <c r="A17" s="1" t="s">
        <v>63</v>
      </c>
      <c r="B17" s="1" t="s">
        <v>46</v>
      </c>
      <c r="C17" s="27" t="s">
        <v>52</v>
      </c>
      <c r="D17" s="38">
        <v>11</v>
      </c>
      <c r="E17" s="27">
        <v>13</v>
      </c>
      <c r="F17" s="27">
        <v>0</v>
      </c>
      <c r="G17" s="27">
        <v>3</v>
      </c>
      <c r="H17" s="27"/>
      <c r="I17" s="27"/>
      <c r="J17" s="27">
        <v>2</v>
      </c>
      <c r="K17" s="27">
        <v>2</v>
      </c>
      <c r="L17" s="83"/>
      <c r="M17" s="27">
        <v>4</v>
      </c>
      <c r="N17" s="27">
        <f t="shared" si="0"/>
        <v>4</v>
      </c>
      <c r="O17" s="39">
        <v>1</v>
      </c>
      <c r="P17" s="39">
        <v>1</v>
      </c>
      <c r="Q17" s="85"/>
      <c r="R17" s="85"/>
      <c r="S17" s="85"/>
      <c r="T17" s="27">
        <f t="shared" si="1"/>
        <v>2</v>
      </c>
      <c r="U17" s="40">
        <f t="shared" si="2"/>
        <v>0.61538461538461542</v>
      </c>
      <c r="V17" s="22">
        <v>385</v>
      </c>
      <c r="W17" s="22" t="s">
        <v>410</v>
      </c>
      <c r="X17" s="22" t="s">
        <v>98</v>
      </c>
      <c r="Y17" s="66">
        <v>1590</v>
      </c>
      <c r="Z17" s="41"/>
      <c r="AA17" s="1" t="s">
        <v>99</v>
      </c>
      <c r="AB17" s="28" t="s">
        <v>265</v>
      </c>
    </row>
    <row r="18" spans="1:28" x14ac:dyDescent="0.3">
      <c r="A18" s="1" t="s">
        <v>63</v>
      </c>
      <c r="B18" s="1" t="s">
        <v>46</v>
      </c>
      <c r="C18" s="27" t="s">
        <v>58</v>
      </c>
      <c r="D18" s="38">
        <v>55</v>
      </c>
      <c r="E18" s="27">
        <v>10</v>
      </c>
      <c r="F18" s="27">
        <v>0</v>
      </c>
      <c r="G18" s="27">
        <v>2</v>
      </c>
      <c r="H18" s="27"/>
      <c r="I18" s="27"/>
      <c r="J18" s="27">
        <v>0</v>
      </c>
      <c r="K18" s="27">
        <v>0</v>
      </c>
      <c r="L18" s="83"/>
      <c r="M18" s="27">
        <v>1</v>
      </c>
      <c r="N18" s="27">
        <f t="shared" si="0"/>
        <v>1</v>
      </c>
      <c r="O18" s="39">
        <v>2</v>
      </c>
      <c r="P18" s="39">
        <v>0</v>
      </c>
      <c r="Q18" s="85"/>
      <c r="R18" s="85"/>
      <c r="S18" s="85"/>
      <c r="T18" s="27">
        <f t="shared" si="1"/>
        <v>0</v>
      </c>
      <c r="U18" s="40">
        <f t="shared" si="2"/>
        <v>0.5</v>
      </c>
      <c r="V18" s="22">
        <v>385</v>
      </c>
      <c r="W18" s="22" t="s">
        <v>410</v>
      </c>
      <c r="X18" s="22" t="s">
        <v>98</v>
      </c>
      <c r="Y18" s="66">
        <v>1590</v>
      </c>
      <c r="Z18" s="41"/>
      <c r="AA18" s="1" t="s">
        <v>99</v>
      </c>
      <c r="AB18" s="28" t="s">
        <v>265</v>
      </c>
    </row>
    <row r="19" spans="1:28" x14ac:dyDescent="0.3">
      <c r="A19" s="1" t="s">
        <v>63</v>
      </c>
      <c r="B19" s="1" t="s">
        <v>46</v>
      </c>
      <c r="C19" s="27" t="s">
        <v>53</v>
      </c>
      <c r="D19" s="38">
        <v>31</v>
      </c>
      <c r="E19" s="27">
        <v>37</v>
      </c>
      <c r="F19" s="27">
        <v>8</v>
      </c>
      <c r="G19" s="27">
        <v>12</v>
      </c>
      <c r="H19" s="27"/>
      <c r="I19" s="27"/>
      <c r="J19" s="27">
        <v>1</v>
      </c>
      <c r="K19" s="27">
        <v>2</v>
      </c>
      <c r="L19" s="83"/>
      <c r="M19" s="27">
        <v>11</v>
      </c>
      <c r="N19" s="27">
        <f t="shared" si="0"/>
        <v>11</v>
      </c>
      <c r="O19" s="39">
        <v>1</v>
      </c>
      <c r="P19" s="39">
        <v>4</v>
      </c>
      <c r="Q19" s="85"/>
      <c r="R19" s="85"/>
      <c r="S19" s="85"/>
      <c r="T19" s="27">
        <f t="shared" si="1"/>
        <v>17</v>
      </c>
      <c r="U19" s="40">
        <f t="shared" si="2"/>
        <v>0.81081081081081086</v>
      </c>
      <c r="V19" s="22">
        <v>385</v>
      </c>
      <c r="W19" s="22" t="s">
        <v>410</v>
      </c>
      <c r="X19" s="22" t="s">
        <v>98</v>
      </c>
      <c r="Y19" s="66">
        <v>1590</v>
      </c>
      <c r="Z19" s="41"/>
      <c r="AA19" s="1" t="s">
        <v>99</v>
      </c>
      <c r="AB19" s="28" t="s">
        <v>265</v>
      </c>
    </row>
    <row r="20" spans="1:28" x14ac:dyDescent="0.3">
      <c r="A20" s="1" t="s">
        <v>63</v>
      </c>
      <c r="B20" s="1" t="s">
        <v>46</v>
      </c>
      <c r="C20" s="27" t="s">
        <v>54</v>
      </c>
      <c r="D20" s="38">
        <v>33</v>
      </c>
      <c r="E20" s="27">
        <v>29</v>
      </c>
      <c r="F20" s="27">
        <v>9</v>
      </c>
      <c r="G20" s="27">
        <v>13</v>
      </c>
      <c r="H20" s="27"/>
      <c r="I20" s="27"/>
      <c r="J20" s="27">
        <v>4</v>
      </c>
      <c r="K20" s="27">
        <v>8</v>
      </c>
      <c r="L20" s="83"/>
      <c r="M20" s="27">
        <v>5</v>
      </c>
      <c r="N20" s="27">
        <f>SUM(L20:M20)</f>
        <v>5</v>
      </c>
      <c r="O20" s="39">
        <v>0</v>
      </c>
      <c r="P20" s="39">
        <v>2</v>
      </c>
      <c r="Q20" s="85"/>
      <c r="R20" s="85"/>
      <c r="S20" s="85"/>
      <c r="T20" s="27">
        <v>22</v>
      </c>
      <c r="U20" s="40">
        <f t="shared" si="2"/>
        <v>0.93103448275862066</v>
      </c>
      <c r="V20" s="22">
        <v>385</v>
      </c>
      <c r="W20" s="22" t="s">
        <v>410</v>
      </c>
      <c r="X20" s="22" t="s">
        <v>98</v>
      </c>
      <c r="Y20" s="66">
        <v>1590</v>
      </c>
      <c r="Z20" s="41"/>
      <c r="AA20" s="1" t="s">
        <v>99</v>
      </c>
      <c r="AB20" s="28" t="s">
        <v>265</v>
      </c>
    </row>
    <row r="21" spans="1:28" x14ac:dyDescent="0.3">
      <c r="A21" s="1" t="s">
        <v>63</v>
      </c>
      <c r="B21" s="1" t="s">
        <v>46</v>
      </c>
      <c r="C21" s="27" t="s">
        <v>55</v>
      </c>
      <c r="D21" s="38">
        <v>23</v>
      </c>
      <c r="E21" s="27">
        <v>40</v>
      </c>
      <c r="F21" s="27">
        <v>8</v>
      </c>
      <c r="G21" s="27">
        <v>12</v>
      </c>
      <c r="H21" s="27"/>
      <c r="I21" s="27"/>
      <c r="J21" s="27">
        <v>4</v>
      </c>
      <c r="K21" s="27">
        <v>4</v>
      </c>
      <c r="L21" s="83"/>
      <c r="M21" s="27">
        <v>3</v>
      </c>
      <c r="N21" s="27">
        <f>SUM(L21:M21)</f>
        <v>3</v>
      </c>
      <c r="O21" s="39">
        <v>3</v>
      </c>
      <c r="P21" s="39">
        <v>1</v>
      </c>
      <c r="Q21" s="85"/>
      <c r="R21" s="85"/>
      <c r="S21" s="85"/>
      <c r="T21" s="27">
        <v>20</v>
      </c>
      <c r="U21" s="40">
        <f t="shared" si="2"/>
        <v>0.72499999999999998</v>
      </c>
      <c r="V21" s="22">
        <v>385</v>
      </c>
      <c r="W21" s="22" t="s">
        <v>410</v>
      </c>
      <c r="X21" s="22" t="s">
        <v>98</v>
      </c>
      <c r="Y21" s="66">
        <v>1590</v>
      </c>
      <c r="Z21" s="41"/>
      <c r="AA21" s="1" t="s">
        <v>99</v>
      </c>
      <c r="AB21" s="28" t="s">
        <v>265</v>
      </c>
    </row>
    <row r="22" spans="1:28" x14ac:dyDescent="0.3">
      <c r="A22" s="1" t="s">
        <v>63</v>
      </c>
      <c r="B22" s="1" t="s">
        <v>46</v>
      </c>
      <c r="C22" s="27" t="s">
        <v>56</v>
      </c>
      <c r="D22" s="38">
        <v>22</v>
      </c>
      <c r="E22" s="27">
        <v>13</v>
      </c>
      <c r="F22" s="27">
        <v>1</v>
      </c>
      <c r="G22" s="27">
        <v>3</v>
      </c>
      <c r="H22" s="27"/>
      <c r="I22" s="27"/>
      <c r="J22" s="27">
        <v>0</v>
      </c>
      <c r="K22" s="27">
        <v>0</v>
      </c>
      <c r="L22" s="83"/>
      <c r="M22" s="27">
        <v>3</v>
      </c>
      <c r="N22" s="27">
        <f>SUM(L22:M22)</f>
        <v>3</v>
      </c>
      <c r="O22" s="39">
        <v>0</v>
      </c>
      <c r="P22" s="39">
        <v>0</v>
      </c>
      <c r="Q22" s="85"/>
      <c r="R22" s="85"/>
      <c r="S22" s="85"/>
      <c r="T22" s="27">
        <f t="shared" si="1"/>
        <v>2</v>
      </c>
      <c r="U22" s="40">
        <f t="shared" si="2"/>
        <v>0.38461538461538464</v>
      </c>
      <c r="V22" s="22">
        <v>385</v>
      </c>
      <c r="W22" s="22" t="s">
        <v>410</v>
      </c>
      <c r="X22" s="22" t="s">
        <v>98</v>
      </c>
      <c r="Y22" s="66">
        <v>1590</v>
      </c>
      <c r="Z22" s="41"/>
      <c r="AA22" s="1" t="s">
        <v>99</v>
      </c>
      <c r="AB22" s="28" t="s">
        <v>265</v>
      </c>
    </row>
    <row r="23" spans="1:28" x14ac:dyDescent="0.3">
      <c r="A23" s="1" t="s">
        <v>63</v>
      </c>
      <c r="B23" s="1" t="s">
        <v>46</v>
      </c>
      <c r="C23" s="55" t="s">
        <v>39</v>
      </c>
      <c r="D23" s="1"/>
      <c r="E23" s="55"/>
      <c r="F23" s="42"/>
      <c r="G23" s="42"/>
      <c r="H23" s="42"/>
      <c r="I23" s="42"/>
      <c r="J23" s="42"/>
      <c r="K23" s="42"/>
      <c r="L23" s="42"/>
      <c r="M23" s="42"/>
      <c r="N23" s="27"/>
      <c r="O23" s="42"/>
      <c r="P23" s="42"/>
      <c r="Q23" s="42"/>
      <c r="R23" s="42"/>
      <c r="S23" s="42"/>
      <c r="T23" s="55"/>
      <c r="U23" s="40" t="str">
        <f t="shared" ref="U23" si="3">_xlfn.IFNA("",((T23+Q23+N23-R23)+(O23*2))/E23)</f>
        <v/>
      </c>
      <c r="V23" s="22">
        <v>385</v>
      </c>
      <c r="W23" s="22" t="s">
        <v>410</v>
      </c>
      <c r="X23" s="22" t="s">
        <v>98</v>
      </c>
      <c r="Y23" s="66">
        <v>1590</v>
      </c>
      <c r="Z23" s="41"/>
      <c r="AA23" s="1" t="s">
        <v>99</v>
      </c>
      <c r="AB23" s="28" t="s">
        <v>265</v>
      </c>
    </row>
    <row r="24" spans="1:28" x14ac:dyDescent="0.3">
      <c r="A24" s="43" t="s">
        <v>63</v>
      </c>
      <c r="B24" s="43" t="s">
        <v>46</v>
      </c>
      <c r="C24" s="44" t="s">
        <v>40</v>
      </c>
      <c r="D24" s="43"/>
      <c r="E24" s="44">
        <f t="shared" ref="E24:T24" si="4">SUM(E13:E23)</f>
        <v>240</v>
      </c>
      <c r="F24" s="44">
        <f t="shared" si="4"/>
        <v>38</v>
      </c>
      <c r="G24" s="44">
        <f t="shared" si="4"/>
        <v>69</v>
      </c>
      <c r="H24" s="44">
        <f t="shared" si="4"/>
        <v>0</v>
      </c>
      <c r="I24" s="44">
        <f t="shared" si="4"/>
        <v>0</v>
      </c>
      <c r="J24" s="44">
        <f t="shared" si="4"/>
        <v>19</v>
      </c>
      <c r="K24" s="44">
        <f t="shared" si="4"/>
        <v>26</v>
      </c>
      <c r="L24" s="44">
        <f t="shared" si="4"/>
        <v>0</v>
      </c>
      <c r="M24" s="44">
        <f t="shared" si="4"/>
        <v>36</v>
      </c>
      <c r="N24" s="44">
        <f t="shared" si="4"/>
        <v>36</v>
      </c>
      <c r="O24" s="44">
        <f t="shared" si="4"/>
        <v>15</v>
      </c>
      <c r="P24" s="44">
        <f t="shared" si="4"/>
        <v>22</v>
      </c>
      <c r="Q24" s="44">
        <f t="shared" si="4"/>
        <v>0</v>
      </c>
      <c r="R24" s="44">
        <f t="shared" si="4"/>
        <v>0</v>
      </c>
      <c r="S24" s="44">
        <f t="shared" si="4"/>
        <v>0</v>
      </c>
      <c r="T24" s="44">
        <f t="shared" si="4"/>
        <v>95</v>
      </c>
      <c r="U24" s="45">
        <f>((T24+Q24+N24-R24)+(O24*2))/E24</f>
        <v>0.67083333333333328</v>
      </c>
      <c r="V24" s="46">
        <v>385</v>
      </c>
      <c r="W24" s="46" t="s">
        <v>410</v>
      </c>
      <c r="X24" s="46" t="s">
        <v>98</v>
      </c>
      <c r="Y24" s="67">
        <v>1590</v>
      </c>
      <c r="Z24" s="47"/>
      <c r="AA24" s="43" t="s">
        <v>99</v>
      </c>
      <c r="AB24" s="71" t="s">
        <v>265</v>
      </c>
    </row>
    <row r="25" spans="1:28" x14ac:dyDescent="0.3">
      <c r="A25" s="1"/>
      <c r="B25" s="1"/>
      <c r="C25" s="1"/>
      <c r="D25" s="1"/>
      <c r="F25" s="48" t="s">
        <v>41</v>
      </c>
      <c r="G25" s="50">
        <f>F24/G24</f>
        <v>0.55072463768115942</v>
      </c>
      <c r="H25" s="27"/>
      <c r="I25" s="1"/>
      <c r="J25" s="48" t="s">
        <v>42</v>
      </c>
      <c r="K25" s="50">
        <f>J24/K24</f>
        <v>0.73076923076923073</v>
      </c>
      <c r="L25" s="1"/>
      <c r="M25" s="39" t="s">
        <v>43</v>
      </c>
      <c r="N25" s="51"/>
      <c r="P25" s="1"/>
      <c r="Q25" s="1"/>
      <c r="R25" s="1"/>
      <c r="S25" s="1"/>
      <c r="T25" s="1"/>
      <c r="U25" s="1"/>
      <c r="V25" s="22"/>
      <c r="W25" s="22"/>
      <c r="X25" s="22"/>
      <c r="Y25" s="52"/>
      <c r="Z25" s="41"/>
      <c r="AA25" s="1"/>
      <c r="AB25" s="28"/>
    </row>
    <row r="26" spans="1:28" x14ac:dyDescent="0.3">
      <c r="A26" s="1"/>
      <c r="B26" s="1"/>
      <c r="C26" s="5" t="s">
        <v>44</v>
      </c>
      <c r="V26" s="22"/>
      <c r="W26" s="22"/>
      <c r="X26" s="22"/>
      <c r="Y26" s="52"/>
      <c r="Z26" s="41"/>
      <c r="AA26" s="1"/>
      <c r="AB26" s="28"/>
    </row>
    <row r="27" spans="1:28" x14ac:dyDescent="0.3">
      <c r="A27" s="1"/>
      <c r="B27" s="1"/>
      <c r="C27" s="1"/>
      <c r="D27" s="1"/>
      <c r="F27" s="48"/>
      <c r="G27" s="75"/>
      <c r="H27" s="27"/>
      <c r="I27" s="1"/>
      <c r="J27" s="48"/>
      <c r="K27" s="76"/>
      <c r="L27" s="1"/>
      <c r="M27" s="39"/>
      <c r="N27" s="77"/>
      <c r="P27" s="1"/>
      <c r="Q27" s="1"/>
      <c r="R27" s="1"/>
      <c r="S27" s="1"/>
      <c r="T27" s="1"/>
      <c r="U27" s="1"/>
      <c r="V27" s="22"/>
      <c r="W27" s="22"/>
      <c r="X27" s="22"/>
      <c r="Y27" s="52"/>
      <c r="Z27" s="41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2"/>
      <c r="Z28" s="4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2"/>
      <c r="Z29" s="41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2"/>
      <c r="Z30" s="41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2"/>
      <c r="Z31" s="41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2"/>
      <c r="Z32" s="41"/>
      <c r="AA32" s="1"/>
      <c r="AB32" s="1"/>
    </row>
    <row r="33" spans="1:28" x14ac:dyDescent="0.3">
      <c r="B33" s="1"/>
      <c r="C33" s="32" t="s">
        <v>64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11</v>
      </c>
      <c r="U33" s="1"/>
      <c r="V33" s="35">
        <v>7</v>
      </c>
      <c r="AB33" s="62"/>
    </row>
    <row r="34" spans="1:28" x14ac:dyDescent="0.3">
      <c r="A34" s="36" t="s">
        <v>12</v>
      </c>
      <c r="B34" s="37" t="s">
        <v>13</v>
      </c>
      <c r="C34" s="38" t="s">
        <v>14</v>
      </c>
      <c r="D34" s="38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63</v>
      </c>
      <c r="C35" s="27" t="s">
        <v>338</v>
      </c>
      <c r="D35" s="38">
        <v>21</v>
      </c>
      <c r="E35" s="27">
        <v>15</v>
      </c>
      <c r="F35" s="27">
        <v>1</v>
      </c>
      <c r="G35" s="27">
        <v>6</v>
      </c>
      <c r="H35" s="27"/>
      <c r="I35" s="27"/>
      <c r="J35" s="27">
        <v>0</v>
      </c>
      <c r="K35" s="27">
        <v>0</v>
      </c>
      <c r="L35" s="83"/>
      <c r="M35" s="27">
        <v>3</v>
      </c>
      <c r="N35" s="27">
        <f>SUM(L35:M35)</f>
        <v>3</v>
      </c>
      <c r="O35" s="27">
        <v>0</v>
      </c>
      <c r="P35" s="39">
        <v>0</v>
      </c>
      <c r="Q35" s="83"/>
      <c r="R35" s="83"/>
      <c r="S35" s="83"/>
      <c r="T35" s="27">
        <f>(H35*3)+((F35-H35)*2)+J35</f>
        <v>2</v>
      </c>
      <c r="U35" s="40">
        <f>IFERROR(((T35+Q35+N35-R35)+(O35*2))/E35,"")</f>
        <v>0.33333333333333331</v>
      </c>
      <c r="V35" s="22">
        <v>385</v>
      </c>
      <c r="W35" s="22" t="s">
        <v>97</v>
      </c>
      <c r="X35" s="22" t="s">
        <v>83</v>
      </c>
      <c r="Y35" s="66">
        <v>1590</v>
      </c>
      <c r="Z35" s="41"/>
      <c r="AA35" s="1" t="s">
        <v>249</v>
      </c>
      <c r="AB35" s="28" t="s">
        <v>266</v>
      </c>
    </row>
    <row r="36" spans="1:28" x14ac:dyDescent="0.3">
      <c r="A36" s="1" t="s">
        <v>46</v>
      </c>
      <c r="B36" s="1" t="s">
        <v>63</v>
      </c>
      <c r="C36" s="27" t="s">
        <v>388</v>
      </c>
      <c r="D36" s="38">
        <v>24</v>
      </c>
      <c r="E36" s="27">
        <v>27</v>
      </c>
      <c r="F36" s="27">
        <v>6</v>
      </c>
      <c r="G36" s="27">
        <v>17</v>
      </c>
      <c r="H36" s="27"/>
      <c r="I36" s="27"/>
      <c r="J36" s="27">
        <v>0</v>
      </c>
      <c r="K36" s="27">
        <v>0</v>
      </c>
      <c r="L36" s="83"/>
      <c r="M36" s="27">
        <v>7</v>
      </c>
      <c r="N36" s="27">
        <f t="shared" ref="N36:N40" si="5">SUM(L36:M36)</f>
        <v>7</v>
      </c>
      <c r="O36" s="39">
        <v>2</v>
      </c>
      <c r="P36" s="39">
        <v>2</v>
      </c>
      <c r="Q36" s="85"/>
      <c r="R36" s="85"/>
      <c r="S36" s="85"/>
      <c r="T36" s="39">
        <f t="shared" ref="T36:T40" si="6">(H36*3)+((F36-H36)*2)+J36</f>
        <v>12</v>
      </c>
      <c r="U36" s="40">
        <f t="shared" ref="U36:U44" si="7">IFERROR(((T36+Q36+N36-R36)+(O36*2))/E36,"")</f>
        <v>0.85185185185185186</v>
      </c>
      <c r="V36" s="22">
        <v>385</v>
      </c>
      <c r="W36" s="22" t="s">
        <v>97</v>
      </c>
      <c r="X36" s="22" t="s">
        <v>83</v>
      </c>
      <c r="Y36" s="66">
        <v>1590</v>
      </c>
      <c r="Z36" s="41"/>
      <c r="AA36" s="1" t="s">
        <v>249</v>
      </c>
      <c r="AB36" s="28" t="s">
        <v>266</v>
      </c>
    </row>
    <row r="37" spans="1:28" x14ac:dyDescent="0.3">
      <c r="A37" s="1" t="s">
        <v>46</v>
      </c>
      <c r="B37" s="1" t="s">
        <v>63</v>
      </c>
      <c r="C37" s="27" t="s">
        <v>339</v>
      </c>
      <c r="D37" s="38">
        <v>32</v>
      </c>
      <c r="E37" s="27">
        <v>25</v>
      </c>
      <c r="F37" s="27">
        <v>3</v>
      </c>
      <c r="G37" s="27">
        <v>5</v>
      </c>
      <c r="H37" s="27"/>
      <c r="I37" s="27"/>
      <c r="J37" s="27">
        <v>1</v>
      </c>
      <c r="K37" s="27">
        <v>3</v>
      </c>
      <c r="L37" s="83"/>
      <c r="M37" s="27">
        <v>0</v>
      </c>
      <c r="N37" s="27">
        <f t="shared" si="5"/>
        <v>0</v>
      </c>
      <c r="O37" s="39">
        <v>1</v>
      </c>
      <c r="P37" s="39">
        <v>3</v>
      </c>
      <c r="Q37" s="85"/>
      <c r="R37" s="85"/>
      <c r="S37" s="85"/>
      <c r="T37" s="39">
        <f t="shared" si="6"/>
        <v>7</v>
      </c>
      <c r="U37" s="40">
        <f t="shared" si="7"/>
        <v>0.36</v>
      </c>
      <c r="V37" s="22">
        <v>385</v>
      </c>
      <c r="W37" s="22" t="s">
        <v>97</v>
      </c>
      <c r="X37" s="22" t="s">
        <v>83</v>
      </c>
      <c r="Y37" s="66">
        <v>1590</v>
      </c>
      <c r="Z37" s="41"/>
      <c r="AA37" s="1" t="s">
        <v>249</v>
      </c>
      <c r="AB37" s="28" t="s">
        <v>266</v>
      </c>
    </row>
    <row r="38" spans="1:28" x14ac:dyDescent="0.3">
      <c r="A38" s="1" t="s">
        <v>46</v>
      </c>
      <c r="B38" s="1" t="s">
        <v>63</v>
      </c>
      <c r="C38" s="27" t="s">
        <v>340</v>
      </c>
      <c r="D38" s="38">
        <v>15</v>
      </c>
      <c r="E38" s="27">
        <v>39</v>
      </c>
      <c r="F38" s="27">
        <v>6</v>
      </c>
      <c r="G38" s="27">
        <v>17</v>
      </c>
      <c r="H38" s="27"/>
      <c r="I38" s="27"/>
      <c r="J38" s="27">
        <v>3</v>
      </c>
      <c r="K38" s="27">
        <v>3</v>
      </c>
      <c r="L38" s="83"/>
      <c r="M38" s="27">
        <v>13</v>
      </c>
      <c r="N38" s="27">
        <f t="shared" si="5"/>
        <v>13</v>
      </c>
      <c r="O38" s="39">
        <v>3</v>
      </c>
      <c r="P38" s="39">
        <v>3</v>
      </c>
      <c r="Q38" s="85"/>
      <c r="R38" s="85"/>
      <c r="S38" s="85"/>
      <c r="T38" s="39">
        <v>15</v>
      </c>
      <c r="U38" s="40">
        <f t="shared" si="7"/>
        <v>0.87179487179487181</v>
      </c>
      <c r="V38" s="22">
        <v>385</v>
      </c>
      <c r="W38" s="22" t="s">
        <v>97</v>
      </c>
      <c r="X38" s="22" t="s">
        <v>83</v>
      </c>
      <c r="Y38" s="66">
        <v>1590</v>
      </c>
      <c r="Z38" s="41"/>
      <c r="AA38" s="1" t="s">
        <v>249</v>
      </c>
      <c r="AB38" s="28" t="s">
        <v>266</v>
      </c>
    </row>
    <row r="39" spans="1:28" x14ac:dyDescent="0.3">
      <c r="A39" s="1" t="s">
        <v>46</v>
      </c>
      <c r="B39" s="1" t="s">
        <v>63</v>
      </c>
      <c r="C39" s="27" t="s">
        <v>341</v>
      </c>
      <c r="D39" s="38">
        <v>42</v>
      </c>
      <c r="E39" s="27">
        <v>34</v>
      </c>
      <c r="F39" s="27">
        <v>5</v>
      </c>
      <c r="G39" s="27">
        <v>10</v>
      </c>
      <c r="H39" s="27"/>
      <c r="I39" s="27"/>
      <c r="J39" s="27">
        <v>4</v>
      </c>
      <c r="K39" s="27">
        <v>6</v>
      </c>
      <c r="L39" s="83"/>
      <c r="M39" s="27">
        <v>9</v>
      </c>
      <c r="N39" s="27">
        <f t="shared" si="5"/>
        <v>9</v>
      </c>
      <c r="O39" s="39">
        <v>0</v>
      </c>
      <c r="P39" s="39">
        <v>5</v>
      </c>
      <c r="Q39" s="85"/>
      <c r="R39" s="85"/>
      <c r="S39" s="85"/>
      <c r="T39" s="39">
        <f t="shared" si="6"/>
        <v>14</v>
      </c>
      <c r="U39" s="40">
        <f t="shared" si="7"/>
        <v>0.67647058823529416</v>
      </c>
      <c r="V39" s="22">
        <v>385</v>
      </c>
      <c r="W39" s="22" t="s">
        <v>97</v>
      </c>
      <c r="X39" s="22" t="s">
        <v>83</v>
      </c>
      <c r="Y39" s="66">
        <v>1590</v>
      </c>
      <c r="Z39" s="41"/>
      <c r="AA39" s="1" t="s">
        <v>249</v>
      </c>
      <c r="AB39" s="28" t="s">
        <v>266</v>
      </c>
    </row>
    <row r="40" spans="1:28" x14ac:dyDescent="0.3">
      <c r="A40" s="1" t="s">
        <v>46</v>
      </c>
      <c r="B40" s="1" t="s">
        <v>63</v>
      </c>
      <c r="C40" s="27" t="s">
        <v>392</v>
      </c>
      <c r="D40" s="38">
        <v>53</v>
      </c>
      <c r="E40" s="27">
        <v>20</v>
      </c>
      <c r="F40" s="27">
        <v>2</v>
      </c>
      <c r="G40" s="27">
        <v>6</v>
      </c>
      <c r="H40" s="27"/>
      <c r="I40" s="27"/>
      <c r="J40" s="27">
        <v>1</v>
      </c>
      <c r="K40" s="27">
        <v>2</v>
      </c>
      <c r="L40" s="83"/>
      <c r="M40" s="27">
        <v>4</v>
      </c>
      <c r="N40" s="27">
        <f t="shared" si="5"/>
        <v>4</v>
      </c>
      <c r="O40" s="39">
        <v>0</v>
      </c>
      <c r="P40" s="39">
        <v>2</v>
      </c>
      <c r="Q40" s="85"/>
      <c r="R40" s="85"/>
      <c r="S40" s="85"/>
      <c r="T40" s="39">
        <f t="shared" si="6"/>
        <v>5</v>
      </c>
      <c r="U40" s="40">
        <f t="shared" si="7"/>
        <v>0.45</v>
      </c>
      <c r="V40" s="22">
        <v>385</v>
      </c>
      <c r="W40" s="22" t="s">
        <v>97</v>
      </c>
      <c r="X40" s="22" t="s">
        <v>83</v>
      </c>
      <c r="Y40" s="66">
        <v>1590</v>
      </c>
      <c r="Z40" s="41"/>
      <c r="AA40" s="1" t="s">
        <v>249</v>
      </c>
      <c r="AB40" s="28" t="s">
        <v>266</v>
      </c>
    </row>
    <row r="41" spans="1:28" x14ac:dyDescent="0.3">
      <c r="A41" s="1" t="s">
        <v>46</v>
      </c>
      <c r="B41" s="1" t="s">
        <v>63</v>
      </c>
      <c r="C41" s="27" t="s">
        <v>343</v>
      </c>
      <c r="D41" s="38">
        <v>33</v>
      </c>
      <c r="E41" s="27">
        <v>30</v>
      </c>
      <c r="F41" s="27">
        <v>7</v>
      </c>
      <c r="G41" s="27">
        <v>16</v>
      </c>
      <c r="H41" s="27"/>
      <c r="I41" s="27"/>
      <c r="J41" s="27">
        <v>4</v>
      </c>
      <c r="K41" s="27">
        <v>10</v>
      </c>
      <c r="L41" s="83"/>
      <c r="M41" s="27">
        <v>11</v>
      </c>
      <c r="N41" s="27">
        <f>SUM(L41:M41)</f>
        <v>11</v>
      </c>
      <c r="O41" s="39">
        <v>0</v>
      </c>
      <c r="P41" s="39">
        <v>2</v>
      </c>
      <c r="Q41" s="85"/>
      <c r="R41" s="85"/>
      <c r="S41" s="85"/>
      <c r="T41" s="39">
        <v>18</v>
      </c>
      <c r="U41" s="40">
        <f t="shared" si="7"/>
        <v>0.96666666666666667</v>
      </c>
      <c r="V41" s="22">
        <v>385</v>
      </c>
      <c r="W41" s="22" t="s">
        <v>97</v>
      </c>
      <c r="X41" s="22" t="s">
        <v>83</v>
      </c>
      <c r="Y41" s="66">
        <v>1590</v>
      </c>
      <c r="Z41" s="41"/>
      <c r="AA41" s="1" t="s">
        <v>249</v>
      </c>
      <c r="AB41" s="28" t="s">
        <v>266</v>
      </c>
    </row>
    <row r="42" spans="1:28" x14ac:dyDescent="0.3">
      <c r="A42" s="1" t="s">
        <v>46</v>
      </c>
      <c r="B42" s="1" t="s">
        <v>63</v>
      </c>
      <c r="C42" s="27" t="s">
        <v>393</v>
      </c>
      <c r="D42" s="38">
        <v>25</v>
      </c>
      <c r="E42" s="27">
        <v>3</v>
      </c>
      <c r="F42" s="27">
        <v>0</v>
      </c>
      <c r="G42" s="27">
        <v>0</v>
      </c>
      <c r="H42" s="27"/>
      <c r="I42" s="27"/>
      <c r="J42" s="27">
        <v>0</v>
      </c>
      <c r="K42" s="27">
        <v>3</v>
      </c>
      <c r="L42" s="83"/>
      <c r="M42" s="27">
        <v>0</v>
      </c>
      <c r="N42" s="27">
        <f>SUM(L42:M42)</f>
        <v>0</v>
      </c>
      <c r="O42" s="39">
        <v>0</v>
      </c>
      <c r="P42" s="39">
        <v>0</v>
      </c>
      <c r="Q42" s="85"/>
      <c r="R42" s="85"/>
      <c r="S42" s="85"/>
      <c r="T42" s="39">
        <f>(H42*3)+((F42-H42)*2)+J42</f>
        <v>0</v>
      </c>
      <c r="U42" s="40">
        <f t="shared" si="7"/>
        <v>0</v>
      </c>
      <c r="V42" s="22">
        <v>385</v>
      </c>
      <c r="W42" s="22" t="s">
        <v>97</v>
      </c>
      <c r="X42" s="22" t="s">
        <v>83</v>
      </c>
      <c r="Y42" s="66">
        <v>1590</v>
      </c>
      <c r="Z42" s="41"/>
      <c r="AA42" s="1" t="s">
        <v>249</v>
      </c>
      <c r="AB42" s="28" t="s">
        <v>266</v>
      </c>
    </row>
    <row r="43" spans="1:28" x14ac:dyDescent="0.3">
      <c r="A43" s="1" t="s">
        <v>46</v>
      </c>
      <c r="B43" s="1" t="s">
        <v>63</v>
      </c>
      <c r="C43" s="27" t="s">
        <v>345</v>
      </c>
      <c r="D43" s="38">
        <v>12</v>
      </c>
      <c r="E43" s="27">
        <v>11</v>
      </c>
      <c r="F43" s="27">
        <v>1</v>
      </c>
      <c r="G43" s="27">
        <v>6</v>
      </c>
      <c r="H43" s="27"/>
      <c r="I43" s="27"/>
      <c r="J43" s="27">
        <v>3</v>
      </c>
      <c r="K43" s="27">
        <v>4</v>
      </c>
      <c r="L43" s="83"/>
      <c r="M43" s="27">
        <v>3</v>
      </c>
      <c r="N43" s="27">
        <f>SUM(L43:M43)</f>
        <v>3</v>
      </c>
      <c r="O43" s="39">
        <v>1</v>
      </c>
      <c r="P43" s="39">
        <v>0</v>
      </c>
      <c r="Q43" s="85"/>
      <c r="R43" s="85"/>
      <c r="S43" s="85"/>
      <c r="T43" s="39">
        <f>(H43*3)+((F43-H43)*2)+J43</f>
        <v>5</v>
      </c>
      <c r="U43" s="40">
        <f t="shared" si="7"/>
        <v>0.90909090909090906</v>
      </c>
      <c r="V43" s="22">
        <v>385</v>
      </c>
      <c r="W43" s="22" t="s">
        <v>97</v>
      </c>
      <c r="X43" s="22" t="s">
        <v>83</v>
      </c>
      <c r="Y43" s="66">
        <v>1590</v>
      </c>
      <c r="Z43" s="41"/>
      <c r="AA43" s="1" t="s">
        <v>249</v>
      </c>
      <c r="AB43" s="28" t="s">
        <v>266</v>
      </c>
    </row>
    <row r="44" spans="1:28" x14ac:dyDescent="0.3">
      <c r="A44" s="1" t="s">
        <v>46</v>
      </c>
      <c r="B44" s="1" t="s">
        <v>63</v>
      </c>
      <c r="C44" s="27" t="s">
        <v>346</v>
      </c>
      <c r="D44" s="38">
        <v>11</v>
      </c>
      <c r="E44" s="27">
        <v>36</v>
      </c>
      <c r="F44" s="27">
        <v>4</v>
      </c>
      <c r="G44" s="27">
        <v>11</v>
      </c>
      <c r="H44" s="27"/>
      <c r="I44" s="27"/>
      <c r="J44" s="27">
        <v>0</v>
      </c>
      <c r="K44" s="27">
        <v>0</v>
      </c>
      <c r="L44" s="83"/>
      <c r="M44" s="27">
        <v>5</v>
      </c>
      <c r="N44" s="27">
        <f>SUM(L44:M44)</f>
        <v>5</v>
      </c>
      <c r="O44" s="39">
        <v>4</v>
      </c>
      <c r="P44" s="39">
        <v>3</v>
      </c>
      <c r="Q44" s="85"/>
      <c r="R44" s="85"/>
      <c r="S44" s="85"/>
      <c r="T44" s="39">
        <f>(H44*3)+((F44-H44)*2)+J44</f>
        <v>8</v>
      </c>
      <c r="U44" s="40">
        <f t="shared" si="7"/>
        <v>0.58333333333333337</v>
      </c>
      <c r="V44" s="22">
        <v>385</v>
      </c>
      <c r="W44" s="22" t="s">
        <v>97</v>
      </c>
      <c r="X44" s="22" t="s">
        <v>83</v>
      </c>
      <c r="Y44" s="66">
        <v>1590</v>
      </c>
      <c r="Z44" s="41"/>
      <c r="AA44" s="1" t="s">
        <v>249</v>
      </c>
      <c r="AB44" s="28" t="s">
        <v>266</v>
      </c>
    </row>
    <row r="45" spans="1:28" x14ac:dyDescent="0.3">
      <c r="A45" s="1" t="s">
        <v>46</v>
      </c>
      <c r="B45" s="1" t="s">
        <v>63</v>
      </c>
      <c r="C45" s="55" t="s">
        <v>39</v>
      </c>
      <c r="D45" s="1"/>
      <c r="E45" s="55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55"/>
      <c r="U45" s="40" t="str">
        <f t="shared" ref="U45" si="8">_xlfn.IFNA("",((T45+Q45+N45-R45)+(O45*2))/E45)</f>
        <v/>
      </c>
      <c r="V45" s="22">
        <v>385</v>
      </c>
      <c r="W45" s="22" t="s">
        <v>97</v>
      </c>
      <c r="X45" s="22" t="s">
        <v>83</v>
      </c>
      <c r="Y45" s="66">
        <v>1590</v>
      </c>
      <c r="Z45" s="41"/>
      <c r="AA45" s="1" t="s">
        <v>249</v>
      </c>
      <c r="AB45" s="28" t="s">
        <v>266</v>
      </c>
    </row>
    <row r="46" spans="1:28" x14ac:dyDescent="0.3">
      <c r="A46" s="43" t="s">
        <v>46</v>
      </c>
      <c r="B46" s="43" t="s">
        <v>63</v>
      </c>
      <c r="C46" s="44" t="s">
        <v>40</v>
      </c>
      <c r="D46" s="43"/>
      <c r="E46" s="44">
        <f t="shared" ref="E46:T46" si="9">SUM(E35:E45)</f>
        <v>240</v>
      </c>
      <c r="F46" s="44">
        <f t="shared" si="9"/>
        <v>35</v>
      </c>
      <c r="G46" s="44">
        <f t="shared" si="9"/>
        <v>94</v>
      </c>
      <c r="H46" s="44">
        <f t="shared" si="9"/>
        <v>0</v>
      </c>
      <c r="I46" s="44">
        <f t="shared" si="9"/>
        <v>0</v>
      </c>
      <c r="J46" s="44">
        <f t="shared" si="9"/>
        <v>16</v>
      </c>
      <c r="K46" s="44">
        <f t="shared" si="9"/>
        <v>31</v>
      </c>
      <c r="L46" s="44">
        <f t="shared" si="9"/>
        <v>0</v>
      </c>
      <c r="M46" s="44">
        <f t="shared" si="9"/>
        <v>55</v>
      </c>
      <c r="N46" s="44">
        <f t="shared" si="9"/>
        <v>55</v>
      </c>
      <c r="O46" s="44">
        <f t="shared" si="9"/>
        <v>11</v>
      </c>
      <c r="P46" s="44">
        <f t="shared" si="9"/>
        <v>20</v>
      </c>
      <c r="Q46" s="44">
        <f t="shared" si="9"/>
        <v>0</v>
      </c>
      <c r="R46" s="44">
        <f t="shared" si="9"/>
        <v>0</v>
      </c>
      <c r="S46" s="44">
        <f t="shared" si="9"/>
        <v>0</v>
      </c>
      <c r="T46" s="44">
        <f t="shared" si="9"/>
        <v>86</v>
      </c>
      <c r="U46" s="45">
        <f>((T46+Q46+N46-R46)+(O46*2))/E46</f>
        <v>0.6791666666666667</v>
      </c>
      <c r="V46" s="46">
        <v>385</v>
      </c>
      <c r="W46" s="46" t="s">
        <v>97</v>
      </c>
      <c r="X46" s="46" t="s">
        <v>83</v>
      </c>
      <c r="Y46" s="67">
        <v>1590</v>
      </c>
      <c r="Z46" s="47"/>
      <c r="AA46" s="43" t="s">
        <v>249</v>
      </c>
      <c r="AB46" s="74" t="s">
        <v>266</v>
      </c>
    </row>
    <row r="47" spans="1:28" x14ac:dyDescent="0.3">
      <c r="A47" s="1"/>
      <c r="B47" s="1"/>
      <c r="C47" s="1"/>
      <c r="D47" s="1"/>
      <c r="F47" s="48" t="s">
        <v>41</v>
      </c>
      <c r="G47" s="50">
        <f>F46/G46</f>
        <v>0.37234042553191488</v>
      </c>
      <c r="H47" s="27"/>
      <c r="I47" s="1"/>
      <c r="J47" s="48" t="s">
        <v>42</v>
      </c>
      <c r="K47" s="50">
        <f>J46/K46</f>
        <v>0.5161290322580645</v>
      </c>
      <c r="L47" s="1"/>
      <c r="M47" s="39" t="s">
        <v>43</v>
      </c>
      <c r="N47" s="51"/>
      <c r="P47" s="1"/>
      <c r="Q47" s="1"/>
      <c r="R47" s="1"/>
      <c r="S47" s="1"/>
      <c r="T47" s="1"/>
      <c r="U47" s="1"/>
      <c r="V47" s="22"/>
      <c r="W47" s="22"/>
      <c r="X47" s="22"/>
      <c r="Y47" s="52"/>
      <c r="Z47" s="41"/>
      <c r="AA47" s="1"/>
      <c r="AB47" s="28"/>
    </row>
    <row r="48" spans="1:28" x14ac:dyDescent="0.3">
      <c r="A48" s="1"/>
      <c r="B48" s="1"/>
      <c r="C48" s="5" t="s">
        <v>44</v>
      </c>
      <c r="V48" s="22"/>
      <c r="W48" s="22"/>
      <c r="X48" s="22"/>
      <c r="Y48" s="52"/>
      <c r="Z48" s="41"/>
      <c r="AA48" s="1"/>
      <c r="AB48" s="28"/>
    </row>
    <row r="49" spans="1:28" x14ac:dyDescent="0.3">
      <c r="A49" s="1"/>
      <c r="B49" s="1"/>
      <c r="C49" s="1"/>
      <c r="D49" s="1"/>
      <c r="F49" s="48"/>
      <c r="G49" s="76"/>
      <c r="H49" s="27"/>
      <c r="I49" s="1"/>
      <c r="J49" s="48"/>
      <c r="K49" s="76"/>
      <c r="L49" s="1"/>
      <c r="M49" s="39"/>
      <c r="N49" s="77"/>
      <c r="P49" s="1"/>
      <c r="Q49" s="1"/>
      <c r="R49" s="1"/>
      <c r="S49" s="1"/>
      <c r="T49" s="1"/>
      <c r="U49" s="1"/>
      <c r="V49" s="22"/>
      <c r="W49" s="22"/>
      <c r="X49" s="22"/>
      <c r="Y49" s="52"/>
      <c r="Z49" s="41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2"/>
      <c r="Z50" s="41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1"/>
      <c r="AA51" s="1"/>
      <c r="AB51" s="1"/>
    </row>
  </sheetData>
  <pageMargins left="0.25" right="0.25" top="0.75" bottom="0.75" header="0.3" footer="0.3"/>
  <pageSetup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37</vt:i4>
      </vt:variant>
    </vt:vector>
  </HeadingPairs>
  <TitlesOfParts>
    <vt:vector size="74" baseType="lpstr">
      <vt:lpstr>1 @Gulls</vt:lpstr>
      <vt:lpstr>2 vs NJ</vt:lpstr>
      <vt:lpstr>3 vs Gulls</vt:lpstr>
      <vt:lpstr>4 vs Minn</vt:lpstr>
      <vt:lpstr>5 vs Dall</vt:lpstr>
      <vt:lpstr>6 vs SF</vt:lpstr>
      <vt:lpstr>7 @StL</vt:lpstr>
      <vt:lpstr>8 @Chic</vt:lpstr>
      <vt:lpstr>9 @Minn</vt:lpstr>
      <vt:lpstr>10 @Neb</vt:lpstr>
      <vt:lpstr>11 vs Chic</vt:lpstr>
      <vt:lpstr>12 vs NJ</vt:lpstr>
      <vt:lpstr>13 vs NJ</vt:lpstr>
      <vt:lpstr>14 @ StL</vt:lpstr>
      <vt:lpstr>15 vs StL</vt:lpstr>
      <vt:lpstr>16 @SF</vt:lpstr>
      <vt:lpstr>17 @Dall</vt:lpstr>
      <vt:lpstr>18 @Dall</vt:lpstr>
      <vt:lpstr>19 @NJ</vt:lpstr>
      <vt:lpstr>20 vs Neb</vt:lpstr>
      <vt:lpstr>21 vs Dall</vt:lpstr>
      <vt:lpstr>22 @Neb</vt:lpstr>
      <vt:lpstr>23 vs Minn</vt:lpstr>
      <vt:lpstr>24 vs StL</vt:lpstr>
      <vt:lpstr>25 @Dall</vt:lpstr>
      <vt:lpstr>26 vs SF</vt:lpstr>
      <vt:lpstr>27 @Minn</vt:lpstr>
      <vt:lpstr>28 @Chic</vt:lpstr>
      <vt:lpstr>29 vs Neb</vt:lpstr>
      <vt:lpstr>30 vs Neb</vt:lpstr>
      <vt:lpstr>31 @Dall</vt:lpstr>
      <vt:lpstr>32 @NJ</vt:lpstr>
      <vt:lpstr>33 @NJ</vt:lpstr>
      <vt:lpstr>34 vs NJ</vt:lpstr>
      <vt:lpstr>35 vs Chic</vt:lpstr>
      <vt:lpstr>36 @SF</vt:lpstr>
      <vt:lpstr>37 @SF</vt:lpstr>
      <vt:lpstr>'1 @Gulls'!Print_Area</vt:lpstr>
      <vt:lpstr>'10 @Neb'!Print_Area</vt:lpstr>
      <vt:lpstr>'11 vs Chic'!Print_Area</vt:lpstr>
      <vt:lpstr>'12 vs NJ'!Print_Area</vt:lpstr>
      <vt:lpstr>'13 vs NJ'!Print_Area</vt:lpstr>
      <vt:lpstr>'14 @ StL'!Print_Area</vt:lpstr>
      <vt:lpstr>'15 vs StL'!Print_Area</vt:lpstr>
      <vt:lpstr>'16 @SF'!Print_Area</vt:lpstr>
      <vt:lpstr>'17 @Dall'!Print_Area</vt:lpstr>
      <vt:lpstr>'18 @Dall'!Print_Area</vt:lpstr>
      <vt:lpstr>'19 @NJ'!Print_Area</vt:lpstr>
      <vt:lpstr>'2 vs NJ'!Print_Area</vt:lpstr>
      <vt:lpstr>'20 vs Neb'!Print_Area</vt:lpstr>
      <vt:lpstr>'21 vs Dall'!Print_Area</vt:lpstr>
      <vt:lpstr>'22 @Neb'!Print_Area</vt:lpstr>
      <vt:lpstr>'23 vs Minn'!Print_Area</vt:lpstr>
      <vt:lpstr>'24 vs StL'!Print_Area</vt:lpstr>
      <vt:lpstr>'25 @Dall'!Print_Area</vt:lpstr>
      <vt:lpstr>'26 vs SF'!Print_Area</vt:lpstr>
      <vt:lpstr>'27 @Minn'!Print_Area</vt:lpstr>
      <vt:lpstr>'28 @Chic'!Print_Area</vt:lpstr>
      <vt:lpstr>'29 vs Neb'!Print_Area</vt:lpstr>
      <vt:lpstr>'3 vs Gulls'!Print_Area</vt:lpstr>
      <vt:lpstr>'30 vs Neb'!Print_Area</vt:lpstr>
      <vt:lpstr>'31 @Dall'!Print_Area</vt:lpstr>
      <vt:lpstr>'32 @NJ'!Print_Area</vt:lpstr>
      <vt:lpstr>'33 @NJ'!Print_Area</vt:lpstr>
      <vt:lpstr>'34 vs NJ'!Print_Area</vt:lpstr>
      <vt:lpstr>'35 vs Chic'!Print_Area</vt:lpstr>
      <vt:lpstr>'36 @SF'!Print_Area</vt:lpstr>
      <vt:lpstr>'37 @SF'!Print_Area</vt:lpstr>
      <vt:lpstr>'4 vs Minn'!Print_Area</vt:lpstr>
      <vt:lpstr>'5 vs Dall'!Print_Area</vt:lpstr>
      <vt:lpstr>'6 vs SF'!Print_Area</vt:lpstr>
      <vt:lpstr>'7 @StL'!Print_Area</vt:lpstr>
      <vt:lpstr>'8 @Chic'!Print_Area</vt:lpstr>
      <vt:lpstr>'9 @Minn'!Print_Area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2022-03-30T20:57:38Z</cp:lastPrinted>
  <dcterms:created xsi:type="dcterms:W3CDTF">2019-04-26T18:31:16Z</dcterms:created>
  <dcterms:modified xsi:type="dcterms:W3CDTF">2024-12-09T18:05:48Z</dcterms:modified>
</cp:coreProperties>
</file>