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braska Wranglers\NW Year 3  1980 - 1981\"/>
    </mc:Choice>
  </mc:AlternateContent>
  <xr:revisionPtr revIDLastSave="0" documentId="13_ncr:1_{F5C8D9DD-9CB4-49C6-9EB8-0A4B21139BFB}" xr6:coauthVersionLast="47" xr6:coauthVersionMax="47" xr10:uidLastSave="{00000000-0000-0000-0000-000000000000}"/>
  <bookViews>
    <workbookView xWindow="-108" yWindow="-108" windowWidth="23256" windowHeight="12576" xr2:uid="{D8C06198-FD7B-4134-AB85-985672E07B1A}"/>
  </bookViews>
  <sheets>
    <sheet name="1 @Minn" sheetId="1" r:id="rId1"/>
    <sheet name="2 @Chic" sheetId="2" r:id="rId2"/>
    <sheet name="3 vs StL" sheetId="3" r:id="rId3"/>
    <sheet name="4 vs NJ" sheetId="4" r:id="rId4"/>
    <sheet name="5 vs StL" sheetId="5" r:id="rId5"/>
    <sheet name="6 @StL" sheetId="6" r:id="rId6"/>
    <sheet name="7 vs NO" sheetId="7" r:id="rId7"/>
    <sheet name="8 @StL" sheetId="8" r:id="rId8"/>
    <sheet name="9 vs Gulls" sheetId="9" r:id="rId9"/>
    <sheet name="10 vs Minn" sheetId="10" r:id="rId10"/>
    <sheet name="11 vs Dall" sheetId="11" r:id="rId11"/>
    <sheet name="12 vs SF" sheetId="12" r:id="rId12"/>
    <sheet name="13 vs NJ" sheetId="13" r:id="rId13"/>
    <sheet name="14 @NO" sheetId="14" r:id="rId14"/>
    <sheet name="15 @Dall" sheetId="15" r:id="rId15"/>
    <sheet name="16 @Minn" sheetId="16" r:id="rId16"/>
    <sheet name="17 vs NO" sheetId="17" r:id="rId17"/>
    <sheet name="18 @SF" sheetId="18" r:id="rId18"/>
    <sheet name="19 vs Chic" sheetId="19" r:id="rId19"/>
    <sheet name="20 @Dall" sheetId="20" r:id="rId20"/>
    <sheet name="21 vs SF" sheetId="21" r:id="rId21"/>
    <sheet name="22 @NJ" sheetId="22" r:id="rId22"/>
    <sheet name="23 @NJ" sheetId="23" r:id="rId23"/>
    <sheet name="24 vs Dall" sheetId="24" r:id="rId24"/>
    <sheet name="25 @Chic" sheetId="25" r:id="rId25"/>
    <sheet name="26 vs Chic" sheetId="26" r:id="rId26"/>
    <sheet name="27 vs StL" sheetId="27" r:id="rId27"/>
    <sheet name="28 vs Dall" sheetId="28" r:id="rId28"/>
    <sheet name="29 @NO" sheetId="29" r:id="rId29"/>
    <sheet name="30 @NO" sheetId="30" r:id="rId30"/>
    <sheet name="31 vs Minn" sheetId="31" r:id="rId31"/>
    <sheet name="32 @Minn" sheetId="32" r:id="rId32"/>
    <sheet name="33 @SF" sheetId="33" r:id="rId33"/>
    <sheet name="34 @Chic" sheetId="34" r:id="rId34"/>
    <sheet name="35 @Dall" sheetId="35" r:id="rId35"/>
    <sheet name="36 vs Chic" sheetId="36" r:id="rId36"/>
    <sheet name="Playoff 27 @Chic" sheetId="39" r:id="rId37"/>
    <sheet name="Playoff 29 vs Chic" sheetId="40" r:id="rId38"/>
    <sheet name="Playoff 31 vs Dallas" sheetId="41" r:id="rId39"/>
    <sheet name="Playoff 32 vs Dallas" sheetId="42" r:id="rId40"/>
    <sheet name="Playoff 33 @Dallas" sheetId="43" r:id="rId41"/>
    <sheet name="Playoff 34 @Dallas" sheetId="44" r:id="rId42"/>
    <sheet name="Playoff 35 vs Dallas" sheetId="45" r:id="rId43"/>
  </sheets>
  <definedNames>
    <definedName name="_xlnm.Print_Area" localSheetId="10">'11 vs Dall'!$A$1:$AB$48</definedName>
    <definedName name="_xlnm.Print_Area" localSheetId="11">'12 vs SF'!$A$1:$AB$48</definedName>
    <definedName name="_xlnm.Print_Area" localSheetId="14">'15 @Dall'!$A$1:$AB$49</definedName>
    <definedName name="_xlnm.Print_Area" localSheetId="17">'18 @SF'!$A$1:$AB$49</definedName>
    <definedName name="_xlnm.Print_Area" localSheetId="18">'19 vs Chic'!$A$1:$AB$49</definedName>
    <definedName name="_xlnm.Print_Area" localSheetId="1">'2 @Chic'!$A$1:$AB$51</definedName>
    <definedName name="_xlnm.Print_Area" localSheetId="19">'20 @Dall'!$A$1:$AB$50</definedName>
    <definedName name="_xlnm.Print_Area" localSheetId="20">'21 vs SF'!$A$1:$AB$49</definedName>
    <definedName name="_xlnm.Print_Area" localSheetId="23">'24 vs Dall'!$A$1:$AB$48</definedName>
    <definedName name="_xlnm.Print_Area" localSheetId="24">'25 @Chic'!$A$1:$AB$51</definedName>
    <definedName name="_xlnm.Print_Area" localSheetId="25">'26 vs Chic'!$A$1:$AB$51</definedName>
    <definedName name="_xlnm.Print_Area" localSheetId="27">'28 vs Dall'!$A$1:$AB$48</definedName>
    <definedName name="_xlnm.Print_Area" localSheetId="32">'33 @SF'!$A$1:$AB$49</definedName>
    <definedName name="_xlnm.Print_Area" localSheetId="33">'34 @Chic'!$A$1:$AB$50</definedName>
    <definedName name="_xlnm.Print_Area" localSheetId="34">'35 @Dall'!$A$1:$AB$49</definedName>
    <definedName name="_xlnm.Print_Area" localSheetId="35">'36 vs Chic'!$A$1:$AB$50</definedName>
    <definedName name="_xlnm.Print_Area" localSheetId="8">'9 vs Gulls'!$A$1:$AB$47</definedName>
    <definedName name="_xlnm.Print_Area" localSheetId="36">'Playoff 27 @Chic'!$C$11:$V$25</definedName>
    <definedName name="_xlnm.Print_Area" localSheetId="37">'Playoff 29 vs Chic'!$C$11:$V$25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45" l="1"/>
  <c r="R47" i="45"/>
  <c r="Q47" i="45"/>
  <c r="P47" i="45"/>
  <c r="O47" i="45"/>
  <c r="M47" i="45"/>
  <c r="L47" i="45"/>
  <c r="K47" i="45"/>
  <c r="J47" i="45"/>
  <c r="I47" i="45"/>
  <c r="H47" i="45"/>
  <c r="G47" i="45"/>
  <c r="F47" i="45"/>
  <c r="E47" i="45"/>
  <c r="T46" i="45"/>
  <c r="U46" i="45" s="1"/>
  <c r="N46" i="45"/>
  <c r="T45" i="45"/>
  <c r="N45" i="45"/>
  <c r="T44" i="45"/>
  <c r="U44" i="45" s="1"/>
  <c r="N44" i="45"/>
  <c r="T43" i="45"/>
  <c r="U43" i="45" s="1"/>
  <c r="N43" i="45"/>
  <c r="T42" i="45"/>
  <c r="N42" i="45"/>
  <c r="U42" i="45" s="1"/>
  <c r="U41" i="45"/>
  <c r="T40" i="45"/>
  <c r="N40" i="45"/>
  <c r="U40" i="45" s="1"/>
  <c r="T39" i="45"/>
  <c r="U39" i="45" s="1"/>
  <c r="N39" i="45"/>
  <c r="U38" i="45"/>
  <c r="T37" i="45"/>
  <c r="N37" i="45"/>
  <c r="T36" i="45"/>
  <c r="N36" i="45"/>
  <c r="T35" i="45"/>
  <c r="N35" i="45"/>
  <c r="N47" i="45" s="1"/>
  <c r="S47" i="44"/>
  <c r="R47" i="44"/>
  <c r="Q47" i="44"/>
  <c r="P47" i="44"/>
  <c r="O47" i="44"/>
  <c r="M47" i="44"/>
  <c r="L47" i="44"/>
  <c r="K47" i="44"/>
  <c r="J47" i="44"/>
  <c r="I47" i="44"/>
  <c r="H47" i="44"/>
  <c r="G47" i="44"/>
  <c r="F47" i="44"/>
  <c r="E47" i="44"/>
  <c r="T46" i="44"/>
  <c r="U46" i="44" s="1"/>
  <c r="N46" i="44"/>
  <c r="T45" i="44"/>
  <c r="N45" i="44"/>
  <c r="T44" i="44"/>
  <c r="U44" i="44" s="1"/>
  <c r="N44" i="44"/>
  <c r="T43" i="44"/>
  <c r="N43" i="44"/>
  <c r="U42" i="44"/>
  <c r="T42" i="44"/>
  <c r="N42" i="44"/>
  <c r="U41" i="44"/>
  <c r="U40" i="44"/>
  <c r="T40" i="44"/>
  <c r="N40" i="44"/>
  <c r="U38" i="44"/>
  <c r="U37" i="44"/>
  <c r="T37" i="44"/>
  <c r="N37" i="44"/>
  <c r="T36" i="44"/>
  <c r="N36" i="44"/>
  <c r="T35" i="44"/>
  <c r="N35" i="44"/>
  <c r="S47" i="43"/>
  <c r="R47" i="43"/>
  <c r="Q47" i="43"/>
  <c r="P47" i="43"/>
  <c r="O47" i="43"/>
  <c r="M47" i="43"/>
  <c r="L47" i="43"/>
  <c r="K47" i="43"/>
  <c r="J47" i="43"/>
  <c r="I47" i="43"/>
  <c r="H47" i="43"/>
  <c r="G47" i="43"/>
  <c r="F47" i="43"/>
  <c r="E47" i="43"/>
  <c r="T46" i="43"/>
  <c r="U46" i="43" s="1"/>
  <c r="N46" i="43"/>
  <c r="T45" i="43"/>
  <c r="N45" i="43"/>
  <c r="T44" i="43"/>
  <c r="U44" i="43" s="1"/>
  <c r="N44" i="43"/>
  <c r="T43" i="43"/>
  <c r="N43" i="43"/>
  <c r="U42" i="43"/>
  <c r="T42" i="43"/>
  <c r="N42" i="43"/>
  <c r="U41" i="43"/>
  <c r="U40" i="43"/>
  <c r="T40" i="43"/>
  <c r="N40" i="43"/>
  <c r="T39" i="43"/>
  <c r="N39" i="43"/>
  <c r="U38" i="43"/>
  <c r="T37" i="43"/>
  <c r="N37" i="43"/>
  <c r="T36" i="43"/>
  <c r="U36" i="43" s="1"/>
  <c r="N36" i="43"/>
  <c r="T35" i="43"/>
  <c r="N35" i="43"/>
  <c r="S47" i="42"/>
  <c r="R47" i="42"/>
  <c r="Q47" i="42"/>
  <c r="P47" i="42"/>
  <c r="O47" i="42"/>
  <c r="M47" i="42"/>
  <c r="L47" i="42"/>
  <c r="K47" i="42"/>
  <c r="J47" i="42"/>
  <c r="I47" i="42"/>
  <c r="H47" i="42"/>
  <c r="G47" i="42"/>
  <c r="F47" i="42"/>
  <c r="E47" i="42"/>
  <c r="T46" i="42"/>
  <c r="U46" i="42" s="1"/>
  <c r="N46" i="42"/>
  <c r="T45" i="42"/>
  <c r="N45" i="42"/>
  <c r="T44" i="42"/>
  <c r="U44" i="42" s="1"/>
  <c r="N44" i="42"/>
  <c r="T43" i="42"/>
  <c r="N43" i="42"/>
  <c r="U43" i="42" s="1"/>
  <c r="U42" i="42"/>
  <c r="T42" i="42"/>
  <c r="N42" i="42"/>
  <c r="U41" i="42"/>
  <c r="U40" i="42"/>
  <c r="T40" i="42"/>
  <c r="N40" i="42"/>
  <c r="T39" i="42"/>
  <c r="N39" i="42"/>
  <c r="U38" i="42"/>
  <c r="T37" i="42"/>
  <c r="N37" i="42"/>
  <c r="T36" i="42"/>
  <c r="U36" i="42" s="1"/>
  <c r="N36" i="42"/>
  <c r="T35" i="42"/>
  <c r="N35" i="42"/>
  <c r="S47" i="41"/>
  <c r="R47" i="41"/>
  <c r="Q47" i="41"/>
  <c r="P47" i="41"/>
  <c r="O47" i="41"/>
  <c r="M47" i="41"/>
  <c r="L47" i="41"/>
  <c r="K47" i="41"/>
  <c r="J47" i="41"/>
  <c r="I47" i="41"/>
  <c r="H47" i="41"/>
  <c r="G47" i="41"/>
  <c r="F47" i="41"/>
  <c r="E47" i="41"/>
  <c r="T46" i="41"/>
  <c r="U46" i="41" s="1"/>
  <c r="N46" i="41"/>
  <c r="T45" i="41"/>
  <c r="N45" i="41"/>
  <c r="T44" i="41"/>
  <c r="U44" i="41" s="1"/>
  <c r="N44" i="41"/>
  <c r="T43" i="41"/>
  <c r="U43" i="41" s="1"/>
  <c r="N43" i="41"/>
  <c r="T42" i="41"/>
  <c r="U42" i="41" s="1"/>
  <c r="N42" i="41"/>
  <c r="U41" i="41"/>
  <c r="T40" i="41"/>
  <c r="U40" i="41" s="1"/>
  <c r="N40" i="41"/>
  <c r="T39" i="41"/>
  <c r="U39" i="41" s="1"/>
  <c r="N39" i="41"/>
  <c r="T38" i="41"/>
  <c r="N38" i="41"/>
  <c r="T37" i="41"/>
  <c r="N37" i="41"/>
  <c r="T36" i="41"/>
  <c r="U36" i="41" s="1"/>
  <c r="N36" i="41"/>
  <c r="T35" i="41"/>
  <c r="N35" i="41"/>
  <c r="S47" i="40"/>
  <c r="R47" i="40"/>
  <c r="Q47" i="40"/>
  <c r="P47" i="40"/>
  <c r="O47" i="40"/>
  <c r="M47" i="40"/>
  <c r="L47" i="40"/>
  <c r="K47" i="40"/>
  <c r="J47" i="40"/>
  <c r="I47" i="40"/>
  <c r="H47" i="40"/>
  <c r="G47" i="40"/>
  <c r="F47" i="40"/>
  <c r="E47" i="40"/>
  <c r="N46" i="40"/>
  <c r="T45" i="40"/>
  <c r="U45" i="40" s="1"/>
  <c r="N45" i="40"/>
  <c r="T44" i="40"/>
  <c r="U44" i="40" s="1"/>
  <c r="N44" i="40"/>
  <c r="T43" i="40"/>
  <c r="U43" i="40" s="1"/>
  <c r="N43" i="40"/>
  <c r="T42" i="40"/>
  <c r="N42" i="40"/>
  <c r="T41" i="40"/>
  <c r="U41" i="40" s="1"/>
  <c r="N41" i="40"/>
  <c r="T40" i="40"/>
  <c r="U40" i="40" s="1"/>
  <c r="N40" i="40"/>
  <c r="T39" i="40"/>
  <c r="N39" i="40"/>
  <c r="T38" i="40"/>
  <c r="U38" i="40" s="1"/>
  <c r="N38" i="40"/>
  <c r="T37" i="40"/>
  <c r="N37" i="40"/>
  <c r="U36" i="40"/>
  <c r="T36" i="40"/>
  <c r="N36" i="40"/>
  <c r="T35" i="40"/>
  <c r="N35" i="40"/>
  <c r="N47" i="40" s="1"/>
  <c r="S46" i="39"/>
  <c r="R46" i="39"/>
  <c r="Q46" i="39"/>
  <c r="P46" i="39"/>
  <c r="O46" i="39"/>
  <c r="M46" i="39"/>
  <c r="L46" i="39"/>
  <c r="K46" i="39"/>
  <c r="J46" i="39"/>
  <c r="I46" i="39"/>
  <c r="H46" i="39"/>
  <c r="G46" i="39"/>
  <c r="F46" i="39"/>
  <c r="E46" i="39"/>
  <c r="N45" i="39"/>
  <c r="T44" i="39"/>
  <c r="U44" i="39" s="1"/>
  <c r="N44" i="39"/>
  <c r="T43" i="39"/>
  <c r="U43" i="39" s="1"/>
  <c r="N43" i="39"/>
  <c r="T42" i="39"/>
  <c r="U42" i="39" s="1"/>
  <c r="N42" i="39"/>
  <c r="T41" i="39"/>
  <c r="N41" i="39"/>
  <c r="U41" i="39" s="1"/>
  <c r="T40" i="39"/>
  <c r="U40" i="39" s="1"/>
  <c r="N40" i="39"/>
  <c r="T39" i="39"/>
  <c r="U39" i="39" s="1"/>
  <c r="N39" i="39"/>
  <c r="T38" i="39"/>
  <c r="N38" i="39"/>
  <c r="T37" i="39"/>
  <c r="N37" i="39"/>
  <c r="T36" i="39"/>
  <c r="N36" i="39"/>
  <c r="U35" i="39"/>
  <c r="T35" i="39"/>
  <c r="N35" i="39"/>
  <c r="S47" i="36"/>
  <c r="R47" i="36"/>
  <c r="Q47" i="36"/>
  <c r="P47" i="36"/>
  <c r="O47" i="36"/>
  <c r="M47" i="36"/>
  <c r="L47" i="36"/>
  <c r="K47" i="36"/>
  <c r="J47" i="36"/>
  <c r="K48" i="36" s="1"/>
  <c r="I47" i="36"/>
  <c r="H47" i="36"/>
  <c r="G47" i="36"/>
  <c r="F47" i="36"/>
  <c r="G48" i="36" s="1"/>
  <c r="E47" i="36"/>
  <c r="U46" i="36"/>
  <c r="T45" i="36"/>
  <c r="U45" i="36" s="1"/>
  <c r="N45" i="36"/>
  <c r="U44" i="36"/>
  <c r="T44" i="36"/>
  <c r="N44" i="36"/>
  <c r="T43" i="36"/>
  <c r="U43" i="36" s="1"/>
  <c r="N43" i="36"/>
  <c r="T42" i="36"/>
  <c r="N42" i="36"/>
  <c r="U42" i="36" s="1"/>
  <c r="T41" i="36"/>
  <c r="U41" i="36" s="1"/>
  <c r="N41" i="36"/>
  <c r="U40" i="36"/>
  <c r="T40" i="36"/>
  <c r="N40" i="36"/>
  <c r="T39" i="36"/>
  <c r="U39" i="36" s="1"/>
  <c r="N39" i="36"/>
  <c r="T38" i="36"/>
  <c r="N38" i="36"/>
  <c r="U38" i="36" s="1"/>
  <c r="T37" i="36"/>
  <c r="U37" i="36" s="1"/>
  <c r="N37" i="36"/>
  <c r="U36" i="36"/>
  <c r="T36" i="36"/>
  <c r="N36" i="36"/>
  <c r="T35" i="36"/>
  <c r="U35" i="36" s="1"/>
  <c r="N35" i="36"/>
  <c r="N47" i="36" s="1"/>
  <c r="S47" i="35"/>
  <c r="R47" i="35"/>
  <c r="Q47" i="35"/>
  <c r="P47" i="35"/>
  <c r="O47" i="35"/>
  <c r="M47" i="35"/>
  <c r="L47" i="35"/>
  <c r="K47" i="35"/>
  <c r="J47" i="35"/>
  <c r="I47" i="35"/>
  <c r="H47" i="35"/>
  <c r="G47" i="35"/>
  <c r="F47" i="35"/>
  <c r="E47" i="35"/>
  <c r="T46" i="35"/>
  <c r="U46" i="35" s="1"/>
  <c r="N46" i="35"/>
  <c r="T45" i="35"/>
  <c r="N45" i="35"/>
  <c r="T44" i="35"/>
  <c r="U44" i="35" s="1"/>
  <c r="N44" i="35"/>
  <c r="T43" i="35"/>
  <c r="U43" i="35" s="1"/>
  <c r="N43" i="35"/>
  <c r="U42" i="35"/>
  <c r="T42" i="35"/>
  <c r="N42" i="35"/>
  <c r="T40" i="35"/>
  <c r="N40" i="35"/>
  <c r="T39" i="35"/>
  <c r="N39" i="35"/>
  <c r="T38" i="35"/>
  <c r="N38" i="35"/>
  <c r="T37" i="35"/>
  <c r="U37" i="35" s="1"/>
  <c r="N37" i="35"/>
  <c r="T36" i="35"/>
  <c r="U36" i="35" s="1"/>
  <c r="N36" i="35"/>
  <c r="T35" i="35"/>
  <c r="U35" i="35" s="1"/>
  <c r="N35" i="35"/>
  <c r="S47" i="34"/>
  <c r="R47" i="34"/>
  <c r="Q47" i="34"/>
  <c r="P47" i="34"/>
  <c r="O47" i="34"/>
  <c r="M47" i="34"/>
  <c r="L47" i="34"/>
  <c r="K47" i="34"/>
  <c r="J47" i="34"/>
  <c r="K48" i="34" s="1"/>
  <c r="I47" i="34"/>
  <c r="H47" i="34"/>
  <c r="G47" i="34"/>
  <c r="F47" i="34"/>
  <c r="G48" i="34" s="1"/>
  <c r="E47" i="34"/>
  <c r="U46" i="34"/>
  <c r="T45" i="34"/>
  <c r="U45" i="34" s="1"/>
  <c r="N45" i="34"/>
  <c r="U44" i="34"/>
  <c r="T44" i="34"/>
  <c r="N44" i="34"/>
  <c r="T43" i="34"/>
  <c r="U43" i="34" s="1"/>
  <c r="N43" i="34"/>
  <c r="T42" i="34"/>
  <c r="U42" i="34" s="1"/>
  <c r="N42" i="34"/>
  <c r="T41" i="34"/>
  <c r="U41" i="34" s="1"/>
  <c r="N41" i="34"/>
  <c r="U40" i="34"/>
  <c r="U39" i="34"/>
  <c r="T38" i="34"/>
  <c r="U38" i="34" s="1"/>
  <c r="N38" i="34"/>
  <c r="T37" i="34"/>
  <c r="N37" i="34"/>
  <c r="U37" i="34" s="1"/>
  <c r="U36" i="34"/>
  <c r="T36" i="34"/>
  <c r="N36" i="34"/>
  <c r="T35" i="34"/>
  <c r="U35" i="34" s="1"/>
  <c r="N35" i="34"/>
  <c r="N47" i="34" s="1"/>
  <c r="T45" i="32"/>
  <c r="S45" i="32"/>
  <c r="R45" i="32"/>
  <c r="Q45" i="32"/>
  <c r="P45" i="32"/>
  <c r="O45" i="32"/>
  <c r="M45" i="32"/>
  <c r="L45" i="32"/>
  <c r="K45" i="32"/>
  <c r="J45" i="32"/>
  <c r="K46" i="32" s="1"/>
  <c r="I45" i="32"/>
  <c r="H45" i="32"/>
  <c r="G45" i="32"/>
  <c r="F45" i="32"/>
  <c r="G46" i="32" s="1"/>
  <c r="E45" i="32"/>
  <c r="U44" i="32"/>
  <c r="N43" i="32"/>
  <c r="U43" i="32" s="1"/>
  <c r="N42" i="32"/>
  <c r="U42" i="32" s="1"/>
  <c r="N40" i="32"/>
  <c r="U40" i="32" s="1"/>
  <c r="N39" i="32"/>
  <c r="U39" i="32" s="1"/>
  <c r="N38" i="32"/>
  <c r="U38" i="32" s="1"/>
  <c r="N37" i="32"/>
  <c r="U37" i="32" s="1"/>
  <c r="N36" i="32"/>
  <c r="U36" i="32" s="1"/>
  <c r="N35" i="32"/>
  <c r="U35" i="32" s="1"/>
  <c r="T45" i="31"/>
  <c r="S45" i="31"/>
  <c r="R45" i="31"/>
  <c r="Q45" i="31"/>
  <c r="P45" i="31"/>
  <c r="O45" i="31"/>
  <c r="M45" i="31"/>
  <c r="L45" i="31"/>
  <c r="K45" i="31"/>
  <c r="J45" i="31"/>
  <c r="K46" i="31" s="1"/>
  <c r="I45" i="31"/>
  <c r="H45" i="31"/>
  <c r="G45" i="31"/>
  <c r="F45" i="31"/>
  <c r="G46" i="31" s="1"/>
  <c r="E45" i="31"/>
  <c r="U44" i="31"/>
  <c r="N43" i="31"/>
  <c r="U43" i="31" s="1"/>
  <c r="N42" i="31"/>
  <c r="U42" i="31" s="1"/>
  <c r="N40" i="31"/>
  <c r="U40" i="31" s="1"/>
  <c r="N39" i="31"/>
  <c r="U39" i="31" s="1"/>
  <c r="N38" i="31"/>
  <c r="U38" i="31" s="1"/>
  <c r="N37" i="31"/>
  <c r="U37" i="31" s="1"/>
  <c r="N36" i="31"/>
  <c r="U36" i="31" s="1"/>
  <c r="N35" i="31"/>
  <c r="N45" i="31" s="1"/>
  <c r="S46" i="28"/>
  <c r="R46" i="28"/>
  <c r="Q46" i="28"/>
  <c r="P46" i="28"/>
  <c r="O46" i="28"/>
  <c r="M46" i="28"/>
  <c r="L46" i="28"/>
  <c r="K46" i="28"/>
  <c r="J46" i="28"/>
  <c r="I46" i="28"/>
  <c r="H46" i="28"/>
  <c r="G46" i="28"/>
  <c r="F46" i="28"/>
  <c r="E46" i="28"/>
  <c r="T45" i="28"/>
  <c r="U45" i="28" s="1"/>
  <c r="N45" i="28"/>
  <c r="T44" i="28"/>
  <c r="N44" i="28"/>
  <c r="T43" i="28"/>
  <c r="U43" i="28" s="1"/>
  <c r="N43" i="28"/>
  <c r="T42" i="28"/>
  <c r="N42" i="28"/>
  <c r="U41" i="28"/>
  <c r="T41" i="28"/>
  <c r="N41" i="28"/>
  <c r="T40" i="28"/>
  <c r="N40" i="28"/>
  <c r="T39" i="28"/>
  <c r="U39" i="28" s="1"/>
  <c r="N39" i="28"/>
  <c r="T37" i="28"/>
  <c r="N37" i="28"/>
  <c r="T36" i="28"/>
  <c r="N36" i="28"/>
  <c r="U36" i="28" s="1"/>
  <c r="T35" i="28"/>
  <c r="U35" i="28" s="1"/>
  <c r="N35" i="28"/>
  <c r="S48" i="26"/>
  <c r="R48" i="26"/>
  <c r="Q48" i="26"/>
  <c r="P48" i="26"/>
  <c r="O48" i="26"/>
  <c r="M48" i="26"/>
  <c r="L48" i="26"/>
  <c r="K48" i="26"/>
  <c r="J48" i="26"/>
  <c r="K49" i="26" s="1"/>
  <c r="I48" i="26"/>
  <c r="H48" i="26"/>
  <c r="G48" i="26"/>
  <c r="F48" i="26"/>
  <c r="G49" i="26" s="1"/>
  <c r="E48" i="26"/>
  <c r="U47" i="26"/>
  <c r="T46" i="26"/>
  <c r="U46" i="26" s="1"/>
  <c r="N46" i="26"/>
  <c r="U45" i="26"/>
  <c r="T45" i="26"/>
  <c r="N45" i="26"/>
  <c r="T44" i="26"/>
  <c r="U44" i="26" s="1"/>
  <c r="N44" i="26"/>
  <c r="T43" i="26"/>
  <c r="U43" i="26" s="1"/>
  <c r="N43" i="26"/>
  <c r="T42" i="26"/>
  <c r="U42" i="26" s="1"/>
  <c r="N42" i="26"/>
  <c r="U41" i="26"/>
  <c r="T41" i="26"/>
  <c r="N41" i="26"/>
  <c r="T40" i="26"/>
  <c r="U40" i="26" s="1"/>
  <c r="N40" i="26"/>
  <c r="T39" i="26"/>
  <c r="U39" i="26" s="1"/>
  <c r="N39" i="26"/>
  <c r="T38" i="26"/>
  <c r="U38" i="26" s="1"/>
  <c r="N38" i="26"/>
  <c r="U37" i="26"/>
  <c r="T37" i="26"/>
  <c r="N37" i="26"/>
  <c r="T36" i="26"/>
  <c r="U36" i="26" s="1"/>
  <c r="N36" i="26"/>
  <c r="T35" i="26"/>
  <c r="U35" i="26" s="1"/>
  <c r="N35" i="26"/>
  <c r="N48" i="26" s="1"/>
  <c r="S48" i="25"/>
  <c r="R48" i="25"/>
  <c r="Q48" i="25"/>
  <c r="P48" i="25"/>
  <c r="O48" i="25"/>
  <c r="M48" i="25"/>
  <c r="L48" i="25"/>
  <c r="K48" i="25"/>
  <c r="J48" i="25"/>
  <c r="K49" i="25" s="1"/>
  <c r="I48" i="25"/>
  <c r="H48" i="25"/>
  <c r="G48" i="25"/>
  <c r="F48" i="25"/>
  <c r="G49" i="25" s="1"/>
  <c r="E48" i="25"/>
  <c r="U47" i="25"/>
  <c r="T46" i="25"/>
  <c r="U46" i="25" s="1"/>
  <c r="N46" i="25"/>
  <c r="U45" i="25"/>
  <c r="T45" i="25"/>
  <c r="N45" i="25"/>
  <c r="T44" i="25"/>
  <c r="U44" i="25" s="1"/>
  <c r="N44" i="25"/>
  <c r="T43" i="25"/>
  <c r="U43" i="25" s="1"/>
  <c r="N43" i="25"/>
  <c r="U42" i="25"/>
  <c r="T41" i="25"/>
  <c r="U41" i="25" s="1"/>
  <c r="N41" i="25"/>
  <c r="T40" i="25"/>
  <c r="N40" i="25"/>
  <c r="U40" i="25" s="1"/>
  <c r="U39" i="25"/>
  <c r="T38" i="25"/>
  <c r="N38" i="25"/>
  <c r="U38" i="25" s="1"/>
  <c r="U37" i="25"/>
  <c r="T37" i="25"/>
  <c r="N37" i="25"/>
  <c r="T36" i="25"/>
  <c r="U36" i="25" s="1"/>
  <c r="N36" i="25"/>
  <c r="T35" i="25"/>
  <c r="U35" i="25" s="1"/>
  <c r="N35" i="25"/>
  <c r="N48" i="25" s="1"/>
  <c r="S47" i="24"/>
  <c r="R47" i="24"/>
  <c r="Q47" i="24"/>
  <c r="P47" i="24"/>
  <c r="O47" i="24"/>
  <c r="M47" i="24"/>
  <c r="L47" i="24"/>
  <c r="K47" i="24"/>
  <c r="J47" i="24"/>
  <c r="I47" i="24"/>
  <c r="H47" i="24"/>
  <c r="G47" i="24"/>
  <c r="F47" i="24"/>
  <c r="E47" i="24"/>
  <c r="T46" i="24"/>
  <c r="U46" i="24" s="1"/>
  <c r="N46" i="24"/>
  <c r="T45" i="24"/>
  <c r="N45" i="24"/>
  <c r="T44" i="24"/>
  <c r="U44" i="24" s="1"/>
  <c r="N44" i="24"/>
  <c r="T42" i="24"/>
  <c r="U42" i="24" s="1"/>
  <c r="N42" i="24"/>
  <c r="U41" i="24"/>
  <c r="T41" i="24"/>
  <c r="N41" i="24"/>
  <c r="T40" i="24"/>
  <c r="N40" i="24"/>
  <c r="T38" i="24"/>
  <c r="N38" i="24"/>
  <c r="T37" i="24"/>
  <c r="N37" i="24"/>
  <c r="T36" i="24"/>
  <c r="U36" i="24" s="1"/>
  <c r="N36" i="24"/>
  <c r="T35" i="24"/>
  <c r="U35" i="24" s="1"/>
  <c r="N35" i="24"/>
  <c r="S48" i="20"/>
  <c r="R48" i="20"/>
  <c r="Q48" i="20"/>
  <c r="P48" i="20"/>
  <c r="O48" i="20"/>
  <c r="M48" i="20"/>
  <c r="L48" i="20"/>
  <c r="K48" i="20"/>
  <c r="J48" i="20"/>
  <c r="I48" i="20"/>
  <c r="H48" i="20"/>
  <c r="G48" i="20"/>
  <c r="F48" i="20"/>
  <c r="E48" i="20"/>
  <c r="T47" i="20"/>
  <c r="U47" i="20" s="1"/>
  <c r="N47" i="20"/>
  <c r="T46" i="20"/>
  <c r="N46" i="20"/>
  <c r="T44" i="20"/>
  <c r="U44" i="20" s="1"/>
  <c r="N44" i="20"/>
  <c r="T43" i="20"/>
  <c r="U43" i="20" s="1"/>
  <c r="N43" i="20"/>
  <c r="T42" i="20"/>
  <c r="U42" i="20" s="1"/>
  <c r="N42" i="20"/>
  <c r="T41" i="20"/>
  <c r="U41" i="20" s="1"/>
  <c r="N41" i="20"/>
  <c r="T40" i="20"/>
  <c r="N40" i="20"/>
  <c r="U39" i="20"/>
  <c r="T39" i="20"/>
  <c r="N39" i="20"/>
  <c r="T38" i="20"/>
  <c r="U38" i="20" s="1"/>
  <c r="N38" i="20"/>
  <c r="T37" i="20"/>
  <c r="U37" i="20" s="1"/>
  <c r="N37" i="20"/>
  <c r="T36" i="20"/>
  <c r="U36" i="20" s="1"/>
  <c r="N36" i="20"/>
  <c r="T35" i="20"/>
  <c r="N35" i="20"/>
  <c r="N48" i="20" s="1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T45" i="19"/>
  <c r="U45" i="19" s="1"/>
  <c r="N45" i="19"/>
  <c r="T44" i="19"/>
  <c r="N44" i="19"/>
  <c r="T43" i="19"/>
  <c r="N43" i="19"/>
  <c r="T42" i="19"/>
  <c r="N42" i="19"/>
  <c r="U41" i="19"/>
  <c r="T41" i="19"/>
  <c r="N41" i="19"/>
  <c r="T40" i="19"/>
  <c r="N40" i="19"/>
  <c r="U39" i="19"/>
  <c r="T38" i="19"/>
  <c r="N38" i="19"/>
  <c r="T37" i="19"/>
  <c r="N37" i="19"/>
  <c r="T36" i="19"/>
  <c r="N36" i="19"/>
  <c r="U35" i="19"/>
  <c r="T35" i="19"/>
  <c r="N35" i="19"/>
  <c r="S46" i="16"/>
  <c r="R46" i="16"/>
  <c r="Q46" i="16"/>
  <c r="P46" i="16"/>
  <c r="O46" i="16"/>
  <c r="M46" i="16"/>
  <c r="L46" i="16"/>
  <c r="K46" i="16"/>
  <c r="J46" i="16"/>
  <c r="I46" i="16"/>
  <c r="H46" i="16"/>
  <c r="G46" i="16"/>
  <c r="F46" i="16"/>
  <c r="E46" i="16"/>
  <c r="T45" i="16"/>
  <c r="U45" i="16" s="1"/>
  <c r="N45" i="16"/>
  <c r="T44" i="16"/>
  <c r="N44" i="16"/>
  <c r="T43" i="16"/>
  <c r="U43" i="16" s="1"/>
  <c r="N43" i="16"/>
  <c r="T42" i="16"/>
  <c r="N42" i="16"/>
  <c r="U41" i="16"/>
  <c r="T41" i="16"/>
  <c r="N41" i="16"/>
  <c r="T40" i="16"/>
  <c r="N40" i="16"/>
  <c r="T39" i="16"/>
  <c r="U39" i="16" s="1"/>
  <c r="N39" i="16"/>
  <c r="T38" i="16"/>
  <c r="N38" i="16"/>
  <c r="T37" i="16"/>
  <c r="N37" i="16"/>
  <c r="U37" i="16" s="1"/>
  <c r="T36" i="16"/>
  <c r="U36" i="16" s="1"/>
  <c r="N36" i="16"/>
  <c r="T35" i="16"/>
  <c r="N35" i="16"/>
  <c r="S48" i="15"/>
  <c r="R48" i="15"/>
  <c r="Q48" i="15"/>
  <c r="P48" i="15"/>
  <c r="O48" i="15"/>
  <c r="M48" i="15"/>
  <c r="L48" i="15"/>
  <c r="K48" i="15"/>
  <c r="J48" i="15"/>
  <c r="I48" i="15"/>
  <c r="H48" i="15"/>
  <c r="G48" i="15"/>
  <c r="F48" i="15"/>
  <c r="E48" i="15"/>
  <c r="T47" i="15"/>
  <c r="U47" i="15" s="1"/>
  <c r="N47" i="15"/>
  <c r="T46" i="15"/>
  <c r="N46" i="15"/>
  <c r="T44" i="15"/>
  <c r="U44" i="15" s="1"/>
  <c r="N44" i="15"/>
  <c r="T43" i="15"/>
  <c r="N43" i="15"/>
  <c r="U42" i="15"/>
  <c r="T42" i="15"/>
  <c r="N42" i="15"/>
  <c r="T41" i="15"/>
  <c r="N41" i="15"/>
  <c r="T40" i="15"/>
  <c r="N40" i="15"/>
  <c r="T39" i="15"/>
  <c r="N39" i="15"/>
  <c r="T37" i="15"/>
  <c r="U37" i="15" s="1"/>
  <c r="N37" i="15"/>
  <c r="T36" i="15"/>
  <c r="U36" i="15" s="1"/>
  <c r="N36" i="15"/>
  <c r="T35" i="15"/>
  <c r="N35" i="15"/>
  <c r="S48" i="11"/>
  <c r="R48" i="11"/>
  <c r="Q48" i="11"/>
  <c r="P48" i="11"/>
  <c r="O48" i="11"/>
  <c r="M48" i="11"/>
  <c r="L48" i="11"/>
  <c r="K48" i="11"/>
  <c r="J48" i="11"/>
  <c r="I48" i="11"/>
  <c r="H48" i="11"/>
  <c r="G48" i="11"/>
  <c r="F48" i="11"/>
  <c r="E48" i="11"/>
  <c r="T46" i="11"/>
  <c r="U46" i="11" s="1"/>
  <c r="N46" i="11"/>
  <c r="T43" i="11"/>
  <c r="N43" i="11"/>
  <c r="T42" i="11"/>
  <c r="U42" i="11" s="1"/>
  <c r="N42" i="11"/>
  <c r="T41" i="11"/>
  <c r="N41" i="11"/>
  <c r="U40" i="11"/>
  <c r="T40" i="11"/>
  <c r="N40" i="11"/>
  <c r="T39" i="11"/>
  <c r="N39" i="11"/>
  <c r="T38" i="11"/>
  <c r="U38" i="11" s="1"/>
  <c r="N38" i="11"/>
  <c r="T37" i="11"/>
  <c r="N37" i="11"/>
  <c r="U36" i="11"/>
  <c r="T36" i="11"/>
  <c r="N36" i="11"/>
  <c r="T35" i="11"/>
  <c r="U35" i="11" s="1"/>
  <c r="N35" i="11"/>
  <c r="S46" i="10"/>
  <c r="R46" i="10"/>
  <c r="Q46" i="10"/>
  <c r="P46" i="10"/>
  <c r="O46" i="10"/>
  <c r="M46" i="10"/>
  <c r="L46" i="10"/>
  <c r="K46" i="10"/>
  <c r="J46" i="10"/>
  <c r="I46" i="10"/>
  <c r="H46" i="10"/>
  <c r="G46" i="10"/>
  <c r="F46" i="10"/>
  <c r="E46" i="10"/>
  <c r="T45" i="10"/>
  <c r="U45" i="10" s="1"/>
  <c r="N45" i="10"/>
  <c r="T44" i="10"/>
  <c r="N44" i="10"/>
  <c r="T43" i="10"/>
  <c r="N43" i="10"/>
  <c r="T42" i="10"/>
  <c r="N42" i="10"/>
  <c r="U41" i="10"/>
  <c r="T41" i="10"/>
  <c r="N41" i="10"/>
  <c r="T40" i="10"/>
  <c r="N40" i="10"/>
  <c r="T39" i="10"/>
  <c r="N39" i="10"/>
  <c r="T38" i="10"/>
  <c r="N38" i="10"/>
  <c r="T37" i="10"/>
  <c r="N37" i="10"/>
  <c r="U37" i="10" s="1"/>
  <c r="T36" i="10"/>
  <c r="U36" i="10" s="1"/>
  <c r="N36" i="10"/>
  <c r="T35" i="10"/>
  <c r="N35" i="10"/>
  <c r="S48" i="2"/>
  <c r="R48" i="2"/>
  <c r="Q48" i="2"/>
  <c r="P48" i="2"/>
  <c r="O48" i="2"/>
  <c r="M48" i="2"/>
  <c r="L48" i="2"/>
  <c r="K48" i="2"/>
  <c r="J48" i="2"/>
  <c r="K49" i="2" s="1"/>
  <c r="I48" i="2"/>
  <c r="H48" i="2"/>
  <c r="G48" i="2"/>
  <c r="F48" i="2"/>
  <c r="G49" i="2" s="1"/>
  <c r="E48" i="2"/>
  <c r="U47" i="2"/>
  <c r="T46" i="2"/>
  <c r="U46" i="2" s="1"/>
  <c r="N46" i="2"/>
  <c r="U45" i="2"/>
  <c r="T45" i="2"/>
  <c r="N45" i="2"/>
  <c r="T44" i="2"/>
  <c r="U44" i="2" s="1"/>
  <c r="N44" i="2"/>
  <c r="T43" i="2"/>
  <c r="N43" i="2"/>
  <c r="U43" i="2" s="1"/>
  <c r="T42" i="2"/>
  <c r="U42" i="2" s="1"/>
  <c r="N42" i="2"/>
  <c r="U41" i="2"/>
  <c r="T41" i="2"/>
  <c r="N41" i="2"/>
  <c r="T40" i="2"/>
  <c r="U40" i="2" s="1"/>
  <c r="N40" i="2"/>
  <c r="T39" i="2"/>
  <c r="N39" i="2"/>
  <c r="U39" i="2" s="1"/>
  <c r="T38" i="2"/>
  <c r="U38" i="2" s="1"/>
  <c r="N38" i="2"/>
  <c r="U37" i="2"/>
  <c r="T37" i="2"/>
  <c r="N37" i="2"/>
  <c r="T36" i="2"/>
  <c r="U36" i="2" s="1"/>
  <c r="N36" i="2"/>
  <c r="T35" i="2"/>
  <c r="N35" i="2"/>
  <c r="N48" i="2" s="1"/>
  <c r="S49" i="1"/>
  <c r="R49" i="1"/>
  <c r="Q49" i="1"/>
  <c r="P49" i="1"/>
  <c r="O49" i="1"/>
  <c r="M49" i="1"/>
  <c r="L49" i="1"/>
  <c r="K49" i="1"/>
  <c r="J49" i="1"/>
  <c r="K50" i="1" s="1"/>
  <c r="I49" i="1"/>
  <c r="H49" i="1"/>
  <c r="G49" i="1"/>
  <c r="F49" i="1"/>
  <c r="G50" i="1" s="1"/>
  <c r="E49" i="1"/>
  <c r="U48" i="1"/>
  <c r="N47" i="1"/>
  <c r="U47" i="1" s="1"/>
  <c r="N46" i="1"/>
  <c r="U46" i="1" s="1"/>
  <c r="N45" i="1"/>
  <c r="U45" i="1" s="1"/>
  <c r="N44" i="1"/>
  <c r="U44" i="1" s="1"/>
  <c r="N43" i="1"/>
  <c r="U43" i="1" s="1"/>
  <c r="N42" i="1"/>
  <c r="U42" i="1" s="1"/>
  <c r="N41" i="1"/>
  <c r="U41" i="1" s="1"/>
  <c r="T40" i="1"/>
  <c r="U40" i="1" s="1"/>
  <c r="N40" i="1"/>
  <c r="N39" i="1"/>
  <c r="U39" i="1" s="1"/>
  <c r="U38" i="1"/>
  <c r="N38" i="1"/>
  <c r="N36" i="1"/>
  <c r="N49" i="1" s="1"/>
  <c r="U35" i="1"/>
  <c r="N35" i="1"/>
  <c r="S45" i="23"/>
  <c r="R45" i="23"/>
  <c r="Q45" i="23"/>
  <c r="P45" i="23"/>
  <c r="O45" i="23"/>
  <c r="M45" i="23"/>
  <c r="L45" i="23"/>
  <c r="K45" i="23"/>
  <c r="J45" i="23"/>
  <c r="K46" i="23" s="1"/>
  <c r="I45" i="23"/>
  <c r="H45" i="23"/>
  <c r="G45" i="23"/>
  <c r="F45" i="23"/>
  <c r="G46" i="23" s="1"/>
  <c r="E45" i="23"/>
  <c r="U44" i="23"/>
  <c r="T43" i="23"/>
  <c r="U43" i="23" s="1"/>
  <c r="N43" i="23"/>
  <c r="T42" i="23"/>
  <c r="U42" i="23" s="1"/>
  <c r="N42" i="23"/>
  <c r="T41" i="23"/>
  <c r="U41" i="23" s="1"/>
  <c r="N41" i="23"/>
  <c r="U40" i="23"/>
  <c r="T40" i="23"/>
  <c r="N40" i="23"/>
  <c r="T39" i="23"/>
  <c r="U39" i="23" s="1"/>
  <c r="N39" i="23"/>
  <c r="T38" i="23"/>
  <c r="U38" i="23" s="1"/>
  <c r="N38" i="23"/>
  <c r="N45" i="23" s="1"/>
  <c r="T37" i="23"/>
  <c r="U37" i="23" s="1"/>
  <c r="N37" i="23"/>
  <c r="U36" i="23"/>
  <c r="T36" i="23"/>
  <c r="N36" i="23"/>
  <c r="T35" i="23"/>
  <c r="T45" i="23" s="1"/>
  <c r="N35" i="23"/>
  <c r="T45" i="22"/>
  <c r="S45" i="22"/>
  <c r="R45" i="22"/>
  <c r="Q45" i="22"/>
  <c r="P45" i="22"/>
  <c r="O45" i="22"/>
  <c r="M45" i="22"/>
  <c r="L45" i="22"/>
  <c r="K45" i="22"/>
  <c r="J45" i="22"/>
  <c r="K46" i="22" s="1"/>
  <c r="I45" i="22"/>
  <c r="H45" i="22"/>
  <c r="G45" i="22"/>
  <c r="F45" i="22"/>
  <c r="G46" i="22" s="1"/>
  <c r="E45" i="22"/>
  <c r="U44" i="22"/>
  <c r="T43" i="22"/>
  <c r="U43" i="22" s="1"/>
  <c r="N43" i="22"/>
  <c r="U42" i="22"/>
  <c r="N42" i="22"/>
  <c r="T41" i="22"/>
  <c r="U41" i="22" s="1"/>
  <c r="N41" i="22"/>
  <c r="N40" i="22"/>
  <c r="U40" i="22" s="1"/>
  <c r="N39" i="22"/>
  <c r="U39" i="22" s="1"/>
  <c r="N38" i="22"/>
  <c r="U38" i="22" s="1"/>
  <c r="N37" i="22"/>
  <c r="U37" i="22" s="1"/>
  <c r="N36" i="22"/>
  <c r="U36" i="22" s="1"/>
  <c r="N35" i="22"/>
  <c r="N45" i="22" s="1"/>
  <c r="T45" i="13"/>
  <c r="S45" i="13"/>
  <c r="R45" i="13"/>
  <c r="Q45" i="13"/>
  <c r="P45" i="13"/>
  <c r="O45" i="13"/>
  <c r="M45" i="13"/>
  <c r="L45" i="13"/>
  <c r="K45" i="13"/>
  <c r="J45" i="13"/>
  <c r="K46" i="13" s="1"/>
  <c r="I45" i="13"/>
  <c r="H45" i="13"/>
  <c r="G45" i="13"/>
  <c r="F45" i="13"/>
  <c r="G46" i="13" s="1"/>
  <c r="E45" i="13"/>
  <c r="U44" i="13"/>
  <c r="T43" i="13"/>
  <c r="U43" i="13" s="1"/>
  <c r="N43" i="13"/>
  <c r="U42" i="13"/>
  <c r="N42" i="13"/>
  <c r="N41" i="13"/>
  <c r="U41" i="13" s="1"/>
  <c r="U40" i="13"/>
  <c r="N40" i="13"/>
  <c r="N39" i="13"/>
  <c r="U39" i="13" s="1"/>
  <c r="U38" i="13"/>
  <c r="N38" i="13"/>
  <c r="N37" i="13"/>
  <c r="U37" i="13" s="1"/>
  <c r="U36" i="13"/>
  <c r="N36" i="13"/>
  <c r="T35" i="13"/>
  <c r="U35" i="13" s="1"/>
  <c r="N35" i="13"/>
  <c r="N45" i="13" s="1"/>
  <c r="U35" i="45" l="1"/>
  <c r="U37" i="45"/>
  <c r="U45" i="45"/>
  <c r="U36" i="45"/>
  <c r="G48" i="45"/>
  <c r="K48" i="45"/>
  <c r="T47" i="45"/>
  <c r="U47" i="45" s="1"/>
  <c r="T47" i="44"/>
  <c r="N47" i="44"/>
  <c r="U43" i="44"/>
  <c r="U45" i="44"/>
  <c r="U35" i="44"/>
  <c r="G48" i="44"/>
  <c r="K48" i="44"/>
  <c r="U36" i="44"/>
  <c r="N47" i="43"/>
  <c r="U39" i="43"/>
  <c r="U35" i="43"/>
  <c r="U37" i="43"/>
  <c r="U43" i="43"/>
  <c r="U45" i="43"/>
  <c r="G48" i="43"/>
  <c r="K48" i="43"/>
  <c r="T47" i="43"/>
  <c r="U47" i="43" s="1"/>
  <c r="N47" i="42"/>
  <c r="U39" i="42"/>
  <c r="U35" i="42"/>
  <c r="U37" i="42"/>
  <c r="U45" i="42"/>
  <c r="G48" i="42"/>
  <c r="K48" i="42"/>
  <c r="T47" i="42"/>
  <c r="N47" i="41"/>
  <c r="U38" i="41"/>
  <c r="U45" i="41"/>
  <c r="T47" i="41"/>
  <c r="U47" i="41" s="1"/>
  <c r="U37" i="41"/>
  <c r="G48" i="41"/>
  <c r="K48" i="41"/>
  <c r="U35" i="41"/>
  <c r="T47" i="40"/>
  <c r="U42" i="40"/>
  <c r="U37" i="40"/>
  <c r="U39" i="40"/>
  <c r="G48" i="40"/>
  <c r="K48" i="40"/>
  <c r="U47" i="40"/>
  <c r="U35" i="40"/>
  <c r="N46" i="39"/>
  <c r="U36" i="39"/>
  <c r="U38" i="39"/>
  <c r="U37" i="39"/>
  <c r="G47" i="39"/>
  <c r="K47" i="39"/>
  <c r="T46" i="39"/>
  <c r="U46" i="39" s="1"/>
  <c r="T47" i="36"/>
  <c r="U47" i="36" s="1"/>
  <c r="N47" i="35"/>
  <c r="U38" i="35"/>
  <c r="U40" i="35"/>
  <c r="U45" i="35"/>
  <c r="U39" i="35"/>
  <c r="G48" i="35"/>
  <c r="K48" i="35"/>
  <c r="T47" i="35"/>
  <c r="U47" i="35" s="1"/>
  <c r="T47" i="34"/>
  <c r="U47" i="34" s="1"/>
  <c r="N45" i="32"/>
  <c r="U45" i="32" s="1"/>
  <c r="U45" i="31"/>
  <c r="U35" i="31"/>
  <c r="U40" i="28"/>
  <c r="U42" i="28"/>
  <c r="U44" i="28"/>
  <c r="U37" i="28"/>
  <c r="N46" i="28"/>
  <c r="G47" i="28"/>
  <c r="K47" i="28"/>
  <c r="T46" i="28"/>
  <c r="U46" i="28" s="1"/>
  <c r="T48" i="26"/>
  <c r="U48" i="26" s="1"/>
  <c r="T48" i="25"/>
  <c r="U48" i="25" s="1"/>
  <c r="U37" i="24"/>
  <c r="U40" i="24"/>
  <c r="U45" i="24"/>
  <c r="N47" i="24"/>
  <c r="U38" i="24"/>
  <c r="G48" i="24"/>
  <c r="K48" i="24"/>
  <c r="T47" i="24"/>
  <c r="U47" i="24" s="1"/>
  <c r="U35" i="20"/>
  <c r="U40" i="20"/>
  <c r="U46" i="20"/>
  <c r="G49" i="20"/>
  <c r="K49" i="20"/>
  <c r="T48" i="20"/>
  <c r="U48" i="20" s="1"/>
  <c r="U40" i="19"/>
  <c r="N46" i="19"/>
  <c r="U36" i="19"/>
  <c r="U38" i="19"/>
  <c r="U42" i="19"/>
  <c r="U44" i="19"/>
  <c r="U37" i="19"/>
  <c r="U43" i="19"/>
  <c r="G47" i="19"/>
  <c r="K47" i="19"/>
  <c r="T46" i="19"/>
  <c r="U46" i="19" s="1"/>
  <c r="U38" i="16"/>
  <c r="U35" i="16"/>
  <c r="U42" i="16"/>
  <c r="U44" i="16"/>
  <c r="N46" i="16"/>
  <c r="U40" i="16"/>
  <c r="G47" i="16"/>
  <c r="K47" i="16"/>
  <c r="T46" i="16"/>
  <c r="U46" i="16" s="1"/>
  <c r="N48" i="15"/>
  <c r="U39" i="15"/>
  <c r="U41" i="15"/>
  <c r="U35" i="15"/>
  <c r="U43" i="15"/>
  <c r="U46" i="15"/>
  <c r="U40" i="15"/>
  <c r="G49" i="15"/>
  <c r="K49" i="15"/>
  <c r="T48" i="15"/>
  <c r="U48" i="15" s="1"/>
  <c r="U37" i="11"/>
  <c r="U39" i="11"/>
  <c r="U41" i="11"/>
  <c r="U43" i="11"/>
  <c r="N48" i="11"/>
  <c r="G49" i="11"/>
  <c r="K49" i="11"/>
  <c r="T48" i="11"/>
  <c r="U48" i="11" s="1"/>
  <c r="N46" i="10"/>
  <c r="U40" i="10"/>
  <c r="U39" i="10"/>
  <c r="U42" i="10"/>
  <c r="U44" i="10"/>
  <c r="U38" i="10"/>
  <c r="U43" i="10"/>
  <c r="G47" i="10"/>
  <c r="K47" i="10"/>
  <c r="T46" i="10"/>
  <c r="U46" i="10" s="1"/>
  <c r="U35" i="10"/>
  <c r="T48" i="2"/>
  <c r="U48" i="2" s="1"/>
  <c r="U35" i="2"/>
  <c r="T49" i="1"/>
  <c r="U49" i="1" s="1"/>
  <c r="U36" i="1"/>
  <c r="U45" i="23"/>
  <c r="U35" i="23"/>
  <c r="U45" i="22"/>
  <c r="U35" i="22"/>
  <c r="U45" i="13"/>
  <c r="U47" i="44" l="1"/>
  <c r="U47" i="42"/>
  <c r="S46" i="9" l="1"/>
  <c r="R46" i="9"/>
  <c r="Q46" i="9"/>
  <c r="P46" i="9"/>
  <c r="O46" i="9"/>
  <c r="M46" i="9"/>
  <c r="L46" i="9"/>
  <c r="K46" i="9"/>
  <c r="J46" i="9"/>
  <c r="I46" i="9"/>
  <c r="H46" i="9"/>
  <c r="G46" i="9"/>
  <c r="F46" i="9"/>
  <c r="E46" i="9"/>
  <c r="T45" i="9"/>
  <c r="U45" i="9" s="1"/>
  <c r="N45" i="9"/>
  <c r="T44" i="9"/>
  <c r="N44" i="9"/>
  <c r="T42" i="9"/>
  <c r="U42" i="9" s="1"/>
  <c r="N42" i="9"/>
  <c r="T41" i="9"/>
  <c r="N41" i="9"/>
  <c r="U40" i="9"/>
  <c r="T40" i="9"/>
  <c r="N40" i="9"/>
  <c r="T39" i="9"/>
  <c r="N39" i="9"/>
  <c r="T38" i="9"/>
  <c r="U38" i="9" s="1"/>
  <c r="N38" i="9"/>
  <c r="T37" i="9"/>
  <c r="N37" i="9"/>
  <c r="T35" i="9"/>
  <c r="N35" i="9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U44" i="4"/>
  <c r="T44" i="4"/>
  <c r="N44" i="4"/>
  <c r="T43" i="4"/>
  <c r="U43" i="4" s="1"/>
  <c r="N43" i="4"/>
  <c r="T42" i="4"/>
  <c r="U42" i="4" s="1"/>
  <c r="N42" i="4"/>
  <c r="T41" i="4"/>
  <c r="U41" i="4" s="1"/>
  <c r="N41" i="4"/>
  <c r="U40" i="4"/>
  <c r="T40" i="4"/>
  <c r="N40" i="4"/>
  <c r="T39" i="4"/>
  <c r="U39" i="4" s="1"/>
  <c r="N39" i="4"/>
  <c r="T37" i="4"/>
  <c r="U37" i="4" s="1"/>
  <c r="N37" i="4"/>
  <c r="T36" i="4"/>
  <c r="U36" i="4" s="1"/>
  <c r="N36" i="4"/>
  <c r="U35" i="4"/>
  <c r="T35" i="4"/>
  <c r="N35" i="4"/>
  <c r="N47" i="4" s="1"/>
  <c r="S46" i="30"/>
  <c r="R46" i="30"/>
  <c r="Q46" i="30"/>
  <c r="P46" i="30"/>
  <c r="O46" i="30"/>
  <c r="M46" i="30"/>
  <c r="L46" i="30"/>
  <c r="K46" i="30"/>
  <c r="J46" i="30"/>
  <c r="I46" i="30"/>
  <c r="H46" i="30"/>
  <c r="G46" i="30"/>
  <c r="F46" i="30"/>
  <c r="E46" i="30"/>
  <c r="U45" i="30"/>
  <c r="T44" i="30"/>
  <c r="U44" i="30" s="1"/>
  <c r="N44" i="30"/>
  <c r="T43" i="30"/>
  <c r="U43" i="30" s="1"/>
  <c r="N43" i="30"/>
  <c r="T42" i="30"/>
  <c r="U42" i="30" s="1"/>
  <c r="N42" i="30"/>
  <c r="T41" i="30"/>
  <c r="N41" i="30"/>
  <c r="T40" i="30"/>
  <c r="U40" i="30" s="1"/>
  <c r="N40" i="30"/>
  <c r="T39" i="30"/>
  <c r="U39" i="30" s="1"/>
  <c r="N39" i="30"/>
  <c r="T38" i="30"/>
  <c r="N38" i="30"/>
  <c r="T37" i="30"/>
  <c r="U37" i="30" s="1"/>
  <c r="N37" i="30"/>
  <c r="T36" i="30"/>
  <c r="N36" i="30"/>
  <c r="U35" i="30"/>
  <c r="T35" i="30"/>
  <c r="N35" i="30"/>
  <c r="S46" i="29"/>
  <c r="R46" i="29"/>
  <c r="Q46" i="29"/>
  <c r="P46" i="29"/>
  <c r="O46" i="29"/>
  <c r="M46" i="29"/>
  <c r="L46" i="29"/>
  <c r="K46" i="29"/>
  <c r="J46" i="29"/>
  <c r="K47" i="29" s="1"/>
  <c r="I46" i="29"/>
  <c r="H46" i="29"/>
  <c r="G46" i="29"/>
  <c r="F46" i="29"/>
  <c r="G47" i="29" s="1"/>
  <c r="E46" i="29"/>
  <c r="U45" i="29"/>
  <c r="T44" i="29"/>
  <c r="U44" i="29" s="1"/>
  <c r="N44" i="29"/>
  <c r="U43" i="29"/>
  <c r="T43" i="29"/>
  <c r="N43" i="29"/>
  <c r="T42" i="29"/>
  <c r="U42" i="29" s="1"/>
  <c r="N42" i="29"/>
  <c r="T41" i="29"/>
  <c r="N41" i="29"/>
  <c r="U41" i="29" s="1"/>
  <c r="T40" i="29"/>
  <c r="U40" i="29" s="1"/>
  <c r="N40" i="29"/>
  <c r="U39" i="29"/>
  <c r="T39" i="29"/>
  <c r="N39" i="29"/>
  <c r="T38" i="29"/>
  <c r="U38" i="29" s="1"/>
  <c r="N38" i="29"/>
  <c r="T37" i="29"/>
  <c r="N37" i="29"/>
  <c r="U37" i="29" s="1"/>
  <c r="T36" i="29"/>
  <c r="U36" i="29" s="1"/>
  <c r="N36" i="29"/>
  <c r="U35" i="29"/>
  <c r="T35" i="29"/>
  <c r="N35" i="29"/>
  <c r="N46" i="29" s="1"/>
  <c r="S45" i="17"/>
  <c r="R45" i="17"/>
  <c r="Q45" i="17"/>
  <c r="P45" i="17"/>
  <c r="O45" i="17"/>
  <c r="M45" i="17"/>
  <c r="L45" i="17"/>
  <c r="K45" i="17"/>
  <c r="J45" i="17"/>
  <c r="K46" i="17" s="1"/>
  <c r="I45" i="17"/>
  <c r="H45" i="17"/>
  <c r="G45" i="17"/>
  <c r="F45" i="17"/>
  <c r="G46" i="17" s="1"/>
  <c r="E45" i="17"/>
  <c r="U44" i="17"/>
  <c r="T43" i="17"/>
  <c r="U43" i="17" s="1"/>
  <c r="N43" i="17"/>
  <c r="U42" i="17"/>
  <c r="T42" i="17"/>
  <c r="N42" i="17"/>
  <c r="T41" i="17"/>
  <c r="U41" i="17" s="1"/>
  <c r="N41" i="17"/>
  <c r="T40" i="17"/>
  <c r="U40" i="17" s="1"/>
  <c r="N40" i="17"/>
  <c r="T39" i="17"/>
  <c r="N39" i="17"/>
  <c r="U39" i="17" s="1"/>
  <c r="U38" i="17"/>
  <c r="T38" i="17"/>
  <c r="N38" i="17"/>
  <c r="T37" i="17"/>
  <c r="U37" i="17" s="1"/>
  <c r="N37" i="17"/>
  <c r="T36" i="17"/>
  <c r="U36" i="17" s="1"/>
  <c r="N36" i="17"/>
  <c r="T35" i="17"/>
  <c r="U35" i="17" s="1"/>
  <c r="N35" i="17"/>
  <c r="N45" i="17" s="1"/>
  <c r="T45" i="14"/>
  <c r="S45" i="14"/>
  <c r="R45" i="14"/>
  <c r="Q45" i="14"/>
  <c r="P45" i="14"/>
  <c r="O45" i="14"/>
  <c r="M45" i="14"/>
  <c r="L45" i="14"/>
  <c r="K45" i="14"/>
  <c r="J45" i="14"/>
  <c r="K46" i="14" s="1"/>
  <c r="I45" i="14"/>
  <c r="H45" i="14"/>
  <c r="G45" i="14"/>
  <c r="F45" i="14"/>
  <c r="G46" i="14" s="1"/>
  <c r="E45" i="14"/>
  <c r="U44" i="14"/>
  <c r="N43" i="14"/>
  <c r="U43" i="14" s="1"/>
  <c r="N42" i="14"/>
  <c r="U42" i="14" s="1"/>
  <c r="N41" i="14"/>
  <c r="U41" i="14" s="1"/>
  <c r="N40" i="14"/>
  <c r="U40" i="14" s="1"/>
  <c r="N39" i="14"/>
  <c r="U39" i="14" s="1"/>
  <c r="N38" i="14"/>
  <c r="U38" i="14" s="1"/>
  <c r="N37" i="14"/>
  <c r="U37" i="14" s="1"/>
  <c r="N36" i="14"/>
  <c r="U36" i="14" s="1"/>
  <c r="N35" i="14"/>
  <c r="U35" i="14" s="1"/>
  <c r="T46" i="7"/>
  <c r="S46" i="7"/>
  <c r="R46" i="7"/>
  <c r="Q46" i="7"/>
  <c r="P46" i="7"/>
  <c r="O46" i="7"/>
  <c r="M46" i="7"/>
  <c r="L46" i="7"/>
  <c r="K46" i="7"/>
  <c r="J46" i="7"/>
  <c r="K47" i="7" s="1"/>
  <c r="I46" i="7"/>
  <c r="H46" i="7"/>
  <c r="G46" i="7"/>
  <c r="F46" i="7"/>
  <c r="G47" i="7" s="1"/>
  <c r="E46" i="7"/>
  <c r="U45" i="7"/>
  <c r="N44" i="7"/>
  <c r="U44" i="7" s="1"/>
  <c r="N43" i="7"/>
  <c r="U43" i="7" s="1"/>
  <c r="N42" i="7"/>
  <c r="U42" i="7" s="1"/>
  <c r="N41" i="7"/>
  <c r="U41" i="7" s="1"/>
  <c r="N40" i="7"/>
  <c r="U40" i="7" s="1"/>
  <c r="N39" i="7"/>
  <c r="U39" i="7" s="1"/>
  <c r="N38" i="7"/>
  <c r="U38" i="7" s="1"/>
  <c r="N37" i="7"/>
  <c r="U37" i="7" s="1"/>
  <c r="N36" i="7"/>
  <c r="U36" i="7" s="1"/>
  <c r="N35" i="7"/>
  <c r="N46" i="7" s="1"/>
  <c r="S46" i="33"/>
  <c r="R46" i="33"/>
  <c r="Q46" i="33"/>
  <c r="P46" i="33"/>
  <c r="O46" i="33"/>
  <c r="M46" i="33"/>
  <c r="L46" i="33"/>
  <c r="K46" i="33"/>
  <c r="J46" i="33"/>
  <c r="K47" i="33" s="1"/>
  <c r="I46" i="33"/>
  <c r="H46" i="33"/>
  <c r="G46" i="33"/>
  <c r="F46" i="33"/>
  <c r="G47" i="33" s="1"/>
  <c r="E46" i="33"/>
  <c r="U45" i="33"/>
  <c r="T44" i="33"/>
  <c r="U44" i="33" s="1"/>
  <c r="N44" i="33"/>
  <c r="U43" i="33"/>
  <c r="T43" i="33"/>
  <c r="N43" i="33"/>
  <c r="T42" i="33"/>
  <c r="U42" i="33" s="1"/>
  <c r="N42" i="33"/>
  <c r="T41" i="33"/>
  <c r="U41" i="33" s="1"/>
  <c r="N41" i="33"/>
  <c r="T40" i="33"/>
  <c r="U40" i="33" s="1"/>
  <c r="N40" i="33"/>
  <c r="U39" i="33"/>
  <c r="T39" i="33"/>
  <c r="N39" i="33"/>
  <c r="T38" i="33"/>
  <c r="U38" i="33" s="1"/>
  <c r="N38" i="33"/>
  <c r="T37" i="33"/>
  <c r="U37" i="33" s="1"/>
  <c r="N37" i="33"/>
  <c r="T36" i="33"/>
  <c r="U36" i="33" s="1"/>
  <c r="N36" i="33"/>
  <c r="U35" i="33"/>
  <c r="T35" i="33"/>
  <c r="N35" i="33"/>
  <c r="N46" i="33" s="1"/>
  <c r="S47" i="21"/>
  <c r="R47" i="21"/>
  <c r="Q47" i="21"/>
  <c r="P47" i="21"/>
  <c r="O47" i="21"/>
  <c r="M47" i="21"/>
  <c r="L47" i="21"/>
  <c r="K47" i="21"/>
  <c r="J47" i="21"/>
  <c r="K48" i="21" s="1"/>
  <c r="I47" i="21"/>
  <c r="H47" i="21"/>
  <c r="G47" i="21"/>
  <c r="F47" i="21"/>
  <c r="G48" i="21" s="1"/>
  <c r="E47" i="21"/>
  <c r="U46" i="21"/>
  <c r="T45" i="21"/>
  <c r="U45" i="21" s="1"/>
  <c r="N45" i="21"/>
  <c r="U43" i="21"/>
  <c r="T43" i="21"/>
  <c r="N43" i="21"/>
  <c r="T42" i="21"/>
  <c r="U42" i="21" s="1"/>
  <c r="N42" i="21"/>
  <c r="T41" i="21"/>
  <c r="N41" i="21"/>
  <c r="U41" i="21" s="1"/>
  <c r="T40" i="21"/>
  <c r="U40" i="21" s="1"/>
  <c r="N40" i="21"/>
  <c r="U39" i="21"/>
  <c r="T39" i="21"/>
  <c r="N39" i="21"/>
  <c r="T38" i="21"/>
  <c r="U38" i="21" s="1"/>
  <c r="N38" i="21"/>
  <c r="T37" i="21"/>
  <c r="N37" i="21"/>
  <c r="U37" i="21" s="1"/>
  <c r="T36" i="21"/>
  <c r="U36" i="21" s="1"/>
  <c r="N36" i="21"/>
  <c r="U35" i="21"/>
  <c r="T35" i="21"/>
  <c r="N35" i="21"/>
  <c r="N47" i="21" s="1"/>
  <c r="S46" i="18"/>
  <c r="R46" i="18"/>
  <c r="Q46" i="18"/>
  <c r="P46" i="18"/>
  <c r="O46" i="18"/>
  <c r="M46" i="18"/>
  <c r="L46" i="18"/>
  <c r="K46" i="18"/>
  <c r="J46" i="18"/>
  <c r="I46" i="18"/>
  <c r="H46" i="18"/>
  <c r="G46" i="18"/>
  <c r="F46" i="18"/>
  <c r="E46" i="18"/>
  <c r="T45" i="18"/>
  <c r="U45" i="18" s="1"/>
  <c r="N45" i="18"/>
  <c r="T44" i="18"/>
  <c r="N44" i="18"/>
  <c r="T43" i="18"/>
  <c r="U43" i="18" s="1"/>
  <c r="N43" i="18"/>
  <c r="T42" i="18"/>
  <c r="N42" i="18"/>
  <c r="U42" i="18" s="1"/>
  <c r="U41" i="18"/>
  <c r="T41" i="18"/>
  <c r="N41" i="18"/>
  <c r="T40" i="18"/>
  <c r="N40" i="18"/>
  <c r="T39" i="18"/>
  <c r="U39" i="18" s="1"/>
  <c r="N39" i="18"/>
  <c r="T38" i="18"/>
  <c r="N38" i="18"/>
  <c r="U38" i="18" s="1"/>
  <c r="U37" i="18"/>
  <c r="T37" i="18"/>
  <c r="N37" i="18"/>
  <c r="T36" i="18"/>
  <c r="U36" i="18" s="1"/>
  <c r="N36" i="18"/>
  <c r="T35" i="18"/>
  <c r="N35" i="18"/>
  <c r="S45" i="12"/>
  <c r="R45" i="12"/>
  <c r="Q45" i="12"/>
  <c r="P45" i="12"/>
  <c r="O45" i="12"/>
  <c r="M45" i="12"/>
  <c r="L45" i="12"/>
  <c r="K45" i="12"/>
  <c r="J45" i="12"/>
  <c r="I45" i="12"/>
  <c r="H45" i="12"/>
  <c r="G45" i="12"/>
  <c r="F45" i="12"/>
  <c r="E45" i="12"/>
  <c r="T44" i="12"/>
  <c r="U44" i="12" s="1"/>
  <c r="N44" i="12"/>
  <c r="T43" i="12"/>
  <c r="N43" i="12"/>
  <c r="T42" i="12"/>
  <c r="N42" i="12"/>
  <c r="T41" i="12"/>
  <c r="N41" i="12"/>
  <c r="U40" i="12"/>
  <c r="T40" i="12"/>
  <c r="N40" i="12"/>
  <c r="T39" i="12"/>
  <c r="N39" i="12"/>
  <c r="T38" i="12"/>
  <c r="N38" i="12"/>
  <c r="U38" i="12" s="1"/>
  <c r="T37" i="12"/>
  <c r="N37" i="12"/>
  <c r="T36" i="12"/>
  <c r="U36" i="12" s="1"/>
  <c r="N36" i="12"/>
  <c r="T35" i="12"/>
  <c r="U35" i="12" s="1"/>
  <c r="N35" i="12"/>
  <c r="T47" i="27"/>
  <c r="S47" i="27"/>
  <c r="R47" i="27"/>
  <c r="Q47" i="27"/>
  <c r="P47" i="27"/>
  <c r="O47" i="27"/>
  <c r="M47" i="27"/>
  <c r="L47" i="27"/>
  <c r="K47" i="27"/>
  <c r="J47" i="27"/>
  <c r="K48" i="27" s="1"/>
  <c r="I47" i="27"/>
  <c r="H47" i="27"/>
  <c r="G47" i="27"/>
  <c r="F47" i="27"/>
  <c r="G48" i="27" s="1"/>
  <c r="E47" i="27"/>
  <c r="U46" i="27"/>
  <c r="U45" i="27"/>
  <c r="N44" i="27"/>
  <c r="U44" i="27" s="1"/>
  <c r="N43" i="27"/>
  <c r="U43" i="27" s="1"/>
  <c r="N42" i="27"/>
  <c r="U42" i="27" s="1"/>
  <c r="N41" i="27"/>
  <c r="U41" i="27" s="1"/>
  <c r="N40" i="27"/>
  <c r="U40" i="27" s="1"/>
  <c r="U39" i="27"/>
  <c r="N39" i="27"/>
  <c r="U38" i="27"/>
  <c r="N37" i="27"/>
  <c r="U37" i="27" s="1"/>
  <c r="U36" i="27"/>
  <c r="N36" i="27"/>
  <c r="N35" i="27"/>
  <c r="T48" i="8"/>
  <c r="S48" i="8"/>
  <c r="R48" i="8"/>
  <c r="Q48" i="8"/>
  <c r="P48" i="8"/>
  <c r="O48" i="8"/>
  <c r="M48" i="8"/>
  <c r="L48" i="8"/>
  <c r="K48" i="8"/>
  <c r="J48" i="8"/>
  <c r="K49" i="8" s="1"/>
  <c r="I48" i="8"/>
  <c r="H48" i="8"/>
  <c r="G48" i="8"/>
  <c r="F48" i="8"/>
  <c r="G49" i="8" s="1"/>
  <c r="E48" i="8"/>
  <c r="U47" i="8"/>
  <c r="N46" i="8"/>
  <c r="U46" i="8" s="1"/>
  <c r="N45" i="8"/>
  <c r="U45" i="8" s="1"/>
  <c r="U44" i="8"/>
  <c r="U43" i="8"/>
  <c r="N43" i="8"/>
  <c r="U42" i="8"/>
  <c r="N42" i="8"/>
  <c r="U41" i="8"/>
  <c r="N40" i="8"/>
  <c r="U40" i="8" s="1"/>
  <c r="U39" i="8"/>
  <c r="N39" i="8"/>
  <c r="N38" i="8"/>
  <c r="N48" i="8" s="1"/>
  <c r="U37" i="8"/>
  <c r="U36" i="8"/>
  <c r="U35" i="8"/>
  <c r="T46" i="6"/>
  <c r="S46" i="6"/>
  <c r="R46" i="6"/>
  <c r="Q46" i="6"/>
  <c r="P46" i="6"/>
  <c r="O46" i="6"/>
  <c r="M46" i="6"/>
  <c r="L46" i="6"/>
  <c r="K46" i="6"/>
  <c r="J46" i="6"/>
  <c r="K47" i="6" s="1"/>
  <c r="I46" i="6"/>
  <c r="H46" i="6"/>
  <c r="G46" i="6"/>
  <c r="F46" i="6"/>
  <c r="G47" i="6" s="1"/>
  <c r="E46" i="6"/>
  <c r="U45" i="6"/>
  <c r="N44" i="6"/>
  <c r="U44" i="6" s="1"/>
  <c r="N43" i="6"/>
  <c r="U43" i="6" s="1"/>
  <c r="U42" i="6"/>
  <c r="N41" i="6"/>
  <c r="U41" i="6" s="1"/>
  <c r="U40" i="6"/>
  <c r="N40" i="6"/>
  <c r="N39" i="6"/>
  <c r="U39" i="6" s="1"/>
  <c r="U38" i="6"/>
  <c r="U37" i="6"/>
  <c r="N37" i="6"/>
  <c r="N35" i="6"/>
  <c r="U35" i="6" s="1"/>
  <c r="T46" i="5"/>
  <c r="S46" i="5"/>
  <c r="R46" i="5"/>
  <c r="Q46" i="5"/>
  <c r="P46" i="5"/>
  <c r="O46" i="5"/>
  <c r="M46" i="5"/>
  <c r="L46" i="5"/>
  <c r="K46" i="5"/>
  <c r="J46" i="5"/>
  <c r="K47" i="5" s="1"/>
  <c r="I46" i="5"/>
  <c r="H46" i="5"/>
  <c r="G46" i="5"/>
  <c r="F46" i="5"/>
  <c r="G47" i="5" s="1"/>
  <c r="E46" i="5"/>
  <c r="U45" i="5"/>
  <c r="N44" i="5"/>
  <c r="U44" i="5" s="1"/>
  <c r="N43" i="5"/>
  <c r="U43" i="5" s="1"/>
  <c r="N42" i="5"/>
  <c r="U42" i="5" s="1"/>
  <c r="N41" i="5"/>
  <c r="U41" i="5" s="1"/>
  <c r="N40" i="5"/>
  <c r="U40" i="5" s="1"/>
  <c r="N39" i="5"/>
  <c r="U39" i="5" s="1"/>
  <c r="N38" i="5"/>
  <c r="U38" i="5" s="1"/>
  <c r="N37" i="5"/>
  <c r="U37" i="5" s="1"/>
  <c r="N36" i="5"/>
  <c r="U36" i="5" s="1"/>
  <c r="N35" i="5"/>
  <c r="N46" i="5" s="1"/>
  <c r="G49" i="3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E48" i="3"/>
  <c r="U47" i="3"/>
  <c r="T47" i="3"/>
  <c r="U46" i="3"/>
  <c r="T46" i="3"/>
  <c r="N46" i="3"/>
  <c r="U45" i="3"/>
  <c r="U44" i="3"/>
  <c r="T43" i="3"/>
  <c r="N43" i="3"/>
  <c r="U43" i="3" s="1"/>
  <c r="U42" i="3"/>
  <c r="N42" i="3"/>
  <c r="T41" i="3"/>
  <c r="U41" i="3" s="1"/>
  <c r="N41" i="3"/>
  <c r="T40" i="3"/>
  <c r="N40" i="3"/>
  <c r="U40" i="3" s="1"/>
  <c r="U39" i="3"/>
  <c r="T39" i="3"/>
  <c r="N39" i="3"/>
  <c r="T38" i="3"/>
  <c r="U38" i="3" s="1"/>
  <c r="N38" i="3"/>
  <c r="T36" i="3"/>
  <c r="U36" i="3" s="1"/>
  <c r="N36" i="3"/>
  <c r="N48" i="3" s="1"/>
  <c r="T35" i="3"/>
  <c r="T48" i="3" s="1"/>
  <c r="U48" i="3" s="1"/>
  <c r="N35" i="3"/>
  <c r="U35" i="3" s="1"/>
  <c r="U37" i="9" l="1"/>
  <c r="U41" i="9"/>
  <c r="U44" i="9"/>
  <c r="N46" i="9"/>
  <c r="U39" i="9"/>
  <c r="U35" i="9"/>
  <c r="G47" i="9"/>
  <c r="K47" i="9"/>
  <c r="T46" i="9"/>
  <c r="T47" i="4"/>
  <c r="U47" i="4" s="1"/>
  <c r="U41" i="30"/>
  <c r="N46" i="30"/>
  <c r="U36" i="30"/>
  <c r="T46" i="30"/>
  <c r="U46" i="30" s="1"/>
  <c r="G47" i="30"/>
  <c r="K47" i="30"/>
  <c r="U38" i="30"/>
  <c r="T46" i="29"/>
  <c r="U46" i="29" s="1"/>
  <c r="T45" i="17"/>
  <c r="U45" i="17" s="1"/>
  <c r="N45" i="14"/>
  <c r="U45" i="14" s="1"/>
  <c r="U46" i="7"/>
  <c r="U35" i="7"/>
  <c r="T46" i="33"/>
  <c r="U46" i="33" s="1"/>
  <c r="T47" i="21"/>
  <c r="U47" i="21" s="1"/>
  <c r="N46" i="18"/>
  <c r="U40" i="18"/>
  <c r="U35" i="18"/>
  <c r="U44" i="18"/>
  <c r="G47" i="18"/>
  <c r="K47" i="18"/>
  <c r="T46" i="18"/>
  <c r="U46" i="18" s="1"/>
  <c r="U37" i="12"/>
  <c r="U39" i="12"/>
  <c r="U41" i="12"/>
  <c r="U43" i="12"/>
  <c r="N45" i="12"/>
  <c r="U42" i="12"/>
  <c r="G46" i="12"/>
  <c r="K46" i="12"/>
  <c r="T45" i="12"/>
  <c r="U45" i="12" s="1"/>
  <c r="N47" i="27"/>
  <c r="U47" i="27"/>
  <c r="U35" i="27"/>
  <c r="U48" i="8"/>
  <c r="U38" i="8"/>
  <c r="U46" i="6"/>
  <c r="N46" i="6"/>
  <c r="U46" i="5"/>
  <c r="U35" i="5"/>
  <c r="U46" i="9" l="1"/>
  <c r="S26" i="22" l="1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S25" i="30" l="1"/>
  <c r="R25" i="30"/>
  <c r="Q25" i="30"/>
  <c r="P25" i="30"/>
  <c r="O25" i="30"/>
  <c r="M25" i="30"/>
  <c r="L25" i="30"/>
  <c r="K25" i="30"/>
  <c r="J25" i="30"/>
  <c r="I25" i="30"/>
  <c r="H25" i="30"/>
  <c r="G25" i="30"/>
  <c r="F25" i="30"/>
  <c r="E25" i="30"/>
  <c r="U24" i="30"/>
  <c r="T23" i="30"/>
  <c r="U23" i="30" s="1"/>
  <c r="N23" i="30"/>
  <c r="T22" i="30"/>
  <c r="U22" i="30" s="1"/>
  <c r="N22" i="30"/>
  <c r="T21" i="30"/>
  <c r="U21" i="30" s="1"/>
  <c r="N21" i="30"/>
  <c r="T20" i="30"/>
  <c r="N20" i="30"/>
  <c r="T19" i="30"/>
  <c r="U19" i="30" s="1"/>
  <c r="N19" i="30"/>
  <c r="T18" i="30"/>
  <c r="U18" i="30" s="1"/>
  <c r="N18" i="30"/>
  <c r="T17" i="30"/>
  <c r="N17" i="30"/>
  <c r="T16" i="30"/>
  <c r="N16" i="30"/>
  <c r="T15" i="30"/>
  <c r="N15" i="30"/>
  <c r="T14" i="30"/>
  <c r="U14" i="30" s="1"/>
  <c r="N14" i="30"/>
  <c r="T13" i="30"/>
  <c r="N13" i="30"/>
  <c r="S26" i="17"/>
  <c r="R26" i="17"/>
  <c r="Q26" i="17"/>
  <c r="P26" i="17"/>
  <c r="O26" i="17"/>
  <c r="M26" i="17"/>
  <c r="L26" i="17"/>
  <c r="K26" i="17"/>
  <c r="J26" i="17"/>
  <c r="K27" i="17" s="1"/>
  <c r="I26" i="17"/>
  <c r="H26" i="17"/>
  <c r="G26" i="17"/>
  <c r="F26" i="17"/>
  <c r="G27" i="17" s="1"/>
  <c r="E26" i="17"/>
  <c r="U25" i="17"/>
  <c r="T24" i="17"/>
  <c r="U24" i="17" s="1"/>
  <c r="N24" i="17"/>
  <c r="U23" i="17"/>
  <c r="T23" i="17"/>
  <c r="N23" i="17"/>
  <c r="T22" i="17"/>
  <c r="U22" i="17" s="1"/>
  <c r="N22" i="17"/>
  <c r="T21" i="17"/>
  <c r="U21" i="17" s="1"/>
  <c r="N21" i="17"/>
  <c r="T20" i="17"/>
  <c r="U20" i="17" s="1"/>
  <c r="N20" i="17"/>
  <c r="U19" i="17"/>
  <c r="T19" i="17"/>
  <c r="N19" i="17"/>
  <c r="T18" i="17"/>
  <c r="U18" i="17" s="1"/>
  <c r="N18" i="17"/>
  <c r="T17" i="17"/>
  <c r="U17" i="17" s="1"/>
  <c r="N17" i="17"/>
  <c r="T16" i="17"/>
  <c r="U16" i="17" s="1"/>
  <c r="N16" i="17"/>
  <c r="U15" i="17"/>
  <c r="T15" i="17"/>
  <c r="N15" i="17"/>
  <c r="T14" i="17"/>
  <c r="U14" i="17" s="1"/>
  <c r="N14" i="17"/>
  <c r="T13" i="17"/>
  <c r="U13" i="17" s="1"/>
  <c r="N13" i="17"/>
  <c r="N26" i="17" s="1"/>
  <c r="N25" i="30" l="1"/>
  <c r="U16" i="30"/>
  <c r="U13" i="30"/>
  <c r="U20" i="30"/>
  <c r="U15" i="30"/>
  <c r="U17" i="30"/>
  <c r="G26" i="30"/>
  <c r="K26" i="30"/>
  <c r="T25" i="30"/>
  <c r="U25" i="30" s="1"/>
  <c r="T26" i="17"/>
  <c r="U26" i="17" s="1"/>
  <c r="S24" i="45"/>
  <c r="R24" i="45"/>
  <c r="Q24" i="45"/>
  <c r="P24" i="45"/>
  <c r="O24" i="45"/>
  <c r="M24" i="45"/>
  <c r="L24" i="45"/>
  <c r="K24" i="45"/>
  <c r="J24" i="45"/>
  <c r="K25" i="45" s="1"/>
  <c r="I24" i="45"/>
  <c r="H24" i="45"/>
  <c r="G24" i="45"/>
  <c r="F24" i="45"/>
  <c r="G25" i="45" s="1"/>
  <c r="E24" i="45"/>
  <c r="T23" i="45"/>
  <c r="N23" i="45"/>
  <c r="T22" i="45"/>
  <c r="N22" i="45"/>
  <c r="T21" i="45"/>
  <c r="N21" i="45"/>
  <c r="T20" i="45"/>
  <c r="N20" i="45"/>
  <c r="T19" i="45"/>
  <c r="N19" i="45"/>
  <c r="T18" i="45"/>
  <c r="N18" i="45"/>
  <c r="T17" i="45"/>
  <c r="N17" i="45"/>
  <c r="U16" i="45"/>
  <c r="T15" i="45"/>
  <c r="N15" i="45"/>
  <c r="T14" i="45"/>
  <c r="N14" i="45"/>
  <c r="U13" i="45"/>
  <c r="S24" i="44"/>
  <c r="R24" i="44"/>
  <c r="Q24" i="44"/>
  <c r="P24" i="44"/>
  <c r="O24" i="44"/>
  <c r="M24" i="44"/>
  <c r="L24" i="44"/>
  <c r="K24" i="44"/>
  <c r="J24" i="44"/>
  <c r="K25" i="44" s="1"/>
  <c r="I24" i="44"/>
  <c r="H24" i="44"/>
  <c r="G24" i="44"/>
  <c r="F24" i="44"/>
  <c r="G25" i="44" s="1"/>
  <c r="E24" i="44"/>
  <c r="T23" i="44"/>
  <c r="N23" i="44"/>
  <c r="T22" i="44"/>
  <c r="N22" i="44"/>
  <c r="T21" i="44"/>
  <c r="N21" i="44"/>
  <c r="U21" i="44" s="1"/>
  <c r="T20" i="44"/>
  <c r="N20" i="44"/>
  <c r="T19" i="44"/>
  <c r="N19" i="44"/>
  <c r="T18" i="44"/>
  <c r="N18" i="44"/>
  <c r="T17" i="44"/>
  <c r="N17" i="44"/>
  <c r="T16" i="44"/>
  <c r="N16" i="44"/>
  <c r="T15" i="44"/>
  <c r="N15" i="44"/>
  <c r="T14" i="44"/>
  <c r="N14" i="44"/>
  <c r="U13" i="44"/>
  <c r="S24" i="43"/>
  <c r="R24" i="43"/>
  <c r="Q24" i="43"/>
  <c r="P24" i="43"/>
  <c r="O24" i="43"/>
  <c r="M24" i="43"/>
  <c r="L24" i="43"/>
  <c r="K24" i="43"/>
  <c r="J24" i="43"/>
  <c r="I24" i="43"/>
  <c r="H24" i="43"/>
  <c r="G24" i="43"/>
  <c r="F24" i="43"/>
  <c r="G25" i="43" s="1"/>
  <c r="E24" i="43"/>
  <c r="T23" i="43"/>
  <c r="N23" i="43"/>
  <c r="T22" i="43"/>
  <c r="N22" i="43"/>
  <c r="T21" i="43"/>
  <c r="N21" i="43"/>
  <c r="T20" i="43"/>
  <c r="N20" i="43"/>
  <c r="T19" i="43"/>
  <c r="N19" i="43"/>
  <c r="T18" i="43"/>
  <c r="N18" i="43"/>
  <c r="T17" i="43"/>
  <c r="N17" i="43"/>
  <c r="T16" i="43"/>
  <c r="N16" i="43"/>
  <c r="T15" i="43"/>
  <c r="N15" i="43"/>
  <c r="T14" i="43"/>
  <c r="N14" i="43"/>
  <c r="T13" i="43"/>
  <c r="N13" i="43"/>
  <c r="S24" i="42"/>
  <c r="R24" i="42"/>
  <c r="Q24" i="42"/>
  <c r="P24" i="42"/>
  <c r="O24" i="42"/>
  <c r="M24" i="42"/>
  <c r="L24" i="42"/>
  <c r="K24" i="42"/>
  <c r="J24" i="42"/>
  <c r="K25" i="42" s="1"/>
  <c r="I24" i="42"/>
  <c r="H24" i="42"/>
  <c r="G24" i="42"/>
  <c r="F24" i="42"/>
  <c r="G25" i="42" s="1"/>
  <c r="E24" i="42"/>
  <c r="T23" i="42"/>
  <c r="U23" i="42" s="1"/>
  <c r="N23" i="42"/>
  <c r="T22" i="42"/>
  <c r="N22" i="42"/>
  <c r="T21" i="42"/>
  <c r="N21" i="42"/>
  <c r="T20" i="42"/>
  <c r="N20" i="42"/>
  <c r="T19" i="42"/>
  <c r="N19" i="42"/>
  <c r="U18" i="42"/>
  <c r="T17" i="42"/>
  <c r="N17" i="42"/>
  <c r="T16" i="42"/>
  <c r="U16" i="42" s="1"/>
  <c r="N16" i="42"/>
  <c r="T15" i="42"/>
  <c r="N15" i="42"/>
  <c r="T14" i="42"/>
  <c r="N14" i="42"/>
  <c r="T13" i="42"/>
  <c r="N13" i="42"/>
  <c r="S24" i="41"/>
  <c r="R24" i="41"/>
  <c r="Q24" i="41"/>
  <c r="P24" i="41"/>
  <c r="O24" i="41"/>
  <c r="M24" i="41"/>
  <c r="L24" i="41"/>
  <c r="K24" i="41"/>
  <c r="J24" i="41"/>
  <c r="I24" i="41"/>
  <c r="H24" i="41"/>
  <c r="G24" i="41"/>
  <c r="F24" i="41"/>
  <c r="E24" i="41"/>
  <c r="T23" i="41"/>
  <c r="N23" i="41"/>
  <c r="T22" i="41"/>
  <c r="N22" i="41"/>
  <c r="T21" i="41"/>
  <c r="N21" i="41"/>
  <c r="T20" i="41"/>
  <c r="N20" i="41"/>
  <c r="T19" i="41"/>
  <c r="N19" i="41"/>
  <c r="T18" i="41"/>
  <c r="N18" i="41"/>
  <c r="T17" i="41"/>
  <c r="N17" i="41"/>
  <c r="T16" i="41"/>
  <c r="U16" i="41" s="1"/>
  <c r="N16" i="41"/>
  <c r="T15" i="41"/>
  <c r="N15" i="41"/>
  <c r="T14" i="41"/>
  <c r="N14" i="41"/>
  <c r="T13" i="41"/>
  <c r="N13" i="41"/>
  <c r="U16" i="44" l="1"/>
  <c r="U14" i="44"/>
  <c r="U22" i="44"/>
  <c r="U19" i="42"/>
  <c r="U13" i="42"/>
  <c r="K25" i="41"/>
  <c r="U17" i="45"/>
  <c r="U19" i="45"/>
  <c r="U23" i="45"/>
  <c r="U14" i="45"/>
  <c r="N24" i="45"/>
  <c r="U21" i="45"/>
  <c r="U18" i="45"/>
  <c r="U20" i="45"/>
  <c r="U15" i="45"/>
  <c r="U22" i="45"/>
  <c r="U15" i="44"/>
  <c r="U17" i="44"/>
  <c r="U23" i="44"/>
  <c r="U19" i="44"/>
  <c r="N24" i="44"/>
  <c r="U18" i="44"/>
  <c r="U20" i="44"/>
  <c r="U14" i="43"/>
  <c r="U16" i="43"/>
  <c r="U20" i="43"/>
  <c r="U21" i="43"/>
  <c r="U23" i="43"/>
  <c r="U13" i="43"/>
  <c r="U15" i="43"/>
  <c r="U22" i="43"/>
  <c r="U17" i="43"/>
  <c r="U19" i="43"/>
  <c r="K25" i="43"/>
  <c r="N24" i="43"/>
  <c r="U18" i="43"/>
  <c r="U20" i="42"/>
  <c r="U15" i="42"/>
  <c r="U22" i="42"/>
  <c r="U14" i="42"/>
  <c r="U17" i="42"/>
  <c r="N24" i="42"/>
  <c r="U21" i="42"/>
  <c r="U19" i="41"/>
  <c r="U13" i="41"/>
  <c r="U15" i="41"/>
  <c r="U17" i="41"/>
  <c r="U20" i="41"/>
  <c r="U22" i="41"/>
  <c r="U14" i="41"/>
  <c r="U21" i="41"/>
  <c r="U23" i="41"/>
  <c r="N24" i="41"/>
  <c r="U18" i="41"/>
  <c r="G25" i="41"/>
  <c r="T24" i="45"/>
  <c r="U24" i="45" s="1"/>
  <c r="T24" i="44"/>
  <c r="T24" i="43"/>
  <c r="U24" i="43" s="1"/>
  <c r="T24" i="42"/>
  <c r="U24" i="42" s="1"/>
  <c r="T24" i="41"/>
  <c r="U24" i="44" l="1"/>
  <c r="U24" i="41"/>
  <c r="N24" i="22"/>
  <c r="U24" i="22" s="1"/>
  <c r="T25" i="32"/>
  <c r="S25" i="32"/>
  <c r="R25" i="32"/>
  <c r="Q25" i="32"/>
  <c r="P25" i="32"/>
  <c r="O25" i="32"/>
  <c r="M25" i="32"/>
  <c r="L25" i="32"/>
  <c r="K25" i="32"/>
  <c r="J25" i="32"/>
  <c r="I25" i="32"/>
  <c r="H25" i="32"/>
  <c r="G25" i="32"/>
  <c r="F25" i="32"/>
  <c r="E25" i="32"/>
  <c r="U24" i="32"/>
  <c r="N23" i="32"/>
  <c r="U23" i="32" s="1"/>
  <c r="N22" i="32"/>
  <c r="U22" i="32" s="1"/>
  <c r="N21" i="32"/>
  <c r="U21" i="32" s="1"/>
  <c r="N20" i="32"/>
  <c r="U20" i="32" s="1"/>
  <c r="U19" i="32"/>
  <c r="N18" i="32"/>
  <c r="U18" i="32" s="1"/>
  <c r="N17" i="32"/>
  <c r="U17" i="32" s="1"/>
  <c r="N16" i="32"/>
  <c r="U16" i="32" s="1"/>
  <c r="N15" i="32"/>
  <c r="U15" i="32" s="1"/>
  <c r="N14" i="32"/>
  <c r="U14" i="32" s="1"/>
  <c r="N13" i="32"/>
  <c r="T25" i="31"/>
  <c r="S25" i="31"/>
  <c r="R25" i="31"/>
  <c r="Q25" i="31"/>
  <c r="P25" i="31"/>
  <c r="O25" i="31"/>
  <c r="M25" i="31"/>
  <c r="L25" i="31"/>
  <c r="K25" i="31"/>
  <c r="J25" i="31"/>
  <c r="I25" i="31"/>
  <c r="H25" i="31"/>
  <c r="G25" i="31"/>
  <c r="F25" i="31"/>
  <c r="E25" i="31"/>
  <c r="U24" i="31"/>
  <c r="N23" i="31"/>
  <c r="U23" i="31" s="1"/>
  <c r="N22" i="31"/>
  <c r="U22" i="31" s="1"/>
  <c r="N21" i="31"/>
  <c r="U21" i="31" s="1"/>
  <c r="N20" i="31"/>
  <c r="U20" i="31" s="1"/>
  <c r="U19" i="31"/>
  <c r="N18" i="31"/>
  <c r="U18" i="31" s="1"/>
  <c r="N17" i="31"/>
  <c r="U17" i="31" s="1"/>
  <c r="N16" i="31"/>
  <c r="U16" i="31" s="1"/>
  <c r="N15" i="31"/>
  <c r="U15" i="31" s="1"/>
  <c r="N14" i="31"/>
  <c r="U14" i="31" s="1"/>
  <c r="N13" i="31"/>
  <c r="N25" i="32" l="1"/>
  <c r="G26" i="32"/>
  <c r="K26" i="32"/>
  <c r="K26" i="31"/>
  <c r="G26" i="31"/>
  <c r="U25" i="32"/>
  <c r="U13" i="32"/>
  <c r="N25" i="31"/>
  <c r="U25" i="31" s="1"/>
  <c r="U13" i="31"/>
  <c r="N22" i="13" l="1"/>
  <c r="U22" i="13" s="1"/>
  <c r="N20" i="21"/>
  <c r="T20" i="21"/>
  <c r="U20" i="21" s="1"/>
  <c r="S25" i="36" l="1"/>
  <c r="R25" i="36"/>
  <c r="Q25" i="36"/>
  <c r="P25" i="36"/>
  <c r="O25" i="36"/>
  <c r="M25" i="36"/>
  <c r="L25" i="36"/>
  <c r="K25" i="36"/>
  <c r="J25" i="36"/>
  <c r="I25" i="36"/>
  <c r="H25" i="36"/>
  <c r="G25" i="36"/>
  <c r="F25" i="36"/>
  <c r="E25" i="36"/>
  <c r="U24" i="36"/>
  <c r="T23" i="36"/>
  <c r="U23" i="36" s="1"/>
  <c r="N23" i="36"/>
  <c r="T22" i="36"/>
  <c r="U22" i="36" s="1"/>
  <c r="N22" i="36"/>
  <c r="T21" i="36"/>
  <c r="U21" i="36" s="1"/>
  <c r="N21" i="36"/>
  <c r="T20" i="36"/>
  <c r="N20" i="36"/>
  <c r="U20" i="36" s="1"/>
  <c r="U19" i="36"/>
  <c r="T18" i="36"/>
  <c r="U18" i="36" s="1"/>
  <c r="N18" i="36"/>
  <c r="T17" i="36"/>
  <c r="U17" i="36" s="1"/>
  <c r="N17" i="36"/>
  <c r="T16" i="36"/>
  <c r="N16" i="36"/>
  <c r="U16" i="36" s="1"/>
  <c r="T15" i="36"/>
  <c r="U15" i="36" s="1"/>
  <c r="N15" i="36"/>
  <c r="T14" i="36"/>
  <c r="U14" i="36" s="1"/>
  <c r="N14" i="36"/>
  <c r="T13" i="36"/>
  <c r="N13" i="36"/>
  <c r="S4" i="36"/>
  <c r="S5" i="36"/>
  <c r="S25" i="34"/>
  <c r="R25" i="34"/>
  <c r="Q25" i="34"/>
  <c r="P25" i="34"/>
  <c r="O25" i="34"/>
  <c r="M25" i="34"/>
  <c r="L25" i="34"/>
  <c r="K25" i="34"/>
  <c r="J25" i="34"/>
  <c r="K26" i="34" s="1"/>
  <c r="I25" i="34"/>
  <c r="H25" i="34"/>
  <c r="G25" i="34"/>
  <c r="F25" i="34"/>
  <c r="G26" i="34" s="1"/>
  <c r="E25" i="34"/>
  <c r="U24" i="34"/>
  <c r="T23" i="34"/>
  <c r="N23" i="34"/>
  <c r="T22" i="34"/>
  <c r="U22" i="34" s="1"/>
  <c r="N22" i="34"/>
  <c r="T21" i="34"/>
  <c r="N21" i="34"/>
  <c r="T20" i="34"/>
  <c r="U20" i="34" s="1"/>
  <c r="N20" i="34"/>
  <c r="U19" i="34"/>
  <c r="T18" i="34"/>
  <c r="U18" i="34" s="1"/>
  <c r="N18" i="34"/>
  <c r="T17" i="34"/>
  <c r="N17" i="34"/>
  <c r="T16" i="34"/>
  <c r="U16" i="34" s="1"/>
  <c r="N16" i="34"/>
  <c r="T15" i="34"/>
  <c r="N15" i="34"/>
  <c r="U14" i="34"/>
  <c r="T14" i="34"/>
  <c r="N14" i="34"/>
  <c r="T13" i="34"/>
  <c r="N13" i="34"/>
  <c r="N25" i="34" s="1"/>
  <c r="S4" i="34"/>
  <c r="S5" i="34"/>
  <c r="N25" i="36" l="1"/>
  <c r="U13" i="36"/>
  <c r="G26" i="36"/>
  <c r="K26" i="36"/>
  <c r="U21" i="34"/>
  <c r="U13" i="34"/>
  <c r="U15" i="34"/>
  <c r="U17" i="34"/>
  <c r="U23" i="34"/>
  <c r="T25" i="36"/>
  <c r="U25" i="36" s="1"/>
  <c r="T25" i="34"/>
  <c r="U25" i="34" s="1"/>
  <c r="S25" i="25"/>
  <c r="R25" i="25"/>
  <c r="Q25" i="25"/>
  <c r="P25" i="25"/>
  <c r="O25" i="25"/>
  <c r="M25" i="25"/>
  <c r="L25" i="25"/>
  <c r="K25" i="25"/>
  <c r="J25" i="25"/>
  <c r="K26" i="25" s="1"/>
  <c r="I25" i="25"/>
  <c r="H25" i="25"/>
  <c r="G25" i="25"/>
  <c r="F25" i="25"/>
  <c r="G26" i="25" s="1"/>
  <c r="E25" i="25"/>
  <c r="U24" i="25"/>
  <c r="T23" i="25"/>
  <c r="U23" i="25" s="1"/>
  <c r="N23" i="25"/>
  <c r="U22" i="25"/>
  <c r="T22" i="25"/>
  <c r="N22" i="25"/>
  <c r="T21" i="25"/>
  <c r="U21" i="25" s="1"/>
  <c r="N21" i="25"/>
  <c r="T20" i="25"/>
  <c r="N20" i="25"/>
  <c r="U20" i="25" s="1"/>
  <c r="T19" i="25"/>
  <c r="U19" i="25" s="1"/>
  <c r="N19" i="25"/>
  <c r="U18" i="25"/>
  <c r="T18" i="25"/>
  <c r="N18" i="25"/>
  <c r="U17" i="25"/>
  <c r="T16" i="25"/>
  <c r="N16" i="25"/>
  <c r="U16" i="25" s="1"/>
  <c r="T15" i="25"/>
  <c r="U15" i="25" s="1"/>
  <c r="N15" i="25"/>
  <c r="U14" i="25"/>
  <c r="T14" i="25"/>
  <c r="N14" i="25"/>
  <c r="T13" i="25"/>
  <c r="U13" i="25" s="1"/>
  <c r="N13" i="25"/>
  <c r="N25" i="25" s="1"/>
  <c r="S5" i="25"/>
  <c r="S4" i="25"/>
  <c r="S25" i="40"/>
  <c r="R25" i="40"/>
  <c r="Q25" i="40"/>
  <c r="P25" i="40"/>
  <c r="O25" i="40"/>
  <c r="M25" i="40"/>
  <c r="L25" i="40"/>
  <c r="K25" i="40"/>
  <c r="J25" i="40"/>
  <c r="I25" i="40"/>
  <c r="H25" i="40"/>
  <c r="G25" i="40"/>
  <c r="F25" i="40"/>
  <c r="E25" i="40"/>
  <c r="T23" i="40"/>
  <c r="N23" i="40"/>
  <c r="T22" i="40"/>
  <c r="N22" i="40"/>
  <c r="T21" i="40"/>
  <c r="N21" i="40"/>
  <c r="U21" i="40" s="1"/>
  <c r="T20" i="40"/>
  <c r="N20" i="40"/>
  <c r="T19" i="40"/>
  <c r="N19" i="40"/>
  <c r="T18" i="40"/>
  <c r="N18" i="40"/>
  <c r="T17" i="40"/>
  <c r="N17" i="40"/>
  <c r="T16" i="40"/>
  <c r="N16" i="40"/>
  <c r="T15" i="40"/>
  <c r="N15" i="40"/>
  <c r="T14" i="40"/>
  <c r="N14" i="40"/>
  <c r="T13" i="40"/>
  <c r="N13" i="40"/>
  <c r="S25" i="39"/>
  <c r="R25" i="39"/>
  <c r="Q25" i="39"/>
  <c r="P25" i="39"/>
  <c r="O25" i="39"/>
  <c r="M25" i="39"/>
  <c r="L25" i="39"/>
  <c r="K25" i="39"/>
  <c r="J25" i="39"/>
  <c r="I25" i="39"/>
  <c r="H25" i="39"/>
  <c r="G25" i="39"/>
  <c r="F25" i="39"/>
  <c r="E25" i="39"/>
  <c r="T24" i="39"/>
  <c r="N24" i="39"/>
  <c r="U23" i="40" l="1"/>
  <c r="U13" i="40"/>
  <c r="U17" i="40"/>
  <c r="T25" i="25"/>
  <c r="U25" i="25" s="1"/>
  <c r="U14" i="40"/>
  <c r="U16" i="40"/>
  <c r="U18" i="40"/>
  <c r="U20" i="40"/>
  <c r="U15" i="40"/>
  <c r="U19" i="40"/>
  <c r="U22" i="40"/>
  <c r="N25" i="40"/>
  <c r="G26" i="40"/>
  <c r="K26" i="40"/>
  <c r="T25" i="40"/>
  <c r="U25" i="40" l="1"/>
  <c r="T23" i="39" l="1"/>
  <c r="N23" i="39"/>
  <c r="T22" i="39"/>
  <c r="N22" i="39"/>
  <c r="T21" i="39"/>
  <c r="N21" i="39"/>
  <c r="T20" i="39"/>
  <c r="N20" i="39"/>
  <c r="U19" i="39"/>
  <c r="T18" i="39"/>
  <c r="N18" i="39"/>
  <c r="T17" i="39"/>
  <c r="N17" i="39"/>
  <c r="T16" i="39"/>
  <c r="N16" i="39"/>
  <c r="T15" i="39"/>
  <c r="N15" i="39"/>
  <c r="T14" i="39"/>
  <c r="N14" i="39"/>
  <c r="T13" i="39"/>
  <c r="T25" i="39" s="1"/>
  <c r="N13" i="39"/>
  <c r="N25" i="39" l="1"/>
  <c r="U13" i="39"/>
  <c r="U15" i="39"/>
  <c r="U18" i="39"/>
  <c r="U20" i="39"/>
  <c r="U16" i="39"/>
  <c r="U21" i="39"/>
  <c r="U23" i="39"/>
  <c r="U14" i="39"/>
  <c r="U17" i="39"/>
  <c r="U22" i="39"/>
  <c r="G26" i="39"/>
  <c r="K26" i="39"/>
  <c r="U25" i="39" l="1"/>
  <c r="S5" i="45" l="1"/>
  <c r="S4" i="45"/>
  <c r="S5" i="44"/>
  <c r="S4" i="44"/>
  <c r="S5" i="43"/>
  <c r="S4" i="43"/>
  <c r="S5" i="42"/>
  <c r="S4" i="42"/>
  <c r="S5" i="41"/>
  <c r="S4" i="41"/>
  <c r="S5" i="40"/>
  <c r="S4" i="40"/>
  <c r="K4" i="39"/>
  <c r="S5" i="39"/>
  <c r="K5" i="39"/>
  <c r="S4" i="39"/>
  <c r="T24" i="18"/>
  <c r="N24" i="18"/>
  <c r="T23" i="18"/>
  <c r="N23" i="18"/>
  <c r="T22" i="18"/>
  <c r="N22" i="18"/>
  <c r="T21" i="18"/>
  <c r="N21" i="18"/>
  <c r="T19" i="18"/>
  <c r="N19" i="18"/>
  <c r="T18" i="18"/>
  <c r="N18" i="18"/>
  <c r="T17" i="18"/>
  <c r="N17" i="18"/>
  <c r="T16" i="18"/>
  <c r="N16" i="18"/>
  <c r="T14" i="18"/>
  <c r="N14" i="18"/>
  <c r="T13" i="18"/>
  <c r="N13" i="18"/>
  <c r="S5" i="18"/>
  <c r="S4" i="18"/>
  <c r="U22" i="18" l="1"/>
  <c r="U18" i="18"/>
  <c r="U20" i="18"/>
  <c r="U19" i="18"/>
  <c r="U21" i="18"/>
  <c r="U13" i="18"/>
  <c r="U17" i="18"/>
  <c r="U15" i="18"/>
  <c r="U23" i="18"/>
  <c r="U14" i="18"/>
  <c r="U16" i="18"/>
  <c r="U24" i="18"/>
  <c r="T24" i="16"/>
  <c r="N24" i="16"/>
  <c r="T23" i="16"/>
  <c r="N23" i="16"/>
  <c r="T22" i="16"/>
  <c r="N22" i="16"/>
  <c r="T21" i="16"/>
  <c r="N21" i="16"/>
  <c r="T20" i="16"/>
  <c r="N20" i="16"/>
  <c r="T19" i="16"/>
  <c r="N19" i="16"/>
  <c r="T18" i="16"/>
  <c r="N18" i="16"/>
  <c r="T17" i="16"/>
  <c r="N17" i="16"/>
  <c r="T16" i="16"/>
  <c r="N16" i="16"/>
  <c r="T15" i="16"/>
  <c r="N15" i="16"/>
  <c r="T14" i="16"/>
  <c r="N14" i="16"/>
  <c r="T13" i="16"/>
  <c r="N13" i="16"/>
  <c r="S5" i="16"/>
  <c r="S4" i="16"/>
  <c r="U18" i="16" l="1"/>
  <c r="U20" i="16"/>
  <c r="U24" i="16"/>
  <c r="U21" i="16"/>
  <c r="U23" i="16"/>
  <c r="U16" i="16"/>
  <c r="U14" i="16"/>
  <c r="U17" i="16"/>
  <c r="U19" i="16"/>
  <c r="U13" i="16"/>
  <c r="U22" i="16"/>
  <c r="U15" i="16"/>
  <c r="T24" i="9"/>
  <c r="N24" i="9"/>
  <c r="T23" i="9"/>
  <c r="N23" i="9"/>
  <c r="T22" i="9"/>
  <c r="N22" i="9"/>
  <c r="T21" i="9"/>
  <c r="N21" i="9"/>
  <c r="T19" i="9"/>
  <c r="N19" i="9"/>
  <c r="T18" i="9"/>
  <c r="N18" i="9"/>
  <c r="U18" i="9" s="1"/>
  <c r="T17" i="9"/>
  <c r="N17" i="9"/>
  <c r="T16" i="9"/>
  <c r="N16" i="9"/>
  <c r="T15" i="9"/>
  <c r="N15" i="9"/>
  <c r="T14" i="9"/>
  <c r="N14" i="9"/>
  <c r="U14" i="9" s="1"/>
  <c r="T13" i="9"/>
  <c r="N13" i="9"/>
  <c r="U23" i="9" l="1"/>
  <c r="U22" i="9"/>
  <c r="U20" i="9"/>
  <c r="U19" i="9"/>
  <c r="U24" i="9"/>
  <c r="U13" i="9"/>
  <c r="U15" i="9"/>
  <c r="U17" i="9"/>
  <c r="U21" i="9"/>
  <c r="U16" i="9"/>
  <c r="S4" i="35"/>
  <c r="S5" i="35"/>
  <c r="T23" i="35"/>
  <c r="N23" i="35"/>
  <c r="T22" i="35"/>
  <c r="N22" i="35"/>
  <c r="T21" i="35"/>
  <c r="N21" i="35"/>
  <c r="T20" i="35"/>
  <c r="N20" i="35"/>
  <c r="T18" i="35"/>
  <c r="N18" i="35"/>
  <c r="T17" i="35"/>
  <c r="N17" i="35"/>
  <c r="T16" i="35"/>
  <c r="N16" i="35"/>
  <c r="T15" i="35"/>
  <c r="N15" i="35"/>
  <c r="T14" i="35"/>
  <c r="U14" i="35" s="1"/>
  <c r="N14" i="35"/>
  <c r="T13" i="35"/>
  <c r="N13" i="35"/>
  <c r="U16" i="35" l="1"/>
  <c r="U18" i="35"/>
  <c r="U17" i="35"/>
  <c r="U20" i="35"/>
  <c r="U22" i="35"/>
  <c r="U13" i="35"/>
  <c r="U15" i="35"/>
  <c r="U21" i="35"/>
  <c r="U23" i="35"/>
  <c r="T23" i="28" l="1"/>
  <c r="N23" i="28"/>
  <c r="T22" i="28"/>
  <c r="N22" i="28"/>
  <c r="T21" i="28"/>
  <c r="N21" i="28"/>
  <c r="T20" i="28"/>
  <c r="N20" i="28"/>
  <c r="T19" i="28"/>
  <c r="N19" i="28"/>
  <c r="T18" i="28"/>
  <c r="N18" i="28"/>
  <c r="T17" i="28"/>
  <c r="N17" i="28"/>
  <c r="T16" i="28"/>
  <c r="N16" i="28"/>
  <c r="T15" i="28"/>
  <c r="N15" i="28"/>
  <c r="T14" i="28"/>
  <c r="N14" i="28"/>
  <c r="T13" i="28"/>
  <c r="N13" i="28"/>
  <c r="S4" i="28"/>
  <c r="S5" i="28"/>
  <c r="U22" i="28" l="1"/>
  <c r="U15" i="28"/>
  <c r="U17" i="28"/>
  <c r="U14" i="28"/>
  <c r="U18" i="28"/>
  <c r="U19" i="28"/>
  <c r="U21" i="28"/>
  <c r="U16" i="28"/>
  <c r="U23" i="28"/>
  <c r="U13" i="28"/>
  <c r="U20" i="28"/>
  <c r="T24" i="24" l="1"/>
  <c r="N24" i="24"/>
  <c r="T23" i="24"/>
  <c r="N23" i="24"/>
  <c r="T22" i="24"/>
  <c r="N22" i="24"/>
  <c r="T21" i="24"/>
  <c r="N21" i="24"/>
  <c r="T20" i="24"/>
  <c r="N20" i="24"/>
  <c r="T19" i="24"/>
  <c r="N19" i="24"/>
  <c r="T18" i="24"/>
  <c r="N18" i="24"/>
  <c r="T17" i="24"/>
  <c r="N17" i="24"/>
  <c r="T16" i="24"/>
  <c r="N16" i="24"/>
  <c r="T15" i="24"/>
  <c r="N15" i="24"/>
  <c r="T14" i="24"/>
  <c r="N14" i="24"/>
  <c r="T13" i="24"/>
  <c r="N13" i="24"/>
  <c r="S4" i="24"/>
  <c r="S5" i="24"/>
  <c r="U21" i="24" l="1"/>
  <c r="U23" i="24"/>
  <c r="U20" i="24"/>
  <c r="U22" i="24"/>
  <c r="U19" i="24"/>
  <c r="U13" i="24"/>
  <c r="U15" i="24"/>
  <c r="U14" i="24"/>
  <c r="U16" i="24"/>
  <c r="U18" i="24"/>
  <c r="U17" i="24"/>
  <c r="U24" i="24"/>
  <c r="S4" i="20"/>
  <c r="S5" i="20"/>
  <c r="T24" i="20"/>
  <c r="N24" i="20"/>
  <c r="T23" i="20"/>
  <c r="N23" i="20"/>
  <c r="T22" i="20"/>
  <c r="N22" i="20"/>
  <c r="T21" i="20"/>
  <c r="N21" i="20"/>
  <c r="T19" i="20"/>
  <c r="N19" i="20"/>
  <c r="T18" i="20"/>
  <c r="N18" i="20"/>
  <c r="T17" i="20"/>
  <c r="N17" i="20"/>
  <c r="T16" i="20"/>
  <c r="N16" i="20"/>
  <c r="T14" i="20"/>
  <c r="N14" i="20"/>
  <c r="T13" i="20"/>
  <c r="N13" i="20"/>
  <c r="U19" i="20" l="1"/>
  <c r="U22" i="20"/>
  <c r="U13" i="20"/>
  <c r="U18" i="20"/>
  <c r="U23" i="20"/>
  <c r="U16" i="20"/>
  <c r="U24" i="20"/>
  <c r="U21" i="20"/>
  <c r="U14" i="20"/>
  <c r="U17" i="20"/>
  <c r="T24" i="15" l="1"/>
  <c r="N24" i="15"/>
  <c r="T23" i="15"/>
  <c r="N23" i="15"/>
  <c r="T22" i="15"/>
  <c r="N22" i="15"/>
  <c r="T21" i="15"/>
  <c r="N21" i="15"/>
  <c r="T20" i="15"/>
  <c r="N20" i="15"/>
  <c r="T19" i="15"/>
  <c r="N19" i="15"/>
  <c r="T18" i="15"/>
  <c r="N18" i="15"/>
  <c r="T17" i="15"/>
  <c r="N17" i="15"/>
  <c r="T16" i="15"/>
  <c r="U16" i="15" s="1"/>
  <c r="N16" i="15"/>
  <c r="T15" i="15"/>
  <c r="N15" i="15"/>
  <c r="T14" i="15"/>
  <c r="N14" i="15"/>
  <c r="T13" i="15"/>
  <c r="N13" i="15"/>
  <c r="S4" i="15"/>
  <c r="S5" i="15"/>
  <c r="U20" i="15" l="1"/>
  <c r="U17" i="15"/>
  <c r="U19" i="15"/>
  <c r="U14" i="15"/>
  <c r="U23" i="15"/>
  <c r="U18" i="15"/>
  <c r="U21" i="15"/>
  <c r="U13" i="15"/>
  <c r="U15" i="15"/>
  <c r="U22" i="15"/>
  <c r="U24" i="15"/>
  <c r="T24" i="11"/>
  <c r="U24" i="11" s="1"/>
  <c r="N24" i="11"/>
  <c r="T23" i="11"/>
  <c r="N23" i="11"/>
  <c r="T22" i="11"/>
  <c r="N22" i="11"/>
  <c r="T21" i="11"/>
  <c r="N21" i="11"/>
  <c r="T20" i="11"/>
  <c r="N20" i="11"/>
  <c r="T19" i="11"/>
  <c r="N19" i="11"/>
  <c r="T18" i="11"/>
  <c r="N18" i="11"/>
  <c r="T17" i="11"/>
  <c r="N17" i="11"/>
  <c r="T16" i="11"/>
  <c r="N16" i="11"/>
  <c r="T15" i="11"/>
  <c r="N15" i="11"/>
  <c r="T14" i="11"/>
  <c r="U14" i="11" s="1"/>
  <c r="N14" i="11"/>
  <c r="T13" i="11"/>
  <c r="N13" i="11"/>
  <c r="S4" i="11"/>
  <c r="S5" i="11"/>
  <c r="U19" i="11" l="1"/>
  <c r="U15" i="11"/>
  <c r="U17" i="11"/>
  <c r="U21" i="11"/>
  <c r="U23" i="11"/>
  <c r="U18" i="11"/>
  <c r="U13" i="11"/>
  <c r="U20" i="11"/>
  <c r="U22" i="11"/>
  <c r="U16" i="11"/>
  <c r="S24" i="35"/>
  <c r="R24" i="35"/>
  <c r="Q24" i="35"/>
  <c r="P24" i="35"/>
  <c r="O24" i="35"/>
  <c r="M24" i="35"/>
  <c r="L24" i="35"/>
  <c r="K24" i="35"/>
  <c r="J24" i="35"/>
  <c r="I24" i="35"/>
  <c r="H24" i="35"/>
  <c r="G24" i="35"/>
  <c r="F24" i="35"/>
  <c r="E24" i="35"/>
  <c r="C11" i="35"/>
  <c r="K4" i="35" s="1"/>
  <c r="K5" i="35"/>
  <c r="S25" i="33"/>
  <c r="R25" i="33"/>
  <c r="Q25" i="33"/>
  <c r="P25" i="33"/>
  <c r="O25" i="33"/>
  <c r="M25" i="33"/>
  <c r="L25" i="33"/>
  <c r="K25" i="33"/>
  <c r="J25" i="33"/>
  <c r="I25" i="33"/>
  <c r="H25" i="33"/>
  <c r="G25" i="33"/>
  <c r="F25" i="33"/>
  <c r="E25" i="33"/>
  <c r="U24" i="33"/>
  <c r="T23" i="33"/>
  <c r="N23" i="33"/>
  <c r="T22" i="33"/>
  <c r="N22" i="33"/>
  <c r="T21" i="33"/>
  <c r="N21" i="33"/>
  <c r="T20" i="33"/>
  <c r="N20" i="33"/>
  <c r="T18" i="33"/>
  <c r="N18" i="33"/>
  <c r="T17" i="33"/>
  <c r="N17" i="33"/>
  <c r="T16" i="33"/>
  <c r="N16" i="33"/>
  <c r="T15" i="33"/>
  <c r="N15" i="33"/>
  <c r="T14" i="33"/>
  <c r="N14" i="33"/>
  <c r="T13" i="33"/>
  <c r="N13" i="33"/>
  <c r="C11" i="33"/>
  <c r="S5" i="33"/>
  <c r="S4" i="33"/>
  <c r="S5" i="32"/>
  <c r="S4" i="32"/>
  <c r="S5" i="31"/>
  <c r="S4" i="31"/>
  <c r="K4" i="30"/>
  <c r="S5" i="30"/>
  <c r="K5" i="30"/>
  <c r="S4" i="30"/>
  <c r="S25" i="29"/>
  <c r="R25" i="29"/>
  <c r="Q25" i="29"/>
  <c r="P25" i="29"/>
  <c r="O25" i="29"/>
  <c r="M25" i="29"/>
  <c r="L25" i="29"/>
  <c r="K25" i="29"/>
  <c r="J25" i="29"/>
  <c r="I25" i="29"/>
  <c r="H25" i="29"/>
  <c r="G25" i="29"/>
  <c r="F25" i="29"/>
  <c r="E25" i="29"/>
  <c r="U24" i="29"/>
  <c r="T23" i="29"/>
  <c r="N23" i="29"/>
  <c r="T22" i="29"/>
  <c r="N22" i="29"/>
  <c r="T21" i="29"/>
  <c r="N21" i="29"/>
  <c r="T20" i="29"/>
  <c r="N20" i="29"/>
  <c r="T19" i="29"/>
  <c r="N19" i="29"/>
  <c r="T18" i="29"/>
  <c r="N18" i="29"/>
  <c r="T17" i="29"/>
  <c r="N17" i="29"/>
  <c r="T16" i="29"/>
  <c r="N16" i="29"/>
  <c r="T15" i="29"/>
  <c r="N15" i="29"/>
  <c r="T14" i="29"/>
  <c r="N14" i="29"/>
  <c r="T13" i="29"/>
  <c r="N13" i="29"/>
  <c r="C11" i="29"/>
  <c r="S5" i="29"/>
  <c r="S4" i="29"/>
  <c r="S24" i="28"/>
  <c r="R24" i="28"/>
  <c r="Q24" i="28"/>
  <c r="P24" i="28"/>
  <c r="O24" i="28"/>
  <c r="M24" i="28"/>
  <c r="L24" i="28"/>
  <c r="K24" i="28"/>
  <c r="J24" i="28"/>
  <c r="I24" i="28"/>
  <c r="H24" i="28"/>
  <c r="G24" i="28"/>
  <c r="F24" i="28"/>
  <c r="E24" i="28"/>
  <c r="N24" i="28"/>
  <c r="C11" i="28"/>
  <c r="K4" i="28" s="1"/>
  <c r="K5" i="28"/>
  <c r="S25" i="27"/>
  <c r="R25" i="27"/>
  <c r="Q25" i="27"/>
  <c r="P25" i="27"/>
  <c r="O25" i="27"/>
  <c r="M25" i="27"/>
  <c r="L25" i="27"/>
  <c r="K25" i="27"/>
  <c r="J25" i="27"/>
  <c r="I25" i="27"/>
  <c r="H25" i="27"/>
  <c r="G25" i="27"/>
  <c r="F25" i="27"/>
  <c r="E25" i="27"/>
  <c r="U24" i="27"/>
  <c r="N23" i="27"/>
  <c r="N22" i="27"/>
  <c r="U22" i="27" s="1"/>
  <c r="N21" i="27"/>
  <c r="N20" i="27"/>
  <c r="U20" i="27" s="1"/>
  <c r="N19" i="27"/>
  <c r="N18" i="27"/>
  <c r="N17" i="27"/>
  <c r="N16" i="27"/>
  <c r="U16" i="27" s="1"/>
  <c r="N15" i="27"/>
  <c r="N14" i="27"/>
  <c r="U14" i="27" s="1"/>
  <c r="N13" i="27"/>
  <c r="C11" i="27"/>
  <c r="S5" i="27"/>
  <c r="S4" i="27"/>
  <c r="S26" i="26"/>
  <c r="R26" i="26"/>
  <c r="Q26" i="26"/>
  <c r="P26" i="26"/>
  <c r="O26" i="26"/>
  <c r="M26" i="26"/>
  <c r="L26" i="26"/>
  <c r="K26" i="26"/>
  <c r="J26" i="26"/>
  <c r="I26" i="26"/>
  <c r="H26" i="26"/>
  <c r="G26" i="26"/>
  <c r="F26" i="26"/>
  <c r="E26" i="26"/>
  <c r="U25" i="26"/>
  <c r="T24" i="26"/>
  <c r="N24" i="26"/>
  <c r="T23" i="26"/>
  <c r="N23" i="26"/>
  <c r="T22" i="26"/>
  <c r="N22" i="26"/>
  <c r="T21" i="26"/>
  <c r="N21" i="26"/>
  <c r="T20" i="26"/>
  <c r="N20" i="26"/>
  <c r="T19" i="26"/>
  <c r="N19" i="26"/>
  <c r="T18" i="26"/>
  <c r="N18" i="26"/>
  <c r="T16" i="26"/>
  <c r="N16" i="26"/>
  <c r="T15" i="26"/>
  <c r="N15" i="26"/>
  <c r="T14" i="26"/>
  <c r="N14" i="26"/>
  <c r="T13" i="26"/>
  <c r="N13" i="26"/>
  <c r="C11" i="26"/>
  <c r="S5" i="26"/>
  <c r="K5" i="26"/>
  <c r="S4" i="26"/>
  <c r="K4" i="26"/>
  <c r="S25" i="24"/>
  <c r="R25" i="24"/>
  <c r="Q25" i="24"/>
  <c r="P25" i="24"/>
  <c r="O25" i="24"/>
  <c r="M25" i="24"/>
  <c r="L25" i="24"/>
  <c r="K25" i="24"/>
  <c r="J25" i="24"/>
  <c r="I25" i="24"/>
  <c r="H25" i="24"/>
  <c r="G25" i="24"/>
  <c r="F25" i="24"/>
  <c r="E25" i="24"/>
  <c r="N25" i="24"/>
  <c r="C11" i="24"/>
  <c r="K4" i="24" s="1"/>
  <c r="K5" i="24"/>
  <c r="S26" i="23"/>
  <c r="R26" i="23"/>
  <c r="Q26" i="23"/>
  <c r="P26" i="23"/>
  <c r="O26" i="23"/>
  <c r="M26" i="23"/>
  <c r="L26" i="23"/>
  <c r="K26" i="23"/>
  <c r="J26" i="23"/>
  <c r="I26" i="23"/>
  <c r="H26" i="23"/>
  <c r="G26" i="23"/>
  <c r="F26" i="23"/>
  <c r="E26" i="23"/>
  <c r="U24" i="23"/>
  <c r="T23" i="23"/>
  <c r="N23" i="23"/>
  <c r="T22" i="23"/>
  <c r="N22" i="23"/>
  <c r="T21" i="23"/>
  <c r="N21" i="23"/>
  <c r="T20" i="23"/>
  <c r="N20" i="23"/>
  <c r="T18" i="23"/>
  <c r="N18" i="23"/>
  <c r="U16" i="23"/>
  <c r="T15" i="23"/>
  <c r="N15" i="23"/>
  <c r="T14" i="23"/>
  <c r="N14" i="23"/>
  <c r="T13" i="23"/>
  <c r="N13" i="23"/>
  <c r="C11" i="23"/>
  <c r="S5" i="23"/>
  <c r="S4" i="23"/>
  <c r="N23" i="22"/>
  <c r="N22" i="22"/>
  <c r="N21" i="22"/>
  <c r="T20" i="22"/>
  <c r="N20" i="22"/>
  <c r="T19" i="22"/>
  <c r="N19" i="22"/>
  <c r="N18" i="22"/>
  <c r="T17" i="22"/>
  <c r="N17" i="22"/>
  <c r="T16" i="22"/>
  <c r="N16" i="22"/>
  <c r="N15" i="22"/>
  <c r="U15" i="22" s="1"/>
  <c r="N14" i="22"/>
  <c r="N13" i="22"/>
  <c r="C11" i="22"/>
  <c r="S5" i="22"/>
  <c r="S4" i="22"/>
  <c r="S26" i="21"/>
  <c r="R26" i="21"/>
  <c r="Q26" i="21"/>
  <c r="P26" i="21"/>
  <c r="O26" i="21"/>
  <c r="M26" i="21"/>
  <c r="L26" i="21"/>
  <c r="K26" i="21"/>
  <c r="J26" i="21"/>
  <c r="I26" i="21"/>
  <c r="H26" i="21"/>
  <c r="G26" i="21"/>
  <c r="F26" i="21"/>
  <c r="E26" i="21"/>
  <c r="U25" i="21"/>
  <c r="T24" i="21"/>
  <c r="N24" i="21"/>
  <c r="T23" i="21"/>
  <c r="U23" i="21" s="1"/>
  <c r="N23" i="21"/>
  <c r="T22" i="21"/>
  <c r="N22" i="21"/>
  <c r="T21" i="21"/>
  <c r="U21" i="21" s="1"/>
  <c r="N21" i="21"/>
  <c r="T19" i="21"/>
  <c r="N19" i="21"/>
  <c r="U18" i="21"/>
  <c r="T18" i="21"/>
  <c r="N18" i="21"/>
  <c r="T17" i="21"/>
  <c r="N17" i="21"/>
  <c r="T16" i="21"/>
  <c r="N16" i="21"/>
  <c r="T15" i="21"/>
  <c r="N15" i="21"/>
  <c r="T14" i="21"/>
  <c r="N14" i="21"/>
  <c r="T13" i="21"/>
  <c r="N13" i="21"/>
  <c r="C11" i="21"/>
  <c r="S5" i="21"/>
  <c r="S4" i="21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N25" i="20"/>
  <c r="C11" i="20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T24" i="19"/>
  <c r="N24" i="19"/>
  <c r="T23" i="19"/>
  <c r="N23" i="19"/>
  <c r="T22" i="19"/>
  <c r="N22" i="19"/>
  <c r="T21" i="19"/>
  <c r="N21" i="19"/>
  <c r="T20" i="19"/>
  <c r="N20" i="19"/>
  <c r="T19" i="19"/>
  <c r="N19" i="19"/>
  <c r="T18" i="19"/>
  <c r="N18" i="19"/>
  <c r="T17" i="19"/>
  <c r="N17" i="19"/>
  <c r="T16" i="19"/>
  <c r="N16" i="19"/>
  <c r="T15" i="19"/>
  <c r="N15" i="19"/>
  <c r="T14" i="19"/>
  <c r="N14" i="19"/>
  <c r="T13" i="19"/>
  <c r="N13" i="19"/>
  <c r="C11" i="19"/>
  <c r="S5" i="19"/>
  <c r="S4" i="19"/>
  <c r="S25" i="18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T25" i="18"/>
  <c r="N25" i="18"/>
  <c r="C11" i="18"/>
  <c r="S5" i="17"/>
  <c r="S4" i="17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N25" i="16"/>
  <c r="C11" i="16"/>
  <c r="S25" i="15"/>
  <c r="R25" i="15"/>
  <c r="Q25" i="15"/>
  <c r="P25" i="15"/>
  <c r="O25" i="15"/>
  <c r="M25" i="15"/>
  <c r="L25" i="15"/>
  <c r="K25" i="15"/>
  <c r="J25" i="15"/>
  <c r="I25" i="15"/>
  <c r="H25" i="15"/>
  <c r="G25" i="15"/>
  <c r="F25" i="15"/>
  <c r="E25" i="15"/>
  <c r="C11" i="15"/>
  <c r="S26" i="14"/>
  <c r="R26" i="14"/>
  <c r="Q26" i="14"/>
  <c r="P26" i="14"/>
  <c r="O26" i="14"/>
  <c r="M26" i="14"/>
  <c r="L26" i="14"/>
  <c r="K26" i="14"/>
  <c r="J26" i="14"/>
  <c r="I26" i="14"/>
  <c r="H26" i="14"/>
  <c r="G26" i="14"/>
  <c r="F26" i="14"/>
  <c r="E26" i="14"/>
  <c r="U25" i="14"/>
  <c r="T24" i="14"/>
  <c r="U24" i="14" s="1"/>
  <c r="N24" i="14"/>
  <c r="U23" i="14"/>
  <c r="N23" i="14"/>
  <c r="N22" i="14"/>
  <c r="N21" i="14"/>
  <c r="T20" i="14"/>
  <c r="N20" i="14"/>
  <c r="U19" i="14"/>
  <c r="N19" i="14"/>
  <c r="N18" i="14"/>
  <c r="N17" i="14"/>
  <c r="N16" i="14"/>
  <c r="U15" i="14"/>
  <c r="T15" i="14"/>
  <c r="N15" i="14"/>
  <c r="U14" i="14"/>
  <c r="N14" i="14"/>
  <c r="N13" i="14"/>
  <c r="C11" i="14"/>
  <c r="S5" i="14"/>
  <c r="S4" i="14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5" i="13"/>
  <c r="N24" i="13"/>
  <c r="N23" i="13"/>
  <c r="N21" i="13"/>
  <c r="T20" i="13"/>
  <c r="N20" i="13"/>
  <c r="N19" i="13"/>
  <c r="T18" i="13"/>
  <c r="N18" i="13"/>
  <c r="N17" i="13"/>
  <c r="N16" i="13"/>
  <c r="T15" i="13"/>
  <c r="N15" i="13"/>
  <c r="N14" i="13"/>
  <c r="N13" i="13"/>
  <c r="C11" i="13"/>
  <c r="S5" i="13"/>
  <c r="S4" i="13"/>
  <c r="S25" i="12"/>
  <c r="R25" i="12"/>
  <c r="Q25" i="12"/>
  <c r="P25" i="12"/>
  <c r="O25" i="12"/>
  <c r="M25" i="12"/>
  <c r="L25" i="12"/>
  <c r="K25" i="12"/>
  <c r="J25" i="12"/>
  <c r="I25" i="12"/>
  <c r="H25" i="12"/>
  <c r="G25" i="12"/>
  <c r="F25" i="12"/>
  <c r="E25" i="12"/>
  <c r="T24" i="12"/>
  <c r="N24" i="12"/>
  <c r="T23" i="12"/>
  <c r="N23" i="12"/>
  <c r="T22" i="12"/>
  <c r="N22" i="12"/>
  <c r="T21" i="12"/>
  <c r="N21" i="12"/>
  <c r="T20" i="12"/>
  <c r="N20" i="12"/>
  <c r="T19" i="12"/>
  <c r="N19" i="12"/>
  <c r="T18" i="12"/>
  <c r="N18" i="12"/>
  <c r="T17" i="12"/>
  <c r="N17" i="12"/>
  <c r="T16" i="12"/>
  <c r="N16" i="12"/>
  <c r="T15" i="12"/>
  <c r="N15" i="12"/>
  <c r="T14" i="12"/>
  <c r="N14" i="12"/>
  <c r="T13" i="12"/>
  <c r="N13" i="12"/>
  <c r="C11" i="12"/>
  <c r="S5" i="12"/>
  <c r="S4" i="12"/>
  <c r="S25" i="11"/>
  <c r="R25" i="11"/>
  <c r="Q25" i="11"/>
  <c r="P25" i="11"/>
  <c r="O25" i="11"/>
  <c r="M25" i="11"/>
  <c r="L25" i="11"/>
  <c r="K25" i="11"/>
  <c r="J25" i="11"/>
  <c r="I25" i="11"/>
  <c r="H25" i="11"/>
  <c r="G25" i="11"/>
  <c r="F25" i="11"/>
  <c r="E25" i="11"/>
  <c r="C11" i="11"/>
  <c r="S25" i="10"/>
  <c r="R25" i="10"/>
  <c r="Q25" i="10"/>
  <c r="P25" i="10"/>
  <c r="O25" i="10"/>
  <c r="M25" i="10"/>
  <c r="L25" i="10"/>
  <c r="K25" i="10"/>
  <c r="J25" i="10"/>
  <c r="I25" i="10"/>
  <c r="H25" i="10"/>
  <c r="G25" i="10"/>
  <c r="F25" i="10"/>
  <c r="E25" i="10"/>
  <c r="T24" i="10"/>
  <c r="N24" i="10"/>
  <c r="T23" i="10"/>
  <c r="N23" i="10"/>
  <c r="T22" i="10"/>
  <c r="N22" i="10"/>
  <c r="T21" i="10"/>
  <c r="N21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C11" i="10"/>
  <c r="S5" i="10"/>
  <c r="S4" i="10"/>
  <c r="S25" i="9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N25" i="9"/>
  <c r="C11" i="9"/>
  <c r="S5" i="9"/>
  <c r="S4" i="9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N24" i="8"/>
  <c r="U23" i="8"/>
  <c r="N23" i="8"/>
  <c r="N22" i="8"/>
  <c r="U22" i="8" s="1"/>
  <c r="U21" i="8"/>
  <c r="N21" i="8"/>
  <c r="U20" i="8"/>
  <c r="N19" i="8"/>
  <c r="U18" i="8"/>
  <c r="N18" i="8"/>
  <c r="U16" i="8"/>
  <c r="N16" i="8"/>
  <c r="U14" i="8"/>
  <c r="N14" i="8"/>
  <c r="N13" i="8"/>
  <c r="N26" i="8" s="1"/>
  <c r="C11" i="8"/>
  <c r="S5" i="8"/>
  <c r="S4" i="8"/>
  <c r="S26" i="7"/>
  <c r="R26" i="7"/>
  <c r="Q26" i="7"/>
  <c r="P26" i="7"/>
  <c r="O26" i="7"/>
  <c r="M26" i="7"/>
  <c r="L26" i="7"/>
  <c r="K26" i="7"/>
  <c r="J26" i="7"/>
  <c r="K27" i="7" s="1"/>
  <c r="I26" i="7"/>
  <c r="H26" i="7"/>
  <c r="G26" i="7"/>
  <c r="F26" i="7"/>
  <c r="G27" i="7" s="1"/>
  <c r="E26" i="7"/>
  <c r="U25" i="7"/>
  <c r="N24" i="7"/>
  <c r="U23" i="7"/>
  <c r="N23" i="7"/>
  <c r="N22" i="7"/>
  <c r="U22" i="7" s="1"/>
  <c r="N21" i="7"/>
  <c r="U20" i="7"/>
  <c r="N20" i="7"/>
  <c r="U19" i="7"/>
  <c r="N19" i="7"/>
  <c r="N18" i="7"/>
  <c r="T17" i="7"/>
  <c r="U17" i="7" s="1"/>
  <c r="N17" i="7"/>
  <c r="N16" i="7"/>
  <c r="U16" i="7" s="1"/>
  <c r="U15" i="7"/>
  <c r="T15" i="7"/>
  <c r="N15" i="7"/>
  <c r="N14" i="7"/>
  <c r="U13" i="7"/>
  <c r="N13" i="7"/>
  <c r="C11" i="7"/>
  <c r="S5" i="7"/>
  <c r="S4" i="7"/>
  <c r="S26" i="6"/>
  <c r="R26" i="6"/>
  <c r="Q26" i="6"/>
  <c r="P26" i="6"/>
  <c r="O26" i="6"/>
  <c r="M26" i="6"/>
  <c r="L26" i="6"/>
  <c r="K26" i="6"/>
  <c r="J26" i="6"/>
  <c r="I26" i="6"/>
  <c r="H26" i="6"/>
  <c r="G26" i="6"/>
  <c r="F26" i="6"/>
  <c r="E26" i="6"/>
  <c r="U25" i="6"/>
  <c r="U23" i="6"/>
  <c r="N23" i="6"/>
  <c r="N22" i="6"/>
  <c r="U22" i="6" s="1"/>
  <c r="N21" i="6"/>
  <c r="U21" i="6" s="1"/>
  <c r="N19" i="6"/>
  <c r="U19" i="6" s="1"/>
  <c r="U17" i="6"/>
  <c r="N16" i="6"/>
  <c r="U15" i="6"/>
  <c r="N14" i="6"/>
  <c r="U14" i="6" s="1"/>
  <c r="U13" i="6"/>
  <c r="N13" i="6"/>
  <c r="C11" i="6"/>
  <c r="S5" i="6"/>
  <c r="S4" i="6"/>
  <c r="S26" i="5"/>
  <c r="R26" i="5"/>
  <c r="Q26" i="5"/>
  <c r="P26" i="5"/>
  <c r="O26" i="5"/>
  <c r="M26" i="5"/>
  <c r="L26" i="5"/>
  <c r="K26" i="5"/>
  <c r="J26" i="5"/>
  <c r="I26" i="5"/>
  <c r="H26" i="5"/>
  <c r="G26" i="5"/>
  <c r="F26" i="5"/>
  <c r="E26" i="5"/>
  <c r="U25" i="5"/>
  <c r="U24" i="5"/>
  <c r="U23" i="5"/>
  <c r="N23" i="5"/>
  <c r="N22" i="5"/>
  <c r="N21" i="5"/>
  <c r="U21" i="5" s="1"/>
  <c r="N19" i="5"/>
  <c r="U19" i="5" s="1"/>
  <c r="N18" i="5"/>
  <c r="U17" i="5"/>
  <c r="N16" i="5"/>
  <c r="U15" i="5"/>
  <c r="N14" i="5"/>
  <c r="U14" i="5" s="1"/>
  <c r="N13" i="5"/>
  <c r="C11" i="5"/>
  <c r="S5" i="5"/>
  <c r="S4" i="5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E26" i="4"/>
  <c r="U25" i="4"/>
  <c r="T24" i="4"/>
  <c r="N24" i="4"/>
  <c r="T23" i="4"/>
  <c r="N23" i="4"/>
  <c r="T22" i="4"/>
  <c r="N22" i="4"/>
  <c r="T21" i="4"/>
  <c r="N21" i="4"/>
  <c r="U20" i="4"/>
  <c r="T19" i="4"/>
  <c r="N19" i="4"/>
  <c r="T18" i="4"/>
  <c r="N18" i="4"/>
  <c r="T17" i="4"/>
  <c r="N17" i="4"/>
  <c r="T16" i="4"/>
  <c r="N16" i="4"/>
  <c r="U15" i="4"/>
  <c r="T14" i="4"/>
  <c r="N14" i="4"/>
  <c r="T13" i="4"/>
  <c r="U13" i="4" s="1"/>
  <c r="N13" i="4"/>
  <c r="C11" i="4"/>
  <c r="S5" i="4"/>
  <c r="S4" i="4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E26" i="3"/>
  <c r="U25" i="3"/>
  <c r="T24" i="3"/>
  <c r="N24" i="3"/>
  <c r="T23" i="3"/>
  <c r="N23" i="3"/>
  <c r="T22" i="3"/>
  <c r="N22" i="3"/>
  <c r="T21" i="3"/>
  <c r="N21" i="3"/>
  <c r="T20" i="3"/>
  <c r="N20" i="3"/>
  <c r="T19" i="3"/>
  <c r="N19" i="3"/>
  <c r="T18" i="3"/>
  <c r="N18" i="3"/>
  <c r="T17" i="3"/>
  <c r="N17" i="3"/>
  <c r="T16" i="3"/>
  <c r="N16" i="3"/>
  <c r="T15" i="3"/>
  <c r="N15" i="3"/>
  <c r="U15" i="3" s="1"/>
  <c r="T14" i="3"/>
  <c r="N14" i="3"/>
  <c r="T13" i="3"/>
  <c r="N13" i="3"/>
  <c r="C11" i="3"/>
  <c r="S5" i="3"/>
  <c r="S4" i="3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N23" i="2"/>
  <c r="T22" i="2"/>
  <c r="N22" i="2"/>
  <c r="T21" i="2"/>
  <c r="N21" i="2"/>
  <c r="T20" i="2"/>
  <c r="U20" i="2" s="1"/>
  <c r="N20" i="2"/>
  <c r="T19" i="2"/>
  <c r="N19" i="2"/>
  <c r="T18" i="2"/>
  <c r="U18" i="2" s="1"/>
  <c r="N18" i="2"/>
  <c r="T17" i="2"/>
  <c r="N17" i="2"/>
  <c r="T16" i="2"/>
  <c r="N16" i="2"/>
  <c r="U16" i="2" s="1"/>
  <c r="T15" i="2"/>
  <c r="N15" i="2"/>
  <c r="T14" i="2"/>
  <c r="N14" i="2"/>
  <c r="T13" i="2"/>
  <c r="N13" i="2"/>
  <c r="C11" i="2"/>
  <c r="S5" i="2"/>
  <c r="S4" i="2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G27" i="1" s="1"/>
  <c r="E26" i="1"/>
  <c r="U25" i="1"/>
  <c r="N24" i="1"/>
  <c r="U23" i="1"/>
  <c r="N23" i="1"/>
  <c r="T22" i="1"/>
  <c r="N22" i="1"/>
  <c r="U21" i="1"/>
  <c r="N21" i="1"/>
  <c r="U19" i="1"/>
  <c r="U18" i="1"/>
  <c r="N18" i="1"/>
  <c r="N17" i="1"/>
  <c r="U16" i="1"/>
  <c r="N16" i="1"/>
  <c r="U15" i="1"/>
  <c r="N15" i="1"/>
  <c r="U14" i="1"/>
  <c r="N14" i="1"/>
  <c r="N13" i="1"/>
  <c r="N26" i="1" s="1"/>
  <c r="C11" i="1"/>
  <c r="S5" i="1"/>
  <c r="S4" i="1"/>
  <c r="G26" i="19" l="1"/>
  <c r="U16" i="26"/>
  <c r="U19" i="26"/>
  <c r="U23" i="26"/>
  <c r="U13" i="26"/>
  <c r="U15" i="26"/>
  <c r="K27" i="26"/>
  <c r="G27" i="26"/>
  <c r="U15" i="13"/>
  <c r="U17" i="13"/>
  <c r="U19" i="13"/>
  <c r="U24" i="13"/>
  <c r="K27" i="1"/>
  <c r="U14" i="3"/>
  <c r="U21" i="3"/>
  <c r="U23" i="3"/>
  <c r="U19" i="3"/>
  <c r="U13" i="33"/>
  <c r="U17" i="33"/>
  <c r="U19" i="33"/>
  <c r="U14" i="29"/>
  <c r="U18" i="29"/>
  <c r="G26" i="27"/>
  <c r="U19" i="22"/>
  <c r="U21" i="22"/>
  <c r="U17" i="22"/>
  <c r="U23" i="22"/>
  <c r="G26" i="18"/>
  <c r="K26" i="18"/>
  <c r="G26" i="11"/>
  <c r="K26" i="11"/>
  <c r="U23" i="4"/>
  <c r="U17" i="4"/>
  <c r="U19" i="4"/>
  <c r="U22" i="4"/>
  <c r="U24" i="4"/>
  <c r="U17" i="3"/>
  <c r="U24" i="3"/>
  <c r="U22" i="33"/>
  <c r="U20" i="33"/>
  <c r="U15" i="33"/>
  <c r="U20" i="29"/>
  <c r="U22" i="29"/>
  <c r="G26" i="29"/>
  <c r="K26" i="27"/>
  <c r="N25" i="27"/>
  <c r="U18" i="27"/>
  <c r="U20" i="26"/>
  <c r="U18" i="26"/>
  <c r="U22" i="26"/>
  <c r="U18" i="22"/>
  <c r="U13" i="22"/>
  <c r="U15" i="23"/>
  <c r="U19" i="23"/>
  <c r="U23" i="23"/>
  <c r="U13" i="23"/>
  <c r="U21" i="23"/>
  <c r="U24" i="21"/>
  <c r="U17" i="21"/>
  <c r="U15" i="21"/>
  <c r="T26" i="21"/>
  <c r="K27" i="8"/>
  <c r="G27" i="8"/>
  <c r="U19" i="8"/>
  <c r="U16" i="6"/>
  <c r="K27" i="6"/>
  <c r="U17" i="2"/>
  <c r="U23" i="2"/>
  <c r="N26" i="2"/>
  <c r="U24" i="2"/>
  <c r="G27" i="2"/>
  <c r="U13" i="1"/>
  <c r="U20" i="1"/>
  <c r="U22" i="2"/>
  <c r="N26" i="3"/>
  <c r="U18" i="3"/>
  <c r="U14" i="4"/>
  <c r="U16" i="5"/>
  <c r="U13" i="8"/>
  <c r="U14" i="22"/>
  <c r="U20" i="22"/>
  <c r="U16" i="29"/>
  <c r="U17" i="1"/>
  <c r="U24" i="1"/>
  <c r="U19" i="2"/>
  <c r="U21" i="2"/>
  <c r="K27" i="2"/>
  <c r="U13" i="3"/>
  <c r="U20" i="3"/>
  <c r="U22" i="3"/>
  <c r="G27" i="3"/>
  <c r="K27" i="3"/>
  <c r="N26" i="4"/>
  <c r="U16" i="4"/>
  <c r="U18" i="4"/>
  <c r="N26" i="5"/>
  <c r="U24" i="7"/>
  <c r="U14" i="13"/>
  <c r="U21" i="13"/>
  <c r="U23" i="13"/>
  <c r="U21" i="14"/>
  <c r="U13" i="27"/>
  <c r="U15" i="27"/>
  <c r="U22" i="1"/>
  <c r="U15" i="2"/>
  <c r="U16" i="3"/>
  <c r="U21" i="4"/>
  <c r="U18" i="5"/>
  <c r="U15" i="8"/>
  <c r="U22" i="22"/>
  <c r="T26" i="2"/>
  <c r="G27" i="4"/>
  <c r="K27" i="4"/>
  <c r="U13" i="5"/>
  <c r="U20" i="5"/>
  <c r="U22" i="5"/>
  <c r="G27" i="5"/>
  <c r="K27" i="5"/>
  <c r="N26" i="6"/>
  <c r="U18" i="6"/>
  <c r="U20" i="6"/>
  <c r="U14" i="7"/>
  <c r="U21" i="7"/>
  <c r="U17" i="8"/>
  <c r="U24" i="8"/>
  <c r="N26" i="13"/>
  <c r="U16" i="13"/>
  <c r="U18" i="13"/>
  <c r="N26" i="14"/>
  <c r="U16" i="14"/>
  <c r="U18" i="14"/>
  <c r="N26" i="21"/>
  <c r="U16" i="21"/>
  <c r="U17" i="23"/>
  <c r="U18" i="23"/>
  <c r="U22" i="23"/>
  <c r="U24" i="26"/>
  <c r="N25" i="29"/>
  <c r="U14" i="33"/>
  <c r="U21" i="33"/>
  <c r="U23" i="33"/>
  <c r="U24" i="6"/>
  <c r="G27" i="6"/>
  <c r="N26" i="7"/>
  <c r="U18" i="7"/>
  <c r="U13" i="13"/>
  <c r="U20" i="13"/>
  <c r="G27" i="13"/>
  <c r="K27" i="13"/>
  <c r="U17" i="14"/>
  <c r="U20" i="14"/>
  <c r="U22" i="14"/>
  <c r="G27" i="14"/>
  <c r="K27" i="14"/>
  <c r="U20" i="19"/>
  <c r="U22" i="19"/>
  <c r="U13" i="21"/>
  <c r="U19" i="21"/>
  <c r="U22" i="21"/>
  <c r="G27" i="21"/>
  <c r="K27" i="21"/>
  <c r="G27" i="23"/>
  <c r="K27" i="23"/>
  <c r="U19" i="27"/>
  <c r="U21" i="27"/>
  <c r="U15" i="29"/>
  <c r="U16" i="22"/>
  <c r="U14" i="23"/>
  <c r="U20" i="23"/>
  <c r="T26" i="26"/>
  <c r="U21" i="26"/>
  <c r="U17" i="27"/>
  <c r="U23" i="27"/>
  <c r="U13" i="29"/>
  <c r="U19" i="29"/>
  <c r="U21" i="29"/>
  <c r="K26" i="29"/>
  <c r="N25" i="33"/>
  <c r="U16" i="33"/>
  <c r="U18" i="33"/>
  <c r="G27" i="22"/>
  <c r="K27" i="22"/>
  <c r="N26" i="23"/>
  <c r="G26" i="24"/>
  <c r="K26" i="24"/>
  <c r="N26" i="26"/>
  <c r="U17" i="29"/>
  <c r="U23" i="29"/>
  <c r="G26" i="33"/>
  <c r="K26" i="33"/>
  <c r="U13" i="19"/>
  <c r="U24" i="19"/>
  <c r="K26" i="19"/>
  <c r="U23" i="19"/>
  <c r="U21" i="19"/>
  <c r="U19" i="19"/>
  <c r="U18" i="19"/>
  <c r="U17" i="19"/>
  <c r="U16" i="19"/>
  <c r="U15" i="19"/>
  <c r="U14" i="19"/>
  <c r="N25" i="19"/>
  <c r="G26" i="16"/>
  <c r="K26" i="16"/>
  <c r="U19" i="12"/>
  <c r="U14" i="12"/>
  <c r="U21" i="12"/>
  <c r="U24" i="12"/>
  <c r="U23" i="12"/>
  <c r="U22" i="12"/>
  <c r="U20" i="12"/>
  <c r="U18" i="12"/>
  <c r="U17" i="12"/>
  <c r="U16" i="12"/>
  <c r="U15" i="12"/>
  <c r="N25" i="12"/>
  <c r="U13" i="12"/>
  <c r="K26" i="12"/>
  <c r="G26" i="12"/>
  <c r="U24" i="10"/>
  <c r="U23" i="10"/>
  <c r="U22" i="10"/>
  <c r="U21" i="10"/>
  <c r="U20" i="10"/>
  <c r="U19" i="10"/>
  <c r="U18" i="10"/>
  <c r="U17" i="10"/>
  <c r="U16" i="10"/>
  <c r="U15" i="10"/>
  <c r="U14" i="10"/>
  <c r="N25" i="10"/>
  <c r="U13" i="10"/>
  <c r="K26" i="10"/>
  <c r="G26" i="10"/>
  <c r="K26" i="9"/>
  <c r="G26" i="9"/>
  <c r="N24" i="35"/>
  <c r="G25" i="35"/>
  <c r="K25" i="35"/>
  <c r="G25" i="28"/>
  <c r="K25" i="28"/>
  <c r="N25" i="15"/>
  <c r="G26" i="15"/>
  <c r="K26" i="15"/>
  <c r="N25" i="11"/>
  <c r="T24" i="35"/>
  <c r="U24" i="35" s="1"/>
  <c r="T25" i="33"/>
  <c r="T25" i="29"/>
  <c r="U25" i="29" s="1"/>
  <c r="T24" i="28"/>
  <c r="U24" i="28" s="1"/>
  <c r="T25" i="27"/>
  <c r="U25" i="27" s="1"/>
  <c r="U14" i="26"/>
  <c r="T25" i="24"/>
  <c r="U25" i="24" s="1"/>
  <c r="T26" i="23"/>
  <c r="T26" i="22"/>
  <c r="U14" i="21"/>
  <c r="T25" i="20"/>
  <c r="U25" i="20" s="1"/>
  <c r="T25" i="19"/>
  <c r="U25" i="18"/>
  <c r="T25" i="16"/>
  <c r="U25" i="16" s="1"/>
  <c r="T25" i="15"/>
  <c r="T26" i="14"/>
  <c r="U13" i="14"/>
  <c r="T26" i="13"/>
  <c r="T25" i="12"/>
  <c r="T25" i="11"/>
  <c r="T25" i="10"/>
  <c r="T25" i="9"/>
  <c r="U25" i="9" s="1"/>
  <c r="T26" i="8"/>
  <c r="U26" i="8" s="1"/>
  <c r="T26" i="7"/>
  <c r="U26" i="7" s="1"/>
  <c r="T26" i="6"/>
  <c r="T26" i="5"/>
  <c r="U26" i="5" s="1"/>
  <c r="T26" i="4"/>
  <c r="T26" i="3"/>
  <c r="U14" i="2"/>
  <c r="U13" i="2"/>
  <c r="T26" i="1"/>
  <c r="U26" i="1" s="1"/>
  <c r="U25" i="11" l="1"/>
  <c r="U26" i="3"/>
  <c r="U26" i="13"/>
  <c r="U26" i="4"/>
  <c r="U26" i="6"/>
  <c r="U25" i="33"/>
  <c r="U26" i="26"/>
  <c r="U26" i="23"/>
  <c r="U26" i="22"/>
  <c r="U26" i="21"/>
  <c r="U26" i="2"/>
  <c r="U26" i="14"/>
  <c r="U25" i="19"/>
  <c r="U25" i="12"/>
  <c r="U25" i="10"/>
  <c r="U25" i="15"/>
</calcChain>
</file>

<file path=xl/sharedStrings.xml><?xml version="1.0" encoding="utf-8"?>
<sst xmlns="http://schemas.openxmlformats.org/spreadsheetml/2006/main" count="12017" uniqueCount="509">
  <si>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</si>
  <si>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</si>
  <si>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</si>
  <si>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</si>
  <si>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</si>
  <si>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</si>
  <si>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</si>
  <si>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</si>
  <si>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</si>
  <si>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</si>
  <si>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</si>
  <si>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</si>
  <si>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</si>
  <si>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</si>
  <si>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</si>
  <si>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</si>
  <si>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</si>
  <si>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</si>
  <si>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</si>
  <si>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</si>
  <si>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</si>
  <si>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</si>
  <si>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</si>
  <si>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</si>
  <si>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</si>
  <si>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</si>
  <si>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</si>
  <si>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</si>
  <si>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</si>
  <si>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</si>
  <si>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</si>
  <si>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</si>
  <si>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</si>
  <si>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</si>
  <si>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</si>
  <si>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</si>
  <si>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</si>
  <si>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</si>
  <si>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</si>
  <si>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</si>
  <si>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</si>
  <si>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</si>
  <si>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</si>
  <si>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</si>
  <si>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</si>
  <si>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Nebraska Wranglers</t>
  </si>
  <si>
    <t>Nebr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</si>
  <si>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</si>
  <si>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</si>
  <si>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</si>
  <si>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</si>
  <si>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</si>
  <si>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</si>
  <si>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</si>
  <si>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</si>
  <si>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</si>
  <si>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</si>
  <si>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</si>
  <si>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</si>
  <si>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Minn</t>
  </si>
  <si>
    <t>Minnesota Fillies</t>
  </si>
  <si>
    <t>Chic</t>
  </si>
  <si>
    <t>Chicago Hustle</t>
  </si>
  <si>
    <t>St.L</t>
  </si>
  <si>
    <t>St. Louis Streak</t>
  </si>
  <si>
    <t>N.J.</t>
  </si>
  <si>
    <t>New Jersey Gems</t>
  </si>
  <si>
    <t>N.O.</t>
  </si>
  <si>
    <t>New Orleans Pride</t>
  </si>
  <si>
    <t>N.E.</t>
  </si>
  <si>
    <t>New England Gulls</t>
  </si>
  <si>
    <t>Dall</t>
  </si>
  <si>
    <t>Dallas Diamonds</t>
  </si>
  <si>
    <t>S.F.</t>
  </si>
  <si>
    <t>San Francisco Pioneers</t>
  </si>
  <si>
    <t>Friday</t>
  </si>
  <si>
    <t>Mike Friedman</t>
  </si>
  <si>
    <t>Kirk McGaughlin</t>
  </si>
  <si>
    <t>(9-2)</t>
  </si>
  <si>
    <t>(8-3)</t>
  </si>
  <si>
    <t>Abernathy, Alfredda</t>
  </si>
  <si>
    <t>A</t>
  </si>
  <si>
    <t>L</t>
  </si>
  <si>
    <t>Greg Williams</t>
  </si>
  <si>
    <t xml:space="preserve"> 8-3</t>
  </si>
  <si>
    <t>Barnes, Vanessa</t>
  </si>
  <si>
    <t>Boutte, Joanette</t>
  </si>
  <si>
    <t>Browning, Hattie</t>
  </si>
  <si>
    <t>Bruton, Cindy</t>
  </si>
  <si>
    <t>French, Joanie</t>
  </si>
  <si>
    <t>Gillom, Peggie</t>
  </si>
  <si>
    <t>Jennings, Rosalind</t>
  </si>
  <si>
    <t>Lieberman, Nancy</t>
  </si>
  <si>
    <t>Swindell, Retha</t>
  </si>
  <si>
    <t xml:space="preserve">H </t>
  </si>
  <si>
    <t xml:space="preserve">W </t>
  </si>
  <si>
    <t>Steve Kirk</t>
  </si>
  <si>
    <t xml:space="preserve"> 9-2</t>
  </si>
  <si>
    <t>ORIGINAL Box Score available &amp; used</t>
  </si>
  <si>
    <t xml:space="preserve"> 10-5</t>
  </si>
  <si>
    <t>Bueltel, Kim</t>
  </si>
  <si>
    <t>Sacoco, Katrina</t>
  </si>
  <si>
    <t>Walker, Gwen</t>
  </si>
  <si>
    <t>Thursday</t>
  </si>
  <si>
    <t>Moody Coliseum</t>
  </si>
  <si>
    <t>Jim Blackwood</t>
  </si>
  <si>
    <t>Billy Cowan</t>
  </si>
  <si>
    <t>(12-3)</t>
  </si>
  <si>
    <t>(10-5)</t>
  </si>
  <si>
    <t xml:space="preserve"> 12-3</t>
  </si>
  <si>
    <t xml:space="preserve">A </t>
  </si>
  <si>
    <t xml:space="preserve"> 16-4</t>
  </si>
  <si>
    <t>Bob Dietz</t>
  </si>
  <si>
    <t>Benny Russell</t>
  </si>
  <si>
    <t>(16-4)</t>
  </si>
  <si>
    <t>(12-6)</t>
  </si>
  <si>
    <t xml:space="preserve"> 12-6</t>
  </si>
  <si>
    <t>Bruton, Cynthia</t>
  </si>
  <si>
    <t>Wednesday</t>
  </si>
  <si>
    <t>??? Beckius</t>
  </si>
  <si>
    <t>(18-6)</t>
  </si>
  <si>
    <t>(15-6)</t>
  </si>
  <si>
    <t xml:space="preserve"> 18-6</t>
  </si>
  <si>
    <t>Rajcula, Jody</t>
  </si>
  <si>
    <t xml:space="preserve"> 15-6</t>
  </si>
  <si>
    <t>Shoemaker, Cathy</t>
  </si>
  <si>
    <t>Herb Millard</t>
  </si>
  <si>
    <t>Dick Osterhaus</t>
  </si>
  <si>
    <t>(22-6)</t>
  </si>
  <si>
    <t>(19-9)</t>
  </si>
  <si>
    <t>n/a</t>
  </si>
  <si>
    <t xml:space="preserve"> 22-6</t>
  </si>
  <si>
    <t>Kocurek, Marie</t>
  </si>
  <si>
    <t xml:space="preserve"> 19-9</t>
  </si>
  <si>
    <t xml:space="preserve"> 27-9</t>
  </si>
  <si>
    <t xml:space="preserve"> 26-9</t>
  </si>
  <si>
    <t>Technical: Coach Steve Kirk</t>
  </si>
  <si>
    <t>Monday</t>
  </si>
  <si>
    <t>Bob Dietze</t>
  </si>
  <si>
    <t>Ed Kelson</t>
  </si>
  <si>
    <t>(26-9)</t>
  </si>
  <si>
    <t>(27-9)</t>
  </si>
  <si>
    <t xml:space="preserve"> 7-2</t>
  </si>
  <si>
    <t>(7-2)</t>
  </si>
  <si>
    <t>(2-8)</t>
  </si>
  <si>
    <t>Critelli, Cris</t>
  </si>
  <si>
    <t>Dana Skinner</t>
  </si>
  <si>
    <t xml:space="preserve"> 2-2</t>
  </si>
  <si>
    <t>Crusoe, Beverly</t>
  </si>
  <si>
    <t>Green, Anita</t>
  </si>
  <si>
    <t>Gwyn, Althea</t>
  </si>
  <si>
    <t>Kimrey, Krystal</t>
  </si>
  <si>
    <t>Schlesinger, Lisa</t>
  </si>
  <si>
    <t>Summons, Sue</t>
  </si>
  <si>
    <t>Slinker, Tina</t>
  </si>
  <si>
    <t>Sunday</t>
  </si>
  <si>
    <t>??? Buchanan</t>
  </si>
  <si>
    <t>??? Lewis</t>
  </si>
  <si>
    <t>(8-2)</t>
  </si>
  <si>
    <t>(4-7)</t>
  </si>
  <si>
    <t xml:space="preserve"> 8-2</t>
  </si>
  <si>
    <t>Terry Kunze</t>
  </si>
  <si>
    <t xml:space="preserve"> 4-7</t>
  </si>
  <si>
    <t>Cotman, Angela</t>
  </si>
  <si>
    <t>DeLorme, Scooter</t>
  </si>
  <si>
    <t>Harris, Nessie</t>
  </si>
  <si>
    <t>Owens, Katrina</t>
  </si>
  <si>
    <t>Timperman, Janet</t>
  </si>
  <si>
    <t>Wilson, Donna</t>
  </si>
  <si>
    <t>Daniels, Coco</t>
  </si>
  <si>
    <t>Montgomery, Patty</t>
  </si>
  <si>
    <t>Stachon, Toni</t>
  </si>
  <si>
    <t>Hansen, Kim</t>
  </si>
  <si>
    <t>(10-2)</t>
  </si>
  <si>
    <t>(4-10)</t>
  </si>
  <si>
    <t xml:space="preserve"> 10-2</t>
  </si>
  <si>
    <t>Dean Meminger</t>
  </si>
  <si>
    <t xml:space="preserve"> 3-5</t>
  </si>
  <si>
    <t>Bolin, Molly</t>
  </si>
  <si>
    <t>Draving , Doris</t>
  </si>
  <si>
    <t>Dunkle, Nancy</t>
  </si>
  <si>
    <t>Haugejorde, Cindy</t>
  </si>
  <si>
    <t>Hicks, Cardie</t>
  </si>
  <si>
    <t>McKinney, Musiette</t>
  </si>
  <si>
    <t>Nestor, Heidi</t>
  </si>
  <si>
    <t>Ortega, Anita</t>
  </si>
  <si>
    <t>Washington, Suzanne</t>
  </si>
  <si>
    <t>Williams, Roberta</t>
  </si>
  <si>
    <t>Minneapolis Auditorium</t>
  </si>
  <si>
    <t>Ken Mauer, Sr.</t>
  </si>
  <si>
    <t>Ken Mauer, Jr.</t>
  </si>
  <si>
    <t>(13-3)</t>
  </si>
  <si>
    <t>(5-11)</t>
  </si>
  <si>
    <t xml:space="preserve"> 13-3</t>
  </si>
  <si>
    <t>Chavers, Tonyus</t>
  </si>
  <si>
    <t xml:space="preserve"> 5-11</t>
  </si>
  <si>
    <t>Mason, Debbie</t>
  </si>
  <si>
    <t>Uhl, Joan</t>
  </si>
  <si>
    <t>S.F. Civic Auditorium</t>
  </si>
  <si>
    <t>N/A per Official Sheet</t>
  </si>
  <si>
    <t>Terry Christman</t>
  </si>
  <si>
    <t>Jim Cope</t>
  </si>
  <si>
    <t>(15-3)</t>
  </si>
  <si>
    <t>(6-12)</t>
  </si>
  <si>
    <t xml:space="preserve"> 15-3</t>
  </si>
  <si>
    <t>Tech: Coach Steve Kirk</t>
  </si>
  <si>
    <t xml:space="preserve"> 5-7</t>
  </si>
  <si>
    <t>??? Gonsolin</t>
  </si>
  <si>
    <t>??? Kleinsmith</t>
  </si>
  <si>
    <t>(16-3)</t>
  </si>
  <si>
    <t>(8-9)</t>
  </si>
  <si>
    <t xml:space="preserve"> 16-3</t>
  </si>
  <si>
    <t>Bill Gleason</t>
  </si>
  <si>
    <t xml:space="preserve"> 7-6</t>
  </si>
  <si>
    <t>Digitale, Sue</t>
  </si>
  <si>
    <t>Easterling, Rita</t>
  </si>
  <si>
    <t>Fincher, Janie</t>
  </si>
  <si>
    <t>Geils, Donna</t>
  </si>
  <si>
    <t>Mayo, Paula</t>
  </si>
  <si>
    <t>Nissen, Inge</t>
  </si>
  <si>
    <t>White, Ethel</t>
  </si>
  <si>
    <t>Candler, Belinda</t>
  </si>
  <si>
    <t>(1-0)</t>
  </si>
  <si>
    <t>(0-1)</t>
  </si>
  <si>
    <t>Alumni Hall - DePaul</t>
  </si>
  <si>
    <t>(1-1)</t>
  </si>
  <si>
    <t>W</t>
  </si>
  <si>
    <t xml:space="preserve"> 1-0</t>
  </si>
  <si>
    <t xml:space="preserve"> 0-1</t>
  </si>
  <si>
    <t xml:space="preserve"> 1-1</t>
  </si>
  <si>
    <t>(2-1)</t>
  </si>
  <si>
    <t xml:space="preserve"> 2-1</t>
  </si>
  <si>
    <t>Larry Gillman</t>
  </si>
  <si>
    <t>(3-1)</t>
  </si>
  <si>
    <t>(3-3)</t>
  </si>
  <si>
    <t xml:space="preserve"> 3-1</t>
  </si>
  <si>
    <t>Kathy Mosolino</t>
  </si>
  <si>
    <t xml:space="preserve"> 3-3</t>
  </si>
  <si>
    <t>(4-1)</t>
  </si>
  <si>
    <t>(0-4)</t>
  </si>
  <si>
    <t xml:space="preserve"> 4-1</t>
  </si>
  <si>
    <t xml:space="preserve"> 0-4</t>
  </si>
  <si>
    <t>Saturday</t>
  </si>
  <si>
    <t>Kiel Auditorium</t>
  </si>
  <si>
    <t>(5-1)</t>
  </si>
  <si>
    <t>(0-6)</t>
  </si>
  <si>
    <t xml:space="preserve"> 5-1</t>
  </si>
  <si>
    <t xml:space="preserve"> 0-6</t>
  </si>
  <si>
    <t>Tuesday</t>
  </si>
  <si>
    <t>(6-1)</t>
  </si>
  <si>
    <t xml:space="preserve"> 6-1</t>
  </si>
  <si>
    <t>Butch vanBreda Kolff</t>
  </si>
  <si>
    <t>(7-1)</t>
  </si>
  <si>
    <t>(0-9)</t>
  </si>
  <si>
    <t xml:space="preserve"> 7-1</t>
  </si>
  <si>
    <t xml:space="preserve"> 0-9</t>
  </si>
  <si>
    <t>(11-2)</t>
  </si>
  <si>
    <t>(10-6)</t>
  </si>
  <si>
    <t xml:space="preserve"> 11-2</t>
  </si>
  <si>
    <t xml:space="preserve"> 10-6</t>
  </si>
  <si>
    <t>SuperDome</t>
  </si>
  <si>
    <t>(11-3)</t>
  </si>
  <si>
    <t>(13-7)</t>
  </si>
  <si>
    <t xml:space="preserve"> 11-3</t>
  </si>
  <si>
    <t xml:space="preserve"> 13-7</t>
  </si>
  <si>
    <t>(14-3)</t>
  </si>
  <si>
    <t>(14-8)</t>
  </si>
  <si>
    <t xml:space="preserve"> 14-3</t>
  </si>
  <si>
    <t xml:space="preserve"> 14-8</t>
  </si>
  <si>
    <t>(17-4)</t>
  </si>
  <si>
    <t>(6-14)</t>
  </si>
  <si>
    <t xml:space="preserve"> 17-4</t>
  </si>
  <si>
    <t xml:space="preserve"> 5-9</t>
  </si>
  <si>
    <t>South Mountain Arena</t>
  </si>
  <si>
    <t>(17-5)</t>
  </si>
  <si>
    <t>(15-8)</t>
  </si>
  <si>
    <t xml:space="preserve"> 17-5</t>
  </si>
  <si>
    <t xml:space="preserve"> 15-8</t>
  </si>
  <si>
    <t>(18-5)</t>
  </si>
  <si>
    <t>(15-9)</t>
  </si>
  <si>
    <t xml:space="preserve"> 18-5</t>
  </si>
  <si>
    <t xml:space="preserve"> 15-9</t>
  </si>
  <si>
    <t>(19-6)</t>
  </si>
  <si>
    <t>(10-10)</t>
  </si>
  <si>
    <t xml:space="preserve"> 19-6</t>
  </si>
  <si>
    <t xml:space="preserve"> 9-7</t>
  </si>
  <si>
    <t>(20-6)</t>
  </si>
  <si>
    <t>(12-11)</t>
  </si>
  <si>
    <t xml:space="preserve"> 20-6</t>
  </si>
  <si>
    <t xml:space="preserve"> 11-8</t>
  </si>
  <si>
    <t>(21-6)</t>
  </si>
  <si>
    <t>(10-18)</t>
  </si>
  <si>
    <t xml:space="preserve"> 21-6</t>
  </si>
  <si>
    <t xml:space="preserve"> 10-18</t>
  </si>
  <si>
    <t>(23-6)</t>
  </si>
  <si>
    <t>(17-12)</t>
  </si>
  <si>
    <t xml:space="preserve"> 23-6</t>
  </si>
  <si>
    <t xml:space="preserve"> 17-12</t>
  </si>
  <si>
    <t>(24-6)</t>
  </si>
  <si>
    <t>(17-13)</t>
  </si>
  <si>
    <t xml:space="preserve"> 24-6</t>
  </si>
  <si>
    <t xml:space="preserve"> 17-13</t>
  </si>
  <si>
    <t>(25-6)</t>
  </si>
  <si>
    <t>(7-22)</t>
  </si>
  <si>
    <t xml:space="preserve"> 25-6</t>
  </si>
  <si>
    <t xml:space="preserve"> 7-22</t>
  </si>
  <si>
    <t>(26-6)</t>
  </si>
  <si>
    <t>(7-23)</t>
  </si>
  <si>
    <t xml:space="preserve"> 26-6</t>
  </si>
  <si>
    <t xml:space="preserve"> 7-23</t>
  </si>
  <si>
    <t>(26-7)</t>
  </si>
  <si>
    <t>(10-21)</t>
  </si>
  <si>
    <t xml:space="preserve"> 26-7</t>
  </si>
  <si>
    <t xml:space="preserve"> 9-16</t>
  </si>
  <si>
    <t>(26-8)</t>
  </si>
  <si>
    <t>(18-17)</t>
  </si>
  <si>
    <t xml:space="preserve"> 26-8</t>
  </si>
  <si>
    <t xml:space="preserve"> 17-14</t>
  </si>
  <si>
    <t>(18-18)</t>
  </si>
  <si>
    <t>Sue Digitale</t>
  </si>
  <si>
    <t>Blazejowski, Carol</t>
  </si>
  <si>
    <t>Comerie, Debbie</t>
  </si>
  <si>
    <t>Heiss, Tara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</si>
  <si>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</si>
  <si>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</si>
  <si>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</si>
  <si>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</si>
  <si>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</si>
  <si>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</si>
  <si>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</si>
  <si>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Booker, Gerry</t>
  </si>
  <si>
    <t>Pate, Sheryl</t>
  </si>
  <si>
    <t>Andrykowski, Kathy</t>
  </si>
  <si>
    <t>Blalock, Sybil</t>
  </si>
  <si>
    <t>Booker, Betty</t>
  </si>
  <si>
    <t>Brogdon, Cindy</t>
  </si>
  <si>
    <t>Chapman, Vicky</t>
  </si>
  <si>
    <t>Farrah, Sharon</t>
  </si>
  <si>
    <t>Feeney, Eileen</t>
  </si>
  <si>
    <t>Forest, Augusta</t>
  </si>
  <si>
    <t>Hardy, Bertha</t>
  </si>
  <si>
    <t>Peters, Sue</t>
  </si>
  <si>
    <t>Wayment, Heidi</t>
  </si>
  <si>
    <t>Cook, Jane Ellen</t>
  </si>
  <si>
    <t>Johnson, Lydia</t>
  </si>
  <si>
    <t>Jones, Linnell</t>
  </si>
  <si>
    <t>Mitchell, Adrian</t>
  </si>
  <si>
    <t>Moore, Pearl</t>
  </si>
  <si>
    <t>Murphy, Donna</t>
  </si>
  <si>
    <t>Pope, Rowanna</t>
  </si>
  <si>
    <t>Roberts, Patricia</t>
  </si>
  <si>
    <t>Thompson, Rosie</t>
  </si>
  <si>
    <t>Sharps, Denise</t>
  </si>
  <si>
    <t>12 ?</t>
  </si>
  <si>
    <t>McWhorter, Charlene</t>
  </si>
  <si>
    <t>Hodgson, Pat</t>
  </si>
  <si>
    <t>Halftime</t>
  </si>
  <si>
    <t>1980-81 Playoffs</t>
  </si>
  <si>
    <t>Playoff Game #</t>
  </si>
  <si>
    <t>Dallas</t>
  </si>
  <si>
    <t>Jones, Sharon</t>
  </si>
  <si>
    <t>(3-0)</t>
  </si>
  <si>
    <t>(2-2)</t>
  </si>
  <si>
    <t>P-31</t>
  </si>
  <si>
    <t xml:space="preserve">P-3 </t>
  </si>
  <si>
    <t>Beasley, Genie</t>
  </si>
  <si>
    <t xml:space="preserve"> 3-0</t>
  </si>
  <si>
    <t>P-4</t>
  </si>
  <si>
    <t>Neb</t>
  </si>
  <si>
    <t>P-32</t>
  </si>
  <si>
    <t>P-5</t>
  </si>
  <si>
    <t xml:space="preserve"> 3-2</t>
  </si>
  <si>
    <t>Did Not Play</t>
  </si>
  <si>
    <t>Zone Warning: 2nd Qtr 6:18</t>
  </si>
  <si>
    <t>Technical: Zone Defense 3rd Qtr 10:31</t>
  </si>
  <si>
    <t>(3-2)</t>
  </si>
  <si>
    <t>(4-2)</t>
  </si>
  <si>
    <t>P-33</t>
  </si>
  <si>
    <t>Ed Hightower</t>
  </si>
  <si>
    <t>Reuben Norris</t>
  </si>
  <si>
    <t>P-6</t>
  </si>
  <si>
    <t xml:space="preserve"> 4-2</t>
  </si>
  <si>
    <t>P-34</t>
  </si>
  <si>
    <t>(4-3)</t>
  </si>
  <si>
    <t>P-7</t>
  </si>
  <si>
    <t xml:space="preserve"> 4-3</t>
  </si>
  <si>
    <t>(5-2)</t>
  </si>
  <si>
    <t>(4-4)</t>
  </si>
  <si>
    <t>P-35</t>
  </si>
  <si>
    <t xml:space="preserve"> 5-2</t>
  </si>
  <si>
    <t xml:space="preserve"> 4-4</t>
  </si>
  <si>
    <t>P-27</t>
  </si>
  <si>
    <t>P-1</t>
  </si>
  <si>
    <t>Adjustments</t>
  </si>
  <si>
    <t>DePaul - Alumni Hall</t>
  </si>
  <si>
    <t>Coach Digitale upset that players may have been out partying night before &amp; didn't follow the plan</t>
  </si>
  <si>
    <t>(2-0)</t>
  </si>
  <si>
    <t>(0-2)</t>
  </si>
  <si>
    <t>P-29</t>
  </si>
  <si>
    <t xml:space="preserve"> 2-0</t>
  </si>
  <si>
    <t xml:space="preserve">P-2 </t>
  </si>
  <si>
    <t xml:space="preserve"> 0-2</t>
  </si>
  <si>
    <t>Kilday, Pam</t>
  </si>
  <si>
    <t>Technicals: Team-Zone Defense, Coach Digitale</t>
  </si>
  <si>
    <t>John Katzler</t>
  </si>
  <si>
    <t>? ? ? Pier</t>
  </si>
  <si>
    <t xml:space="preserve"> Listed as 910 from some place</t>
  </si>
  <si>
    <t>Not Available - Coaching</t>
  </si>
  <si>
    <t>Technical</t>
  </si>
  <si>
    <t>Technical Foul: Linda Mathews</t>
  </si>
  <si>
    <t>Name not in Newspaper</t>
  </si>
  <si>
    <t>Voss, Vicky</t>
  </si>
  <si>
    <t>Usher Tami Phillippi - will return to watch Fillies</t>
  </si>
  <si>
    <t>Teacher Chris Hamann (32) - will return</t>
  </si>
  <si>
    <t>Usher Al Andersen - will return</t>
  </si>
  <si>
    <t>Larry Oakey - has paid to get into every Fillies game since 1st season</t>
  </si>
  <si>
    <t>Info from Minneapolis Tribune</t>
  </si>
  <si>
    <t>RED Numbers are First Half Only</t>
  </si>
  <si>
    <t>BOLD NUMBERS FGM FTM-FTA are Final Newspaper Numbers</t>
  </si>
  <si>
    <t>Info from Chicago Tribune</t>
  </si>
  <si>
    <t>Name Not in Newspaper</t>
  </si>
  <si>
    <t>Info from Morristown Record</t>
  </si>
  <si>
    <t>Fuller, Mary</t>
  </si>
  <si>
    <t>Davidson, Winsome</t>
  </si>
  <si>
    <t>Info from St Louis Dispatch</t>
  </si>
  <si>
    <t>Info from St. Louis Dispatch</t>
  </si>
  <si>
    <t>3rd Q - possible rupt Achillies</t>
  </si>
  <si>
    <t>2nd Q - reinjured her knee</t>
  </si>
  <si>
    <t>Meyers, Ann</t>
  </si>
  <si>
    <t>Injured - leg in cast</t>
  </si>
  <si>
    <t xml:space="preserve"> 1/2 Price Family Night</t>
  </si>
  <si>
    <t>Info from Oakland Tribune</t>
  </si>
  <si>
    <t>2nd Q injury to back</t>
  </si>
  <si>
    <t>Gregory, Anne</t>
  </si>
  <si>
    <t>Harris, Willodean</t>
  </si>
  <si>
    <t>Info from Passaic Herald</t>
  </si>
  <si>
    <t>Tech: Coach Kirk</t>
  </si>
  <si>
    <t>Technical: Coach Kathy Mosolino</t>
  </si>
  <si>
    <t>Tech: Coach Mosolino</t>
  </si>
  <si>
    <t>Injured - Achillies Tendon</t>
  </si>
  <si>
    <t>Technical: Coach Terry Kunze</t>
  </si>
  <si>
    <t>Tech: Coach Kunze</t>
  </si>
  <si>
    <t>Info from Minneapolis Star</t>
  </si>
  <si>
    <t>Chuck Camuso</t>
  </si>
  <si>
    <t>Paul Wilson</t>
  </si>
  <si>
    <t>Name not in Box Score</t>
  </si>
  <si>
    <t>ORIGINAL Box Score Used</t>
  </si>
  <si>
    <t>Technical Foul: Coach Dean Meminger  3rd Qtr</t>
  </si>
  <si>
    <t>Tech: Coach Meminger</t>
  </si>
  <si>
    <t>Info from</t>
  </si>
  <si>
    <t>one newspaper had 113</t>
  </si>
  <si>
    <t>Original Box Score Used</t>
  </si>
  <si>
    <t>Omaha World-Herald</t>
  </si>
  <si>
    <t>Paralyzing Ice Storm - day of Game</t>
  </si>
  <si>
    <t>Team sold 5,000 tickets, but a</t>
  </si>
  <si>
    <t xml:space="preserve">  Omaha World-Herald</t>
  </si>
  <si>
    <t xml:space="preserve"> 11 in 3rd qtr</t>
  </si>
  <si>
    <t xml:space="preserve"> 10 in 3rd qtr</t>
  </si>
  <si>
    <t xml:space="preserve"> 10 in 1st qtr</t>
  </si>
  <si>
    <t>OT - Foul Out early 4th Q</t>
  </si>
  <si>
    <t>1st-14, 2nd-12</t>
  </si>
  <si>
    <t xml:space="preserve"> Att: Omaha World-Herald</t>
  </si>
  <si>
    <t>UNO Field House</t>
  </si>
  <si>
    <t>Technical: Althea Gwyn</t>
  </si>
  <si>
    <t>UNO Fieldhouse</t>
  </si>
  <si>
    <t>Gems average attendance before this game was 1,100</t>
  </si>
  <si>
    <t xml:space="preserve"> Listed as 1,905 in Omaha World-Herald</t>
  </si>
  <si>
    <t>Rosie Walker named Player of the Week</t>
  </si>
  <si>
    <t xml:space="preserve"> Rent = $800</t>
  </si>
  <si>
    <t>Fans admit for 5 cents with a Hinky Dinky coupon</t>
  </si>
  <si>
    <t>Technical: Lydia Johnson</t>
  </si>
  <si>
    <t>Techncals: Coach Kirk (2) - ejected 2nd Qtr</t>
  </si>
  <si>
    <t>Tech: Coach Kirk (2)</t>
  </si>
  <si>
    <t>Technicals: Coach vanBreda Kolff (2) - ejected 3rd Qtr</t>
  </si>
  <si>
    <t>Tech: Coach VBK (2)</t>
  </si>
  <si>
    <t xml:space="preserve">  Breakfast Optimist Club reduced tickets</t>
  </si>
  <si>
    <t>4th Q - 10 pts</t>
  </si>
  <si>
    <t xml:space="preserve"> Omaha World-Herald</t>
  </si>
  <si>
    <t>Neb began game 13-1</t>
  </si>
  <si>
    <t>Jim Hughes</t>
  </si>
  <si>
    <t>Houston Vaughan</t>
  </si>
  <si>
    <t>Omaha Civic Auditorium</t>
  </si>
  <si>
    <t>Times-Picayune</t>
  </si>
  <si>
    <t>Technicals: Coach Kirk (2) - excessive time outs used</t>
  </si>
  <si>
    <t>??? Gill</t>
  </si>
  <si>
    <t>??? Longo</t>
  </si>
  <si>
    <t>Need 12 to reach 109, 1-2?</t>
  </si>
  <si>
    <t>Willodean Harris in Contract dispute - 1st 8 games</t>
  </si>
  <si>
    <t xml:space="preserve"> &lt;&lt;at least</t>
  </si>
  <si>
    <t>Chicago Tribune</t>
  </si>
  <si>
    <t>Name Not in Newspapers</t>
  </si>
  <si>
    <t>Injured - Ankle</t>
  </si>
  <si>
    <t>Rutland, Renee</t>
  </si>
  <si>
    <t>Schmidt, Alice</t>
  </si>
  <si>
    <t>Injured - out rest of year</t>
  </si>
  <si>
    <t>Jeffrey, Jill</t>
  </si>
  <si>
    <t>Cooper, Accronetta</t>
  </si>
  <si>
    <t>Simms, Donna</t>
  </si>
  <si>
    <t>Massive Victory   1-8 Gulls beat 7-1 Wranglers</t>
  </si>
  <si>
    <t/>
  </si>
  <si>
    <t>Red # =1st Half   Black=True</t>
  </si>
  <si>
    <t>Matthews, Linda</t>
  </si>
  <si>
    <t>Injured - Seperated Shoulder</t>
  </si>
  <si>
    <t>Injured Knee</t>
  </si>
  <si>
    <t>\</t>
  </si>
  <si>
    <t>Tech: Coach Sue Digitale</t>
  </si>
  <si>
    <t>Technical: Steve Kirk</t>
  </si>
  <si>
    <t>Civic Auditorium - Dec avg 894, Jan avg 1,028 &amp; Feb avg 1,205</t>
  </si>
  <si>
    <t xml:space="preserve"> 63 fouls between 2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</si>
</sst>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20" fontId="12" fillId="5" borderId="0" xfId="0" applyNumberFormat="1" applyFont="1" applyFill="1"/>
    <xf numFmtId="0" fontId="2" fillId="4" borderId="0" xfId="0" quotePrefix="1" applyFont="1" applyFill="1" applyAlignment="1">
      <alignment horizontal="center" vertical="center"/>
    </xf>
    <xf numFmtId="0" fontId="14" fillId="4" borderId="0" xfId="0" applyFont="1" applyFill="1"/>
    <xf numFmtId="0" fontId="20" fillId="0" borderId="0" xfId="0" applyFont="1"/>
    <xf numFmtId="0" fontId="13" fillId="4" borderId="0" xfId="0" applyFont="1" applyFill="1"/>
    <xf numFmtId="0" fontId="5" fillId="2" borderId="0" xfId="0" applyFont="1" applyFill="1"/>
    <xf numFmtId="9" fontId="0" fillId="0" borderId="0" xfId="0" applyNumberFormat="1"/>
    <xf numFmtId="164" fontId="10" fillId="0" borderId="0" xfId="1" applyNumberFormat="1" applyFont="1" applyFill="1"/>
    <xf numFmtId="0" fontId="21" fillId="0" borderId="0" xfId="0" applyFont="1"/>
    <xf numFmtId="0" fontId="12" fillId="0" borderId="0" xfId="0" applyFont="1"/>
    <xf numFmtId="0" fontId="13" fillId="0" borderId="0" xfId="0" applyFont="1"/>
    <xf numFmtId="0" fontId="11" fillId="3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0" fontId="5" fillId="0" borderId="0" xfId="0" applyFont="1" applyAlignment="1">
      <alignment horizontal="right"/>
    </xf>
    <xf numFmtId="164" fontId="10" fillId="6" borderId="0" xfId="1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2" fillId="4" borderId="0" xfId="0" applyFont="1" applyFill="1"/>
    <xf numFmtId="0" fontId="2" fillId="4" borderId="0" xfId="0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" fillId="0" borderId="0" xfId="0" quotePrefix="1" applyFont="1"/>
    <xf numFmtId="0" fontId="21" fillId="0" borderId="0" xfId="0" applyFont="1" applyAlignment="1">
      <alignment horizontal="center"/>
    </xf>
    <xf numFmtId="0" fontId="18" fillId="4" borderId="0" xfId="0" applyFont="1" applyFill="1"/>
    <xf numFmtId="16" fontId="2" fillId="4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5" fillId="6" borderId="0" xfId="0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20" fillId="6" borderId="0" xfId="0" applyFont="1" applyFill="1"/>
    <xf numFmtId="0" fontId="11" fillId="6" borderId="0" xfId="0" applyFont="1" applyFill="1"/>
    <xf numFmtId="0" fontId="5" fillId="6" borderId="0" xfId="0" applyFont="1" applyFill="1"/>
    <xf numFmtId="0" fontId="20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/>
    </xf>
    <xf numFmtId="0" fontId="0" fillId="6" borderId="0" xfId="0" applyFill="1"/>
    <xf numFmtId="2" fontId="17" fillId="6" borderId="0" xfId="0" applyNumberFormat="1" applyFont="1" applyFill="1"/>
    <xf numFmtId="165" fontId="11" fillId="0" borderId="0" xfId="0" applyNumberFormat="1" applyFont="1"/>
    <xf numFmtId="164" fontId="2" fillId="0" borderId="0" xfId="1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E7F1-3991-46BD-BF99-8249F2F544D7}">
  <sheetPr>
    <tabColor rgb="FFFF0000"/>
  </sheetPr>
  <dimension ref="A1:AB53"/>
  <sheetViews>
    <sheetView tabSelected="1"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416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29555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222</v>
      </c>
      <c r="K4" s="16" t="s">
        <v>45</v>
      </c>
      <c r="L4" s="17"/>
      <c r="M4" s="18"/>
      <c r="N4" s="19">
        <v>16</v>
      </c>
      <c r="O4" s="19">
        <v>11</v>
      </c>
      <c r="P4" s="19">
        <v>26</v>
      </c>
      <c r="Q4" s="19">
        <v>21</v>
      </c>
      <c r="R4" s="20"/>
      <c r="S4" s="21">
        <f>SUM(N4:R4)</f>
        <v>74</v>
      </c>
      <c r="T4" s="22">
        <v>354</v>
      </c>
    </row>
    <row r="5" spans="1:28" x14ac:dyDescent="0.3">
      <c r="B5" s="1"/>
      <c r="C5" s="6" t="s">
        <v>188</v>
      </c>
      <c r="D5" s="7" t="s">
        <v>6</v>
      </c>
      <c r="E5" s="1"/>
      <c r="F5" s="1"/>
      <c r="G5" s="1"/>
      <c r="J5" s="15" t="s">
        <v>223</v>
      </c>
      <c r="K5" s="16" t="s">
        <v>60</v>
      </c>
      <c r="L5" s="17"/>
      <c r="M5" s="18"/>
      <c r="N5" s="19">
        <v>11</v>
      </c>
      <c r="O5" s="19">
        <v>18</v>
      </c>
      <c r="P5" s="19">
        <v>17</v>
      </c>
      <c r="Q5" s="19">
        <v>14</v>
      </c>
      <c r="R5" s="20"/>
      <c r="S5" s="21">
        <f>SUM(N5:R5)</f>
        <v>60</v>
      </c>
      <c r="T5" s="22">
        <v>354</v>
      </c>
      <c r="U5" s="1"/>
      <c r="V5" s="1"/>
      <c r="W5" s="1"/>
    </row>
    <row r="6" spans="1:28" x14ac:dyDescent="0.3">
      <c r="C6" s="23">
        <v>1100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354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90"/>
      <c r="F13" s="27">
        <v>7</v>
      </c>
      <c r="G13" s="90"/>
      <c r="H13" s="27"/>
      <c r="I13" s="27"/>
      <c r="J13" s="27">
        <v>0</v>
      </c>
      <c r="K13" s="27">
        <v>0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14</v>
      </c>
      <c r="U13" s="40" t="str">
        <f>IFERROR(((T13+Q13+N13-R13)+(O13*2))/E13,"")</f>
        <v/>
      </c>
      <c r="V13" s="22">
        <v>354</v>
      </c>
      <c r="W13" s="22" t="s">
        <v>81</v>
      </c>
      <c r="X13" s="22" t="s">
        <v>95</v>
      </c>
      <c r="Y13" s="72">
        <v>1100</v>
      </c>
      <c r="Z13" s="41"/>
      <c r="AA13" s="1" t="s">
        <v>96</v>
      </c>
      <c r="AB13" s="28" t="s">
        <v>227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90"/>
      <c r="F14" s="27">
        <v>6</v>
      </c>
      <c r="G14" s="90"/>
      <c r="H14" s="27"/>
      <c r="I14" s="27"/>
      <c r="J14" s="27">
        <v>0</v>
      </c>
      <c r="K14" s="27">
        <v>0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27">
        <v>12</v>
      </c>
      <c r="U14" s="40" t="str">
        <f t="shared" ref="U14:U24" si="1">IFERROR(((T14+Q14+N14-R14)+(O14*2))/E14,"")</f>
        <v/>
      </c>
      <c r="V14" s="22">
        <v>354</v>
      </c>
      <c r="W14" s="22" t="s">
        <v>81</v>
      </c>
      <c r="X14" s="22" t="s">
        <v>95</v>
      </c>
      <c r="Y14" s="72">
        <v>1100</v>
      </c>
      <c r="Z14" s="41"/>
      <c r="AA14" s="1" t="s">
        <v>96</v>
      </c>
      <c r="AB14" s="28" t="s">
        <v>227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90"/>
      <c r="F15" s="27"/>
      <c r="G15" s="90"/>
      <c r="H15" s="27"/>
      <c r="I15" s="27"/>
      <c r="J15" s="27"/>
      <c r="K15" s="27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27">
        <v>0</v>
      </c>
      <c r="U15" s="40" t="str">
        <f t="shared" si="1"/>
        <v/>
      </c>
      <c r="V15" s="22">
        <v>354</v>
      </c>
      <c r="W15" s="22" t="s">
        <v>81</v>
      </c>
      <c r="X15" s="22" t="s">
        <v>95</v>
      </c>
      <c r="Y15" s="72">
        <v>1100</v>
      </c>
      <c r="Z15" s="41"/>
      <c r="AA15" s="1" t="s">
        <v>96</v>
      </c>
      <c r="AB15" s="28" t="s">
        <v>227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14</v>
      </c>
      <c r="E16" s="90"/>
      <c r="F16" s="27">
        <v>1</v>
      </c>
      <c r="G16" s="90"/>
      <c r="H16" s="27"/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27">
        <v>2</v>
      </c>
      <c r="U16" s="40" t="str">
        <f t="shared" si="1"/>
        <v/>
      </c>
      <c r="V16" s="22">
        <v>354</v>
      </c>
      <c r="W16" s="22" t="s">
        <v>81</v>
      </c>
      <c r="X16" s="22" t="s">
        <v>95</v>
      </c>
      <c r="Y16" s="72">
        <v>1100</v>
      </c>
      <c r="Z16" s="41"/>
      <c r="AA16" s="1" t="s">
        <v>96</v>
      </c>
      <c r="AB16" s="28" t="s">
        <v>227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30</v>
      </c>
      <c r="E17" s="90"/>
      <c r="F17" s="27"/>
      <c r="G17" s="90"/>
      <c r="H17" s="27"/>
      <c r="I17" s="27"/>
      <c r="J17" s="27"/>
      <c r="K17" s="27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27">
        <v>0</v>
      </c>
      <c r="U17" s="40" t="str">
        <f t="shared" si="1"/>
        <v/>
      </c>
      <c r="V17" s="22">
        <v>354</v>
      </c>
      <c r="W17" s="22" t="s">
        <v>81</v>
      </c>
      <c r="X17" s="22" t="s">
        <v>95</v>
      </c>
      <c r="Y17" s="72">
        <v>1100</v>
      </c>
      <c r="Z17" s="41"/>
      <c r="AA17" s="1" t="s">
        <v>96</v>
      </c>
      <c r="AB17" s="28" t="s">
        <v>227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44</v>
      </c>
      <c r="E18" s="90"/>
      <c r="F18" s="27">
        <v>1</v>
      </c>
      <c r="G18" s="90"/>
      <c r="H18" s="27"/>
      <c r="I18" s="27"/>
      <c r="J18" s="27">
        <v>5</v>
      </c>
      <c r="K18" s="27">
        <v>5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27">
        <v>7</v>
      </c>
      <c r="U18" s="40" t="str">
        <f t="shared" si="1"/>
        <v/>
      </c>
      <c r="V18" s="22">
        <v>354</v>
      </c>
      <c r="W18" s="22" t="s">
        <v>81</v>
      </c>
      <c r="X18" s="22" t="s">
        <v>95</v>
      </c>
      <c r="Y18" s="72">
        <v>1100</v>
      </c>
      <c r="Z18" s="41"/>
      <c r="AA18" s="1" t="s">
        <v>96</v>
      </c>
      <c r="AB18" s="28" t="s">
        <v>227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50</v>
      </c>
      <c r="E19" s="90" t="s">
        <v>410</v>
      </c>
      <c r="F19" s="27"/>
      <c r="G19" s="90"/>
      <c r="H19" s="27"/>
      <c r="I19" s="27"/>
      <c r="J19" s="27"/>
      <c r="K19" s="27"/>
      <c r="L19" s="90"/>
      <c r="M19" s="90"/>
      <c r="N19" s="27"/>
      <c r="O19" s="91"/>
      <c r="P19" s="91"/>
      <c r="Q19" s="91"/>
      <c r="R19" s="91"/>
      <c r="S19" s="91"/>
      <c r="T19" s="27"/>
      <c r="U19" s="40" t="str">
        <f t="shared" si="1"/>
        <v/>
      </c>
      <c r="V19" s="22">
        <v>354</v>
      </c>
      <c r="W19" s="22" t="s">
        <v>81</v>
      </c>
      <c r="X19" s="22" t="s">
        <v>95</v>
      </c>
      <c r="Y19" s="72">
        <v>1100</v>
      </c>
      <c r="Z19" s="41"/>
      <c r="AA19" s="1" t="s">
        <v>96</v>
      </c>
      <c r="AB19" s="28" t="s">
        <v>227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20</v>
      </c>
      <c r="E20" s="90" t="s">
        <v>410</v>
      </c>
      <c r="F20" s="27"/>
      <c r="G20" s="90"/>
      <c r="H20" s="27"/>
      <c r="I20" s="27"/>
      <c r="J20" s="27"/>
      <c r="K20" s="27"/>
      <c r="L20" s="90"/>
      <c r="M20" s="90"/>
      <c r="N20" s="27"/>
      <c r="O20" s="91"/>
      <c r="P20" s="91"/>
      <c r="Q20" s="91"/>
      <c r="R20" s="91"/>
      <c r="S20" s="91"/>
      <c r="T20" s="27"/>
      <c r="U20" s="40" t="str">
        <f t="shared" si="1"/>
        <v/>
      </c>
      <c r="V20" s="22">
        <v>354</v>
      </c>
      <c r="W20" s="22" t="s">
        <v>81</v>
      </c>
      <c r="X20" s="22" t="s">
        <v>95</v>
      </c>
      <c r="Y20" s="72">
        <v>1100</v>
      </c>
      <c r="Z20" s="41"/>
      <c r="AA20" s="1" t="s">
        <v>96</v>
      </c>
      <c r="AB20" s="28" t="s">
        <v>227</v>
      </c>
    </row>
    <row r="21" spans="1:28" x14ac:dyDescent="0.3">
      <c r="A21" s="1" t="s">
        <v>59</v>
      </c>
      <c r="B21" s="1" t="s">
        <v>46</v>
      </c>
      <c r="C21" s="27" t="s">
        <v>55</v>
      </c>
      <c r="D21" s="38">
        <v>24</v>
      </c>
      <c r="E21" s="90"/>
      <c r="F21" s="27">
        <v>3</v>
      </c>
      <c r="G21" s="90"/>
      <c r="H21" s="27"/>
      <c r="I21" s="27"/>
      <c r="J21" s="27">
        <v>1</v>
      </c>
      <c r="K21" s="27">
        <v>6</v>
      </c>
      <c r="L21" s="90"/>
      <c r="M21" s="90"/>
      <c r="N21" s="27">
        <f>SUM(L21:M21)</f>
        <v>0</v>
      </c>
      <c r="O21" s="91"/>
      <c r="P21" s="55">
        <v>6</v>
      </c>
      <c r="Q21" s="91"/>
      <c r="R21" s="91"/>
      <c r="S21" s="91"/>
      <c r="T21" s="27">
        <v>7</v>
      </c>
      <c r="U21" s="40" t="str">
        <f t="shared" si="1"/>
        <v/>
      </c>
      <c r="V21" s="22">
        <v>354</v>
      </c>
      <c r="W21" s="22" t="s">
        <v>81</v>
      </c>
      <c r="X21" s="22" t="s">
        <v>95</v>
      </c>
      <c r="Y21" s="72">
        <v>1100</v>
      </c>
      <c r="Z21" s="41"/>
      <c r="AA21" s="1" t="s">
        <v>96</v>
      </c>
      <c r="AB21" s="28" t="s">
        <v>227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40</v>
      </c>
      <c r="E22" s="90"/>
      <c r="F22" s="39">
        <v>3</v>
      </c>
      <c r="G22" s="91"/>
      <c r="H22" s="39"/>
      <c r="I22" s="39"/>
      <c r="J22" s="39">
        <v>13</v>
      </c>
      <c r="K22" s="39">
        <v>17</v>
      </c>
      <c r="L22" s="90"/>
      <c r="M22" s="90"/>
      <c r="N22" s="27">
        <f>SUM(L22:M22)</f>
        <v>0</v>
      </c>
      <c r="O22" s="91"/>
      <c r="P22" s="55">
        <v>6</v>
      </c>
      <c r="Q22" s="91"/>
      <c r="R22" s="91"/>
      <c r="S22" s="91"/>
      <c r="T22" s="39">
        <f>(H22*3)+((F22-H22)*2)+J22</f>
        <v>19</v>
      </c>
      <c r="U22" s="40" t="str">
        <f t="shared" si="1"/>
        <v/>
      </c>
      <c r="V22" s="22">
        <v>354</v>
      </c>
      <c r="W22" s="22" t="s">
        <v>81</v>
      </c>
      <c r="X22" s="22" t="s">
        <v>95</v>
      </c>
      <c r="Y22" s="72">
        <v>1100</v>
      </c>
      <c r="Z22" s="41"/>
      <c r="AA22" s="1" t="s">
        <v>96</v>
      </c>
      <c r="AB22" s="28" t="s">
        <v>227</v>
      </c>
    </row>
    <row r="23" spans="1:28" x14ac:dyDescent="0.3">
      <c r="A23" s="1" t="s">
        <v>59</v>
      </c>
      <c r="B23" s="1" t="s">
        <v>46</v>
      </c>
      <c r="C23" s="27" t="s">
        <v>57</v>
      </c>
      <c r="D23" s="38">
        <v>22</v>
      </c>
      <c r="E23" s="90"/>
      <c r="F23" s="27">
        <v>4</v>
      </c>
      <c r="G23" s="90"/>
      <c r="H23" s="27"/>
      <c r="I23" s="27"/>
      <c r="J23" s="27">
        <v>1</v>
      </c>
      <c r="K23" s="27">
        <v>3</v>
      </c>
      <c r="L23" s="90"/>
      <c r="M23" s="90"/>
      <c r="N23" s="27">
        <f>SUM(L23:M23)</f>
        <v>0</v>
      </c>
      <c r="O23" s="39">
        <v>3</v>
      </c>
      <c r="P23" s="91"/>
      <c r="Q23" s="91"/>
      <c r="R23" s="91"/>
      <c r="S23" s="91"/>
      <c r="T23" s="27">
        <v>9</v>
      </c>
      <c r="U23" s="40" t="str">
        <f t="shared" si="1"/>
        <v/>
      </c>
      <c r="V23" s="22">
        <v>354</v>
      </c>
      <c r="W23" s="22" t="s">
        <v>81</v>
      </c>
      <c r="X23" s="22" t="s">
        <v>95</v>
      </c>
      <c r="Y23" s="72">
        <v>1100</v>
      </c>
      <c r="Z23" s="41"/>
      <c r="AA23" s="1" t="s">
        <v>96</v>
      </c>
      <c r="AB23" s="28" t="s">
        <v>227</v>
      </c>
    </row>
    <row r="24" spans="1:28" x14ac:dyDescent="0.3">
      <c r="A24" s="1" t="s">
        <v>59</v>
      </c>
      <c r="B24" s="1" t="s">
        <v>46</v>
      </c>
      <c r="C24" s="27" t="s">
        <v>58</v>
      </c>
      <c r="D24" s="38">
        <v>42</v>
      </c>
      <c r="E24" s="90"/>
      <c r="F24" s="27">
        <v>1</v>
      </c>
      <c r="G24" s="90"/>
      <c r="H24" s="27"/>
      <c r="I24" s="27"/>
      <c r="J24" s="27">
        <v>2</v>
      </c>
      <c r="K24" s="27">
        <v>2</v>
      </c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27">
        <v>4</v>
      </c>
      <c r="U24" s="40" t="str">
        <f t="shared" si="1"/>
        <v/>
      </c>
      <c r="V24" s="22">
        <v>354</v>
      </c>
      <c r="W24" s="22" t="s">
        <v>81</v>
      </c>
      <c r="X24" s="22" t="s">
        <v>95</v>
      </c>
      <c r="Y24" s="72">
        <v>1100</v>
      </c>
      <c r="Z24" s="41"/>
      <c r="AA24" s="1" t="s">
        <v>96</v>
      </c>
      <c r="AB24" s="28" t="s">
        <v>227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5">
        <v>9</v>
      </c>
      <c r="Q25" s="42"/>
      <c r="R25" s="42"/>
      <c r="S25" s="42"/>
      <c r="T25" s="42"/>
      <c r="U25" s="40" t="str">
        <f t="shared" ref="U25" si="2">_xlfn.IFNA("",((T25+Q25+N25-R25)+(O25*2))/E25)</f>
        <v/>
      </c>
      <c r="V25" s="22">
        <v>354</v>
      </c>
      <c r="W25" s="22" t="s">
        <v>81</v>
      </c>
      <c r="X25" s="22" t="s">
        <v>95</v>
      </c>
      <c r="Y25" s="72">
        <v>1100</v>
      </c>
      <c r="Z25" s="41"/>
      <c r="AA25" s="1" t="s">
        <v>96</v>
      </c>
      <c r="AB25" s="28" t="s">
        <v>227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26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22</v>
      </c>
      <c r="K26" s="44">
        <f t="shared" si="3"/>
        <v>33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3</v>
      </c>
      <c r="P26" s="44">
        <f t="shared" si="3"/>
        <v>21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74</v>
      </c>
      <c r="U26" s="45">
        <f>((T26+Q26+N26-R26)+(O26*2))/E26</f>
        <v>0.33333333333333331</v>
      </c>
      <c r="V26" s="46">
        <v>354</v>
      </c>
      <c r="W26" s="46" t="s">
        <v>81</v>
      </c>
      <c r="X26" s="46" t="s">
        <v>95</v>
      </c>
      <c r="Y26" s="73">
        <v>1100</v>
      </c>
      <c r="Z26" s="47"/>
      <c r="AA26" s="43" t="s">
        <v>96</v>
      </c>
      <c r="AB26" s="75" t="s">
        <v>227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0.66666666666666663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194</v>
      </c>
      <c r="D35" s="38">
        <v>45</v>
      </c>
      <c r="E35" s="90"/>
      <c r="F35" s="27">
        <v>1</v>
      </c>
      <c r="G35" s="90"/>
      <c r="H35" s="27"/>
      <c r="I35" s="27"/>
      <c r="J35" s="27">
        <v>0</v>
      </c>
      <c r="K35" s="27">
        <v>0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2</v>
      </c>
      <c r="U35" s="40" t="str">
        <f>IFERROR(((T35+Q35+N35-R35)+(O35*2))/E35,"")</f>
        <v/>
      </c>
      <c r="V35" s="22">
        <v>354</v>
      </c>
      <c r="W35" s="22" t="s">
        <v>94</v>
      </c>
      <c r="X35" s="22" t="s">
        <v>82</v>
      </c>
      <c r="Y35" s="72">
        <v>1100</v>
      </c>
      <c r="Z35" s="41"/>
      <c r="AA35" s="1" t="s">
        <v>161</v>
      </c>
      <c r="AB35" s="28" t="s">
        <v>228</v>
      </c>
    </row>
    <row r="36" spans="1:28" x14ac:dyDescent="0.3">
      <c r="A36" s="1" t="s">
        <v>46</v>
      </c>
      <c r="B36" s="1" t="s">
        <v>59</v>
      </c>
      <c r="C36" s="27" t="s">
        <v>163</v>
      </c>
      <c r="D36" s="38">
        <v>21</v>
      </c>
      <c r="E36" s="90"/>
      <c r="F36" s="27">
        <v>4</v>
      </c>
      <c r="G36" s="90"/>
      <c r="H36" s="27"/>
      <c r="I36" s="27"/>
      <c r="J36" s="27">
        <v>2</v>
      </c>
      <c r="K36" s="27">
        <v>2</v>
      </c>
      <c r="L36" s="90"/>
      <c r="M36" s="90"/>
      <c r="N36" s="27">
        <f t="shared" ref="N36:N42" si="4">SUM(L36:M36)</f>
        <v>0</v>
      </c>
      <c r="O36" s="91"/>
      <c r="P36" s="91"/>
      <c r="Q36" s="91"/>
      <c r="R36" s="91"/>
      <c r="S36" s="91"/>
      <c r="T36" s="27">
        <v>10</v>
      </c>
      <c r="U36" s="40" t="str">
        <f t="shared" ref="U36:U47" si="5">IFERROR(((T36+Q36+N36-R36)+(O36*2))/E36,"")</f>
        <v/>
      </c>
      <c r="V36" s="22">
        <v>354</v>
      </c>
      <c r="W36" s="22" t="s">
        <v>94</v>
      </c>
      <c r="X36" s="22" t="s">
        <v>82</v>
      </c>
      <c r="Y36" s="72">
        <v>1100</v>
      </c>
      <c r="Z36" s="41"/>
      <c r="AA36" s="1" t="s">
        <v>161</v>
      </c>
      <c r="AB36" s="28" t="s">
        <v>228</v>
      </c>
    </row>
    <row r="37" spans="1:28" x14ac:dyDescent="0.3">
      <c r="A37" s="1" t="s">
        <v>46</v>
      </c>
      <c r="B37" s="1" t="s">
        <v>59</v>
      </c>
      <c r="C37" s="27" t="s">
        <v>169</v>
      </c>
      <c r="D37" s="38">
        <v>24</v>
      </c>
      <c r="E37" s="90" t="s">
        <v>490</v>
      </c>
      <c r="F37" s="27"/>
      <c r="G37" s="90"/>
      <c r="H37" s="27"/>
      <c r="I37" s="27"/>
      <c r="J37" s="27"/>
      <c r="K37" s="27"/>
      <c r="L37" s="90"/>
      <c r="M37" s="90"/>
      <c r="N37" s="27"/>
      <c r="O37" s="91"/>
      <c r="P37" s="91"/>
      <c r="Q37" s="91"/>
      <c r="R37" s="91"/>
      <c r="S37" s="91"/>
      <c r="T37" s="27"/>
      <c r="U37" s="40"/>
      <c r="V37" s="22">
        <v>354</v>
      </c>
      <c r="W37" s="22" t="s">
        <v>94</v>
      </c>
      <c r="X37" s="22" t="s">
        <v>82</v>
      </c>
      <c r="Y37" s="72">
        <v>1100</v>
      </c>
      <c r="Z37" s="41"/>
      <c r="AA37" s="1" t="s">
        <v>161</v>
      </c>
      <c r="AB37" s="28" t="s">
        <v>228</v>
      </c>
    </row>
    <row r="38" spans="1:28" x14ac:dyDescent="0.3">
      <c r="A38" s="1" t="s">
        <v>46</v>
      </c>
      <c r="B38" s="1" t="s">
        <v>59</v>
      </c>
      <c r="C38" s="27" t="s">
        <v>164</v>
      </c>
      <c r="D38" s="38">
        <v>32</v>
      </c>
      <c r="E38" s="90"/>
      <c r="F38" s="27"/>
      <c r="G38" s="90"/>
      <c r="H38" s="27"/>
      <c r="I38" s="27"/>
      <c r="J38" s="27"/>
      <c r="K38" s="27"/>
      <c r="L38" s="90"/>
      <c r="M38" s="90"/>
      <c r="N38" s="27">
        <f t="shared" si="4"/>
        <v>0</v>
      </c>
      <c r="O38" s="91"/>
      <c r="P38" s="91"/>
      <c r="Q38" s="91"/>
      <c r="R38" s="91"/>
      <c r="S38" s="91"/>
      <c r="T38" s="27">
        <v>0</v>
      </c>
      <c r="U38" s="40" t="str">
        <f t="shared" si="5"/>
        <v/>
      </c>
      <c r="V38" s="22">
        <v>354</v>
      </c>
      <c r="W38" s="22" t="s">
        <v>94</v>
      </c>
      <c r="X38" s="22" t="s">
        <v>82</v>
      </c>
      <c r="Y38" s="72">
        <v>1100</v>
      </c>
      <c r="Z38" s="41"/>
      <c r="AA38" s="1" t="s">
        <v>161</v>
      </c>
      <c r="AB38" s="28" t="s">
        <v>228</v>
      </c>
    </row>
    <row r="39" spans="1:28" x14ac:dyDescent="0.3">
      <c r="A39" s="1" t="s">
        <v>46</v>
      </c>
      <c r="B39" s="1" t="s">
        <v>59</v>
      </c>
      <c r="C39" s="27" t="s">
        <v>165</v>
      </c>
      <c r="D39" s="38">
        <v>15</v>
      </c>
      <c r="E39" s="90"/>
      <c r="F39" s="27">
        <v>2</v>
      </c>
      <c r="G39" s="90"/>
      <c r="H39" s="27"/>
      <c r="I39" s="27"/>
      <c r="J39" s="27">
        <v>4</v>
      </c>
      <c r="K39" s="27">
        <v>6</v>
      </c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8</v>
      </c>
      <c r="U39" s="40" t="str">
        <f t="shared" si="5"/>
        <v/>
      </c>
      <c r="V39" s="22">
        <v>354</v>
      </c>
      <c r="W39" s="22" t="s">
        <v>94</v>
      </c>
      <c r="X39" s="22" t="s">
        <v>82</v>
      </c>
      <c r="Y39" s="72">
        <v>1100</v>
      </c>
      <c r="Z39" s="41"/>
      <c r="AA39" s="1" t="s">
        <v>161</v>
      </c>
      <c r="AB39" s="28" t="s">
        <v>228</v>
      </c>
    </row>
    <row r="40" spans="1:28" x14ac:dyDescent="0.3">
      <c r="A40" s="1" t="s">
        <v>46</v>
      </c>
      <c r="B40" s="1" t="s">
        <v>59</v>
      </c>
      <c r="C40" s="27" t="s">
        <v>132</v>
      </c>
      <c r="D40" s="38">
        <v>42</v>
      </c>
      <c r="E40" s="90"/>
      <c r="F40" s="39">
        <v>6</v>
      </c>
      <c r="G40" s="39">
        <v>17</v>
      </c>
      <c r="H40" s="39"/>
      <c r="I40" s="39"/>
      <c r="J40" s="39">
        <v>3</v>
      </c>
      <c r="K40" s="39">
        <v>5</v>
      </c>
      <c r="L40" s="91"/>
      <c r="M40" s="39">
        <v>12</v>
      </c>
      <c r="N40" s="27">
        <f t="shared" si="4"/>
        <v>12</v>
      </c>
      <c r="O40" s="91"/>
      <c r="P40" s="55">
        <v>6</v>
      </c>
      <c r="Q40" s="91"/>
      <c r="R40" s="91"/>
      <c r="S40" s="91"/>
      <c r="T40" s="27">
        <f t="shared" ref="T40" si="6">+(F40*2)+J40</f>
        <v>15</v>
      </c>
      <c r="U40" s="40" t="str">
        <f t="shared" si="5"/>
        <v/>
      </c>
      <c r="V40" s="22">
        <v>354</v>
      </c>
      <c r="W40" s="22" t="s">
        <v>94</v>
      </c>
      <c r="X40" s="22" t="s">
        <v>82</v>
      </c>
      <c r="Y40" s="72">
        <v>1100</v>
      </c>
      <c r="Z40" s="41"/>
      <c r="AA40" s="1" t="s">
        <v>161</v>
      </c>
      <c r="AB40" s="28" t="s">
        <v>228</v>
      </c>
    </row>
    <row r="41" spans="1:28" x14ac:dyDescent="0.3">
      <c r="A41" s="1" t="s">
        <v>46</v>
      </c>
      <c r="B41" s="1" t="s">
        <v>59</v>
      </c>
      <c r="C41" s="27" t="s">
        <v>170</v>
      </c>
      <c r="D41" s="38">
        <v>53</v>
      </c>
      <c r="E41" s="90"/>
      <c r="F41" s="27">
        <v>7</v>
      </c>
      <c r="G41" s="90"/>
      <c r="H41" s="27"/>
      <c r="I41" s="27"/>
      <c r="J41" s="27">
        <v>1</v>
      </c>
      <c r="K41" s="27">
        <v>2</v>
      </c>
      <c r="L41" s="90"/>
      <c r="M41" s="90"/>
      <c r="N41" s="27">
        <f t="shared" si="4"/>
        <v>0</v>
      </c>
      <c r="O41" s="91"/>
      <c r="P41" s="91"/>
      <c r="Q41" s="91"/>
      <c r="R41" s="91"/>
      <c r="S41" s="91"/>
      <c r="T41" s="27">
        <v>15</v>
      </c>
      <c r="U41" s="40" t="str">
        <f t="shared" si="5"/>
        <v/>
      </c>
      <c r="V41" s="22">
        <v>354</v>
      </c>
      <c r="W41" s="22" t="s">
        <v>94</v>
      </c>
      <c r="X41" s="22" t="s">
        <v>82</v>
      </c>
      <c r="Y41" s="72">
        <v>1100</v>
      </c>
      <c r="Z41" s="41"/>
      <c r="AA41" s="1" t="s">
        <v>161</v>
      </c>
      <c r="AB41" s="28" t="s">
        <v>228</v>
      </c>
    </row>
    <row r="42" spans="1:28" x14ac:dyDescent="0.3">
      <c r="A42" s="1" t="s">
        <v>46</v>
      </c>
      <c r="B42" s="1" t="s">
        <v>59</v>
      </c>
      <c r="C42" s="27" t="s">
        <v>166</v>
      </c>
      <c r="D42" s="38">
        <v>33</v>
      </c>
      <c r="E42" s="90"/>
      <c r="F42" s="27">
        <v>1</v>
      </c>
      <c r="G42" s="90"/>
      <c r="H42" s="27"/>
      <c r="I42" s="27"/>
      <c r="J42" s="27">
        <v>0</v>
      </c>
      <c r="K42" s="27">
        <v>2</v>
      </c>
      <c r="L42" s="90"/>
      <c r="M42" s="90"/>
      <c r="N42" s="27">
        <f t="shared" si="4"/>
        <v>0</v>
      </c>
      <c r="O42" s="91"/>
      <c r="P42" s="91"/>
      <c r="Q42" s="91"/>
      <c r="R42" s="91"/>
      <c r="S42" s="91"/>
      <c r="T42" s="27">
        <v>2</v>
      </c>
      <c r="U42" s="40" t="str">
        <f t="shared" si="5"/>
        <v/>
      </c>
      <c r="V42" s="22">
        <v>354</v>
      </c>
      <c r="W42" s="22" t="s">
        <v>94</v>
      </c>
      <c r="X42" s="22" t="s">
        <v>82</v>
      </c>
      <c r="Y42" s="72">
        <v>1100</v>
      </c>
      <c r="Z42" s="41"/>
      <c r="AA42" s="1" t="s">
        <v>161</v>
      </c>
      <c r="AB42" s="28" t="s">
        <v>228</v>
      </c>
    </row>
    <row r="43" spans="1:28" x14ac:dyDescent="0.3">
      <c r="A43" s="1" t="s">
        <v>46</v>
      </c>
      <c r="B43" s="1" t="s">
        <v>59</v>
      </c>
      <c r="C43" s="27" t="s">
        <v>352</v>
      </c>
      <c r="D43" s="38">
        <v>10</v>
      </c>
      <c r="E43" s="90"/>
      <c r="F43" s="27">
        <v>1</v>
      </c>
      <c r="G43" s="90"/>
      <c r="H43" s="27"/>
      <c r="I43" s="27"/>
      <c r="J43" s="27">
        <v>0</v>
      </c>
      <c r="K43" s="27">
        <v>0</v>
      </c>
      <c r="L43" s="90"/>
      <c r="M43" s="90"/>
      <c r="N43" s="27">
        <f>SUM(L43:M43)</f>
        <v>0</v>
      </c>
      <c r="O43" s="91"/>
      <c r="P43" s="55">
        <v>6</v>
      </c>
      <c r="Q43" s="91"/>
      <c r="R43" s="91"/>
      <c r="S43" s="91"/>
      <c r="T43" s="27">
        <v>2</v>
      </c>
      <c r="U43" s="40" t="str">
        <f t="shared" si="5"/>
        <v/>
      </c>
      <c r="V43" s="22">
        <v>354</v>
      </c>
      <c r="W43" s="22" t="s">
        <v>94</v>
      </c>
      <c r="X43" s="22" t="s">
        <v>82</v>
      </c>
      <c r="Y43" s="72">
        <v>1100</v>
      </c>
      <c r="Z43" s="41"/>
      <c r="AA43" s="1" t="s">
        <v>161</v>
      </c>
      <c r="AB43" s="28" t="s">
        <v>228</v>
      </c>
    </row>
    <row r="44" spans="1:28" x14ac:dyDescent="0.3">
      <c r="A44" s="1" t="s">
        <v>46</v>
      </c>
      <c r="B44" s="1" t="s">
        <v>59</v>
      </c>
      <c r="C44" s="27" t="s">
        <v>171</v>
      </c>
      <c r="D44" s="38">
        <v>25</v>
      </c>
      <c r="E44" s="90"/>
      <c r="F44" s="27"/>
      <c r="G44" s="90"/>
      <c r="H44" s="27"/>
      <c r="I44" s="27"/>
      <c r="J44" s="27"/>
      <c r="K44" s="27"/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v>0</v>
      </c>
      <c r="U44" s="40" t="str">
        <f t="shared" si="5"/>
        <v/>
      </c>
      <c r="V44" s="22">
        <v>354</v>
      </c>
      <c r="W44" s="22" t="s">
        <v>94</v>
      </c>
      <c r="X44" s="22" t="s">
        <v>82</v>
      </c>
      <c r="Y44" s="72">
        <v>1100</v>
      </c>
      <c r="Z44" s="41"/>
      <c r="AA44" s="1" t="s">
        <v>161</v>
      </c>
      <c r="AB44" s="28" t="s">
        <v>228</v>
      </c>
    </row>
    <row r="45" spans="1:28" x14ac:dyDescent="0.3">
      <c r="A45" s="1" t="s">
        <v>46</v>
      </c>
      <c r="B45" s="1" t="s">
        <v>59</v>
      </c>
      <c r="C45" s="27" t="s">
        <v>167</v>
      </c>
      <c r="D45" s="38">
        <v>12</v>
      </c>
      <c r="E45" s="90"/>
      <c r="F45" s="27">
        <v>1</v>
      </c>
      <c r="G45" s="90"/>
      <c r="H45" s="27"/>
      <c r="I45" s="27"/>
      <c r="J45" s="27">
        <v>0</v>
      </c>
      <c r="K45" s="27">
        <v>0</v>
      </c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v>2</v>
      </c>
      <c r="U45" s="40" t="str">
        <f t="shared" si="5"/>
        <v/>
      </c>
      <c r="V45" s="22">
        <v>354</v>
      </c>
      <c r="W45" s="22" t="s">
        <v>94</v>
      </c>
      <c r="X45" s="22" t="s">
        <v>82</v>
      </c>
      <c r="Y45" s="72">
        <v>1100</v>
      </c>
      <c r="Z45" s="41"/>
      <c r="AA45" s="1" t="s">
        <v>161</v>
      </c>
      <c r="AB45" s="28" t="s">
        <v>228</v>
      </c>
    </row>
    <row r="46" spans="1:28" x14ac:dyDescent="0.3">
      <c r="A46" s="1" t="s">
        <v>46</v>
      </c>
      <c r="B46" s="1" t="s">
        <v>59</v>
      </c>
      <c r="C46" s="27" t="s">
        <v>411</v>
      </c>
      <c r="D46" s="92"/>
      <c r="E46" s="90"/>
      <c r="F46" s="27">
        <v>0</v>
      </c>
      <c r="G46" s="90"/>
      <c r="H46" s="27"/>
      <c r="I46" s="27"/>
      <c r="J46" s="27">
        <v>2</v>
      </c>
      <c r="K46" s="27">
        <v>2</v>
      </c>
      <c r="L46" s="90"/>
      <c r="M46" s="90"/>
      <c r="N46" s="27">
        <f>SUM(L46:M46)</f>
        <v>0</v>
      </c>
      <c r="O46" s="91"/>
      <c r="P46" s="91"/>
      <c r="Q46" s="91"/>
      <c r="R46" s="91"/>
      <c r="S46" s="91"/>
      <c r="T46" s="27">
        <v>2</v>
      </c>
      <c r="U46" s="40" t="str">
        <f t="shared" si="5"/>
        <v/>
      </c>
      <c r="V46" s="22">
        <v>354</v>
      </c>
      <c r="W46" s="22" t="s">
        <v>94</v>
      </c>
      <c r="X46" s="22" t="s">
        <v>82</v>
      </c>
      <c r="Y46" s="72">
        <v>1100</v>
      </c>
      <c r="Z46" s="41"/>
      <c r="AA46" s="1" t="s">
        <v>161</v>
      </c>
      <c r="AB46" s="28" t="s">
        <v>228</v>
      </c>
    </row>
    <row r="47" spans="1:28" x14ac:dyDescent="0.3">
      <c r="A47" s="1" t="s">
        <v>46</v>
      </c>
      <c r="B47" s="1" t="s">
        <v>59</v>
      </c>
      <c r="C47" s="27" t="s">
        <v>168</v>
      </c>
      <c r="D47" s="38">
        <v>11</v>
      </c>
      <c r="E47" s="90"/>
      <c r="F47" s="27">
        <v>1</v>
      </c>
      <c r="G47" s="90"/>
      <c r="H47" s="27"/>
      <c r="I47" s="27"/>
      <c r="J47" s="27">
        <v>0</v>
      </c>
      <c r="K47" s="27">
        <v>0</v>
      </c>
      <c r="L47" s="90"/>
      <c r="M47" s="90"/>
      <c r="N47" s="27">
        <f>SUM(L47:M47)</f>
        <v>0</v>
      </c>
      <c r="O47" s="91"/>
      <c r="P47" s="91"/>
      <c r="Q47" s="91"/>
      <c r="R47" s="91"/>
      <c r="S47" s="91"/>
      <c r="T47" s="27">
        <v>2</v>
      </c>
      <c r="U47" s="40" t="str">
        <f t="shared" si="5"/>
        <v/>
      </c>
      <c r="V47" s="22">
        <v>354</v>
      </c>
      <c r="W47" s="22" t="s">
        <v>94</v>
      </c>
      <c r="X47" s="22" t="s">
        <v>82</v>
      </c>
      <c r="Y47" s="72">
        <v>1100</v>
      </c>
      <c r="Z47" s="41"/>
      <c r="AA47" s="1" t="s">
        <v>161</v>
      </c>
      <c r="AB47" s="28" t="s">
        <v>228</v>
      </c>
    </row>
    <row r="48" spans="1:28" x14ac:dyDescent="0.3">
      <c r="A48" s="1" t="s">
        <v>46</v>
      </c>
      <c r="B48" s="1" t="s">
        <v>59</v>
      </c>
      <c r="C48" s="55" t="s">
        <v>39</v>
      </c>
      <c r="D48" s="1"/>
      <c r="E48" s="55">
        <v>240</v>
      </c>
      <c r="F48" s="42"/>
      <c r="G48" s="55">
        <v>60</v>
      </c>
      <c r="H48" s="42"/>
      <c r="I48" s="42"/>
      <c r="J48" s="42"/>
      <c r="K48" s="42"/>
      <c r="L48" s="42"/>
      <c r="M48" s="42"/>
      <c r="N48" s="27"/>
      <c r="O48" s="42"/>
      <c r="P48" s="55">
        <v>15</v>
      </c>
      <c r="Q48" s="42"/>
      <c r="R48" s="42"/>
      <c r="S48" s="42"/>
      <c r="T48" s="27"/>
      <c r="U48" s="40" t="str">
        <f t="shared" ref="U48" si="7">_xlfn.IFNA("",((T48+Q48+N48-R48)+(O48*2))/E48)</f>
        <v/>
      </c>
      <c r="V48" s="22">
        <v>354</v>
      </c>
      <c r="W48" s="22" t="s">
        <v>94</v>
      </c>
      <c r="X48" s="22" t="s">
        <v>82</v>
      </c>
      <c r="Y48" s="72">
        <v>1100</v>
      </c>
      <c r="Z48" s="41"/>
      <c r="AA48" s="1" t="s">
        <v>161</v>
      </c>
      <c r="AB48" s="28" t="s">
        <v>228</v>
      </c>
    </row>
    <row r="49" spans="1:28" x14ac:dyDescent="0.3">
      <c r="A49" s="43" t="s">
        <v>46</v>
      </c>
      <c r="B49" s="43" t="s">
        <v>59</v>
      </c>
      <c r="C49" s="44" t="s">
        <v>40</v>
      </c>
      <c r="D49" s="43"/>
      <c r="E49" s="44">
        <f t="shared" ref="E49:T49" si="8">SUM(E35:E48)</f>
        <v>240</v>
      </c>
      <c r="F49" s="44">
        <f t="shared" si="8"/>
        <v>24</v>
      </c>
      <c r="G49" s="44">
        <f t="shared" si="8"/>
        <v>77</v>
      </c>
      <c r="H49" s="44">
        <f t="shared" si="8"/>
        <v>0</v>
      </c>
      <c r="I49" s="44">
        <f t="shared" si="8"/>
        <v>0</v>
      </c>
      <c r="J49" s="44">
        <f t="shared" si="8"/>
        <v>12</v>
      </c>
      <c r="K49" s="44">
        <f t="shared" si="8"/>
        <v>19</v>
      </c>
      <c r="L49" s="44">
        <f t="shared" si="8"/>
        <v>0</v>
      </c>
      <c r="M49" s="44">
        <f t="shared" si="8"/>
        <v>12</v>
      </c>
      <c r="N49" s="44">
        <f t="shared" si="8"/>
        <v>12</v>
      </c>
      <c r="O49" s="44">
        <f t="shared" si="8"/>
        <v>0</v>
      </c>
      <c r="P49" s="44">
        <f t="shared" si="8"/>
        <v>27</v>
      </c>
      <c r="Q49" s="44">
        <f t="shared" si="8"/>
        <v>0</v>
      </c>
      <c r="R49" s="44">
        <f t="shared" si="8"/>
        <v>0</v>
      </c>
      <c r="S49" s="44">
        <f t="shared" si="8"/>
        <v>0</v>
      </c>
      <c r="T49" s="44">
        <f t="shared" si="8"/>
        <v>60</v>
      </c>
      <c r="U49" s="45">
        <f>((T49+Q49+N49-R49)+(O49*2))/E49</f>
        <v>0.3</v>
      </c>
      <c r="V49" s="46">
        <v>354</v>
      </c>
      <c r="W49" s="46" t="s">
        <v>94</v>
      </c>
      <c r="X49" s="46" t="s">
        <v>82</v>
      </c>
      <c r="Y49" s="73">
        <v>1100</v>
      </c>
      <c r="Z49" s="47"/>
      <c r="AA49" s="43" t="s">
        <v>161</v>
      </c>
      <c r="AB49" s="75" t="s">
        <v>228</v>
      </c>
    </row>
    <row r="50" spans="1:28" x14ac:dyDescent="0.3">
      <c r="A50" s="1"/>
      <c r="B50" s="1"/>
      <c r="C50" s="1"/>
      <c r="D50" s="1"/>
      <c r="F50" s="48" t="s">
        <v>41</v>
      </c>
      <c r="G50" s="50">
        <f>F49/G49</f>
        <v>0.31168831168831168</v>
      </c>
      <c r="H50" s="27"/>
      <c r="I50" s="1"/>
      <c r="J50" s="48" t="s">
        <v>42</v>
      </c>
      <c r="K50" s="50">
        <f>J49/K49</f>
        <v>0.63157894736842102</v>
      </c>
      <c r="L50" s="1"/>
      <c r="M50" s="39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44</v>
      </c>
      <c r="G51" s="62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 t="s">
        <v>412</v>
      </c>
      <c r="D52" s="5"/>
      <c r="E52" s="1"/>
      <c r="F52" s="1"/>
      <c r="G52" t="s">
        <v>413</v>
      </c>
      <c r="H52" s="1"/>
      <c r="I52" s="1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  <row r="53" spans="1:28" x14ac:dyDescent="0.3">
      <c r="C53" t="s">
        <v>415</v>
      </c>
      <c r="K53" t="s">
        <v>414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A0BC-FDDD-4E8E-93AB-CB490CE6B112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158</v>
      </c>
      <c r="K4" s="16" t="s">
        <v>45</v>
      </c>
      <c r="L4" s="17"/>
      <c r="M4" s="18"/>
      <c r="N4" s="19">
        <v>19</v>
      </c>
      <c r="O4" s="19">
        <v>24</v>
      </c>
      <c r="P4" s="19">
        <v>26</v>
      </c>
      <c r="Q4" s="19">
        <v>23</v>
      </c>
      <c r="R4" s="20"/>
      <c r="S4" s="21">
        <f>SUM(N4:R4)</f>
        <v>92</v>
      </c>
      <c r="T4" s="22">
        <v>398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159</v>
      </c>
      <c r="K5" s="16" t="s">
        <v>60</v>
      </c>
      <c r="L5" s="17"/>
      <c r="M5" s="18"/>
      <c r="N5" s="19">
        <v>13</v>
      </c>
      <c r="O5" s="19">
        <v>23</v>
      </c>
      <c r="P5" s="19">
        <v>26</v>
      </c>
      <c r="Q5" s="19">
        <v>25</v>
      </c>
      <c r="R5" s="20"/>
      <c r="S5" s="21">
        <f>SUM(N5:R5)</f>
        <v>87</v>
      </c>
      <c r="T5" s="22">
        <v>398</v>
      </c>
      <c r="U5" s="1"/>
      <c r="V5" s="1"/>
      <c r="W5" s="1"/>
    </row>
    <row r="6" spans="1:28" x14ac:dyDescent="0.3">
      <c r="C6" s="23">
        <v>430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156</v>
      </c>
      <c r="D7" s="7" t="s">
        <v>8</v>
      </c>
      <c r="G7" s="1"/>
      <c r="S7" s="1"/>
      <c r="T7" s="25" t="s">
        <v>9</v>
      </c>
      <c r="U7" s="1"/>
      <c r="V7" s="26">
        <v>398</v>
      </c>
      <c r="W7" s="1"/>
    </row>
    <row r="8" spans="1:28" x14ac:dyDescent="0.3">
      <c r="B8" s="1"/>
      <c r="C8" s="24" t="s">
        <v>157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27">
        <v>21</v>
      </c>
      <c r="F13" s="27">
        <v>3</v>
      </c>
      <c r="G13" s="27">
        <v>8</v>
      </c>
      <c r="H13" s="27"/>
      <c r="I13" s="27"/>
      <c r="J13" s="27">
        <v>0</v>
      </c>
      <c r="K13" s="27">
        <v>0</v>
      </c>
      <c r="L13" s="27">
        <v>3</v>
      </c>
      <c r="M13" s="27">
        <v>1</v>
      </c>
      <c r="N13" s="27">
        <f>SUM(L13:M13)</f>
        <v>4</v>
      </c>
      <c r="O13" s="27">
        <v>1</v>
      </c>
      <c r="P13" s="39">
        <v>2</v>
      </c>
      <c r="Q13" s="27">
        <v>3</v>
      </c>
      <c r="R13" s="27">
        <v>1</v>
      </c>
      <c r="S13" s="27">
        <v>3</v>
      </c>
      <c r="T13" s="27">
        <f>(H13*3)+((F13-H13)*2)+J13</f>
        <v>6</v>
      </c>
      <c r="U13" s="40">
        <f>IFERROR(((T13+Q13+N13-R13)+(O13*2))/E13,"")</f>
        <v>0.66666666666666663</v>
      </c>
      <c r="V13" s="22">
        <v>398</v>
      </c>
      <c r="W13" s="22" t="s">
        <v>94</v>
      </c>
      <c r="X13" s="22" t="s">
        <v>95</v>
      </c>
      <c r="Y13" s="72">
        <v>430</v>
      </c>
      <c r="Z13" s="41"/>
      <c r="AA13" s="1" t="s">
        <v>96</v>
      </c>
      <c r="AB13" s="28" t="s">
        <v>160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27">
        <v>39</v>
      </c>
      <c r="F14" s="27">
        <v>6</v>
      </c>
      <c r="G14" s="27">
        <v>12</v>
      </c>
      <c r="H14" s="27"/>
      <c r="I14" s="27"/>
      <c r="J14" s="27">
        <v>3</v>
      </c>
      <c r="K14" s="27">
        <v>5</v>
      </c>
      <c r="L14" s="27">
        <v>2</v>
      </c>
      <c r="M14" s="27">
        <v>1</v>
      </c>
      <c r="N14" s="27">
        <f t="shared" ref="N14:N19" si="0">SUM(L14:M14)</f>
        <v>3</v>
      </c>
      <c r="O14" s="39">
        <v>1</v>
      </c>
      <c r="P14" s="39">
        <v>1</v>
      </c>
      <c r="Q14" s="39">
        <v>3</v>
      </c>
      <c r="R14" s="39">
        <v>3</v>
      </c>
      <c r="S14" s="39">
        <v>1</v>
      </c>
      <c r="T14" s="39">
        <f t="shared" ref="T14:T19" si="1">(H14*3)+((F14-H14)*2)+J14</f>
        <v>15</v>
      </c>
      <c r="U14" s="40">
        <f t="shared" ref="U14:U24" si="2">IFERROR(((T14+Q14+N14-R14)+(O14*2))/E14,"")</f>
        <v>0.51282051282051277</v>
      </c>
      <c r="V14" s="22">
        <v>398</v>
      </c>
      <c r="W14" s="22" t="s">
        <v>94</v>
      </c>
      <c r="X14" s="22" t="s">
        <v>95</v>
      </c>
      <c r="Y14" s="72">
        <v>430</v>
      </c>
      <c r="Z14" s="41"/>
      <c r="AA14" s="1" t="s">
        <v>96</v>
      </c>
      <c r="AB14" s="28" t="s">
        <v>160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7</v>
      </c>
      <c r="F15" s="27">
        <v>0</v>
      </c>
      <c r="G15" s="27">
        <v>0</v>
      </c>
      <c r="H15" s="27"/>
      <c r="I15" s="27"/>
      <c r="J15" s="27">
        <v>2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2</v>
      </c>
      <c r="Q15" s="39">
        <v>1</v>
      </c>
      <c r="R15" s="39">
        <v>0</v>
      </c>
      <c r="S15" s="39">
        <v>0</v>
      </c>
      <c r="T15" s="39">
        <f t="shared" si="1"/>
        <v>2</v>
      </c>
      <c r="U15" s="40">
        <f t="shared" si="2"/>
        <v>0.42857142857142855</v>
      </c>
      <c r="V15" s="22">
        <v>398</v>
      </c>
      <c r="W15" s="22" t="s">
        <v>94</v>
      </c>
      <c r="X15" s="22" t="s">
        <v>95</v>
      </c>
      <c r="Y15" s="72">
        <v>430</v>
      </c>
      <c r="Z15" s="41"/>
      <c r="AA15" s="1" t="s">
        <v>96</v>
      </c>
      <c r="AB15" s="28" t="s">
        <v>160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14</v>
      </c>
      <c r="E16" s="27">
        <v>11</v>
      </c>
      <c r="F16" s="27">
        <v>3</v>
      </c>
      <c r="G16" s="27">
        <v>7</v>
      </c>
      <c r="H16" s="27"/>
      <c r="I16" s="27"/>
      <c r="J16" s="27">
        <v>1</v>
      </c>
      <c r="K16" s="27">
        <v>2</v>
      </c>
      <c r="L16" s="27">
        <v>2</v>
      </c>
      <c r="M16" s="27">
        <v>1</v>
      </c>
      <c r="N16" s="27">
        <f t="shared" si="0"/>
        <v>3</v>
      </c>
      <c r="O16" s="39">
        <v>0</v>
      </c>
      <c r="P16" s="39">
        <v>1</v>
      </c>
      <c r="Q16" s="39">
        <v>0</v>
      </c>
      <c r="R16" s="39">
        <v>1</v>
      </c>
      <c r="S16" s="39">
        <v>0</v>
      </c>
      <c r="T16" s="39">
        <f t="shared" si="1"/>
        <v>7</v>
      </c>
      <c r="U16" s="40">
        <f t="shared" si="2"/>
        <v>0.81818181818181823</v>
      </c>
      <c r="V16" s="22">
        <v>398</v>
      </c>
      <c r="W16" s="22" t="s">
        <v>94</v>
      </c>
      <c r="X16" s="22" t="s">
        <v>95</v>
      </c>
      <c r="Y16" s="72">
        <v>430</v>
      </c>
      <c r="Z16" s="41"/>
      <c r="AA16" s="1" t="s">
        <v>96</v>
      </c>
      <c r="AB16" s="28" t="s">
        <v>160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30</v>
      </c>
      <c r="E17" s="27">
        <v>15</v>
      </c>
      <c r="F17" s="27">
        <v>0</v>
      </c>
      <c r="G17" s="27">
        <v>4</v>
      </c>
      <c r="H17" s="27"/>
      <c r="I17" s="27"/>
      <c r="J17" s="27">
        <v>0</v>
      </c>
      <c r="K17" s="27">
        <v>0</v>
      </c>
      <c r="L17" s="27">
        <v>1</v>
      </c>
      <c r="M17" s="27">
        <v>3</v>
      </c>
      <c r="N17" s="27">
        <f t="shared" si="0"/>
        <v>4</v>
      </c>
      <c r="O17" s="39">
        <v>1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0</v>
      </c>
      <c r="U17" s="40">
        <f t="shared" si="2"/>
        <v>0.33333333333333331</v>
      </c>
      <c r="V17" s="22">
        <v>398</v>
      </c>
      <c r="W17" s="22" t="s">
        <v>94</v>
      </c>
      <c r="X17" s="22" t="s">
        <v>95</v>
      </c>
      <c r="Y17" s="72">
        <v>430</v>
      </c>
      <c r="Z17" s="41"/>
      <c r="AA17" s="1" t="s">
        <v>96</v>
      </c>
      <c r="AB17" s="28" t="s">
        <v>160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44</v>
      </c>
      <c r="E18" s="27">
        <v>3</v>
      </c>
      <c r="F18" s="27">
        <v>0</v>
      </c>
      <c r="G18" s="27">
        <v>1</v>
      </c>
      <c r="H18" s="27"/>
      <c r="I18" s="27"/>
      <c r="J18" s="27">
        <v>0</v>
      </c>
      <c r="K18" s="27">
        <v>3</v>
      </c>
      <c r="L18" s="27">
        <v>0</v>
      </c>
      <c r="M18" s="27">
        <v>2</v>
      </c>
      <c r="N18" s="27">
        <f t="shared" si="0"/>
        <v>2</v>
      </c>
      <c r="O18" s="39">
        <v>2</v>
      </c>
      <c r="P18" s="39">
        <v>1</v>
      </c>
      <c r="Q18" s="39">
        <v>1</v>
      </c>
      <c r="R18" s="39">
        <v>0</v>
      </c>
      <c r="S18" s="39">
        <v>0</v>
      </c>
      <c r="T18" s="39">
        <f t="shared" si="1"/>
        <v>0</v>
      </c>
      <c r="U18" s="40">
        <f t="shared" si="2"/>
        <v>2.3333333333333335</v>
      </c>
      <c r="V18" s="22">
        <v>398</v>
      </c>
      <c r="W18" s="22" t="s">
        <v>94</v>
      </c>
      <c r="X18" s="22" t="s">
        <v>95</v>
      </c>
      <c r="Y18" s="72">
        <v>430</v>
      </c>
      <c r="Z18" s="41"/>
      <c r="AA18" s="1" t="s">
        <v>96</v>
      </c>
      <c r="AB18" s="28" t="s">
        <v>160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50</v>
      </c>
      <c r="E19" s="27">
        <v>31</v>
      </c>
      <c r="F19" s="27">
        <v>3</v>
      </c>
      <c r="G19" s="27">
        <v>14</v>
      </c>
      <c r="H19" s="27"/>
      <c r="I19" s="27"/>
      <c r="J19" s="27">
        <v>6</v>
      </c>
      <c r="K19" s="27">
        <v>7</v>
      </c>
      <c r="L19" s="27">
        <v>3</v>
      </c>
      <c r="M19" s="27">
        <v>3</v>
      </c>
      <c r="N19" s="27">
        <f t="shared" si="0"/>
        <v>6</v>
      </c>
      <c r="O19" s="39">
        <v>1</v>
      </c>
      <c r="P19" s="39">
        <v>2</v>
      </c>
      <c r="Q19" s="39">
        <v>1</v>
      </c>
      <c r="R19" s="39">
        <v>3</v>
      </c>
      <c r="S19" s="39">
        <v>1</v>
      </c>
      <c r="T19" s="39">
        <f t="shared" si="1"/>
        <v>12</v>
      </c>
      <c r="U19" s="40">
        <f t="shared" si="2"/>
        <v>0.58064516129032262</v>
      </c>
      <c r="V19" s="22">
        <v>398</v>
      </c>
      <c r="W19" s="22" t="s">
        <v>94</v>
      </c>
      <c r="X19" s="22" t="s">
        <v>95</v>
      </c>
      <c r="Y19" s="72">
        <v>430</v>
      </c>
      <c r="Z19" s="41"/>
      <c r="AA19" s="1" t="s">
        <v>96</v>
      </c>
      <c r="AB19" s="28" t="s">
        <v>160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20</v>
      </c>
      <c r="E20" s="27">
        <v>1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f>(H20*3)+((F20-H20)*2)+J20</f>
        <v>0</v>
      </c>
      <c r="U20" s="40">
        <f t="shared" si="2"/>
        <v>0</v>
      </c>
      <c r="V20" s="22">
        <v>398</v>
      </c>
      <c r="W20" s="22" t="s">
        <v>94</v>
      </c>
      <c r="X20" s="22" t="s">
        <v>95</v>
      </c>
      <c r="Y20" s="72">
        <v>430</v>
      </c>
      <c r="Z20" s="41"/>
      <c r="AA20" s="1" t="s">
        <v>96</v>
      </c>
      <c r="AB20" s="28" t="s">
        <v>160</v>
      </c>
    </row>
    <row r="21" spans="1:28" x14ac:dyDescent="0.3">
      <c r="A21" s="1" t="s">
        <v>59</v>
      </c>
      <c r="B21" s="1" t="s">
        <v>46</v>
      </c>
      <c r="C21" s="27" t="s">
        <v>55</v>
      </c>
      <c r="D21" s="38">
        <v>24</v>
      </c>
      <c r="E21" s="27">
        <v>25</v>
      </c>
      <c r="F21" s="27">
        <v>5</v>
      </c>
      <c r="G21" s="27">
        <v>11</v>
      </c>
      <c r="H21" s="27"/>
      <c r="I21" s="27"/>
      <c r="J21" s="27">
        <v>0</v>
      </c>
      <c r="K21" s="27">
        <v>0</v>
      </c>
      <c r="L21" s="27">
        <v>3</v>
      </c>
      <c r="M21" s="27">
        <v>1</v>
      </c>
      <c r="N21" s="27">
        <f>SUM(L21:M21)</f>
        <v>4</v>
      </c>
      <c r="O21" s="39">
        <v>0</v>
      </c>
      <c r="P21" s="39">
        <v>3</v>
      </c>
      <c r="Q21" s="39">
        <v>0</v>
      </c>
      <c r="R21" s="39">
        <v>1</v>
      </c>
      <c r="S21" s="39">
        <v>0</v>
      </c>
      <c r="T21" s="39">
        <f>(H21*3)+((F21-H21)*2)+J21</f>
        <v>10</v>
      </c>
      <c r="U21" s="40">
        <f t="shared" si="2"/>
        <v>0.52</v>
      </c>
      <c r="V21" s="22">
        <v>398</v>
      </c>
      <c r="W21" s="22" t="s">
        <v>94</v>
      </c>
      <c r="X21" s="22" t="s">
        <v>95</v>
      </c>
      <c r="Y21" s="72">
        <v>430</v>
      </c>
      <c r="Z21" s="41"/>
      <c r="AA21" s="1" t="s">
        <v>96</v>
      </c>
      <c r="AB21" s="28" t="s">
        <v>160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40</v>
      </c>
      <c r="E22" s="27">
        <v>39</v>
      </c>
      <c r="F22" s="27">
        <v>6</v>
      </c>
      <c r="G22" s="27">
        <v>13</v>
      </c>
      <c r="H22" s="27"/>
      <c r="I22" s="27"/>
      <c r="J22" s="27">
        <v>11</v>
      </c>
      <c r="K22" s="27">
        <v>14</v>
      </c>
      <c r="L22" s="27">
        <v>6</v>
      </c>
      <c r="M22" s="27">
        <v>7</v>
      </c>
      <c r="N22" s="27">
        <f>SUM(L22:M22)</f>
        <v>13</v>
      </c>
      <c r="O22" s="39">
        <v>4</v>
      </c>
      <c r="P22" s="39">
        <v>4</v>
      </c>
      <c r="Q22" s="39">
        <v>1</v>
      </c>
      <c r="R22" s="39">
        <v>4</v>
      </c>
      <c r="S22" s="39">
        <v>0</v>
      </c>
      <c r="T22" s="39">
        <f>(H22*3)+((F22-H22)*2)+J22</f>
        <v>23</v>
      </c>
      <c r="U22" s="40">
        <f t="shared" si="2"/>
        <v>1.0512820512820513</v>
      </c>
      <c r="V22" s="22">
        <v>398</v>
      </c>
      <c r="W22" s="22" t="s">
        <v>94</v>
      </c>
      <c r="X22" s="22" t="s">
        <v>95</v>
      </c>
      <c r="Y22" s="72">
        <v>430</v>
      </c>
      <c r="Z22" s="41"/>
      <c r="AA22" s="1" t="s">
        <v>96</v>
      </c>
      <c r="AB22" s="28" t="s">
        <v>160</v>
      </c>
    </row>
    <row r="23" spans="1:28" x14ac:dyDescent="0.3">
      <c r="A23" s="1" t="s">
        <v>59</v>
      </c>
      <c r="B23" s="1" t="s">
        <v>46</v>
      </c>
      <c r="C23" s="27" t="s">
        <v>57</v>
      </c>
      <c r="D23" s="38">
        <v>22</v>
      </c>
      <c r="E23" s="27">
        <v>40</v>
      </c>
      <c r="F23" s="27">
        <v>5</v>
      </c>
      <c r="G23" s="27">
        <v>13</v>
      </c>
      <c r="H23" s="27">
        <v>0</v>
      </c>
      <c r="I23" s="27">
        <v>1</v>
      </c>
      <c r="J23" s="27">
        <v>3</v>
      </c>
      <c r="K23" s="27">
        <v>3</v>
      </c>
      <c r="L23" s="27">
        <v>1</v>
      </c>
      <c r="M23" s="27">
        <v>4</v>
      </c>
      <c r="N23" s="27">
        <f>SUM(L23:M23)</f>
        <v>5</v>
      </c>
      <c r="O23" s="39">
        <v>7</v>
      </c>
      <c r="P23" s="39">
        <v>0</v>
      </c>
      <c r="Q23" s="39">
        <v>3</v>
      </c>
      <c r="R23" s="39">
        <v>4</v>
      </c>
      <c r="S23" s="39">
        <v>0</v>
      </c>
      <c r="T23" s="39">
        <f>(H23*3)+((F23-H23)*2)+J23</f>
        <v>13</v>
      </c>
      <c r="U23" s="40">
        <f t="shared" si="2"/>
        <v>0.77500000000000002</v>
      </c>
      <c r="V23" s="22">
        <v>398</v>
      </c>
      <c r="W23" s="22" t="s">
        <v>94</v>
      </c>
      <c r="X23" s="22" t="s">
        <v>95</v>
      </c>
      <c r="Y23" s="72">
        <v>430</v>
      </c>
      <c r="Z23" s="41"/>
      <c r="AA23" s="1" t="s">
        <v>96</v>
      </c>
      <c r="AB23" s="28" t="s">
        <v>160</v>
      </c>
    </row>
    <row r="24" spans="1:28" x14ac:dyDescent="0.3">
      <c r="A24" s="1" t="s">
        <v>59</v>
      </c>
      <c r="B24" s="1" t="s">
        <v>46</v>
      </c>
      <c r="C24" s="27" t="s">
        <v>58</v>
      </c>
      <c r="D24" s="38">
        <v>42</v>
      </c>
      <c r="E24" s="27">
        <v>8</v>
      </c>
      <c r="F24" s="27">
        <v>1</v>
      </c>
      <c r="G24" s="27">
        <v>1</v>
      </c>
      <c r="H24" s="27"/>
      <c r="I24" s="27"/>
      <c r="J24" s="27">
        <v>2</v>
      </c>
      <c r="K24" s="27">
        <v>2</v>
      </c>
      <c r="L24" s="27">
        <v>1</v>
      </c>
      <c r="M24" s="27">
        <v>1</v>
      </c>
      <c r="N24" s="27">
        <f>SUM(L24:M24)</f>
        <v>2</v>
      </c>
      <c r="O24" s="39">
        <v>2</v>
      </c>
      <c r="P24" s="39">
        <v>1</v>
      </c>
      <c r="Q24" s="39">
        <v>1</v>
      </c>
      <c r="R24" s="39">
        <v>0</v>
      </c>
      <c r="S24" s="39">
        <v>0</v>
      </c>
      <c r="T24" s="39">
        <f>(H24*3)+((F24-H24)*2)+J24</f>
        <v>4</v>
      </c>
      <c r="U24" s="40">
        <f t="shared" si="2"/>
        <v>1.375</v>
      </c>
      <c r="V24" s="22">
        <v>398</v>
      </c>
      <c r="W24" s="22" t="s">
        <v>94</v>
      </c>
      <c r="X24" s="22" t="s">
        <v>95</v>
      </c>
      <c r="Y24" s="72">
        <v>430</v>
      </c>
      <c r="Z24" s="41"/>
      <c r="AA24" s="1" t="s">
        <v>96</v>
      </c>
      <c r="AB24" s="28" t="s">
        <v>160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84</v>
      </c>
      <c r="H25" s="44">
        <f t="shared" si="3"/>
        <v>0</v>
      </c>
      <c r="I25" s="44">
        <f t="shared" si="3"/>
        <v>1</v>
      </c>
      <c r="J25" s="44">
        <f t="shared" si="3"/>
        <v>28</v>
      </c>
      <c r="K25" s="44">
        <f t="shared" si="3"/>
        <v>38</v>
      </c>
      <c r="L25" s="44">
        <f t="shared" si="3"/>
        <v>22</v>
      </c>
      <c r="M25" s="44">
        <f t="shared" si="3"/>
        <v>24</v>
      </c>
      <c r="N25" s="44">
        <f t="shared" si="3"/>
        <v>46</v>
      </c>
      <c r="O25" s="44">
        <f t="shared" si="3"/>
        <v>19</v>
      </c>
      <c r="P25" s="44">
        <f t="shared" si="3"/>
        <v>18</v>
      </c>
      <c r="Q25" s="44">
        <f t="shared" si="3"/>
        <v>14</v>
      </c>
      <c r="R25" s="44">
        <f t="shared" si="3"/>
        <v>18</v>
      </c>
      <c r="S25" s="44">
        <f t="shared" si="3"/>
        <v>5</v>
      </c>
      <c r="T25" s="44">
        <f t="shared" si="3"/>
        <v>92</v>
      </c>
      <c r="U25" s="45">
        <f>((T25+Q25+N25-R25)+(O25*2))/E25</f>
        <v>0.71666666666666667</v>
      </c>
      <c r="V25" s="46">
        <v>398</v>
      </c>
      <c r="W25" s="46" t="s">
        <v>94</v>
      </c>
      <c r="X25" s="46" t="s">
        <v>95</v>
      </c>
      <c r="Y25" s="73">
        <v>430</v>
      </c>
      <c r="Z25" s="47"/>
      <c r="AA25" s="43" t="s">
        <v>96</v>
      </c>
      <c r="AB25" s="75" t="s">
        <v>160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0.38095238095238093</v>
      </c>
      <c r="H26" s="27"/>
      <c r="I26" s="1"/>
      <c r="J26" s="48" t="s">
        <v>42</v>
      </c>
      <c r="K26" s="50">
        <f>J25/K25</f>
        <v>0.73684210526315785</v>
      </c>
      <c r="L26" s="1"/>
      <c r="M26" s="39" t="s">
        <v>43</v>
      </c>
      <c r="N26" s="51">
        <v>15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21</v>
      </c>
      <c r="E35" s="27">
        <v>21</v>
      </c>
      <c r="F35" s="27">
        <v>5</v>
      </c>
      <c r="G35" s="27">
        <v>14</v>
      </c>
      <c r="H35" s="27"/>
      <c r="I35" s="27"/>
      <c r="J35" s="27">
        <v>0</v>
      </c>
      <c r="K35" s="27">
        <v>0</v>
      </c>
      <c r="L35" s="27">
        <v>5</v>
      </c>
      <c r="M35" s="27">
        <v>5</v>
      </c>
      <c r="N35" s="27">
        <f t="shared" ref="N35:N45" si="4">SUM(L35:M35)</f>
        <v>10</v>
      </c>
      <c r="O35" s="27">
        <v>0</v>
      </c>
      <c r="P35" s="39">
        <v>1</v>
      </c>
      <c r="Q35" s="27">
        <v>1</v>
      </c>
      <c r="R35" s="27">
        <v>3</v>
      </c>
      <c r="S35" s="27">
        <v>0</v>
      </c>
      <c r="T35" s="27">
        <f t="shared" ref="T35:T45" si="5">+(F35*2)+J35</f>
        <v>10</v>
      </c>
      <c r="U35" s="40">
        <f t="shared" ref="U35:U45" si="6">IFERROR(((T35+Q35+N35-R35)+(O35*2))/E35,"")</f>
        <v>0.8571428571428571</v>
      </c>
      <c r="V35" s="22">
        <v>398</v>
      </c>
      <c r="W35" s="22" t="s">
        <v>81</v>
      </c>
      <c r="X35" s="22" t="s">
        <v>82</v>
      </c>
      <c r="Y35" s="72">
        <v>430</v>
      </c>
      <c r="Z35" s="41"/>
      <c r="AA35" s="1" t="s">
        <v>161</v>
      </c>
      <c r="AB35" s="28" t="s">
        <v>162</v>
      </c>
    </row>
    <row r="36" spans="1:28" x14ac:dyDescent="0.3">
      <c r="A36" s="1" t="s">
        <v>46</v>
      </c>
      <c r="B36" s="1" t="s">
        <v>59</v>
      </c>
      <c r="C36" s="27" t="s">
        <v>169</v>
      </c>
      <c r="D36" s="38">
        <v>24</v>
      </c>
      <c r="E36" s="27">
        <v>3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0</v>
      </c>
      <c r="P36" s="39">
        <v>0</v>
      </c>
      <c r="Q36" s="39">
        <v>0</v>
      </c>
      <c r="R36" s="39">
        <v>1</v>
      </c>
      <c r="S36" s="39">
        <v>0</v>
      </c>
      <c r="T36" s="27">
        <f t="shared" si="5"/>
        <v>0</v>
      </c>
      <c r="U36" s="103">
        <f t="shared" si="6"/>
        <v>-0.33333333333333331</v>
      </c>
      <c r="V36" s="22">
        <v>398</v>
      </c>
      <c r="W36" s="22" t="s">
        <v>81</v>
      </c>
      <c r="X36" s="22" t="s">
        <v>82</v>
      </c>
      <c r="Y36" s="72">
        <v>430</v>
      </c>
      <c r="Z36" s="41"/>
      <c r="AA36" s="1" t="s">
        <v>161</v>
      </c>
      <c r="AB36" s="28" t="s">
        <v>162</v>
      </c>
    </row>
    <row r="37" spans="1:28" x14ac:dyDescent="0.3">
      <c r="A37" s="1" t="s">
        <v>46</v>
      </c>
      <c r="B37" s="1" t="s">
        <v>59</v>
      </c>
      <c r="C37" s="27" t="s">
        <v>164</v>
      </c>
      <c r="D37" s="38">
        <v>32</v>
      </c>
      <c r="E37" s="27">
        <v>45</v>
      </c>
      <c r="F37" s="27">
        <v>6</v>
      </c>
      <c r="G37" s="27">
        <v>11</v>
      </c>
      <c r="H37" s="27"/>
      <c r="I37" s="27"/>
      <c r="J37" s="27">
        <v>1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5</v>
      </c>
      <c r="P37" s="39">
        <v>2</v>
      </c>
      <c r="Q37" s="39">
        <v>2</v>
      </c>
      <c r="R37" s="39">
        <v>2</v>
      </c>
      <c r="S37" s="39">
        <v>0</v>
      </c>
      <c r="T37" s="27">
        <f t="shared" si="5"/>
        <v>13</v>
      </c>
      <c r="U37" s="40">
        <f t="shared" si="6"/>
        <v>0.6</v>
      </c>
      <c r="V37" s="22">
        <v>398</v>
      </c>
      <c r="W37" s="22" t="s">
        <v>81</v>
      </c>
      <c r="X37" s="22" t="s">
        <v>82</v>
      </c>
      <c r="Y37" s="72">
        <v>430</v>
      </c>
      <c r="Z37" s="41"/>
      <c r="AA37" s="1" t="s">
        <v>161</v>
      </c>
      <c r="AB37" s="28" t="s">
        <v>162</v>
      </c>
    </row>
    <row r="38" spans="1:28" x14ac:dyDescent="0.3">
      <c r="A38" s="1" t="s">
        <v>46</v>
      </c>
      <c r="B38" s="1" t="s">
        <v>59</v>
      </c>
      <c r="C38" s="27" t="s">
        <v>172</v>
      </c>
      <c r="D38" s="38">
        <v>44</v>
      </c>
      <c r="E38" s="27">
        <v>35</v>
      </c>
      <c r="F38" s="27">
        <v>1</v>
      </c>
      <c r="G38" s="27">
        <v>6</v>
      </c>
      <c r="H38" s="27"/>
      <c r="I38" s="27"/>
      <c r="J38" s="27">
        <v>2</v>
      </c>
      <c r="K38" s="27">
        <v>2</v>
      </c>
      <c r="L38" s="27">
        <v>3</v>
      </c>
      <c r="M38" s="27">
        <v>7</v>
      </c>
      <c r="N38" s="27">
        <f t="shared" si="4"/>
        <v>10</v>
      </c>
      <c r="O38" s="39">
        <v>0</v>
      </c>
      <c r="P38" s="55">
        <v>6</v>
      </c>
      <c r="Q38" s="39">
        <v>2</v>
      </c>
      <c r="R38" s="39">
        <v>2</v>
      </c>
      <c r="S38" s="39">
        <v>1</v>
      </c>
      <c r="T38" s="27">
        <f t="shared" si="5"/>
        <v>4</v>
      </c>
      <c r="U38" s="40">
        <f t="shared" si="6"/>
        <v>0.4</v>
      </c>
      <c r="V38" s="22">
        <v>398</v>
      </c>
      <c r="W38" s="22" t="s">
        <v>81</v>
      </c>
      <c r="X38" s="22" t="s">
        <v>82</v>
      </c>
      <c r="Y38" s="72">
        <v>430</v>
      </c>
      <c r="Z38" s="41"/>
      <c r="AA38" s="1" t="s">
        <v>161</v>
      </c>
      <c r="AB38" s="28" t="s">
        <v>162</v>
      </c>
    </row>
    <row r="39" spans="1:28" x14ac:dyDescent="0.3">
      <c r="A39" s="1" t="s">
        <v>46</v>
      </c>
      <c r="B39" s="1" t="s">
        <v>59</v>
      </c>
      <c r="C39" s="27" t="s">
        <v>165</v>
      </c>
      <c r="D39" s="38">
        <v>15</v>
      </c>
      <c r="E39" s="27">
        <v>33</v>
      </c>
      <c r="F39" s="27">
        <v>8</v>
      </c>
      <c r="G39" s="27">
        <v>12</v>
      </c>
      <c r="H39" s="27"/>
      <c r="I39" s="27"/>
      <c r="J39" s="27">
        <v>4</v>
      </c>
      <c r="K39" s="27">
        <v>7</v>
      </c>
      <c r="L39" s="27">
        <v>4</v>
      </c>
      <c r="M39" s="27">
        <v>2</v>
      </c>
      <c r="N39" s="27">
        <f t="shared" si="4"/>
        <v>6</v>
      </c>
      <c r="O39" s="39">
        <v>2</v>
      </c>
      <c r="P39" s="39">
        <v>5</v>
      </c>
      <c r="Q39" s="39">
        <v>2</v>
      </c>
      <c r="R39" s="39">
        <v>2</v>
      </c>
      <c r="S39" s="39">
        <v>0</v>
      </c>
      <c r="T39" s="27">
        <f t="shared" si="5"/>
        <v>20</v>
      </c>
      <c r="U39" s="40">
        <f t="shared" si="6"/>
        <v>0.90909090909090906</v>
      </c>
      <c r="V39" s="22">
        <v>398</v>
      </c>
      <c r="W39" s="22" t="s">
        <v>81</v>
      </c>
      <c r="X39" s="22" t="s">
        <v>82</v>
      </c>
      <c r="Y39" s="72">
        <v>430</v>
      </c>
      <c r="Z39" s="41"/>
      <c r="AA39" s="1" t="s">
        <v>161</v>
      </c>
      <c r="AB39" s="28" t="s">
        <v>162</v>
      </c>
    </row>
    <row r="40" spans="1:28" x14ac:dyDescent="0.3">
      <c r="A40" s="1" t="s">
        <v>46</v>
      </c>
      <c r="B40" s="1" t="s">
        <v>59</v>
      </c>
      <c r="C40" s="27" t="s">
        <v>132</v>
      </c>
      <c r="D40" s="38">
        <v>42</v>
      </c>
      <c r="E40" s="27">
        <v>36</v>
      </c>
      <c r="F40" s="27">
        <v>7</v>
      </c>
      <c r="G40" s="27">
        <v>17</v>
      </c>
      <c r="H40" s="27"/>
      <c r="I40" s="27"/>
      <c r="J40" s="27">
        <v>3</v>
      </c>
      <c r="K40" s="27">
        <v>4</v>
      </c>
      <c r="L40" s="27">
        <v>3</v>
      </c>
      <c r="M40" s="27">
        <v>6</v>
      </c>
      <c r="N40" s="27">
        <f t="shared" si="4"/>
        <v>9</v>
      </c>
      <c r="O40" s="39">
        <v>0</v>
      </c>
      <c r="P40" s="55">
        <v>6</v>
      </c>
      <c r="Q40" s="39">
        <v>1</v>
      </c>
      <c r="R40" s="39">
        <v>1</v>
      </c>
      <c r="S40" s="39">
        <v>3</v>
      </c>
      <c r="T40" s="27">
        <f t="shared" si="5"/>
        <v>17</v>
      </c>
      <c r="U40" s="40">
        <f t="shared" si="6"/>
        <v>0.72222222222222221</v>
      </c>
      <c r="V40" s="22">
        <v>398</v>
      </c>
      <c r="W40" s="22" t="s">
        <v>81</v>
      </c>
      <c r="X40" s="22" t="s">
        <v>82</v>
      </c>
      <c r="Y40" s="72">
        <v>430</v>
      </c>
      <c r="Z40" s="41"/>
      <c r="AA40" s="1" t="s">
        <v>161</v>
      </c>
      <c r="AB40" s="28" t="s">
        <v>162</v>
      </c>
    </row>
    <row r="41" spans="1:28" x14ac:dyDescent="0.3">
      <c r="A41" s="1" t="s">
        <v>46</v>
      </c>
      <c r="B41" s="1" t="s">
        <v>59</v>
      </c>
      <c r="C41" s="27" t="s">
        <v>170</v>
      </c>
      <c r="D41" s="38">
        <v>53</v>
      </c>
      <c r="E41" s="27">
        <v>11</v>
      </c>
      <c r="F41" s="27">
        <v>1</v>
      </c>
      <c r="G41" s="27">
        <v>3</v>
      </c>
      <c r="H41" s="27"/>
      <c r="I41" s="27"/>
      <c r="J41" s="27">
        <v>2</v>
      </c>
      <c r="K41" s="27">
        <v>2</v>
      </c>
      <c r="L41" s="27">
        <v>2</v>
      </c>
      <c r="M41" s="27">
        <v>4</v>
      </c>
      <c r="N41" s="27">
        <f t="shared" si="4"/>
        <v>6</v>
      </c>
      <c r="O41" s="39">
        <v>0</v>
      </c>
      <c r="P41" s="55">
        <v>6</v>
      </c>
      <c r="Q41" s="39">
        <v>0</v>
      </c>
      <c r="R41" s="39">
        <v>1</v>
      </c>
      <c r="S41" s="39">
        <v>0</v>
      </c>
      <c r="T41" s="27">
        <f t="shared" si="5"/>
        <v>4</v>
      </c>
      <c r="U41" s="40">
        <f t="shared" si="6"/>
        <v>0.81818181818181823</v>
      </c>
      <c r="V41" s="22">
        <v>398</v>
      </c>
      <c r="W41" s="22" t="s">
        <v>81</v>
      </c>
      <c r="X41" s="22" t="s">
        <v>82</v>
      </c>
      <c r="Y41" s="72">
        <v>430</v>
      </c>
      <c r="Z41" s="41"/>
      <c r="AA41" s="1" t="s">
        <v>161</v>
      </c>
      <c r="AB41" s="28" t="s">
        <v>162</v>
      </c>
    </row>
    <row r="42" spans="1:28" x14ac:dyDescent="0.3">
      <c r="A42" s="1" t="s">
        <v>46</v>
      </c>
      <c r="B42" s="1" t="s">
        <v>59</v>
      </c>
      <c r="C42" s="27" t="s">
        <v>166</v>
      </c>
      <c r="D42" s="38">
        <v>33</v>
      </c>
      <c r="E42" s="27">
        <v>11</v>
      </c>
      <c r="F42" s="27">
        <v>0</v>
      </c>
      <c r="G42" s="27">
        <v>0</v>
      </c>
      <c r="H42" s="27"/>
      <c r="I42" s="27"/>
      <c r="J42" s="27">
        <v>1</v>
      </c>
      <c r="K42" s="27">
        <v>3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1</v>
      </c>
      <c r="Q42" s="39">
        <v>0</v>
      </c>
      <c r="R42" s="39">
        <v>2</v>
      </c>
      <c r="S42" s="39">
        <v>0</v>
      </c>
      <c r="T42" s="27">
        <f t="shared" si="5"/>
        <v>1</v>
      </c>
      <c r="U42" s="40">
        <f t="shared" si="6"/>
        <v>0</v>
      </c>
      <c r="V42" s="22">
        <v>398</v>
      </c>
      <c r="W42" s="22" t="s">
        <v>81</v>
      </c>
      <c r="X42" s="22" t="s">
        <v>82</v>
      </c>
      <c r="Y42" s="72">
        <v>430</v>
      </c>
      <c r="Z42" s="41"/>
      <c r="AA42" s="1" t="s">
        <v>161</v>
      </c>
      <c r="AB42" s="28" t="s">
        <v>162</v>
      </c>
    </row>
    <row r="43" spans="1:28" x14ac:dyDescent="0.3">
      <c r="A43" s="1" t="s">
        <v>46</v>
      </c>
      <c r="B43" s="1" t="s">
        <v>59</v>
      </c>
      <c r="C43" s="27" t="s">
        <v>171</v>
      </c>
      <c r="D43" s="38">
        <v>25</v>
      </c>
      <c r="E43" s="27">
        <v>5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27">
        <f t="shared" si="5"/>
        <v>0</v>
      </c>
      <c r="U43" s="40">
        <f t="shared" si="6"/>
        <v>0</v>
      </c>
      <c r="V43" s="22">
        <v>398</v>
      </c>
      <c r="W43" s="22" t="s">
        <v>81</v>
      </c>
      <c r="X43" s="22" t="s">
        <v>82</v>
      </c>
      <c r="Y43" s="72">
        <v>430</v>
      </c>
      <c r="Z43" s="41"/>
      <c r="AA43" s="1" t="s">
        <v>161</v>
      </c>
      <c r="AB43" s="28" t="s">
        <v>162</v>
      </c>
    </row>
    <row r="44" spans="1:28" x14ac:dyDescent="0.3">
      <c r="A44" s="1" t="s">
        <v>46</v>
      </c>
      <c r="B44" s="1" t="s">
        <v>59</v>
      </c>
      <c r="C44" s="27" t="s">
        <v>167</v>
      </c>
      <c r="D44" s="38">
        <v>12</v>
      </c>
      <c r="E44" s="27">
        <v>1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27">
        <f t="shared" si="5"/>
        <v>0</v>
      </c>
      <c r="U44" s="40">
        <f t="shared" si="6"/>
        <v>0</v>
      </c>
      <c r="V44" s="22">
        <v>398</v>
      </c>
      <c r="W44" s="22" t="s">
        <v>81</v>
      </c>
      <c r="X44" s="22" t="s">
        <v>82</v>
      </c>
      <c r="Y44" s="72">
        <v>430</v>
      </c>
      <c r="Z44" s="41"/>
      <c r="AA44" s="1" t="s">
        <v>161</v>
      </c>
      <c r="AB44" s="28" t="s">
        <v>162</v>
      </c>
    </row>
    <row r="45" spans="1:28" x14ac:dyDescent="0.3">
      <c r="A45" s="1" t="s">
        <v>46</v>
      </c>
      <c r="B45" s="1" t="s">
        <v>59</v>
      </c>
      <c r="C45" s="27" t="s">
        <v>168</v>
      </c>
      <c r="D45" s="38">
        <v>11</v>
      </c>
      <c r="E45" s="27">
        <v>39</v>
      </c>
      <c r="F45" s="27">
        <v>8</v>
      </c>
      <c r="G45" s="27">
        <v>14</v>
      </c>
      <c r="H45" s="27"/>
      <c r="I45" s="27"/>
      <c r="J45" s="27">
        <v>2</v>
      </c>
      <c r="K45" s="27">
        <v>4</v>
      </c>
      <c r="L45" s="27">
        <v>4</v>
      </c>
      <c r="M45" s="27">
        <v>1</v>
      </c>
      <c r="N45" s="27">
        <f t="shared" si="4"/>
        <v>5</v>
      </c>
      <c r="O45" s="39">
        <v>1</v>
      </c>
      <c r="P45" s="39">
        <v>2</v>
      </c>
      <c r="Q45" s="39">
        <v>1</v>
      </c>
      <c r="R45" s="39">
        <v>3</v>
      </c>
      <c r="S45" s="39">
        <v>0</v>
      </c>
      <c r="T45" s="27">
        <f t="shared" si="5"/>
        <v>18</v>
      </c>
      <c r="U45" s="40">
        <f t="shared" si="6"/>
        <v>0.58974358974358976</v>
      </c>
      <c r="V45" s="22">
        <v>398</v>
      </c>
      <c r="W45" s="22" t="s">
        <v>81</v>
      </c>
      <c r="X45" s="22" t="s">
        <v>82</v>
      </c>
      <c r="Y45" s="72">
        <v>430</v>
      </c>
      <c r="Z45" s="41"/>
      <c r="AA45" s="1" t="s">
        <v>161</v>
      </c>
      <c r="AB45" s="28" t="s">
        <v>162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36</v>
      </c>
      <c r="G46" s="44">
        <f t="shared" si="7"/>
        <v>79</v>
      </c>
      <c r="H46" s="44">
        <f t="shared" si="7"/>
        <v>0</v>
      </c>
      <c r="I46" s="44">
        <f t="shared" si="7"/>
        <v>0</v>
      </c>
      <c r="J46" s="44">
        <f t="shared" si="7"/>
        <v>15</v>
      </c>
      <c r="K46" s="44">
        <f t="shared" si="7"/>
        <v>24</v>
      </c>
      <c r="L46" s="44">
        <f t="shared" si="7"/>
        <v>23</v>
      </c>
      <c r="M46" s="44">
        <f t="shared" si="7"/>
        <v>28</v>
      </c>
      <c r="N46" s="44">
        <f t="shared" si="7"/>
        <v>51</v>
      </c>
      <c r="O46" s="44">
        <f t="shared" si="7"/>
        <v>8</v>
      </c>
      <c r="P46" s="44">
        <f t="shared" si="7"/>
        <v>29</v>
      </c>
      <c r="Q46" s="44">
        <f t="shared" si="7"/>
        <v>9</v>
      </c>
      <c r="R46" s="44">
        <f t="shared" si="7"/>
        <v>17</v>
      </c>
      <c r="S46" s="44">
        <f t="shared" si="7"/>
        <v>4</v>
      </c>
      <c r="T46" s="44">
        <f t="shared" si="7"/>
        <v>87</v>
      </c>
      <c r="U46" s="45">
        <f>((T46+Q46+N46-R46)+(O46*2))/E46</f>
        <v>0.60833333333333328</v>
      </c>
      <c r="V46" s="46">
        <v>398</v>
      </c>
      <c r="W46" s="46" t="s">
        <v>81</v>
      </c>
      <c r="X46" s="46" t="s">
        <v>82</v>
      </c>
      <c r="Y46" s="80">
        <v>430</v>
      </c>
      <c r="Z46" s="47"/>
      <c r="AA46" s="43" t="s">
        <v>161</v>
      </c>
      <c r="AB46" s="75" t="s">
        <v>162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0.45569620253164556</v>
      </c>
      <c r="H47" s="27"/>
      <c r="I47" s="1"/>
      <c r="J47" s="48" t="s">
        <v>42</v>
      </c>
      <c r="K47" s="50">
        <f>J46/K46</f>
        <v>0.625</v>
      </c>
      <c r="L47" s="1"/>
      <c r="M47" s="39" t="s">
        <v>43</v>
      </c>
      <c r="N47" s="51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9"/>
    </row>
  </sheetData>
  <sheetProtection sheet="1" objects="1" scenarios="1"/>
  <sortState xmlns:xlrd2="http://schemas.microsoft.com/office/spreadsheetml/2017/richdata2" ref="A35:AB45">
    <sortCondition ref="C35:C4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F529-29FF-4CB7-8811-F0BFD7263EFD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78</v>
      </c>
      <c r="K4" s="16" t="s">
        <v>45</v>
      </c>
      <c r="L4" s="17"/>
      <c r="M4" s="18"/>
      <c r="N4" s="19">
        <v>22</v>
      </c>
      <c r="O4" s="19">
        <v>22</v>
      </c>
      <c r="P4" s="19">
        <v>24</v>
      </c>
      <c r="Q4" s="19">
        <v>20</v>
      </c>
      <c r="R4" s="20"/>
      <c r="S4" s="21">
        <f>SUM(N4:R4)</f>
        <v>88</v>
      </c>
      <c r="T4" s="22">
        <v>404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79</v>
      </c>
      <c r="K5" s="16" t="s">
        <v>72</v>
      </c>
      <c r="L5" s="17"/>
      <c r="M5" s="18"/>
      <c r="N5" s="19">
        <v>24</v>
      </c>
      <c r="O5" s="19">
        <v>10</v>
      </c>
      <c r="P5" s="19">
        <v>13</v>
      </c>
      <c r="Q5" s="19">
        <v>24</v>
      </c>
      <c r="R5" s="20"/>
      <c r="S5" s="21">
        <f>SUM(N5:R5)</f>
        <v>71</v>
      </c>
      <c r="T5" s="22">
        <v>404</v>
      </c>
      <c r="U5" s="1"/>
      <c r="V5" s="1"/>
      <c r="W5" s="1"/>
    </row>
    <row r="6" spans="1:28" x14ac:dyDescent="0.3">
      <c r="C6" s="23">
        <v>965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76</v>
      </c>
      <c r="D7" s="7" t="s">
        <v>8</v>
      </c>
      <c r="G7" s="1"/>
      <c r="S7" s="1"/>
      <c r="T7" s="25" t="s">
        <v>9</v>
      </c>
      <c r="U7" s="1"/>
      <c r="V7" s="26">
        <v>404</v>
      </c>
      <c r="W7" s="1"/>
    </row>
    <row r="8" spans="1:28" x14ac:dyDescent="0.3">
      <c r="B8" s="1"/>
      <c r="C8" s="24" t="s">
        <v>77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24</v>
      </c>
      <c r="F13" s="27">
        <v>6</v>
      </c>
      <c r="G13" s="27">
        <v>9</v>
      </c>
      <c r="H13" s="27"/>
      <c r="I13" s="27"/>
      <c r="J13" s="27">
        <v>0</v>
      </c>
      <c r="K13" s="27">
        <v>4</v>
      </c>
      <c r="L13" s="27">
        <v>2</v>
      </c>
      <c r="M13" s="27">
        <v>4</v>
      </c>
      <c r="N13" s="27">
        <f>SUM(L13:M13)</f>
        <v>6</v>
      </c>
      <c r="O13" s="27">
        <v>2</v>
      </c>
      <c r="P13" s="39">
        <v>1</v>
      </c>
      <c r="Q13" s="27">
        <v>0</v>
      </c>
      <c r="R13" s="27">
        <v>2</v>
      </c>
      <c r="S13" s="27">
        <v>0</v>
      </c>
      <c r="T13" s="27">
        <f>+(F13*2)+J13</f>
        <v>12</v>
      </c>
      <c r="U13" s="40">
        <f>IFERROR(((T13+Q13+N13-R13)+(O13*2))/E13,"")</f>
        <v>0.83333333333333337</v>
      </c>
      <c r="V13" s="22">
        <v>404</v>
      </c>
      <c r="W13" s="22" t="s">
        <v>94</v>
      </c>
      <c r="X13" s="22" t="s">
        <v>95</v>
      </c>
      <c r="Y13" s="72">
        <v>965</v>
      </c>
      <c r="Z13" s="41"/>
      <c r="AA13" s="1" t="s">
        <v>96</v>
      </c>
      <c r="AB13" s="28" t="s">
        <v>97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40</v>
      </c>
      <c r="F14" s="27">
        <v>5</v>
      </c>
      <c r="G14" s="27">
        <v>11</v>
      </c>
      <c r="H14" s="27"/>
      <c r="I14" s="27"/>
      <c r="J14" s="27">
        <v>0</v>
      </c>
      <c r="K14" s="27">
        <v>0</v>
      </c>
      <c r="L14" s="27">
        <v>1</v>
      </c>
      <c r="M14" s="27">
        <v>7</v>
      </c>
      <c r="N14" s="27">
        <f t="shared" ref="N14:N19" si="0">SUM(L14:M14)</f>
        <v>8</v>
      </c>
      <c r="O14" s="39">
        <v>2</v>
      </c>
      <c r="P14" s="39">
        <v>0</v>
      </c>
      <c r="Q14" s="39">
        <v>2</v>
      </c>
      <c r="R14" s="39">
        <v>2</v>
      </c>
      <c r="S14" s="39">
        <v>0</v>
      </c>
      <c r="T14" s="27">
        <f t="shared" ref="T14:T24" si="1">+(F14*2)+J14</f>
        <v>10</v>
      </c>
      <c r="U14" s="40">
        <f t="shared" ref="U14:U24" si="2">IFERROR(((T14+Q14+N14-R14)+(O14*2))/E14,"")</f>
        <v>0.55000000000000004</v>
      </c>
      <c r="V14" s="22">
        <v>404</v>
      </c>
      <c r="W14" s="22" t="s">
        <v>94</v>
      </c>
      <c r="X14" s="22" t="s">
        <v>95</v>
      </c>
      <c r="Y14" s="72">
        <v>965</v>
      </c>
      <c r="Z14" s="41"/>
      <c r="AA14" s="1" t="s">
        <v>96</v>
      </c>
      <c r="AB14" s="28" t="s">
        <v>97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>
        <v>4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1</v>
      </c>
      <c r="Q15" s="39">
        <v>0</v>
      </c>
      <c r="R15" s="39">
        <v>0</v>
      </c>
      <c r="S15" s="39">
        <v>0</v>
      </c>
      <c r="T15" s="27">
        <f t="shared" si="1"/>
        <v>0</v>
      </c>
      <c r="U15" s="40">
        <f t="shared" si="2"/>
        <v>0</v>
      </c>
      <c r="V15" s="22">
        <v>404</v>
      </c>
      <c r="W15" s="22" t="s">
        <v>94</v>
      </c>
      <c r="X15" s="22" t="s">
        <v>95</v>
      </c>
      <c r="Y15" s="72">
        <v>965</v>
      </c>
      <c r="Z15" s="41"/>
      <c r="AA15" s="1" t="s">
        <v>96</v>
      </c>
      <c r="AB15" s="28" t="s">
        <v>97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15</v>
      </c>
      <c r="F16" s="27">
        <v>2</v>
      </c>
      <c r="G16" s="27">
        <v>10</v>
      </c>
      <c r="H16" s="27">
        <v>0</v>
      </c>
      <c r="I16" s="27">
        <v>2</v>
      </c>
      <c r="J16" s="27">
        <v>0</v>
      </c>
      <c r="K16" s="27">
        <v>0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1</v>
      </c>
      <c r="Q16" s="39">
        <v>1</v>
      </c>
      <c r="R16" s="39">
        <v>0</v>
      </c>
      <c r="S16" s="39">
        <v>0</v>
      </c>
      <c r="T16" s="27">
        <f t="shared" si="1"/>
        <v>4</v>
      </c>
      <c r="U16" s="40">
        <f t="shared" si="2"/>
        <v>0.73333333333333328</v>
      </c>
      <c r="V16" s="22">
        <v>404</v>
      </c>
      <c r="W16" s="22" t="s">
        <v>94</v>
      </c>
      <c r="X16" s="22" t="s">
        <v>95</v>
      </c>
      <c r="Y16" s="72">
        <v>965</v>
      </c>
      <c r="Z16" s="41"/>
      <c r="AA16" s="1" t="s">
        <v>96</v>
      </c>
      <c r="AB16" s="28" t="s">
        <v>97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30</v>
      </c>
      <c r="E17" s="27">
        <v>9</v>
      </c>
      <c r="F17" s="27">
        <v>4</v>
      </c>
      <c r="G17" s="27">
        <v>6</v>
      </c>
      <c r="H17" s="27"/>
      <c r="I17" s="27"/>
      <c r="J17" s="27">
        <v>2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3</v>
      </c>
      <c r="P17" s="39">
        <v>2</v>
      </c>
      <c r="Q17" s="39">
        <v>0</v>
      </c>
      <c r="R17" s="39">
        <v>1</v>
      </c>
      <c r="S17" s="39">
        <v>0</v>
      </c>
      <c r="T17" s="27">
        <f t="shared" si="1"/>
        <v>10</v>
      </c>
      <c r="U17" s="40">
        <f t="shared" si="2"/>
        <v>1.7777777777777777</v>
      </c>
      <c r="V17" s="22">
        <v>404</v>
      </c>
      <c r="W17" s="22" t="s">
        <v>94</v>
      </c>
      <c r="X17" s="22" t="s">
        <v>95</v>
      </c>
      <c r="Y17" s="72">
        <v>965</v>
      </c>
      <c r="Z17" s="41"/>
      <c r="AA17" s="1" t="s">
        <v>96</v>
      </c>
      <c r="AB17" s="28" t="s">
        <v>97</v>
      </c>
    </row>
    <row r="18" spans="1:28" x14ac:dyDescent="0.3">
      <c r="A18" s="1" t="s">
        <v>71</v>
      </c>
      <c r="B18" s="1" t="s">
        <v>46</v>
      </c>
      <c r="C18" s="27" t="s">
        <v>52</v>
      </c>
      <c r="D18" s="38">
        <v>44</v>
      </c>
      <c r="E18" s="27">
        <v>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27">
        <f t="shared" si="1"/>
        <v>0</v>
      </c>
      <c r="U18" s="40">
        <f t="shared" si="2"/>
        <v>0</v>
      </c>
      <c r="V18" s="22">
        <v>404</v>
      </c>
      <c r="W18" s="22" t="s">
        <v>94</v>
      </c>
      <c r="X18" s="22" t="s">
        <v>95</v>
      </c>
      <c r="Y18" s="72">
        <v>965</v>
      </c>
      <c r="Z18" s="41"/>
      <c r="AA18" s="1" t="s">
        <v>96</v>
      </c>
      <c r="AB18" s="28" t="s">
        <v>97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50</v>
      </c>
      <c r="E19" s="27">
        <v>26</v>
      </c>
      <c r="F19" s="27">
        <v>5</v>
      </c>
      <c r="G19" s="27">
        <v>7</v>
      </c>
      <c r="H19" s="27"/>
      <c r="I19" s="27"/>
      <c r="J19" s="27">
        <v>2</v>
      </c>
      <c r="K19" s="27">
        <v>3</v>
      </c>
      <c r="L19" s="27">
        <v>5</v>
      </c>
      <c r="M19" s="27">
        <v>5</v>
      </c>
      <c r="N19" s="27">
        <f t="shared" si="0"/>
        <v>10</v>
      </c>
      <c r="O19" s="39">
        <v>2</v>
      </c>
      <c r="P19" s="39">
        <v>5</v>
      </c>
      <c r="Q19" s="39">
        <v>1</v>
      </c>
      <c r="R19" s="39">
        <v>1</v>
      </c>
      <c r="S19" s="39">
        <v>1</v>
      </c>
      <c r="T19" s="27">
        <f t="shared" si="1"/>
        <v>12</v>
      </c>
      <c r="U19" s="40">
        <f t="shared" si="2"/>
        <v>1</v>
      </c>
      <c r="V19" s="22">
        <v>404</v>
      </c>
      <c r="W19" s="22" t="s">
        <v>94</v>
      </c>
      <c r="X19" s="22" t="s">
        <v>95</v>
      </c>
      <c r="Y19" s="72">
        <v>965</v>
      </c>
      <c r="Z19" s="41"/>
      <c r="AA19" s="1" t="s">
        <v>96</v>
      </c>
      <c r="AB19" s="28" t="s">
        <v>97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20</v>
      </c>
      <c r="E20" s="27">
        <v>4</v>
      </c>
      <c r="F20" s="27">
        <v>1</v>
      </c>
      <c r="G20" s="27">
        <v>4</v>
      </c>
      <c r="H20" s="27"/>
      <c r="I20" s="27"/>
      <c r="J20" s="27">
        <v>0</v>
      </c>
      <c r="K20" s="27">
        <v>0</v>
      </c>
      <c r="L20" s="27">
        <v>1</v>
      </c>
      <c r="M20" s="27">
        <v>1</v>
      </c>
      <c r="N20" s="27">
        <f>SUM(L20:M20)</f>
        <v>2</v>
      </c>
      <c r="O20" s="39">
        <v>0</v>
      </c>
      <c r="P20" s="39">
        <v>0</v>
      </c>
      <c r="Q20" s="39">
        <v>1</v>
      </c>
      <c r="R20" s="39">
        <v>0</v>
      </c>
      <c r="S20" s="39">
        <v>0</v>
      </c>
      <c r="T20" s="27">
        <f t="shared" si="1"/>
        <v>2</v>
      </c>
      <c r="U20" s="40">
        <f t="shared" si="2"/>
        <v>1.25</v>
      </c>
      <c r="V20" s="22">
        <v>404</v>
      </c>
      <c r="W20" s="22" t="s">
        <v>94</v>
      </c>
      <c r="X20" s="22" t="s">
        <v>95</v>
      </c>
      <c r="Y20" s="72">
        <v>965</v>
      </c>
      <c r="Z20" s="41"/>
      <c r="AA20" s="1" t="s">
        <v>96</v>
      </c>
      <c r="AB20" s="28" t="s">
        <v>97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24</v>
      </c>
      <c r="E21" s="27">
        <v>28</v>
      </c>
      <c r="F21" s="27">
        <v>4</v>
      </c>
      <c r="G21" s="27">
        <v>15</v>
      </c>
      <c r="H21" s="27"/>
      <c r="I21" s="27"/>
      <c r="J21" s="27">
        <v>0</v>
      </c>
      <c r="K21" s="27">
        <v>0</v>
      </c>
      <c r="L21" s="27">
        <v>5</v>
      </c>
      <c r="M21" s="27">
        <v>2</v>
      </c>
      <c r="N21" s="27">
        <f>SUM(L21:M21)</f>
        <v>7</v>
      </c>
      <c r="O21" s="39">
        <v>4</v>
      </c>
      <c r="P21" s="39">
        <v>3</v>
      </c>
      <c r="Q21" s="39">
        <v>1</v>
      </c>
      <c r="R21" s="39">
        <v>2</v>
      </c>
      <c r="S21" s="39">
        <v>0</v>
      </c>
      <c r="T21" s="27">
        <f t="shared" si="1"/>
        <v>8</v>
      </c>
      <c r="U21" s="40">
        <f t="shared" si="2"/>
        <v>0.7857142857142857</v>
      </c>
      <c r="V21" s="22">
        <v>404</v>
      </c>
      <c r="W21" s="22" t="s">
        <v>94</v>
      </c>
      <c r="X21" s="22" t="s">
        <v>95</v>
      </c>
      <c r="Y21" s="72">
        <v>965</v>
      </c>
      <c r="Z21" s="41"/>
      <c r="AA21" s="1" t="s">
        <v>96</v>
      </c>
      <c r="AB21" s="28" t="s">
        <v>97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40</v>
      </c>
      <c r="E22" s="27">
        <v>40</v>
      </c>
      <c r="F22" s="27">
        <v>9</v>
      </c>
      <c r="G22" s="27">
        <v>16</v>
      </c>
      <c r="H22" s="27"/>
      <c r="I22" s="27"/>
      <c r="J22" s="27">
        <v>0</v>
      </c>
      <c r="K22" s="27">
        <v>2</v>
      </c>
      <c r="L22" s="27">
        <v>0</v>
      </c>
      <c r="M22" s="27">
        <v>9</v>
      </c>
      <c r="N22" s="27">
        <f>SUM(L22:M22)</f>
        <v>9</v>
      </c>
      <c r="O22" s="39">
        <v>2</v>
      </c>
      <c r="P22" s="39">
        <v>3</v>
      </c>
      <c r="Q22" s="39">
        <v>2</v>
      </c>
      <c r="R22" s="39">
        <v>6</v>
      </c>
      <c r="S22" s="39">
        <v>0</v>
      </c>
      <c r="T22" s="27">
        <f t="shared" si="1"/>
        <v>18</v>
      </c>
      <c r="U22" s="40">
        <f t="shared" si="2"/>
        <v>0.67500000000000004</v>
      </c>
      <c r="V22" s="22">
        <v>404</v>
      </c>
      <c r="W22" s="22" t="s">
        <v>94</v>
      </c>
      <c r="X22" s="22" t="s">
        <v>95</v>
      </c>
      <c r="Y22" s="72">
        <v>965</v>
      </c>
      <c r="Z22" s="41"/>
      <c r="AA22" s="1" t="s">
        <v>96</v>
      </c>
      <c r="AB22" s="28" t="s">
        <v>97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22</v>
      </c>
      <c r="E23" s="27">
        <v>33</v>
      </c>
      <c r="F23" s="27">
        <v>3</v>
      </c>
      <c r="G23" s="27">
        <v>8</v>
      </c>
      <c r="H23" s="27"/>
      <c r="I23" s="27"/>
      <c r="J23" s="27">
        <v>0</v>
      </c>
      <c r="K23" s="27">
        <v>0</v>
      </c>
      <c r="L23" s="27">
        <v>1</v>
      </c>
      <c r="M23" s="27">
        <v>0</v>
      </c>
      <c r="N23" s="27">
        <f>SUM(L23:M23)</f>
        <v>1</v>
      </c>
      <c r="O23" s="39">
        <v>4</v>
      </c>
      <c r="P23" s="39">
        <v>1</v>
      </c>
      <c r="Q23" s="39">
        <v>2</v>
      </c>
      <c r="R23" s="39">
        <v>3</v>
      </c>
      <c r="S23" s="39">
        <v>0</v>
      </c>
      <c r="T23" s="27">
        <f t="shared" si="1"/>
        <v>6</v>
      </c>
      <c r="U23" s="40">
        <f t="shared" si="2"/>
        <v>0.42424242424242425</v>
      </c>
      <c r="V23" s="22">
        <v>404</v>
      </c>
      <c r="W23" s="22" t="s">
        <v>94</v>
      </c>
      <c r="X23" s="22" t="s">
        <v>95</v>
      </c>
      <c r="Y23" s="72">
        <v>965</v>
      </c>
      <c r="Z23" s="41"/>
      <c r="AA23" s="1" t="s">
        <v>96</v>
      </c>
      <c r="AB23" s="28" t="s">
        <v>97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42</v>
      </c>
      <c r="E24" s="27">
        <v>15</v>
      </c>
      <c r="F24" s="27">
        <v>3</v>
      </c>
      <c r="G24" s="27">
        <v>5</v>
      </c>
      <c r="H24" s="27"/>
      <c r="I24" s="27"/>
      <c r="J24" s="27">
        <v>0</v>
      </c>
      <c r="K24" s="27">
        <v>0</v>
      </c>
      <c r="L24" s="27">
        <v>0</v>
      </c>
      <c r="M24" s="27">
        <v>1</v>
      </c>
      <c r="N24" s="27">
        <f>SUM(L24:M24)</f>
        <v>1</v>
      </c>
      <c r="O24" s="39">
        <v>2</v>
      </c>
      <c r="P24" s="39">
        <v>3</v>
      </c>
      <c r="Q24" s="39">
        <v>1</v>
      </c>
      <c r="R24" s="39">
        <v>4</v>
      </c>
      <c r="S24" s="39">
        <v>1</v>
      </c>
      <c r="T24" s="27">
        <f t="shared" si="1"/>
        <v>6</v>
      </c>
      <c r="U24" s="40">
        <f t="shared" si="2"/>
        <v>0.53333333333333333</v>
      </c>
      <c r="V24" s="22">
        <v>404</v>
      </c>
      <c r="W24" s="22" t="s">
        <v>94</v>
      </c>
      <c r="X24" s="22" t="s">
        <v>95</v>
      </c>
      <c r="Y24" s="72">
        <v>965</v>
      </c>
      <c r="Z24" s="41"/>
      <c r="AA24" s="1" t="s">
        <v>96</v>
      </c>
      <c r="AB24" s="28" t="s">
        <v>97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92</v>
      </c>
      <c r="H25" s="44">
        <f t="shared" si="3"/>
        <v>0</v>
      </c>
      <c r="I25" s="44">
        <f t="shared" si="3"/>
        <v>2</v>
      </c>
      <c r="J25" s="44">
        <f t="shared" si="3"/>
        <v>4</v>
      </c>
      <c r="K25" s="44">
        <f t="shared" si="3"/>
        <v>11</v>
      </c>
      <c r="L25" s="44">
        <f t="shared" si="3"/>
        <v>15</v>
      </c>
      <c r="M25" s="44">
        <f t="shared" si="3"/>
        <v>32</v>
      </c>
      <c r="N25" s="44">
        <f t="shared" si="3"/>
        <v>47</v>
      </c>
      <c r="O25" s="44">
        <f t="shared" si="3"/>
        <v>23</v>
      </c>
      <c r="P25" s="44">
        <f t="shared" si="3"/>
        <v>20</v>
      </c>
      <c r="Q25" s="44">
        <f t="shared" si="3"/>
        <v>11</v>
      </c>
      <c r="R25" s="44">
        <f t="shared" si="3"/>
        <v>21</v>
      </c>
      <c r="S25" s="44">
        <f t="shared" si="3"/>
        <v>2</v>
      </c>
      <c r="T25" s="44">
        <f t="shared" si="3"/>
        <v>88</v>
      </c>
      <c r="U25" s="45">
        <f>((T25+Q25+N25-R25)+(O25*2))/E25</f>
        <v>0.71250000000000002</v>
      </c>
      <c r="V25" s="46">
        <v>404</v>
      </c>
      <c r="W25" s="46" t="s">
        <v>94</v>
      </c>
      <c r="X25" s="46" t="s">
        <v>95</v>
      </c>
      <c r="Y25" s="73">
        <v>965</v>
      </c>
      <c r="Z25" s="47"/>
      <c r="AA25" s="43" t="s">
        <v>96</v>
      </c>
      <c r="AB25" s="75" t="s">
        <v>97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0.45652173913043476</v>
      </c>
      <c r="H26" s="27"/>
      <c r="I26" s="1"/>
      <c r="J26" s="48" t="s">
        <v>42</v>
      </c>
      <c r="K26" s="50">
        <f>J25/K25</f>
        <v>0.36363636363636365</v>
      </c>
      <c r="L26" s="1"/>
      <c r="M26" s="39" t="s">
        <v>43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80</v>
      </c>
      <c r="D35" s="38">
        <v>34</v>
      </c>
      <c r="E35" s="27">
        <v>11</v>
      </c>
      <c r="F35" s="27">
        <v>4</v>
      </c>
      <c r="G35" s="27">
        <v>6</v>
      </c>
      <c r="H35" s="27"/>
      <c r="I35" s="27"/>
      <c r="J35" s="27">
        <v>0</v>
      </c>
      <c r="K35" s="27">
        <v>2</v>
      </c>
      <c r="L35" s="27">
        <v>1</v>
      </c>
      <c r="M35" s="27">
        <v>2</v>
      </c>
      <c r="N35" s="27">
        <f t="shared" ref="N35:N46" si="4">SUM(L35:M35)</f>
        <v>3</v>
      </c>
      <c r="O35" s="27">
        <v>1</v>
      </c>
      <c r="P35" s="39">
        <v>1</v>
      </c>
      <c r="Q35" s="27">
        <v>0</v>
      </c>
      <c r="R35" s="27">
        <v>0</v>
      </c>
      <c r="S35" s="27">
        <v>1</v>
      </c>
      <c r="T35" s="27">
        <f t="shared" ref="T35:T46" si="5">(H35*3)+((F35-H35)*2)+J35</f>
        <v>8</v>
      </c>
      <c r="U35" s="40">
        <f t="shared" ref="U35:U46" si="6">IFERROR(((T35+Q35+N35-R35)+(O35*2))/E35,"")</f>
        <v>1.1818181818181819</v>
      </c>
      <c r="V35" s="22">
        <v>404</v>
      </c>
      <c r="W35" s="22" t="s">
        <v>81</v>
      </c>
      <c r="X35" s="22" t="s">
        <v>82</v>
      </c>
      <c r="Y35" s="72">
        <v>965</v>
      </c>
      <c r="Z35" s="41"/>
      <c r="AA35" s="1" t="s">
        <v>83</v>
      </c>
      <c r="AB35" s="28" t="s">
        <v>84</v>
      </c>
    </row>
    <row r="36" spans="1:28" x14ac:dyDescent="0.3">
      <c r="A36" s="1" t="s">
        <v>46</v>
      </c>
      <c r="B36" s="1" t="s">
        <v>71</v>
      </c>
      <c r="C36" s="27" t="s">
        <v>85</v>
      </c>
      <c r="D36" s="38">
        <v>11</v>
      </c>
      <c r="E36" s="27">
        <v>19</v>
      </c>
      <c r="F36" s="27">
        <v>4</v>
      </c>
      <c r="G36" s="27">
        <v>9</v>
      </c>
      <c r="H36" s="27"/>
      <c r="I36" s="27"/>
      <c r="J36" s="27">
        <v>4</v>
      </c>
      <c r="K36" s="27">
        <v>5</v>
      </c>
      <c r="L36" s="27">
        <v>2</v>
      </c>
      <c r="M36" s="27">
        <v>1</v>
      </c>
      <c r="N36" s="27">
        <f t="shared" si="4"/>
        <v>3</v>
      </c>
      <c r="O36" s="39">
        <v>0</v>
      </c>
      <c r="P36" s="39">
        <v>2</v>
      </c>
      <c r="Q36" s="39">
        <v>2</v>
      </c>
      <c r="R36" s="39">
        <v>1</v>
      </c>
      <c r="S36" s="39">
        <v>1</v>
      </c>
      <c r="T36" s="39">
        <f t="shared" si="5"/>
        <v>12</v>
      </c>
      <c r="U36" s="40">
        <f t="shared" si="6"/>
        <v>0.84210526315789469</v>
      </c>
      <c r="V36" s="22">
        <v>404</v>
      </c>
      <c r="W36" s="22" t="s">
        <v>81</v>
      </c>
      <c r="X36" s="22" t="s">
        <v>82</v>
      </c>
      <c r="Y36" s="72">
        <v>965</v>
      </c>
      <c r="Z36" s="41"/>
      <c r="AA36" s="1" t="s">
        <v>83</v>
      </c>
      <c r="AB36" s="28" t="s">
        <v>84</v>
      </c>
    </row>
    <row r="37" spans="1:28" x14ac:dyDescent="0.3">
      <c r="A37" s="1" t="s">
        <v>46</v>
      </c>
      <c r="B37" s="1" t="s">
        <v>71</v>
      </c>
      <c r="C37" s="27" t="s">
        <v>86</v>
      </c>
      <c r="D37" s="38">
        <v>30</v>
      </c>
      <c r="E37" s="27">
        <v>15</v>
      </c>
      <c r="F37" s="27">
        <v>0</v>
      </c>
      <c r="G37" s="27">
        <v>4</v>
      </c>
      <c r="H37" s="27"/>
      <c r="I37" s="27"/>
      <c r="J37" s="27">
        <v>0</v>
      </c>
      <c r="K37" s="27">
        <v>0</v>
      </c>
      <c r="L37" s="27">
        <v>2</v>
      </c>
      <c r="M37" s="27">
        <v>2</v>
      </c>
      <c r="N37" s="27">
        <f t="shared" si="4"/>
        <v>4</v>
      </c>
      <c r="O37" s="39">
        <v>1</v>
      </c>
      <c r="P37" s="39">
        <v>0</v>
      </c>
      <c r="Q37" s="39">
        <v>0</v>
      </c>
      <c r="R37" s="39">
        <v>0</v>
      </c>
      <c r="S37" s="39">
        <v>1</v>
      </c>
      <c r="T37" s="39">
        <f t="shared" si="5"/>
        <v>0</v>
      </c>
      <c r="U37" s="40">
        <f t="shared" si="6"/>
        <v>0.4</v>
      </c>
      <c r="V37" s="22">
        <v>404</v>
      </c>
      <c r="W37" s="22" t="s">
        <v>81</v>
      </c>
      <c r="X37" s="22" t="s">
        <v>82</v>
      </c>
      <c r="Y37" s="72">
        <v>965</v>
      </c>
      <c r="Z37" s="41"/>
      <c r="AA37" s="1" t="s">
        <v>83</v>
      </c>
      <c r="AB37" s="28" t="s">
        <v>84</v>
      </c>
    </row>
    <row r="38" spans="1:28" x14ac:dyDescent="0.3">
      <c r="A38" s="1" t="s">
        <v>46</v>
      </c>
      <c r="B38" s="1" t="s">
        <v>71</v>
      </c>
      <c r="C38" s="27" t="s">
        <v>87</v>
      </c>
      <c r="D38" s="38">
        <v>22</v>
      </c>
      <c r="E38" s="27">
        <v>32</v>
      </c>
      <c r="F38" s="27">
        <v>1</v>
      </c>
      <c r="G38" s="27">
        <v>9</v>
      </c>
      <c r="H38" s="27"/>
      <c r="I38" s="27"/>
      <c r="J38" s="27">
        <v>2</v>
      </c>
      <c r="K38" s="27">
        <v>2</v>
      </c>
      <c r="L38" s="27">
        <v>2</v>
      </c>
      <c r="M38" s="27">
        <v>1</v>
      </c>
      <c r="N38" s="27">
        <f t="shared" si="4"/>
        <v>3</v>
      </c>
      <c r="O38" s="39">
        <v>0</v>
      </c>
      <c r="P38" s="39">
        <v>1</v>
      </c>
      <c r="Q38" s="39">
        <v>3</v>
      </c>
      <c r="R38" s="39">
        <v>1</v>
      </c>
      <c r="S38" s="39">
        <v>0</v>
      </c>
      <c r="T38" s="39">
        <f t="shared" si="5"/>
        <v>4</v>
      </c>
      <c r="U38" s="40">
        <f t="shared" si="6"/>
        <v>0.28125</v>
      </c>
      <c r="V38" s="22">
        <v>404</v>
      </c>
      <c r="W38" s="22" t="s">
        <v>81</v>
      </c>
      <c r="X38" s="22" t="s">
        <v>82</v>
      </c>
      <c r="Y38" s="72">
        <v>965</v>
      </c>
      <c r="Z38" s="41"/>
      <c r="AA38" s="1" t="s">
        <v>83</v>
      </c>
      <c r="AB38" s="28" t="s">
        <v>84</v>
      </c>
    </row>
    <row r="39" spans="1:28" x14ac:dyDescent="0.3">
      <c r="A39" s="1" t="s">
        <v>46</v>
      </c>
      <c r="B39" s="1" t="s">
        <v>71</v>
      </c>
      <c r="C39" s="27" t="s">
        <v>88</v>
      </c>
      <c r="D39" s="38">
        <v>20</v>
      </c>
      <c r="E39" s="27">
        <v>20</v>
      </c>
      <c r="F39" s="27">
        <v>1</v>
      </c>
      <c r="G39" s="27">
        <v>5</v>
      </c>
      <c r="H39" s="27"/>
      <c r="I39" s="27"/>
      <c r="J39" s="27">
        <v>2</v>
      </c>
      <c r="K39" s="27">
        <v>2</v>
      </c>
      <c r="L39" s="27">
        <v>3</v>
      </c>
      <c r="M39" s="27">
        <v>1</v>
      </c>
      <c r="N39" s="27">
        <f t="shared" si="4"/>
        <v>4</v>
      </c>
      <c r="O39" s="39">
        <v>0</v>
      </c>
      <c r="P39" s="39">
        <v>2</v>
      </c>
      <c r="Q39" s="39">
        <v>0</v>
      </c>
      <c r="R39" s="39">
        <v>1</v>
      </c>
      <c r="S39" s="39">
        <v>1</v>
      </c>
      <c r="T39" s="39">
        <f t="shared" si="5"/>
        <v>4</v>
      </c>
      <c r="U39" s="40">
        <f t="shared" si="6"/>
        <v>0.35</v>
      </c>
      <c r="V39" s="22">
        <v>404</v>
      </c>
      <c r="W39" s="22" t="s">
        <v>81</v>
      </c>
      <c r="X39" s="22" t="s">
        <v>82</v>
      </c>
      <c r="Y39" s="72">
        <v>965</v>
      </c>
      <c r="Z39" s="41"/>
      <c r="AA39" s="1" t="s">
        <v>83</v>
      </c>
      <c r="AB39" s="28" t="s">
        <v>84</v>
      </c>
    </row>
    <row r="40" spans="1:28" x14ac:dyDescent="0.3">
      <c r="A40" s="1" t="s">
        <v>46</v>
      </c>
      <c r="B40" s="1" t="s">
        <v>71</v>
      </c>
      <c r="C40" s="27" t="s">
        <v>89</v>
      </c>
      <c r="D40" s="38">
        <v>32</v>
      </c>
      <c r="E40" s="27">
        <v>12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0</v>
      </c>
      <c r="R40" s="39">
        <v>1</v>
      </c>
      <c r="S40" s="39">
        <v>0</v>
      </c>
      <c r="T40" s="39">
        <f t="shared" si="5"/>
        <v>0</v>
      </c>
      <c r="U40" s="103">
        <f t="shared" si="6"/>
        <v>-8.3333333333333329E-2</v>
      </c>
      <c r="V40" s="22">
        <v>404</v>
      </c>
      <c r="W40" s="22" t="s">
        <v>81</v>
      </c>
      <c r="X40" s="22" t="s">
        <v>82</v>
      </c>
      <c r="Y40" s="72">
        <v>965</v>
      </c>
      <c r="Z40" s="41"/>
      <c r="AA40" s="1" t="s">
        <v>83</v>
      </c>
      <c r="AB40" s="28" t="s">
        <v>84</v>
      </c>
    </row>
    <row r="41" spans="1:28" x14ac:dyDescent="0.3">
      <c r="A41" s="1" t="s">
        <v>46</v>
      </c>
      <c r="B41" s="1" t="s">
        <v>71</v>
      </c>
      <c r="C41" s="27" t="s">
        <v>90</v>
      </c>
      <c r="D41" s="38">
        <v>42</v>
      </c>
      <c r="E41" s="27">
        <v>23</v>
      </c>
      <c r="F41" s="27">
        <v>2</v>
      </c>
      <c r="G41" s="27">
        <v>10</v>
      </c>
      <c r="H41" s="27"/>
      <c r="I41" s="27"/>
      <c r="J41" s="27">
        <v>0</v>
      </c>
      <c r="K41" s="27">
        <v>0</v>
      </c>
      <c r="L41" s="27">
        <v>1</v>
      </c>
      <c r="M41" s="27">
        <v>2</v>
      </c>
      <c r="N41" s="27">
        <f t="shared" si="4"/>
        <v>3</v>
      </c>
      <c r="O41" s="39">
        <v>0</v>
      </c>
      <c r="P41" s="39">
        <v>3</v>
      </c>
      <c r="Q41" s="39">
        <v>0</v>
      </c>
      <c r="R41" s="39">
        <v>1</v>
      </c>
      <c r="S41" s="39">
        <v>0</v>
      </c>
      <c r="T41" s="39">
        <f t="shared" si="5"/>
        <v>4</v>
      </c>
      <c r="U41" s="40">
        <f t="shared" si="6"/>
        <v>0.2608695652173913</v>
      </c>
      <c r="V41" s="22">
        <v>404</v>
      </c>
      <c r="W41" s="22" t="s">
        <v>81</v>
      </c>
      <c r="X41" s="22" t="s">
        <v>82</v>
      </c>
      <c r="Y41" s="72">
        <v>965</v>
      </c>
      <c r="Z41" s="41"/>
      <c r="AA41" s="1" t="s">
        <v>83</v>
      </c>
      <c r="AB41" s="28" t="s">
        <v>84</v>
      </c>
    </row>
    <row r="42" spans="1:28" x14ac:dyDescent="0.3">
      <c r="A42" s="1" t="s">
        <v>46</v>
      </c>
      <c r="B42" s="1" t="s">
        <v>71</v>
      </c>
      <c r="C42" s="27" t="s">
        <v>91</v>
      </c>
      <c r="D42" s="38">
        <v>15</v>
      </c>
      <c r="E42" s="27">
        <v>35</v>
      </c>
      <c r="F42" s="27">
        <v>3</v>
      </c>
      <c r="G42" s="27">
        <v>10</v>
      </c>
      <c r="H42" s="27"/>
      <c r="I42" s="27"/>
      <c r="J42" s="27">
        <v>5</v>
      </c>
      <c r="K42" s="27">
        <v>6</v>
      </c>
      <c r="L42" s="27">
        <v>3</v>
      </c>
      <c r="M42" s="27">
        <v>3</v>
      </c>
      <c r="N42" s="27">
        <f t="shared" si="4"/>
        <v>6</v>
      </c>
      <c r="O42" s="39">
        <v>0</v>
      </c>
      <c r="P42" s="39">
        <v>2</v>
      </c>
      <c r="Q42" s="39">
        <v>0</v>
      </c>
      <c r="R42" s="39">
        <v>0</v>
      </c>
      <c r="S42" s="39">
        <v>0</v>
      </c>
      <c r="T42" s="39">
        <f t="shared" si="5"/>
        <v>11</v>
      </c>
      <c r="U42" s="40">
        <f t="shared" si="6"/>
        <v>0.48571428571428571</v>
      </c>
      <c r="V42" s="22">
        <v>404</v>
      </c>
      <c r="W42" s="22" t="s">
        <v>81</v>
      </c>
      <c r="X42" s="22" t="s">
        <v>82</v>
      </c>
      <c r="Y42" s="72">
        <v>965</v>
      </c>
      <c r="Z42" s="41"/>
      <c r="AA42" s="1" t="s">
        <v>83</v>
      </c>
      <c r="AB42" s="28" t="s">
        <v>84</v>
      </c>
    </row>
    <row r="43" spans="1:28" x14ac:dyDescent="0.3">
      <c r="A43" s="1" t="s">
        <v>46</v>
      </c>
      <c r="B43" s="1" t="s">
        <v>71</v>
      </c>
      <c r="C43" s="27" t="s">
        <v>92</v>
      </c>
      <c r="D43" s="38">
        <v>10</v>
      </c>
      <c r="E43" s="27">
        <v>40</v>
      </c>
      <c r="F43" s="27">
        <v>10</v>
      </c>
      <c r="G43" s="27">
        <v>22</v>
      </c>
      <c r="H43" s="27">
        <v>0</v>
      </c>
      <c r="I43" s="27">
        <v>1</v>
      </c>
      <c r="J43" s="27">
        <v>4</v>
      </c>
      <c r="K43" s="27">
        <v>4</v>
      </c>
      <c r="L43" s="27">
        <v>2</v>
      </c>
      <c r="M43" s="27">
        <v>8</v>
      </c>
      <c r="N43" s="27">
        <f t="shared" si="4"/>
        <v>10</v>
      </c>
      <c r="O43" s="39">
        <v>8</v>
      </c>
      <c r="P43" s="39">
        <v>5</v>
      </c>
      <c r="Q43" s="39">
        <v>3</v>
      </c>
      <c r="R43" s="39">
        <v>3</v>
      </c>
      <c r="S43" s="39">
        <v>0</v>
      </c>
      <c r="T43" s="39">
        <f t="shared" si="5"/>
        <v>24</v>
      </c>
      <c r="U43" s="40">
        <f t="shared" si="6"/>
        <v>1.25</v>
      </c>
      <c r="V43" s="22">
        <v>404</v>
      </c>
      <c r="W43" s="22" t="s">
        <v>81</v>
      </c>
      <c r="X43" s="22" t="s">
        <v>82</v>
      </c>
      <c r="Y43" s="72">
        <v>965</v>
      </c>
      <c r="Z43" s="41"/>
      <c r="AA43" s="1" t="s">
        <v>83</v>
      </c>
      <c r="AB43" s="28" t="s">
        <v>84</v>
      </c>
    </row>
    <row r="44" spans="1:28" x14ac:dyDescent="0.3">
      <c r="A44" s="1" t="s">
        <v>46</v>
      </c>
      <c r="B44" s="1" t="s">
        <v>71</v>
      </c>
      <c r="C44" s="27" t="s">
        <v>101</v>
      </c>
      <c r="D44" s="38">
        <v>33</v>
      </c>
      <c r="E44" s="27" t="s">
        <v>490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/>
      <c r="V44" s="22">
        <v>404</v>
      </c>
      <c r="W44" s="22" t="s">
        <v>81</v>
      </c>
      <c r="X44" s="22" t="s">
        <v>82</v>
      </c>
      <c r="Y44" s="72">
        <v>965</v>
      </c>
      <c r="Z44" s="41"/>
      <c r="AA44" s="1" t="s">
        <v>83</v>
      </c>
      <c r="AB44" s="28" t="s">
        <v>84</v>
      </c>
    </row>
    <row r="45" spans="1:28" x14ac:dyDescent="0.3">
      <c r="A45" s="1" t="s">
        <v>46</v>
      </c>
      <c r="B45" s="1" t="s">
        <v>71</v>
      </c>
      <c r="C45" s="27" t="s">
        <v>125</v>
      </c>
      <c r="D45" s="38">
        <v>24</v>
      </c>
      <c r="E45" s="27" t="s">
        <v>502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404</v>
      </c>
      <c r="W45" s="22" t="s">
        <v>81</v>
      </c>
      <c r="X45" s="22" t="s">
        <v>82</v>
      </c>
      <c r="Y45" s="72">
        <v>965</v>
      </c>
      <c r="Z45" s="41"/>
      <c r="AA45" s="1" t="s">
        <v>83</v>
      </c>
      <c r="AB45" s="28" t="s">
        <v>84</v>
      </c>
    </row>
    <row r="46" spans="1:28" x14ac:dyDescent="0.3">
      <c r="A46" s="1" t="s">
        <v>46</v>
      </c>
      <c r="B46" s="1" t="s">
        <v>71</v>
      </c>
      <c r="C46" s="27" t="s">
        <v>93</v>
      </c>
      <c r="D46" s="38">
        <v>35</v>
      </c>
      <c r="E46" s="27">
        <v>33</v>
      </c>
      <c r="F46" s="27">
        <v>2</v>
      </c>
      <c r="G46" s="27">
        <v>5</v>
      </c>
      <c r="H46" s="27"/>
      <c r="I46" s="27"/>
      <c r="J46" s="27">
        <v>0</v>
      </c>
      <c r="K46" s="27">
        <v>0</v>
      </c>
      <c r="L46" s="27">
        <v>2</v>
      </c>
      <c r="M46" s="27">
        <v>1</v>
      </c>
      <c r="N46" s="27">
        <f t="shared" si="4"/>
        <v>3</v>
      </c>
      <c r="O46" s="39">
        <v>0</v>
      </c>
      <c r="P46" s="39">
        <v>1</v>
      </c>
      <c r="Q46" s="39">
        <v>3</v>
      </c>
      <c r="R46" s="39">
        <v>1</v>
      </c>
      <c r="S46" s="39">
        <v>2</v>
      </c>
      <c r="T46" s="39">
        <f t="shared" si="5"/>
        <v>4</v>
      </c>
      <c r="U46" s="40">
        <f t="shared" si="6"/>
        <v>0.27272727272727271</v>
      </c>
      <c r="V46" s="22">
        <v>404</v>
      </c>
      <c r="W46" s="22" t="s">
        <v>81</v>
      </c>
      <c r="X46" s="22" t="s">
        <v>82</v>
      </c>
      <c r="Y46" s="72">
        <v>965</v>
      </c>
      <c r="Z46" s="41"/>
      <c r="AA46" s="1" t="s">
        <v>83</v>
      </c>
      <c r="AB46" s="28" t="s">
        <v>84</v>
      </c>
    </row>
    <row r="47" spans="1:28" x14ac:dyDescent="0.3">
      <c r="A47" s="1" t="s">
        <v>46</v>
      </c>
      <c r="B47" s="1" t="s">
        <v>71</v>
      </c>
      <c r="C47" s="27" t="s">
        <v>102</v>
      </c>
      <c r="D47" s="38">
        <v>40</v>
      </c>
      <c r="E47" s="27" t="s">
        <v>490</v>
      </c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39"/>
      <c r="U47" s="40"/>
      <c r="V47" s="22">
        <v>404</v>
      </c>
      <c r="W47" s="22" t="s">
        <v>81</v>
      </c>
      <c r="X47" s="22" t="s">
        <v>82</v>
      </c>
      <c r="Y47" s="72">
        <v>965</v>
      </c>
      <c r="Z47" s="41"/>
      <c r="AA47" s="1" t="s">
        <v>83</v>
      </c>
      <c r="AB47" s="28" t="s">
        <v>84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7">SUM(E35:E46)</f>
        <v>240</v>
      </c>
      <c r="F48" s="44">
        <f t="shared" si="7"/>
        <v>27</v>
      </c>
      <c r="G48" s="44">
        <f t="shared" si="7"/>
        <v>81</v>
      </c>
      <c r="H48" s="44">
        <f t="shared" si="7"/>
        <v>0</v>
      </c>
      <c r="I48" s="44">
        <f t="shared" si="7"/>
        <v>1</v>
      </c>
      <c r="J48" s="44">
        <f t="shared" si="7"/>
        <v>17</v>
      </c>
      <c r="K48" s="44">
        <f t="shared" si="7"/>
        <v>21</v>
      </c>
      <c r="L48" s="44">
        <f t="shared" si="7"/>
        <v>18</v>
      </c>
      <c r="M48" s="44">
        <f t="shared" si="7"/>
        <v>21</v>
      </c>
      <c r="N48" s="44">
        <f t="shared" si="7"/>
        <v>39</v>
      </c>
      <c r="O48" s="44">
        <f t="shared" si="7"/>
        <v>10</v>
      </c>
      <c r="P48" s="44">
        <f t="shared" si="7"/>
        <v>17</v>
      </c>
      <c r="Q48" s="44">
        <f t="shared" si="7"/>
        <v>11</v>
      </c>
      <c r="R48" s="44">
        <f t="shared" si="7"/>
        <v>9</v>
      </c>
      <c r="S48" s="44">
        <f t="shared" si="7"/>
        <v>6</v>
      </c>
      <c r="T48" s="44">
        <f t="shared" si="7"/>
        <v>71</v>
      </c>
      <c r="U48" s="45">
        <f>((T48+Q48+N48-R48)+(O48*2))/E48</f>
        <v>0.55000000000000004</v>
      </c>
      <c r="V48" s="46">
        <v>404</v>
      </c>
      <c r="W48" s="46" t="s">
        <v>81</v>
      </c>
      <c r="X48" s="46" t="s">
        <v>82</v>
      </c>
      <c r="Y48" s="73">
        <v>965</v>
      </c>
      <c r="Z48" s="47"/>
      <c r="AA48" s="43" t="s">
        <v>83</v>
      </c>
      <c r="AB48" s="75" t="s">
        <v>84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0.33333333333333331</v>
      </c>
      <c r="H49" s="27"/>
      <c r="I49" s="1"/>
      <c r="J49" s="48" t="s">
        <v>42</v>
      </c>
      <c r="K49" s="50">
        <f>J48/K48</f>
        <v>0.80952380952380953</v>
      </c>
      <c r="L49" s="1"/>
      <c r="M49" s="39" t="s">
        <v>43</v>
      </c>
      <c r="N49" s="51">
        <v>10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B51" s="79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2BBA-1BD9-41C8-AAC6-A225872F57B9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173</v>
      </c>
      <c r="K4" s="16" t="s">
        <v>45</v>
      </c>
      <c r="L4" s="17"/>
      <c r="M4" s="18"/>
      <c r="N4" s="19">
        <v>26</v>
      </c>
      <c r="O4" s="19">
        <v>31</v>
      </c>
      <c r="P4" s="19">
        <v>23</v>
      </c>
      <c r="Q4" s="19">
        <v>36</v>
      </c>
      <c r="R4" s="20"/>
      <c r="S4" s="21">
        <f>SUM(N4:R4)</f>
        <v>116</v>
      </c>
      <c r="T4" s="22">
        <v>410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174</v>
      </c>
      <c r="K5" s="16" t="s">
        <v>74</v>
      </c>
      <c r="L5" s="17"/>
      <c r="M5" s="18"/>
      <c r="N5" s="19">
        <v>17</v>
      </c>
      <c r="O5" s="19">
        <v>26</v>
      </c>
      <c r="P5" s="19">
        <v>28</v>
      </c>
      <c r="Q5" s="19">
        <v>34</v>
      </c>
      <c r="R5" s="20"/>
      <c r="S5" s="21">
        <f>SUM(N5:R5)</f>
        <v>105</v>
      </c>
      <c r="T5" s="22">
        <v>410</v>
      </c>
      <c r="U5" s="1"/>
      <c r="V5" s="1"/>
      <c r="W5" s="1"/>
    </row>
    <row r="6" spans="1:28" x14ac:dyDescent="0.3">
      <c r="C6" s="23">
        <v>1832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119</v>
      </c>
      <c r="D7" s="7" t="s">
        <v>8</v>
      </c>
      <c r="G7" s="1"/>
      <c r="S7" s="1"/>
      <c r="T7" s="25" t="s">
        <v>9</v>
      </c>
      <c r="U7" s="1"/>
      <c r="V7" s="26">
        <v>410</v>
      </c>
      <c r="W7" s="1"/>
    </row>
    <row r="8" spans="1:28" x14ac:dyDescent="0.3">
      <c r="B8" s="1"/>
      <c r="C8" s="24" t="s">
        <v>127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0.10972222222222222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34</v>
      </c>
      <c r="E13" s="27">
        <v>24</v>
      </c>
      <c r="F13" s="27">
        <v>1</v>
      </c>
      <c r="G13" s="27">
        <v>6</v>
      </c>
      <c r="H13" s="27"/>
      <c r="I13" s="27"/>
      <c r="J13" s="27">
        <v>4</v>
      </c>
      <c r="K13" s="27">
        <v>9</v>
      </c>
      <c r="L13" s="27">
        <v>1</v>
      </c>
      <c r="M13" s="27">
        <v>5</v>
      </c>
      <c r="N13" s="27">
        <f>SUM(L13:M13)</f>
        <v>6</v>
      </c>
      <c r="O13" s="27">
        <v>1</v>
      </c>
      <c r="P13" s="39">
        <v>1</v>
      </c>
      <c r="Q13" s="27">
        <v>1</v>
      </c>
      <c r="R13" s="27">
        <v>0</v>
      </c>
      <c r="S13" s="27">
        <v>2</v>
      </c>
      <c r="T13" s="27">
        <f>(H13*3)+((F13-H13)*2)+J13</f>
        <v>6</v>
      </c>
      <c r="U13" s="40">
        <f>IFERROR(((T13+Q13+N13-R13)+(O13*2))/E13,"")</f>
        <v>0.625</v>
      </c>
      <c r="V13" s="22">
        <v>410</v>
      </c>
      <c r="W13" s="22" t="s">
        <v>94</v>
      </c>
      <c r="X13" s="22" t="s">
        <v>95</v>
      </c>
      <c r="Y13" s="72">
        <v>1832</v>
      </c>
      <c r="Z13" s="41"/>
      <c r="AA13" s="1" t="s">
        <v>96</v>
      </c>
      <c r="AB13" s="28" t="s">
        <v>175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43</v>
      </c>
      <c r="F14" s="27">
        <v>7</v>
      </c>
      <c r="G14" s="27">
        <v>12</v>
      </c>
      <c r="H14" s="27"/>
      <c r="I14" s="27"/>
      <c r="J14" s="27">
        <v>14</v>
      </c>
      <c r="K14" s="27">
        <v>15</v>
      </c>
      <c r="L14" s="27">
        <v>3</v>
      </c>
      <c r="M14" s="27">
        <v>2</v>
      </c>
      <c r="N14" s="27">
        <f t="shared" ref="N14:N19" si="0">SUM(L14:M14)</f>
        <v>5</v>
      </c>
      <c r="O14" s="39">
        <v>2</v>
      </c>
      <c r="P14" s="39">
        <v>3</v>
      </c>
      <c r="Q14" s="39">
        <v>1</v>
      </c>
      <c r="R14" s="39">
        <v>4</v>
      </c>
      <c r="S14" s="39">
        <v>0</v>
      </c>
      <c r="T14" s="39">
        <f t="shared" ref="T14:T19" si="1">(H14*3)+((F14-H14)*2)+J14</f>
        <v>28</v>
      </c>
      <c r="U14" s="40">
        <f t="shared" ref="U14:U24" si="2">IFERROR(((T14+Q14+N14-R14)+(O14*2))/E14,"")</f>
        <v>0.79069767441860461</v>
      </c>
      <c r="V14" s="22">
        <v>410</v>
      </c>
      <c r="W14" s="22" t="s">
        <v>94</v>
      </c>
      <c r="X14" s="22" t="s">
        <v>95</v>
      </c>
      <c r="Y14" s="72">
        <v>1832</v>
      </c>
      <c r="Z14" s="41"/>
      <c r="AA14" s="1" t="s">
        <v>96</v>
      </c>
      <c r="AB14" s="28" t="s">
        <v>175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32</v>
      </c>
      <c r="E15" s="27">
        <v>2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1</v>
      </c>
      <c r="S15" s="39">
        <v>0</v>
      </c>
      <c r="T15" s="39">
        <f t="shared" si="1"/>
        <v>0</v>
      </c>
      <c r="U15" s="103">
        <f t="shared" si="2"/>
        <v>-0.5</v>
      </c>
      <c r="V15" s="22">
        <v>410</v>
      </c>
      <c r="W15" s="22" t="s">
        <v>94</v>
      </c>
      <c r="X15" s="22" t="s">
        <v>95</v>
      </c>
      <c r="Y15" s="72">
        <v>1832</v>
      </c>
      <c r="Z15" s="41"/>
      <c r="AA15" s="1" t="s">
        <v>96</v>
      </c>
      <c r="AB15" s="28" t="s">
        <v>175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14</v>
      </c>
      <c r="E16" s="27">
        <v>12</v>
      </c>
      <c r="F16" s="27">
        <v>4</v>
      </c>
      <c r="G16" s="27">
        <v>7</v>
      </c>
      <c r="H16" s="27"/>
      <c r="I16" s="27"/>
      <c r="J16" s="27">
        <v>3</v>
      </c>
      <c r="K16" s="27">
        <v>8</v>
      </c>
      <c r="L16" s="27">
        <v>1</v>
      </c>
      <c r="M16" s="27">
        <v>1</v>
      </c>
      <c r="N16" s="27">
        <f t="shared" si="0"/>
        <v>2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39">
        <f t="shared" si="1"/>
        <v>11</v>
      </c>
      <c r="U16" s="40">
        <f t="shared" si="2"/>
        <v>1</v>
      </c>
      <c r="V16" s="22">
        <v>410</v>
      </c>
      <c r="W16" s="22" t="s">
        <v>94</v>
      </c>
      <c r="X16" s="22" t="s">
        <v>95</v>
      </c>
      <c r="Y16" s="72">
        <v>1832</v>
      </c>
      <c r="Z16" s="41"/>
      <c r="AA16" s="1" t="s">
        <v>96</v>
      </c>
      <c r="AB16" s="28" t="s">
        <v>175</v>
      </c>
    </row>
    <row r="17" spans="1:28" x14ac:dyDescent="0.3">
      <c r="A17" s="1" t="s">
        <v>73</v>
      </c>
      <c r="B17" s="1" t="s">
        <v>46</v>
      </c>
      <c r="C17" s="27" t="s">
        <v>51</v>
      </c>
      <c r="D17" s="38">
        <v>30</v>
      </c>
      <c r="E17" s="27">
        <v>5</v>
      </c>
      <c r="F17" s="27">
        <v>0</v>
      </c>
      <c r="G17" s="27">
        <v>1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1</v>
      </c>
      <c r="Q17" s="39">
        <v>0</v>
      </c>
      <c r="R17" s="39">
        <v>3</v>
      </c>
      <c r="S17" s="39">
        <v>0</v>
      </c>
      <c r="T17" s="39">
        <f t="shared" si="1"/>
        <v>0</v>
      </c>
      <c r="U17" s="103">
        <f t="shared" si="2"/>
        <v>-0.4</v>
      </c>
      <c r="V17" s="22">
        <v>410</v>
      </c>
      <c r="W17" s="22" t="s">
        <v>94</v>
      </c>
      <c r="X17" s="22" t="s">
        <v>95</v>
      </c>
      <c r="Y17" s="72">
        <v>1832</v>
      </c>
      <c r="Z17" s="41"/>
      <c r="AA17" s="1" t="s">
        <v>96</v>
      </c>
      <c r="AB17" s="28" t="s">
        <v>175</v>
      </c>
    </row>
    <row r="18" spans="1:28" x14ac:dyDescent="0.3">
      <c r="A18" s="1" t="s">
        <v>73</v>
      </c>
      <c r="B18" s="1" t="s">
        <v>46</v>
      </c>
      <c r="C18" s="27" t="s">
        <v>52</v>
      </c>
      <c r="D18" s="38">
        <v>44</v>
      </c>
      <c r="E18" s="27">
        <v>3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</v>
      </c>
      <c r="V18" s="22">
        <v>410</v>
      </c>
      <c r="W18" s="22" t="s">
        <v>94</v>
      </c>
      <c r="X18" s="22" t="s">
        <v>95</v>
      </c>
      <c r="Y18" s="72">
        <v>1832</v>
      </c>
      <c r="Z18" s="41"/>
      <c r="AA18" s="1" t="s">
        <v>96</v>
      </c>
      <c r="AB18" s="28" t="s">
        <v>175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50</v>
      </c>
      <c r="E19" s="27">
        <v>24</v>
      </c>
      <c r="F19" s="27">
        <v>1</v>
      </c>
      <c r="G19" s="27">
        <v>4</v>
      </c>
      <c r="H19" s="27"/>
      <c r="I19" s="27"/>
      <c r="J19" s="27">
        <v>0</v>
      </c>
      <c r="K19" s="27">
        <v>0</v>
      </c>
      <c r="L19" s="27">
        <v>2</v>
      </c>
      <c r="M19" s="27">
        <v>4</v>
      </c>
      <c r="N19" s="27">
        <f t="shared" si="0"/>
        <v>6</v>
      </c>
      <c r="O19" s="39">
        <v>0</v>
      </c>
      <c r="P19" s="39">
        <v>3</v>
      </c>
      <c r="Q19" s="39">
        <v>2</v>
      </c>
      <c r="R19" s="39">
        <v>4</v>
      </c>
      <c r="S19" s="39">
        <v>3</v>
      </c>
      <c r="T19" s="39">
        <f t="shared" si="1"/>
        <v>2</v>
      </c>
      <c r="U19" s="40">
        <f t="shared" si="2"/>
        <v>0.25</v>
      </c>
      <c r="V19" s="22">
        <v>410</v>
      </c>
      <c r="W19" s="22" t="s">
        <v>94</v>
      </c>
      <c r="X19" s="22" t="s">
        <v>95</v>
      </c>
      <c r="Y19" s="72">
        <v>1832</v>
      </c>
      <c r="Z19" s="41"/>
      <c r="AA19" s="1" t="s">
        <v>96</v>
      </c>
      <c r="AB19" s="28" t="s">
        <v>175</v>
      </c>
    </row>
    <row r="20" spans="1:28" x14ac:dyDescent="0.3">
      <c r="A20" s="1" t="s">
        <v>73</v>
      </c>
      <c r="B20" s="1" t="s">
        <v>46</v>
      </c>
      <c r="C20" s="27" t="s">
        <v>54</v>
      </c>
      <c r="D20" s="38">
        <v>20</v>
      </c>
      <c r="E20" s="27">
        <v>2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39">
        <f>(H20*3)+((F20-H20)*2)+J20</f>
        <v>0</v>
      </c>
      <c r="U20" s="40">
        <f t="shared" si="2"/>
        <v>0</v>
      </c>
      <c r="V20" s="22">
        <v>410</v>
      </c>
      <c r="W20" s="22" t="s">
        <v>94</v>
      </c>
      <c r="X20" s="22" t="s">
        <v>95</v>
      </c>
      <c r="Y20" s="72">
        <v>1832</v>
      </c>
      <c r="Z20" s="41"/>
      <c r="AA20" s="1" t="s">
        <v>96</v>
      </c>
      <c r="AB20" s="28" t="s">
        <v>175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24</v>
      </c>
      <c r="E21" s="27">
        <v>35</v>
      </c>
      <c r="F21" s="27">
        <v>7</v>
      </c>
      <c r="G21" s="27">
        <v>12</v>
      </c>
      <c r="H21" s="27"/>
      <c r="I21" s="27"/>
      <c r="J21" s="27">
        <v>2</v>
      </c>
      <c r="K21" s="27">
        <v>6</v>
      </c>
      <c r="L21" s="27">
        <v>2</v>
      </c>
      <c r="M21" s="27">
        <v>4</v>
      </c>
      <c r="N21" s="27">
        <f>SUM(L21:M21)</f>
        <v>6</v>
      </c>
      <c r="O21" s="39">
        <v>4</v>
      </c>
      <c r="P21" s="39">
        <v>3</v>
      </c>
      <c r="Q21" s="39">
        <v>3</v>
      </c>
      <c r="R21" s="39">
        <v>2</v>
      </c>
      <c r="S21" s="39">
        <v>0</v>
      </c>
      <c r="T21" s="39">
        <f>(H21*3)+((F21-H21)*2)+J21</f>
        <v>16</v>
      </c>
      <c r="U21" s="40">
        <f t="shared" si="2"/>
        <v>0.88571428571428568</v>
      </c>
      <c r="V21" s="22">
        <v>410</v>
      </c>
      <c r="W21" s="22" t="s">
        <v>94</v>
      </c>
      <c r="X21" s="22" t="s">
        <v>95</v>
      </c>
      <c r="Y21" s="72">
        <v>1832</v>
      </c>
      <c r="Z21" s="41"/>
      <c r="AA21" s="1" t="s">
        <v>96</v>
      </c>
      <c r="AB21" s="28" t="s">
        <v>175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40</v>
      </c>
      <c r="E22" s="27">
        <v>42</v>
      </c>
      <c r="F22" s="27">
        <v>11</v>
      </c>
      <c r="G22" s="27">
        <v>16</v>
      </c>
      <c r="H22" s="27"/>
      <c r="I22" s="27"/>
      <c r="J22" s="27">
        <v>8</v>
      </c>
      <c r="K22" s="27">
        <v>16</v>
      </c>
      <c r="L22" s="27">
        <v>4</v>
      </c>
      <c r="M22" s="27">
        <v>12</v>
      </c>
      <c r="N22" s="27">
        <f>SUM(L22:M22)</f>
        <v>16</v>
      </c>
      <c r="O22" s="39">
        <v>0</v>
      </c>
      <c r="P22" s="39">
        <v>4</v>
      </c>
      <c r="Q22" s="39">
        <v>1</v>
      </c>
      <c r="R22" s="39">
        <v>6</v>
      </c>
      <c r="S22" s="39">
        <v>0</v>
      </c>
      <c r="T22" s="39">
        <f>(H22*3)+((F22-H22)*2)+J22</f>
        <v>30</v>
      </c>
      <c r="U22" s="40">
        <f t="shared" si="2"/>
        <v>0.97619047619047616</v>
      </c>
      <c r="V22" s="22">
        <v>410</v>
      </c>
      <c r="W22" s="22" t="s">
        <v>94</v>
      </c>
      <c r="X22" s="22" t="s">
        <v>95</v>
      </c>
      <c r="Y22" s="72">
        <v>1832</v>
      </c>
      <c r="Z22" s="41"/>
      <c r="AA22" s="1" t="s">
        <v>96</v>
      </c>
      <c r="AB22" s="28" t="s">
        <v>175</v>
      </c>
    </row>
    <row r="23" spans="1:28" x14ac:dyDescent="0.3">
      <c r="A23" s="1" t="s">
        <v>73</v>
      </c>
      <c r="B23" s="1" t="s">
        <v>46</v>
      </c>
      <c r="C23" s="27" t="s">
        <v>57</v>
      </c>
      <c r="D23" s="38">
        <v>22</v>
      </c>
      <c r="E23" s="27">
        <v>36</v>
      </c>
      <c r="F23" s="27">
        <v>3</v>
      </c>
      <c r="G23" s="27">
        <v>4</v>
      </c>
      <c r="H23" s="27"/>
      <c r="I23" s="27"/>
      <c r="J23" s="27">
        <v>5</v>
      </c>
      <c r="K23" s="27">
        <v>8</v>
      </c>
      <c r="L23" s="27">
        <v>0</v>
      </c>
      <c r="M23" s="27">
        <v>1</v>
      </c>
      <c r="N23" s="27">
        <f>SUM(L23:M23)</f>
        <v>1</v>
      </c>
      <c r="O23" s="39">
        <v>11</v>
      </c>
      <c r="P23" s="39">
        <v>4</v>
      </c>
      <c r="Q23" s="39">
        <v>2</v>
      </c>
      <c r="R23" s="39">
        <v>4</v>
      </c>
      <c r="S23" s="39">
        <v>1</v>
      </c>
      <c r="T23" s="39">
        <f>(H23*3)+((F23-H23)*2)+J23</f>
        <v>11</v>
      </c>
      <c r="U23" s="40">
        <f t="shared" si="2"/>
        <v>0.88888888888888884</v>
      </c>
      <c r="V23" s="22">
        <v>410</v>
      </c>
      <c r="W23" s="22" t="s">
        <v>94</v>
      </c>
      <c r="X23" s="22" t="s">
        <v>95</v>
      </c>
      <c r="Y23" s="72">
        <v>1832</v>
      </c>
      <c r="Z23" s="41"/>
      <c r="AA23" s="1" t="s">
        <v>96</v>
      </c>
      <c r="AB23" s="28" t="s">
        <v>175</v>
      </c>
    </row>
    <row r="24" spans="1:28" x14ac:dyDescent="0.3">
      <c r="A24" s="1" t="s">
        <v>73</v>
      </c>
      <c r="B24" s="1" t="s">
        <v>46</v>
      </c>
      <c r="C24" s="27" t="s">
        <v>58</v>
      </c>
      <c r="D24" s="38">
        <v>42</v>
      </c>
      <c r="E24" s="27">
        <v>12</v>
      </c>
      <c r="F24" s="27">
        <v>3</v>
      </c>
      <c r="G24" s="27">
        <v>5</v>
      </c>
      <c r="H24" s="27">
        <v>0</v>
      </c>
      <c r="I24" s="27">
        <v>1</v>
      </c>
      <c r="J24" s="27">
        <v>6</v>
      </c>
      <c r="K24" s="27">
        <v>10</v>
      </c>
      <c r="L24" s="27">
        <v>1</v>
      </c>
      <c r="M24" s="27">
        <v>0</v>
      </c>
      <c r="N24" s="27">
        <f>SUM(L24:M24)</f>
        <v>1</v>
      </c>
      <c r="O24" s="39">
        <v>4</v>
      </c>
      <c r="P24" s="39">
        <v>0</v>
      </c>
      <c r="Q24" s="39">
        <v>1</v>
      </c>
      <c r="R24" s="39">
        <v>5</v>
      </c>
      <c r="S24" s="39">
        <v>0</v>
      </c>
      <c r="T24" s="39">
        <f>(H24*3)+((F24-H24)*2)+J24</f>
        <v>12</v>
      </c>
      <c r="U24" s="40">
        <f t="shared" si="2"/>
        <v>1.4166666666666667</v>
      </c>
      <c r="V24" s="22">
        <v>410</v>
      </c>
      <c r="W24" s="22" t="s">
        <v>94</v>
      </c>
      <c r="X24" s="22" t="s">
        <v>95</v>
      </c>
      <c r="Y24" s="72">
        <v>1832</v>
      </c>
      <c r="Z24" s="41"/>
      <c r="AA24" s="1" t="s">
        <v>96</v>
      </c>
      <c r="AB24" s="28" t="s">
        <v>175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37</v>
      </c>
      <c r="G25" s="44">
        <f t="shared" si="3"/>
        <v>70</v>
      </c>
      <c r="H25" s="44">
        <f t="shared" si="3"/>
        <v>0</v>
      </c>
      <c r="I25" s="44">
        <f t="shared" si="3"/>
        <v>1</v>
      </c>
      <c r="J25" s="44">
        <f t="shared" si="3"/>
        <v>42</v>
      </c>
      <c r="K25" s="44">
        <f t="shared" si="3"/>
        <v>72</v>
      </c>
      <c r="L25" s="44">
        <f t="shared" si="3"/>
        <v>14</v>
      </c>
      <c r="M25" s="44">
        <f t="shared" si="3"/>
        <v>30</v>
      </c>
      <c r="N25" s="44">
        <f t="shared" si="3"/>
        <v>44</v>
      </c>
      <c r="O25" s="44">
        <f t="shared" si="3"/>
        <v>22</v>
      </c>
      <c r="P25" s="44">
        <f t="shared" si="3"/>
        <v>22</v>
      </c>
      <c r="Q25" s="44">
        <f t="shared" si="3"/>
        <v>11</v>
      </c>
      <c r="R25" s="44">
        <f t="shared" si="3"/>
        <v>30</v>
      </c>
      <c r="S25" s="44">
        <f t="shared" si="3"/>
        <v>6</v>
      </c>
      <c r="T25" s="44">
        <f t="shared" si="3"/>
        <v>116</v>
      </c>
      <c r="U25" s="45">
        <f>((T25+Q25+N25-R25)+(O25*2))/E25</f>
        <v>0.77083333333333337</v>
      </c>
      <c r="V25" s="46">
        <v>410</v>
      </c>
      <c r="W25" s="46" t="s">
        <v>94</v>
      </c>
      <c r="X25" s="46" t="s">
        <v>95</v>
      </c>
      <c r="Y25" s="73">
        <v>1832</v>
      </c>
      <c r="Z25" s="47"/>
      <c r="AA25" s="43" t="s">
        <v>96</v>
      </c>
      <c r="AB25" s="75" t="s">
        <v>175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0.52857142857142858</v>
      </c>
      <c r="H26" s="27"/>
      <c r="I26" s="1"/>
      <c r="J26" s="48" t="s">
        <v>42</v>
      </c>
      <c r="K26" s="50">
        <f>J25/K25</f>
        <v>0.58333333333333337</v>
      </c>
      <c r="L26" s="1"/>
      <c r="M26" s="39" t="s">
        <v>43</v>
      </c>
      <c r="N26" s="51">
        <v>20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178</v>
      </c>
      <c r="D35" s="38">
        <v>32</v>
      </c>
      <c r="E35" s="27">
        <v>38</v>
      </c>
      <c r="F35" s="27">
        <v>10</v>
      </c>
      <c r="G35" s="27">
        <v>23</v>
      </c>
      <c r="H35" s="27"/>
      <c r="I35" s="27"/>
      <c r="J35" s="27">
        <v>1</v>
      </c>
      <c r="K35" s="27">
        <v>3</v>
      </c>
      <c r="L35" s="27">
        <v>4</v>
      </c>
      <c r="M35" s="27">
        <v>4</v>
      </c>
      <c r="N35" s="27">
        <f>SUM(L35:M35)</f>
        <v>8</v>
      </c>
      <c r="O35" s="27">
        <v>3</v>
      </c>
      <c r="P35" s="39">
        <v>5</v>
      </c>
      <c r="Q35" s="27">
        <v>2</v>
      </c>
      <c r="R35" s="27">
        <v>0</v>
      </c>
      <c r="S35" s="27">
        <v>1</v>
      </c>
      <c r="T35" s="27">
        <f>+(F35*2)+J35</f>
        <v>21</v>
      </c>
      <c r="U35" s="40">
        <f>IFERROR(((T35+Q35+N35-R35)+(O35*2))/E35,"")</f>
        <v>0.97368421052631582</v>
      </c>
      <c r="V35" s="22">
        <v>410</v>
      </c>
      <c r="W35" s="22" t="s">
        <v>81</v>
      </c>
      <c r="X35" s="22" t="s">
        <v>82</v>
      </c>
      <c r="Y35" s="72">
        <v>1832</v>
      </c>
      <c r="Z35" s="41"/>
      <c r="AA35" s="1" t="s">
        <v>176</v>
      </c>
      <c r="AB35" s="28" t="s">
        <v>177</v>
      </c>
    </row>
    <row r="36" spans="1:28" x14ac:dyDescent="0.3">
      <c r="A36" s="1" t="s">
        <v>46</v>
      </c>
      <c r="B36" s="1" t="s">
        <v>73</v>
      </c>
      <c r="C36" s="27" t="s">
        <v>179</v>
      </c>
      <c r="D36" s="38">
        <v>50</v>
      </c>
      <c r="E36" s="27">
        <v>35</v>
      </c>
      <c r="F36" s="27">
        <v>5</v>
      </c>
      <c r="G36" s="27">
        <v>8</v>
      </c>
      <c r="H36" s="27"/>
      <c r="I36" s="27"/>
      <c r="J36" s="27">
        <v>2</v>
      </c>
      <c r="K36" s="27">
        <v>2</v>
      </c>
      <c r="L36" s="27">
        <v>9</v>
      </c>
      <c r="M36" s="27">
        <v>8</v>
      </c>
      <c r="N36" s="27">
        <f t="shared" ref="N36:N41" si="4">SUM(L36:M36)</f>
        <v>17</v>
      </c>
      <c r="O36" s="39">
        <v>1</v>
      </c>
      <c r="P36" s="39">
        <v>3</v>
      </c>
      <c r="Q36" s="39">
        <v>2</v>
      </c>
      <c r="R36" s="39">
        <v>2</v>
      </c>
      <c r="S36" s="39">
        <v>0</v>
      </c>
      <c r="T36" s="27">
        <f t="shared" ref="T36:T44" si="5">+(F36*2)+J36</f>
        <v>12</v>
      </c>
      <c r="U36" s="40">
        <f t="shared" ref="U36:U44" si="6">IFERROR(((T36+Q36+N36-R36)+(O36*2))/E36,"")</f>
        <v>0.88571428571428568</v>
      </c>
      <c r="V36" s="22">
        <v>410</v>
      </c>
      <c r="W36" s="22" t="s">
        <v>81</v>
      </c>
      <c r="X36" s="22" t="s">
        <v>82</v>
      </c>
      <c r="Y36" s="72">
        <v>1832</v>
      </c>
      <c r="Z36" s="41"/>
      <c r="AA36" s="1" t="s">
        <v>176</v>
      </c>
      <c r="AB36" s="28" t="s">
        <v>177</v>
      </c>
    </row>
    <row r="37" spans="1:28" x14ac:dyDescent="0.3">
      <c r="A37" s="1" t="s">
        <v>46</v>
      </c>
      <c r="B37" s="1" t="s">
        <v>73</v>
      </c>
      <c r="C37" s="27" t="s">
        <v>180</v>
      </c>
      <c r="D37" s="38">
        <v>40</v>
      </c>
      <c r="E37" s="27">
        <v>23</v>
      </c>
      <c r="F37" s="27">
        <v>2</v>
      </c>
      <c r="G37" s="27">
        <v>8</v>
      </c>
      <c r="H37" s="27"/>
      <c r="I37" s="27"/>
      <c r="J37" s="27">
        <v>0</v>
      </c>
      <c r="K37" s="27">
        <v>0</v>
      </c>
      <c r="L37" s="27">
        <v>3</v>
      </c>
      <c r="M37" s="27">
        <v>2</v>
      </c>
      <c r="N37" s="27">
        <f t="shared" si="4"/>
        <v>5</v>
      </c>
      <c r="O37" s="39">
        <v>1</v>
      </c>
      <c r="P37" s="39">
        <v>4</v>
      </c>
      <c r="Q37" s="39">
        <v>2</v>
      </c>
      <c r="R37" s="39">
        <v>2</v>
      </c>
      <c r="S37" s="39">
        <v>2</v>
      </c>
      <c r="T37" s="27">
        <f t="shared" si="5"/>
        <v>4</v>
      </c>
      <c r="U37" s="40">
        <f t="shared" si="6"/>
        <v>0.47826086956521741</v>
      </c>
      <c r="V37" s="22">
        <v>410</v>
      </c>
      <c r="W37" s="22" t="s">
        <v>81</v>
      </c>
      <c r="X37" s="22" t="s">
        <v>82</v>
      </c>
      <c r="Y37" s="72">
        <v>1832</v>
      </c>
      <c r="Z37" s="41"/>
      <c r="AA37" s="1" t="s">
        <v>176</v>
      </c>
      <c r="AB37" s="28" t="s">
        <v>177</v>
      </c>
    </row>
    <row r="38" spans="1:28" x14ac:dyDescent="0.3">
      <c r="A38" s="1" t="s">
        <v>46</v>
      </c>
      <c r="B38" s="1" t="s">
        <v>73</v>
      </c>
      <c r="C38" s="27" t="s">
        <v>181</v>
      </c>
      <c r="D38" s="38">
        <v>43</v>
      </c>
      <c r="E38" s="27">
        <v>29</v>
      </c>
      <c r="F38" s="27">
        <v>7</v>
      </c>
      <c r="G38" s="27">
        <v>16</v>
      </c>
      <c r="H38" s="27"/>
      <c r="I38" s="27"/>
      <c r="J38" s="27">
        <v>3</v>
      </c>
      <c r="K38" s="27">
        <v>6</v>
      </c>
      <c r="L38" s="27">
        <v>4</v>
      </c>
      <c r="M38" s="27">
        <v>4</v>
      </c>
      <c r="N38" s="27">
        <f t="shared" si="4"/>
        <v>8</v>
      </c>
      <c r="O38" s="39">
        <v>0</v>
      </c>
      <c r="P38" s="39">
        <v>5</v>
      </c>
      <c r="Q38" s="39">
        <v>2</v>
      </c>
      <c r="R38" s="39">
        <v>0</v>
      </c>
      <c r="S38" s="39">
        <v>0</v>
      </c>
      <c r="T38" s="27">
        <f t="shared" si="5"/>
        <v>17</v>
      </c>
      <c r="U38" s="40">
        <f t="shared" si="6"/>
        <v>0.93103448275862066</v>
      </c>
      <c r="V38" s="22">
        <v>410</v>
      </c>
      <c r="W38" s="22" t="s">
        <v>81</v>
      </c>
      <c r="X38" s="22" t="s">
        <v>82</v>
      </c>
      <c r="Y38" s="72">
        <v>1832</v>
      </c>
      <c r="Z38" s="41"/>
      <c r="AA38" s="1" t="s">
        <v>176</v>
      </c>
      <c r="AB38" s="28" t="s">
        <v>177</v>
      </c>
    </row>
    <row r="39" spans="1:28" x14ac:dyDescent="0.3">
      <c r="A39" s="1" t="s">
        <v>46</v>
      </c>
      <c r="B39" s="1" t="s">
        <v>73</v>
      </c>
      <c r="C39" s="27" t="s">
        <v>182</v>
      </c>
      <c r="D39" s="38">
        <v>10</v>
      </c>
      <c r="E39" s="27">
        <v>16</v>
      </c>
      <c r="F39" s="27">
        <v>7</v>
      </c>
      <c r="G39" s="27">
        <v>9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55">
        <v>6</v>
      </c>
      <c r="Q39" s="39">
        <v>1</v>
      </c>
      <c r="R39" s="39">
        <v>1</v>
      </c>
      <c r="S39" s="39">
        <v>0</v>
      </c>
      <c r="T39" s="27">
        <f t="shared" si="5"/>
        <v>14</v>
      </c>
      <c r="U39" s="40">
        <f t="shared" si="6"/>
        <v>0.875</v>
      </c>
      <c r="V39" s="22">
        <v>410</v>
      </c>
      <c r="W39" s="22" t="s">
        <v>81</v>
      </c>
      <c r="X39" s="22" t="s">
        <v>82</v>
      </c>
      <c r="Y39" s="72">
        <v>1832</v>
      </c>
      <c r="Z39" s="41"/>
      <c r="AA39" s="1" t="s">
        <v>176</v>
      </c>
      <c r="AB39" s="28" t="s">
        <v>177</v>
      </c>
    </row>
    <row r="40" spans="1:28" x14ac:dyDescent="0.3">
      <c r="A40" s="1" t="s">
        <v>46</v>
      </c>
      <c r="B40" s="1" t="s">
        <v>73</v>
      </c>
      <c r="C40" s="27" t="s">
        <v>183</v>
      </c>
      <c r="D40" s="38">
        <v>33</v>
      </c>
      <c r="E40" s="27">
        <v>10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1</v>
      </c>
      <c r="R40" s="39">
        <v>0</v>
      </c>
      <c r="S40" s="39">
        <v>0</v>
      </c>
      <c r="T40" s="27">
        <f t="shared" si="5"/>
        <v>2</v>
      </c>
      <c r="U40" s="40">
        <f t="shared" si="6"/>
        <v>0.3</v>
      </c>
      <c r="V40" s="22">
        <v>410</v>
      </c>
      <c r="W40" s="22" t="s">
        <v>81</v>
      </c>
      <c r="X40" s="22" t="s">
        <v>82</v>
      </c>
      <c r="Y40" s="72">
        <v>1832</v>
      </c>
      <c r="Z40" s="41"/>
      <c r="AA40" s="1" t="s">
        <v>176</v>
      </c>
      <c r="AB40" s="28" t="s">
        <v>177</v>
      </c>
    </row>
    <row r="41" spans="1:28" x14ac:dyDescent="0.3">
      <c r="A41" s="1" t="s">
        <v>46</v>
      </c>
      <c r="B41" s="1" t="s">
        <v>73</v>
      </c>
      <c r="C41" s="27" t="s">
        <v>184</v>
      </c>
      <c r="D41" s="38">
        <v>51</v>
      </c>
      <c r="E41" s="27">
        <v>28</v>
      </c>
      <c r="F41" s="27">
        <v>4</v>
      </c>
      <c r="G41" s="27">
        <v>4</v>
      </c>
      <c r="H41" s="27"/>
      <c r="I41" s="27"/>
      <c r="J41" s="27">
        <v>5</v>
      </c>
      <c r="K41" s="27">
        <v>7</v>
      </c>
      <c r="L41" s="27">
        <v>0</v>
      </c>
      <c r="M41" s="27">
        <v>2</v>
      </c>
      <c r="N41" s="27">
        <f t="shared" si="4"/>
        <v>2</v>
      </c>
      <c r="O41" s="39">
        <v>0</v>
      </c>
      <c r="P41" s="55">
        <v>6</v>
      </c>
      <c r="Q41" s="39">
        <v>1</v>
      </c>
      <c r="R41" s="39">
        <v>3</v>
      </c>
      <c r="S41" s="39">
        <v>0</v>
      </c>
      <c r="T41" s="27">
        <f t="shared" si="5"/>
        <v>13</v>
      </c>
      <c r="U41" s="40">
        <f t="shared" si="6"/>
        <v>0.4642857142857143</v>
      </c>
      <c r="V41" s="22">
        <v>410</v>
      </c>
      <c r="W41" s="22" t="s">
        <v>81</v>
      </c>
      <c r="X41" s="22" t="s">
        <v>82</v>
      </c>
      <c r="Y41" s="72">
        <v>1832</v>
      </c>
      <c r="Z41" s="41"/>
      <c r="AA41" s="1" t="s">
        <v>176</v>
      </c>
      <c r="AB41" s="28" t="s">
        <v>177</v>
      </c>
    </row>
    <row r="42" spans="1:28" x14ac:dyDescent="0.3">
      <c r="A42" s="1" t="s">
        <v>46</v>
      </c>
      <c r="B42" s="1" t="s">
        <v>73</v>
      </c>
      <c r="C42" s="27" t="s">
        <v>185</v>
      </c>
      <c r="D42" s="38">
        <v>11</v>
      </c>
      <c r="E42" s="27">
        <v>22</v>
      </c>
      <c r="F42" s="27">
        <v>1</v>
      </c>
      <c r="G42" s="27">
        <v>8</v>
      </c>
      <c r="H42" s="27"/>
      <c r="I42" s="27"/>
      <c r="J42" s="27">
        <v>2</v>
      </c>
      <c r="K42" s="27">
        <v>4</v>
      </c>
      <c r="L42" s="27">
        <v>3</v>
      </c>
      <c r="M42" s="27">
        <v>0</v>
      </c>
      <c r="N42" s="27">
        <f>SUM(L42:M42)</f>
        <v>3</v>
      </c>
      <c r="O42" s="39">
        <v>1</v>
      </c>
      <c r="P42" s="39">
        <v>2</v>
      </c>
      <c r="Q42" s="39">
        <v>0</v>
      </c>
      <c r="R42" s="39">
        <v>4</v>
      </c>
      <c r="S42" s="39">
        <v>0</v>
      </c>
      <c r="T42" s="27">
        <f t="shared" si="5"/>
        <v>4</v>
      </c>
      <c r="U42" s="40">
        <f t="shared" si="6"/>
        <v>0.22727272727272727</v>
      </c>
      <c r="V42" s="22">
        <v>410</v>
      </c>
      <c r="W42" s="22" t="s">
        <v>81</v>
      </c>
      <c r="X42" s="22" t="s">
        <v>82</v>
      </c>
      <c r="Y42" s="72">
        <v>1832</v>
      </c>
      <c r="Z42" s="41"/>
      <c r="AA42" s="1" t="s">
        <v>176</v>
      </c>
      <c r="AB42" s="28" t="s">
        <v>177</v>
      </c>
    </row>
    <row r="43" spans="1:28" x14ac:dyDescent="0.3">
      <c r="A43" s="1" t="s">
        <v>46</v>
      </c>
      <c r="B43" s="1" t="s">
        <v>73</v>
      </c>
      <c r="C43" s="27" t="s">
        <v>186</v>
      </c>
      <c r="D43" s="38">
        <v>22</v>
      </c>
      <c r="E43" s="27">
        <v>20</v>
      </c>
      <c r="F43" s="27">
        <v>4</v>
      </c>
      <c r="G43" s="27">
        <v>11</v>
      </c>
      <c r="H43" s="27"/>
      <c r="I43" s="27"/>
      <c r="J43" s="27">
        <v>4</v>
      </c>
      <c r="K43" s="27">
        <v>6</v>
      </c>
      <c r="L43" s="27">
        <v>5</v>
      </c>
      <c r="M43" s="27">
        <v>1</v>
      </c>
      <c r="N43" s="27">
        <f>SUM(L43:M43)</f>
        <v>6</v>
      </c>
      <c r="O43" s="39">
        <v>2</v>
      </c>
      <c r="P43" s="39">
        <v>3</v>
      </c>
      <c r="Q43" s="39">
        <v>1</v>
      </c>
      <c r="R43" s="39">
        <v>1</v>
      </c>
      <c r="S43" s="39">
        <v>0</v>
      </c>
      <c r="T43" s="27">
        <f t="shared" si="5"/>
        <v>12</v>
      </c>
      <c r="U43" s="40">
        <f t="shared" si="6"/>
        <v>1.1000000000000001</v>
      </c>
      <c r="V43" s="22">
        <v>410</v>
      </c>
      <c r="W43" s="22" t="s">
        <v>81</v>
      </c>
      <c r="X43" s="22" t="s">
        <v>82</v>
      </c>
      <c r="Y43" s="72">
        <v>1832</v>
      </c>
      <c r="Z43" s="41"/>
      <c r="AA43" s="1" t="s">
        <v>176</v>
      </c>
      <c r="AB43" s="28" t="s">
        <v>177</v>
      </c>
    </row>
    <row r="44" spans="1:28" x14ac:dyDescent="0.3">
      <c r="A44" s="1" t="s">
        <v>46</v>
      </c>
      <c r="B44" s="1" t="s">
        <v>73</v>
      </c>
      <c r="C44" s="27" t="s">
        <v>187</v>
      </c>
      <c r="D44" s="38">
        <v>1</v>
      </c>
      <c r="E44" s="27">
        <v>19</v>
      </c>
      <c r="F44" s="27">
        <v>2</v>
      </c>
      <c r="G44" s="27">
        <v>7</v>
      </c>
      <c r="H44" s="27"/>
      <c r="I44" s="27"/>
      <c r="J44" s="27">
        <v>2</v>
      </c>
      <c r="K44" s="27">
        <v>3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2</v>
      </c>
      <c r="Q44" s="39">
        <v>0</v>
      </c>
      <c r="R44" s="39">
        <v>3</v>
      </c>
      <c r="S44" s="39">
        <v>0</v>
      </c>
      <c r="T44" s="27">
        <f t="shared" si="5"/>
        <v>6</v>
      </c>
      <c r="U44" s="40">
        <f t="shared" si="6"/>
        <v>0.31578947368421051</v>
      </c>
      <c r="V44" s="22">
        <v>410</v>
      </c>
      <c r="W44" s="22" t="s">
        <v>81</v>
      </c>
      <c r="X44" s="22" t="s">
        <v>82</v>
      </c>
      <c r="Y44" s="72">
        <v>1832</v>
      </c>
      <c r="Z44" s="41"/>
      <c r="AA44" s="1" t="s">
        <v>176</v>
      </c>
      <c r="AB44" s="28" t="s">
        <v>177</v>
      </c>
    </row>
    <row r="45" spans="1:28" x14ac:dyDescent="0.3">
      <c r="A45" s="43" t="s">
        <v>46</v>
      </c>
      <c r="B45" s="43" t="s">
        <v>73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43</v>
      </c>
      <c r="G45" s="44">
        <f t="shared" si="7"/>
        <v>97</v>
      </c>
      <c r="H45" s="44">
        <f t="shared" si="7"/>
        <v>0</v>
      </c>
      <c r="I45" s="44">
        <f t="shared" si="7"/>
        <v>0</v>
      </c>
      <c r="J45" s="44">
        <f t="shared" si="7"/>
        <v>19</v>
      </c>
      <c r="K45" s="44">
        <f t="shared" si="7"/>
        <v>31</v>
      </c>
      <c r="L45" s="44">
        <f t="shared" si="7"/>
        <v>28</v>
      </c>
      <c r="M45" s="44">
        <f t="shared" si="7"/>
        <v>22</v>
      </c>
      <c r="N45" s="44">
        <f t="shared" si="7"/>
        <v>50</v>
      </c>
      <c r="O45" s="44">
        <f t="shared" si="7"/>
        <v>9</v>
      </c>
      <c r="P45" s="44">
        <f t="shared" si="7"/>
        <v>37</v>
      </c>
      <c r="Q45" s="44">
        <f t="shared" si="7"/>
        <v>12</v>
      </c>
      <c r="R45" s="44">
        <f t="shared" si="7"/>
        <v>16</v>
      </c>
      <c r="S45" s="44">
        <f t="shared" si="7"/>
        <v>3</v>
      </c>
      <c r="T45" s="44">
        <f t="shared" si="7"/>
        <v>105</v>
      </c>
      <c r="U45" s="45">
        <f>((T45+Q45+N45-R45)+(O45*2))/E45</f>
        <v>0.70416666666666672</v>
      </c>
      <c r="V45" s="46">
        <v>410</v>
      </c>
      <c r="W45" s="46" t="s">
        <v>81</v>
      </c>
      <c r="X45" s="46" t="s">
        <v>82</v>
      </c>
      <c r="Y45" s="73">
        <v>1832</v>
      </c>
      <c r="Z45" s="74" t="s">
        <v>448</v>
      </c>
      <c r="AA45" s="43" t="s">
        <v>176</v>
      </c>
      <c r="AB45" s="75" t="s">
        <v>177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0.44329896907216493</v>
      </c>
      <c r="H46" s="27"/>
      <c r="I46" s="1"/>
      <c r="J46" s="48" t="s">
        <v>42</v>
      </c>
      <c r="K46" s="50">
        <f>J45/K45</f>
        <v>0.61290322580645162</v>
      </c>
      <c r="L46" s="1"/>
      <c r="M46" s="39" t="s">
        <v>43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447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79"/>
    </row>
    <row r="50" spans="28:28" x14ac:dyDescent="0.3">
      <c r="AB50" s="79"/>
    </row>
    <row r="51" spans="28:28" x14ac:dyDescent="0.3">
      <c r="AB51" s="79"/>
    </row>
    <row r="52" spans="28:28" x14ac:dyDescent="0.3">
      <c r="AB52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63AB-6EF1-47BE-903A-26A1748E62CC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29609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256</v>
      </c>
      <c r="K4" s="16" t="s">
        <v>45</v>
      </c>
      <c r="L4" s="17"/>
      <c r="M4" s="18"/>
      <c r="N4" s="19">
        <v>25</v>
      </c>
      <c r="O4" s="19">
        <v>31</v>
      </c>
      <c r="P4" s="19">
        <v>14</v>
      </c>
      <c r="Q4" s="19">
        <v>29</v>
      </c>
      <c r="R4" s="20"/>
      <c r="S4" s="21">
        <f>SUM(N4:R4)</f>
        <v>99</v>
      </c>
      <c r="T4" s="22">
        <v>417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257</v>
      </c>
      <c r="K5" s="16" t="s">
        <v>66</v>
      </c>
      <c r="L5" s="17"/>
      <c r="M5" s="18"/>
      <c r="N5" s="19">
        <v>28</v>
      </c>
      <c r="O5" s="19">
        <v>24</v>
      </c>
      <c r="P5" s="19">
        <v>23</v>
      </c>
      <c r="Q5" s="19">
        <v>21</v>
      </c>
      <c r="R5" s="20"/>
      <c r="S5" s="21">
        <f>SUM(N5:R5)</f>
        <v>96</v>
      </c>
      <c r="T5" s="22">
        <v>417</v>
      </c>
      <c r="U5" s="1"/>
      <c r="V5" s="1"/>
      <c r="W5" s="1"/>
    </row>
    <row r="6" spans="1:28" x14ac:dyDescent="0.3">
      <c r="C6" s="63">
        <v>1038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417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13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6</v>
      </c>
      <c r="U13" s="40" t="str">
        <f>IFERROR(((T13+Q13+N13-R13)+(O13*2))/E13,"")</f>
        <v/>
      </c>
      <c r="V13" s="22">
        <v>417</v>
      </c>
      <c r="W13" s="22" t="s">
        <v>94</v>
      </c>
      <c r="X13" s="22" t="s">
        <v>95</v>
      </c>
      <c r="Y13" s="72">
        <v>1038</v>
      </c>
      <c r="Z13" s="41"/>
      <c r="AA13" s="1" t="s">
        <v>96</v>
      </c>
      <c r="AB13" s="28" t="s">
        <v>258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v>11</v>
      </c>
      <c r="U14" s="40" t="str">
        <f t="shared" ref="U14:U24" si="1">IFERROR(((T14+Q14+N14-R14)+(O14*2))/E14,"")</f>
        <v/>
      </c>
      <c r="V14" s="22">
        <v>417</v>
      </c>
      <c r="W14" s="22" t="s">
        <v>94</v>
      </c>
      <c r="X14" s="22" t="s">
        <v>95</v>
      </c>
      <c r="Y14" s="72">
        <v>1038</v>
      </c>
      <c r="Z14" s="41"/>
      <c r="AA14" s="1" t="s">
        <v>96</v>
      </c>
      <c r="AB14" s="28" t="s">
        <v>258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32</v>
      </c>
      <c r="E15" s="90" t="s">
        <v>420</v>
      </c>
      <c r="F15" s="90"/>
      <c r="G15" s="90"/>
      <c r="H15" s="27"/>
      <c r="I15" s="27"/>
      <c r="J15" s="90"/>
      <c r="K15" s="90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ref="T15:T18" si="2">(H15*3)+((F15-H15)*2)+J15</f>
        <v>0</v>
      </c>
      <c r="U15" s="40" t="str">
        <f t="shared" si="1"/>
        <v/>
      </c>
      <c r="V15" s="22">
        <v>417</v>
      </c>
      <c r="W15" s="22" t="s">
        <v>94</v>
      </c>
      <c r="X15" s="22" t="s">
        <v>95</v>
      </c>
      <c r="Y15" s="72">
        <v>1038</v>
      </c>
      <c r="Z15" s="41"/>
      <c r="AA15" s="1" t="s">
        <v>96</v>
      </c>
      <c r="AB15" s="28" t="s">
        <v>258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2</v>
      </c>
      <c r="U16" s="40" t="str">
        <f t="shared" si="1"/>
        <v/>
      </c>
      <c r="V16" s="22">
        <v>417</v>
      </c>
      <c r="W16" s="22" t="s">
        <v>94</v>
      </c>
      <c r="X16" s="22" t="s">
        <v>95</v>
      </c>
      <c r="Y16" s="72">
        <v>1038</v>
      </c>
      <c r="Z16" s="41"/>
      <c r="AA16" s="1" t="s">
        <v>96</v>
      </c>
      <c r="AB16" s="28" t="s">
        <v>258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30</v>
      </c>
      <c r="E17" s="90"/>
      <c r="F17" s="90"/>
      <c r="G17" s="90"/>
      <c r="H17" s="27"/>
      <c r="I17" s="27"/>
      <c r="J17" s="90"/>
      <c r="K17" s="90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v>8</v>
      </c>
      <c r="U17" s="40" t="str">
        <f t="shared" si="1"/>
        <v/>
      </c>
      <c r="V17" s="22">
        <v>417</v>
      </c>
      <c r="W17" s="22" t="s">
        <v>94</v>
      </c>
      <c r="X17" s="22" t="s">
        <v>95</v>
      </c>
      <c r="Y17" s="72">
        <v>1038</v>
      </c>
      <c r="Z17" s="41"/>
      <c r="AA17" s="1" t="s">
        <v>96</v>
      </c>
      <c r="AB17" s="28" t="s">
        <v>258</v>
      </c>
    </row>
    <row r="18" spans="1:28" x14ac:dyDescent="0.3">
      <c r="A18" s="1" t="s">
        <v>65</v>
      </c>
      <c r="B18" s="1" t="s">
        <v>46</v>
      </c>
      <c r="C18" s="27" t="s">
        <v>52</v>
      </c>
      <c r="D18" s="38">
        <v>44</v>
      </c>
      <c r="E18" s="90" t="s">
        <v>420</v>
      </c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2"/>
        <v>0</v>
      </c>
      <c r="U18" s="40" t="str">
        <f t="shared" si="1"/>
        <v/>
      </c>
      <c r="V18" s="22">
        <v>417</v>
      </c>
      <c r="W18" s="22" t="s">
        <v>94</v>
      </c>
      <c r="X18" s="22" t="s">
        <v>95</v>
      </c>
      <c r="Y18" s="72">
        <v>1038</v>
      </c>
      <c r="Z18" s="41"/>
      <c r="AA18" s="1" t="s">
        <v>96</v>
      </c>
      <c r="AB18" s="28" t="s">
        <v>258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v>15</v>
      </c>
      <c r="U19" s="40" t="str">
        <f t="shared" si="1"/>
        <v/>
      </c>
      <c r="V19" s="22">
        <v>417</v>
      </c>
      <c r="W19" s="22" t="s">
        <v>94</v>
      </c>
      <c r="X19" s="22" t="s">
        <v>95</v>
      </c>
      <c r="Y19" s="72">
        <v>1038</v>
      </c>
      <c r="Z19" s="41"/>
      <c r="AA19" s="1" t="s">
        <v>96</v>
      </c>
      <c r="AB19" s="28" t="s">
        <v>258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20</v>
      </c>
      <c r="E20" s="90" t="s">
        <v>420</v>
      </c>
      <c r="F20" s="90"/>
      <c r="G20" s="90"/>
      <c r="H20" s="27"/>
      <c r="I20" s="27"/>
      <c r="J20" s="90"/>
      <c r="K20" s="90"/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0</v>
      </c>
      <c r="U20" s="40" t="str">
        <f t="shared" si="1"/>
        <v/>
      </c>
      <c r="V20" s="22">
        <v>417</v>
      </c>
      <c r="W20" s="22" t="s">
        <v>94</v>
      </c>
      <c r="X20" s="22" t="s">
        <v>95</v>
      </c>
      <c r="Y20" s="72">
        <v>1038</v>
      </c>
      <c r="Z20" s="41"/>
      <c r="AA20" s="1" t="s">
        <v>96</v>
      </c>
      <c r="AB20" s="28" t="s">
        <v>258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11</v>
      </c>
      <c r="U21" s="40" t="str">
        <f t="shared" si="1"/>
        <v/>
      </c>
      <c r="V21" s="22">
        <v>417</v>
      </c>
      <c r="W21" s="22" t="s">
        <v>94</v>
      </c>
      <c r="X21" s="22" t="s">
        <v>95</v>
      </c>
      <c r="Y21" s="72">
        <v>1038</v>
      </c>
      <c r="Z21" s="41"/>
      <c r="AA21" s="1" t="s">
        <v>96</v>
      </c>
      <c r="AB21" s="28" t="s">
        <v>258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27">
        <v>2</v>
      </c>
      <c r="K22" s="90"/>
      <c r="L22" s="90"/>
      <c r="M22" s="27">
        <v>19</v>
      </c>
      <c r="N22" s="27">
        <f>SUM(L22:M22)</f>
        <v>19</v>
      </c>
      <c r="O22" s="91"/>
      <c r="P22" s="91"/>
      <c r="Q22" s="91"/>
      <c r="R22" s="91"/>
      <c r="S22" s="91"/>
      <c r="T22" s="27">
        <v>32</v>
      </c>
      <c r="U22" s="40" t="str">
        <f t="shared" si="1"/>
        <v/>
      </c>
      <c r="V22" s="22">
        <v>417</v>
      </c>
      <c r="W22" s="22" t="s">
        <v>94</v>
      </c>
      <c r="X22" s="22" t="s">
        <v>95</v>
      </c>
      <c r="Y22" s="72">
        <v>1038</v>
      </c>
      <c r="Z22" s="41"/>
      <c r="AA22" s="1" t="s">
        <v>96</v>
      </c>
      <c r="AB22" s="28" t="s">
        <v>258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12</v>
      </c>
      <c r="U23" s="40" t="str">
        <f t="shared" si="1"/>
        <v/>
      </c>
      <c r="V23" s="22">
        <v>417</v>
      </c>
      <c r="W23" s="22" t="s">
        <v>94</v>
      </c>
      <c r="X23" s="22" t="s">
        <v>95</v>
      </c>
      <c r="Y23" s="72">
        <v>1038</v>
      </c>
      <c r="Z23" s="41"/>
      <c r="AA23" s="1" t="s">
        <v>96</v>
      </c>
      <c r="AB23" s="28" t="s">
        <v>258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42</v>
      </c>
      <c r="E24" s="90"/>
      <c r="F24" s="90"/>
      <c r="G24" s="90"/>
      <c r="H24" s="27"/>
      <c r="I24" s="27"/>
      <c r="J24" s="90"/>
      <c r="K24" s="90"/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v>2</v>
      </c>
      <c r="U24" s="40" t="str">
        <f t="shared" si="1"/>
        <v/>
      </c>
      <c r="V24" s="22">
        <v>417</v>
      </c>
      <c r="W24" s="22" t="s">
        <v>94</v>
      </c>
      <c r="X24" s="22" t="s">
        <v>95</v>
      </c>
      <c r="Y24" s="72">
        <v>1038</v>
      </c>
      <c r="Z24" s="41"/>
      <c r="AA24" s="1" t="s">
        <v>96</v>
      </c>
      <c r="AB24" s="28" t="s">
        <v>258</v>
      </c>
    </row>
    <row r="25" spans="1:28" x14ac:dyDescent="0.3">
      <c r="A25" s="1" t="s">
        <v>65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417</v>
      </c>
      <c r="W25" s="22" t="s">
        <v>94</v>
      </c>
      <c r="X25" s="22" t="s">
        <v>95</v>
      </c>
      <c r="Y25" s="72">
        <v>1038</v>
      </c>
      <c r="Z25" s="41"/>
      <c r="AA25" s="1" t="s">
        <v>96</v>
      </c>
      <c r="AB25" s="28" t="s">
        <v>258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</v>
      </c>
      <c r="K26" s="44">
        <f t="shared" si="4"/>
        <v>0</v>
      </c>
      <c r="L26" s="44">
        <f t="shared" si="4"/>
        <v>0</v>
      </c>
      <c r="M26" s="44">
        <f t="shared" si="4"/>
        <v>19</v>
      </c>
      <c r="N26" s="44">
        <f t="shared" si="4"/>
        <v>19</v>
      </c>
      <c r="O26" s="44">
        <f t="shared" si="4"/>
        <v>0</v>
      </c>
      <c r="P26" s="44">
        <f t="shared" si="4"/>
        <v>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99</v>
      </c>
      <c r="U26" s="45">
        <f>((T26+Q26+N26-R26)+(O26*2))/E26</f>
        <v>0.49166666666666664</v>
      </c>
      <c r="V26" s="46">
        <v>417</v>
      </c>
      <c r="W26" s="46" t="s">
        <v>94</v>
      </c>
      <c r="X26" s="46" t="s">
        <v>95</v>
      </c>
      <c r="Y26" s="73">
        <v>1038</v>
      </c>
      <c r="Z26" s="47"/>
      <c r="AA26" s="43" t="s">
        <v>96</v>
      </c>
      <c r="AB26" s="75" t="s">
        <v>258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320</v>
      </c>
      <c r="D35" s="38">
        <v>12</v>
      </c>
      <c r="E35" s="90"/>
      <c r="F35" s="27">
        <v>19</v>
      </c>
      <c r="G35" s="27">
        <v>31</v>
      </c>
      <c r="H35" s="27"/>
      <c r="I35" s="27"/>
      <c r="J35" s="27">
        <v>5</v>
      </c>
      <c r="K35" s="90"/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(H35*3)+((F35-H35)*2)+J35</f>
        <v>43</v>
      </c>
      <c r="U35" s="40" t="str">
        <f>IFERROR(((T35+Q35+N35-R35)+(O35*2))/E35,"")</f>
        <v/>
      </c>
      <c r="V35" s="22">
        <v>417</v>
      </c>
      <c r="W35" s="22" t="s">
        <v>81</v>
      </c>
      <c r="X35" s="22" t="s">
        <v>82</v>
      </c>
      <c r="Y35" s="72">
        <v>1038</v>
      </c>
      <c r="Z35" s="41" t="s">
        <v>460</v>
      </c>
      <c r="AA35" s="1" t="s">
        <v>236</v>
      </c>
      <c r="AB35" s="28" t="s">
        <v>259</v>
      </c>
    </row>
    <row r="36" spans="1:28" x14ac:dyDescent="0.3">
      <c r="A36" s="1" t="s">
        <v>46</v>
      </c>
      <c r="B36" s="1" t="s">
        <v>65</v>
      </c>
      <c r="C36" s="27" t="s">
        <v>321</v>
      </c>
      <c r="D36" s="38">
        <v>34</v>
      </c>
      <c r="E36" s="90"/>
      <c r="F36" s="90"/>
      <c r="G36" s="90"/>
      <c r="H36" s="27"/>
      <c r="I36" s="27"/>
      <c r="J36" s="90"/>
      <c r="K36" s="90"/>
      <c r="L36" s="90"/>
      <c r="M36" s="90"/>
      <c r="N36" s="27">
        <f t="shared" ref="N36:N42" si="5">SUM(L36:M36)</f>
        <v>0</v>
      </c>
      <c r="O36" s="91"/>
      <c r="P36" s="91"/>
      <c r="Q36" s="91"/>
      <c r="R36" s="91"/>
      <c r="S36" s="91"/>
      <c r="T36" s="27">
        <v>7</v>
      </c>
      <c r="U36" s="40" t="str">
        <f t="shared" ref="U36:U43" si="6">IFERROR(((T36+Q36+N36-R36)+(O36*2))/E36,"")</f>
        <v/>
      </c>
      <c r="V36" s="22">
        <v>417</v>
      </c>
      <c r="W36" s="22" t="s">
        <v>81</v>
      </c>
      <c r="X36" s="22" t="s">
        <v>82</v>
      </c>
      <c r="Y36" s="72">
        <v>1038</v>
      </c>
      <c r="Z36" s="41"/>
      <c r="AA36" s="1" t="s">
        <v>236</v>
      </c>
      <c r="AB36" s="28" t="s">
        <v>259</v>
      </c>
    </row>
    <row r="37" spans="1:28" x14ac:dyDescent="0.3">
      <c r="A37" s="1" t="s">
        <v>46</v>
      </c>
      <c r="B37" s="1" t="s">
        <v>65</v>
      </c>
      <c r="C37" s="27" t="s">
        <v>433</v>
      </c>
      <c r="D37" s="38">
        <v>42</v>
      </c>
      <c r="E37" s="90"/>
      <c r="F37" s="90"/>
      <c r="G37" s="90"/>
      <c r="H37" s="27"/>
      <c r="I37" s="27"/>
      <c r="J37" s="90"/>
      <c r="K37" s="90"/>
      <c r="L37" s="90"/>
      <c r="M37" s="90"/>
      <c r="N37" s="27">
        <f t="shared" ref="N37:N38" si="7">SUM(L37:M37)</f>
        <v>0</v>
      </c>
      <c r="O37" s="91"/>
      <c r="P37" s="91"/>
      <c r="Q37" s="91"/>
      <c r="R37" s="91"/>
      <c r="S37" s="91"/>
      <c r="T37" s="27">
        <v>6</v>
      </c>
      <c r="U37" s="40" t="str">
        <f t="shared" si="6"/>
        <v/>
      </c>
      <c r="V37" s="22">
        <v>417</v>
      </c>
      <c r="W37" s="22" t="s">
        <v>81</v>
      </c>
      <c r="X37" s="22" t="s">
        <v>82</v>
      </c>
      <c r="Y37" s="72">
        <v>1038</v>
      </c>
      <c r="Z37" s="41"/>
      <c r="AA37" s="1" t="s">
        <v>236</v>
      </c>
      <c r="AB37" s="28" t="s">
        <v>259</v>
      </c>
    </row>
    <row r="38" spans="1:28" x14ac:dyDescent="0.3">
      <c r="A38" s="1" t="s">
        <v>46</v>
      </c>
      <c r="B38" s="1" t="s">
        <v>65</v>
      </c>
      <c r="C38" s="27" t="s">
        <v>434</v>
      </c>
      <c r="D38" s="38">
        <v>40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si="7"/>
        <v>0</v>
      </c>
      <c r="O38" s="91"/>
      <c r="P38" s="91"/>
      <c r="Q38" s="91"/>
      <c r="R38" s="91"/>
      <c r="S38" s="91"/>
      <c r="T38" s="27">
        <v>8</v>
      </c>
      <c r="U38" s="40" t="str">
        <f t="shared" si="6"/>
        <v/>
      </c>
      <c r="V38" s="22">
        <v>417</v>
      </c>
      <c r="W38" s="22" t="s">
        <v>81</v>
      </c>
      <c r="X38" s="22" t="s">
        <v>82</v>
      </c>
      <c r="Y38" s="72">
        <v>1038</v>
      </c>
      <c r="Z38" s="41"/>
      <c r="AA38" s="1" t="s">
        <v>236</v>
      </c>
      <c r="AB38" s="28" t="s">
        <v>259</v>
      </c>
    </row>
    <row r="39" spans="1:28" x14ac:dyDescent="0.3">
      <c r="A39" s="1" t="s">
        <v>46</v>
      </c>
      <c r="B39" s="1" t="s">
        <v>65</v>
      </c>
      <c r="C39" s="27" t="s">
        <v>322</v>
      </c>
      <c r="D39" s="38">
        <v>44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v>8</v>
      </c>
      <c r="U39" s="40" t="str">
        <f t="shared" si="6"/>
        <v/>
      </c>
      <c r="V39" s="22">
        <v>417</v>
      </c>
      <c r="W39" s="22" t="s">
        <v>81</v>
      </c>
      <c r="X39" s="22" t="s">
        <v>82</v>
      </c>
      <c r="Y39" s="72">
        <v>1038</v>
      </c>
      <c r="Z39" s="41"/>
      <c r="AA39" s="1" t="s">
        <v>236</v>
      </c>
      <c r="AB39" s="28" t="s">
        <v>259</v>
      </c>
    </row>
    <row r="40" spans="1:28" x14ac:dyDescent="0.3">
      <c r="A40" s="1" t="s">
        <v>46</v>
      </c>
      <c r="B40" s="1" t="s">
        <v>65</v>
      </c>
      <c r="C40" s="27" t="s">
        <v>323</v>
      </c>
      <c r="D40" s="38">
        <v>24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27">
        <v>10</v>
      </c>
      <c r="U40" s="40" t="str">
        <f t="shared" si="6"/>
        <v/>
      </c>
      <c r="V40" s="22">
        <v>417</v>
      </c>
      <c r="W40" s="22" t="s">
        <v>81</v>
      </c>
      <c r="X40" s="22" t="s">
        <v>82</v>
      </c>
      <c r="Y40" s="72">
        <v>1038</v>
      </c>
      <c r="Z40" s="41"/>
      <c r="AA40" s="1" t="s">
        <v>236</v>
      </c>
      <c r="AB40" s="28" t="s">
        <v>259</v>
      </c>
    </row>
    <row r="41" spans="1:28" x14ac:dyDescent="0.3">
      <c r="A41" s="1" t="s">
        <v>46</v>
      </c>
      <c r="B41" s="1" t="s">
        <v>65</v>
      </c>
      <c r="C41" s="27" t="s">
        <v>324</v>
      </c>
      <c r="D41" s="38">
        <v>23</v>
      </c>
      <c r="E41" s="90"/>
      <c r="F41" s="90"/>
      <c r="G41" s="90"/>
      <c r="H41" s="27"/>
      <c r="I41" s="27"/>
      <c r="J41" s="90"/>
      <c r="K41" s="90"/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27">
        <v>2</v>
      </c>
      <c r="U41" s="40" t="str">
        <f t="shared" si="6"/>
        <v/>
      </c>
      <c r="V41" s="22">
        <v>417</v>
      </c>
      <c r="W41" s="22" t="s">
        <v>81</v>
      </c>
      <c r="X41" s="22" t="s">
        <v>82</v>
      </c>
      <c r="Y41" s="72">
        <v>1038</v>
      </c>
      <c r="Z41" s="41"/>
      <c r="AA41" s="1" t="s">
        <v>236</v>
      </c>
      <c r="AB41" s="28" t="s">
        <v>259</v>
      </c>
    </row>
    <row r="42" spans="1:28" x14ac:dyDescent="0.3">
      <c r="A42" s="1" t="s">
        <v>46</v>
      </c>
      <c r="B42" s="1" t="s">
        <v>65</v>
      </c>
      <c r="C42" s="27" t="s">
        <v>326</v>
      </c>
      <c r="D42" s="38">
        <v>10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 t="shared" si="5"/>
        <v>0</v>
      </c>
      <c r="O42" s="91"/>
      <c r="P42" s="91"/>
      <c r="Q42" s="91"/>
      <c r="R42" s="91"/>
      <c r="S42" s="91"/>
      <c r="T42" s="27">
        <v>12</v>
      </c>
      <c r="U42" s="40" t="str">
        <f t="shared" si="6"/>
        <v/>
      </c>
      <c r="V42" s="22">
        <v>417</v>
      </c>
      <c r="W42" s="22" t="s">
        <v>81</v>
      </c>
      <c r="X42" s="22" t="s">
        <v>82</v>
      </c>
      <c r="Y42" s="72">
        <v>1038</v>
      </c>
      <c r="Z42" s="41"/>
      <c r="AA42" s="1" t="s">
        <v>236</v>
      </c>
      <c r="AB42" s="28" t="s">
        <v>259</v>
      </c>
    </row>
    <row r="43" spans="1:28" x14ac:dyDescent="0.3">
      <c r="A43" s="1" t="s">
        <v>46</v>
      </c>
      <c r="B43" s="1" t="s">
        <v>65</v>
      </c>
      <c r="C43" s="27" t="s">
        <v>327</v>
      </c>
      <c r="D43" s="38">
        <v>32</v>
      </c>
      <c r="E43" s="90" t="s">
        <v>445</v>
      </c>
      <c r="F43" s="90"/>
      <c r="G43" s="90"/>
      <c r="H43" s="27"/>
      <c r="I43" s="27"/>
      <c r="J43" s="90"/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ref="T43" si="8">+(F43*2)+J43</f>
        <v>0</v>
      </c>
      <c r="U43" s="40" t="str">
        <f t="shared" si="6"/>
        <v/>
      </c>
      <c r="V43" s="22">
        <v>417</v>
      </c>
      <c r="W43" s="22" t="s">
        <v>81</v>
      </c>
      <c r="X43" s="22" t="s">
        <v>82</v>
      </c>
      <c r="Y43" s="72">
        <v>1038</v>
      </c>
      <c r="Z43" s="41"/>
      <c r="AA43" s="1" t="s">
        <v>236</v>
      </c>
      <c r="AB43" s="28" t="s">
        <v>259</v>
      </c>
    </row>
    <row r="44" spans="1:28" x14ac:dyDescent="0.3">
      <c r="A44" s="1" t="s">
        <v>46</v>
      </c>
      <c r="B44" s="1" t="s">
        <v>65</v>
      </c>
      <c r="C44" s="55" t="s">
        <v>39</v>
      </c>
      <c r="D44" s="1"/>
      <c r="E44" s="55">
        <v>240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55"/>
      <c r="U44" s="40" t="str">
        <f t="shared" ref="U44" si="9">_xlfn.IFNA("",((T44+Q44+N44-R44)+(O44*2))/E44)</f>
        <v/>
      </c>
      <c r="V44" s="22">
        <v>417</v>
      </c>
      <c r="W44" s="22" t="s">
        <v>81</v>
      </c>
      <c r="X44" s="22" t="s">
        <v>82</v>
      </c>
      <c r="Y44" s="72">
        <v>1038</v>
      </c>
      <c r="Z44" s="41"/>
      <c r="AA44" s="1" t="s">
        <v>236</v>
      </c>
      <c r="AB44" s="28" t="s">
        <v>259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10">SUM(E35:E44)</f>
        <v>240</v>
      </c>
      <c r="F45" s="44">
        <f t="shared" si="10"/>
        <v>19</v>
      </c>
      <c r="G45" s="44">
        <f t="shared" si="10"/>
        <v>31</v>
      </c>
      <c r="H45" s="44">
        <f t="shared" si="10"/>
        <v>0</v>
      </c>
      <c r="I45" s="44">
        <f t="shared" si="10"/>
        <v>0</v>
      </c>
      <c r="J45" s="44">
        <f t="shared" si="10"/>
        <v>5</v>
      </c>
      <c r="K45" s="44">
        <f t="shared" si="10"/>
        <v>0</v>
      </c>
      <c r="L45" s="44">
        <f t="shared" si="10"/>
        <v>0</v>
      </c>
      <c r="M45" s="44">
        <f t="shared" si="10"/>
        <v>0</v>
      </c>
      <c r="N45" s="44">
        <f t="shared" si="10"/>
        <v>0</v>
      </c>
      <c r="O45" s="44">
        <f t="shared" si="10"/>
        <v>0</v>
      </c>
      <c r="P45" s="44">
        <f t="shared" si="10"/>
        <v>0</v>
      </c>
      <c r="Q45" s="44">
        <f t="shared" si="10"/>
        <v>0</v>
      </c>
      <c r="R45" s="44">
        <f t="shared" si="10"/>
        <v>0</v>
      </c>
      <c r="S45" s="44">
        <f t="shared" si="10"/>
        <v>0</v>
      </c>
      <c r="T45" s="44">
        <f t="shared" si="10"/>
        <v>96</v>
      </c>
      <c r="U45" s="45">
        <f>((T45+Q45+N45-R45)+(O45*2))/E45</f>
        <v>0.4</v>
      </c>
      <c r="V45" s="46">
        <v>417</v>
      </c>
      <c r="W45" s="46" t="s">
        <v>81</v>
      </c>
      <c r="X45" s="46" t="s">
        <v>82</v>
      </c>
      <c r="Y45" s="80">
        <v>1038</v>
      </c>
      <c r="Z45" s="47"/>
      <c r="AA45" s="43" t="s">
        <v>236</v>
      </c>
      <c r="AB45" s="75" t="s">
        <v>259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0.61290322580645162</v>
      </c>
      <c r="H46" s="27"/>
      <c r="I46" s="1"/>
      <c r="J46" s="48" t="s">
        <v>42</v>
      </c>
      <c r="K46" s="50" t="e">
        <f>J45/K45</f>
        <v>#DIV/0!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printOptions gridLines="1"/>
  <pageMargins left="0.25" right="0.25" top="0.75" bottom="0.5" header="0.3" footer="0.3"/>
  <pageSetup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7BCA-9F8F-4B78-9640-783558056990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29614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261</v>
      </c>
      <c r="K4" s="16" t="s">
        <v>45</v>
      </c>
      <c r="L4" s="17"/>
      <c r="M4" s="18"/>
      <c r="N4" s="19">
        <v>32</v>
      </c>
      <c r="O4" s="19">
        <v>26</v>
      </c>
      <c r="P4" s="19">
        <v>24</v>
      </c>
      <c r="Q4" s="19">
        <v>26</v>
      </c>
      <c r="R4" s="13">
        <v>6</v>
      </c>
      <c r="S4" s="21">
        <f>SUM(N4:R4)</f>
        <v>114</v>
      </c>
      <c r="T4" s="22">
        <v>423</v>
      </c>
      <c r="U4" t="s">
        <v>450</v>
      </c>
    </row>
    <row r="5" spans="1:28" x14ac:dyDescent="0.3">
      <c r="B5" s="1"/>
      <c r="C5" s="6" t="s">
        <v>260</v>
      </c>
      <c r="D5" s="7" t="s">
        <v>6</v>
      </c>
      <c r="E5" s="1"/>
      <c r="F5" s="1"/>
      <c r="G5" s="1"/>
      <c r="J5" s="15" t="s">
        <v>262</v>
      </c>
      <c r="K5" s="16" t="s">
        <v>68</v>
      </c>
      <c r="L5" s="17"/>
      <c r="M5" s="18"/>
      <c r="N5" s="19">
        <v>24</v>
      </c>
      <c r="O5" s="19">
        <v>26</v>
      </c>
      <c r="P5" s="19">
        <v>36</v>
      </c>
      <c r="Q5" s="19">
        <v>22</v>
      </c>
      <c r="R5" s="13">
        <v>11</v>
      </c>
      <c r="S5" s="21">
        <f>SUM(N5:R5)</f>
        <v>119</v>
      </c>
      <c r="T5" s="22">
        <v>423</v>
      </c>
      <c r="U5" s="1"/>
      <c r="V5" s="1"/>
      <c r="W5" s="1"/>
    </row>
    <row r="6" spans="1:28" x14ac:dyDescent="0.3">
      <c r="C6" s="71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423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14</v>
      </c>
      <c r="U13" s="40" t="str">
        <f>IFERROR(((T13+Q13+N13-R13)+(O13*2))/E13,"")</f>
        <v/>
      </c>
      <c r="V13" s="22">
        <v>423</v>
      </c>
      <c r="W13" s="22" t="s">
        <v>81</v>
      </c>
      <c r="X13" s="22" t="s">
        <v>82</v>
      </c>
      <c r="Y13" s="72" t="s">
        <v>130</v>
      </c>
      <c r="Z13" s="36" t="s">
        <v>2</v>
      </c>
      <c r="AA13" s="1" t="s">
        <v>96</v>
      </c>
      <c r="AB13" s="28" t="s">
        <v>263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27">
        <v>1</v>
      </c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v>20</v>
      </c>
      <c r="U14" s="40" t="str">
        <f t="shared" ref="U14:U24" si="1">IFERROR(((T14+Q14+N14-R14)+(O14*2))/E14,"")</f>
        <v/>
      </c>
      <c r="V14" s="22">
        <v>423</v>
      </c>
      <c r="W14" s="22" t="s">
        <v>81</v>
      </c>
      <c r="X14" s="22" t="s">
        <v>82</v>
      </c>
      <c r="Y14" s="72" t="s">
        <v>130</v>
      </c>
      <c r="Z14" s="36" t="s">
        <v>2</v>
      </c>
      <c r="AA14" s="1" t="s">
        <v>96</v>
      </c>
      <c r="AB14" s="28" t="s">
        <v>263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90" t="s">
        <v>490</v>
      </c>
      <c r="F15" s="90"/>
      <c r="G15" s="90"/>
      <c r="H15" s="27"/>
      <c r="I15" s="27"/>
      <c r="J15" s="90"/>
      <c r="K15" s="90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ref="T15" si="2">(H15*3)+((F15-H15)*2)+J15</f>
        <v>0</v>
      </c>
      <c r="U15" s="40" t="str">
        <f t="shared" si="1"/>
        <v/>
      </c>
      <c r="V15" s="22">
        <v>423</v>
      </c>
      <c r="W15" s="22" t="s">
        <v>81</v>
      </c>
      <c r="X15" s="22" t="s">
        <v>82</v>
      </c>
      <c r="Y15" s="72" t="s">
        <v>130</v>
      </c>
      <c r="Z15" s="36" t="s">
        <v>2</v>
      </c>
      <c r="AA15" s="1" t="s">
        <v>96</v>
      </c>
      <c r="AB15" s="28" t="s">
        <v>263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11</v>
      </c>
      <c r="U16" s="40" t="str">
        <f t="shared" si="1"/>
        <v/>
      </c>
      <c r="V16" s="22">
        <v>423</v>
      </c>
      <c r="W16" s="22" t="s">
        <v>81</v>
      </c>
      <c r="X16" s="22" t="s">
        <v>82</v>
      </c>
      <c r="Y16" s="72" t="s">
        <v>130</v>
      </c>
      <c r="Z16" s="36" t="s">
        <v>2</v>
      </c>
      <c r="AA16" s="1" t="s">
        <v>96</v>
      </c>
      <c r="AB16" s="28" t="s">
        <v>263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30</v>
      </c>
      <c r="E17" s="90"/>
      <c r="F17" s="90"/>
      <c r="G17" s="90"/>
      <c r="H17" s="27"/>
      <c r="I17" s="27"/>
      <c r="J17" s="90"/>
      <c r="K17" s="90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v>4</v>
      </c>
      <c r="U17" s="40" t="str">
        <f t="shared" si="1"/>
        <v/>
      </c>
      <c r="V17" s="22">
        <v>423</v>
      </c>
      <c r="W17" s="22" t="s">
        <v>81</v>
      </c>
      <c r="X17" s="22" t="s">
        <v>82</v>
      </c>
      <c r="Y17" s="72" t="s">
        <v>130</v>
      </c>
      <c r="Z17" s="36" t="s">
        <v>2</v>
      </c>
      <c r="AA17" s="1" t="s">
        <v>96</v>
      </c>
      <c r="AB17" s="28" t="s">
        <v>263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44</v>
      </c>
      <c r="E18" s="90"/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9</v>
      </c>
      <c r="U18" s="40" t="str">
        <f t="shared" si="1"/>
        <v/>
      </c>
      <c r="V18" s="22">
        <v>423</v>
      </c>
      <c r="W18" s="22" t="s">
        <v>81</v>
      </c>
      <c r="X18" s="22" t="s">
        <v>82</v>
      </c>
      <c r="Y18" s="72" t="s">
        <v>130</v>
      </c>
      <c r="Z18" s="36" t="s">
        <v>2</v>
      </c>
      <c r="AA18" s="1" t="s">
        <v>96</v>
      </c>
      <c r="AB18" s="28" t="s">
        <v>263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v>11</v>
      </c>
      <c r="U19" s="40" t="str">
        <f t="shared" si="1"/>
        <v/>
      </c>
      <c r="V19" s="22">
        <v>423</v>
      </c>
      <c r="W19" s="22" t="s">
        <v>81</v>
      </c>
      <c r="X19" s="22" t="s">
        <v>82</v>
      </c>
      <c r="Y19" s="72" t="s">
        <v>130</v>
      </c>
      <c r="Z19" s="36" t="s">
        <v>2</v>
      </c>
      <c r="AA19" s="1" t="s">
        <v>96</v>
      </c>
      <c r="AB19" s="28" t="s">
        <v>263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20</v>
      </c>
      <c r="E20" s="90" t="s">
        <v>490</v>
      </c>
      <c r="F20" s="90"/>
      <c r="G20" s="90"/>
      <c r="H20" s="27"/>
      <c r="I20" s="27"/>
      <c r="J20" s="90"/>
      <c r="K20" s="90"/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0</v>
      </c>
      <c r="U20" s="40" t="str">
        <f t="shared" si="1"/>
        <v/>
      </c>
      <c r="V20" s="22">
        <v>423</v>
      </c>
      <c r="W20" s="22" t="s">
        <v>81</v>
      </c>
      <c r="X20" s="22" t="s">
        <v>82</v>
      </c>
      <c r="Y20" s="72" t="s">
        <v>130</v>
      </c>
      <c r="Z20" s="36" t="s">
        <v>2</v>
      </c>
      <c r="AA20" s="1" t="s">
        <v>96</v>
      </c>
      <c r="AB20" s="28" t="s">
        <v>263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9</v>
      </c>
      <c r="U21" s="40" t="str">
        <f t="shared" si="1"/>
        <v/>
      </c>
      <c r="V21" s="22">
        <v>423</v>
      </c>
      <c r="W21" s="22" t="s">
        <v>81</v>
      </c>
      <c r="X21" s="22" t="s">
        <v>82</v>
      </c>
      <c r="Y21" s="72" t="s">
        <v>130</v>
      </c>
      <c r="Z21" s="36" t="s">
        <v>2</v>
      </c>
      <c r="AA21" s="1" t="s">
        <v>96</v>
      </c>
      <c r="AB21" s="28" t="s">
        <v>263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0"/>
      <c r="K22" s="90"/>
      <c r="L22" s="90"/>
      <c r="M22" s="90"/>
      <c r="N22" s="27">
        <f>SUM(L22:M22)</f>
        <v>0</v>
      </c>
      <c r="O22" s="91"/>
      <c r="P22" s="55">
        <v>6</v>
      </c>
      <c r="Q22" s="91"/>
      <c r="R22" s="91"/>
      <c r="S22" s="91"/>
      <c r="T22" s="39">
        <v>26</v>
      </c>
      <c r="U22" s="40" t="str">
        <f t="shared" si="1"/>
        <v/>
      </c>
      <c r="V22" s="22">
        <v>423</v>
      </c>
      <c r="W22" s="22" t="s">
        <v>81</v>
      </c>
      <c r="X22" s="22" t="s">
        <v>82</v>
      </c>
      <c r="Y22" s="72" t="s">
        <v>130</v>
      </c>
      <c r="Z22" s="36" t="s">
        <v>459</v>
      </c>
      <c r="AA22" s="1" t="s">
        <v>96</v>
      </c>
      <c r="AB22" s="28" t="s">
        <v>263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10</v>
      </c>
      <c r="U23" s="40" t="str">
        <f t="shared" si="1"/>
        <v/>
      </c>
      <c r="V23" s="22">
        <v>423</v>
      </c>
      <c r="W23" s="22" t="s">
        <v>81</v>
      </c>
      <c r="X23" s="22" t="s">
        <v>82</v>
      </c>
      <c r="Y23" s="72" t="s">
        <v>130</v>
      </c>
      <c r="Z23" s="36" t="s">
        <v>2</v>
      </c>
      <c r="AA23" s="1" t="s">
        <v>96</v>
      </c>
      <c r="AB23" s="28" t="s">
        <v>263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42</v>
      </c>
      <c r="E24" s="90" t="s">
        <v>490</v>
      </c>
      <c r="F24" s="90"/>
      <c r="G24" s="90"/>
      <c r="H24" s="27"/>
      <c r="I24" s="27"/>
      <c r="J24" s="90"/>
      <c r="K24" s="90"/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f>(H24*3)+((F24-H24)*2)+J24</f>
        <v>0</v>
      </c>
      <c r="U24" s="40" t="str">
        <f t="shared" si="1"/>
        <v/>
      </c>
      <c r="V24" s="22">
        <v>423</v>
      </c>
      <c r="W24" s="22" t="s">
        <v>81</v>
      </c>
      <c r="X24" s="22" t="s">
        <v>82</v>
      </c>
      <c r="Y24" s="72" t="s">
        <v>130</v>
      </c>
      <c r="Z24" s="36" t="s">
        <v>2</v>
      </c>
      <c r="AA24" s="1" t="s">
        <v>96</v>
      </c>
      <c r="AB24" s="28" t="s">
        <v>263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55">
        <v>265</v>
      </c>
      <c r="F25" s="55">
        <v>41</v>
      </c>
      <c r="G25" s="42"/>
      <c r="H25" s="42"/>
      <c r="I25" s="42"/>
      <c r="J25" s="55">
        <v>31</v>
      </c>
      <c r="K25" s="55">
        <v>44</v>
      </c>
      <c r="L25" s="42"/>
      <c r="M25" s="42"/>
      <c r="N25" s="42"/>
      <c r="O25" s="42"/>
      <c r="P25" s="42"/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423</v>
      </c>
      <c r="W25" s="22" t="s">
        <v>81</v>
      </c>
      <c r="X25" s="22" t="s">
        <v>82</v>
      </c>
      <c r="Y25" s="72" t="s">
        <v>130</v>
      </c>
      <c r="Z25" s="36" t="s">
        <v>2</v>
      </c>
      <c r="AA25" s="1" t="s">
        <v>96</v>
      </c>
      <c r="AB25" s="28" t="s">
        <v>263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4">SUM(E13:E25)</f>
        <v>265</v>
      </c>
      <c r="F26" s="44">
        <f t="shared" si="4"/>
        <v>41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32</v>
      </c>
      <c r="K26" s="44">
        <f t="shared" si="4"/>
        <v>44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6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114</v>
      </c>
      <c r="U26" s="45">
        <f>((T26+Q26+N26-R26)+(O26*2))/E26</f>
        <v>0.43018867924528303</v>
      </c>
      <c r="V26" s="46">
        <v>423</v>
      </c>
      <c r="W26" s="46" t="s">
        <v>81</v>
      </c>
      <c r="X26" s="46" t="s">
        <v>82</v>
      </c>
      <c r="Y26" s="73" t="s">
        <v>130</v>
      </c>
      <c r="Z26" s="86" t="s">
        <v>2</v>
      </c>
      <c r="AA26" s="43" t="s">
        <v>96</v>
      </c>
      <c r="AB26" s="75" t="s">
        <v>263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0.72727272727272729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332</v>
      </c>
      <c r="D35" s="38">
        <v>32</v>
      </c>
      <c r="E35" s="90"/>
      <c r="F35" s="90"/>
      <c r="G35" s="90"/>
      <c r="H35" s="27"/>
      <c r="I35" s="27"/>
      <c r="J35" s="90"/>
      <c r="K35" s="90"/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9</v>
      </c>
      <c r="U35" s="40" t="str">
        <f>IFERROR(((T35+Q35+N35-R35)+(O35*2))/E35,"")</f>
        <v/>
      </c>
      <c r="V35" s="22">
        <v>423</v>
      </c>
      <c r="W35" s="22" t="s">
        <v>94</v>
      </c>
      <c r="X35" s="22" t="s">
        <v>95</v>
      </c>
      <c r="Y35" s="72" t="s">
        <v>130</v>
      </c>
      <c r="Z35" s="36" t="s">
        <v>2</v>
      </c>
      <c r="AA35" s="1" t="s">
        <v>251</v>
      </c>
      <c r="AB35" s="28" t="s">
        <v>264</v>
      </c>
    </row>
    <row r="36" spans="1:28" x14ac:dyDescent="0.3">
      <c r="A36" s="1" t="s">
        <v>46</v>
      </c>
      <c r="B36" s="1" t="s">
        <v>67</v>
      </c>
      <c r="C36" s="27" t="s">
        <v>333</v>
      </c>
      <c r="D36" s="38">
        <v>10</v>
      </c>
      <c r="E36" s="90"/>
      <c r="F36" s="90"/>
      <c r="G36" s="90"/>
      <c r="H36" s="27"/>
      <c r="I36" s="27"/>
      <c r="J36" s="90"/>
      <c r="K36" s="90"/>
      <c r="L36" s="90"/>
      <c r="M36" s="90"/>
      <c r="N36" s="27">
        <f t="shared" ref="N36:N39" si="5">SUM(L36:M36)</f>
        <v>0</v>
      </c>
      <c r="O36" s="91"/>
      <c r="P36" s="91"/>
      <c r="Q36" s="91"/>
      <c r="R36" s="91"/>
      <c r="S36" s="91"/>
      <c r="T36" s="27">
        <v>16</v>
      </c>
      <c r="U36" s="40" t="str">
        <f t="shared" ref="U36:U43" si="6">IFERROR(((T36+Q36+N36-R36)+(O36*2))/E36,"")</f>
        <v/>
      </c>
      <c r="V36" s="22">
        <v>423</v>
      </c>
      <c r="W36" s="22" t="s">
        <v>94</v>
      </c>
      <c r="X36" s="22" t="s">
        <v>95</v>
      </c>
      <c r="Y36" s="72" t="s">
        <v>130</v>
      </c>
      <c r="Z36" s="36" t="s">
        <v>2</v>
      </c>
      <c r="AA36" s="1" t="s">
        <v>251</v>
      </c>
      <c r="AB36" s="28" t="s">
        <v>264</v>
      </c>
    </row>
    <row r="37" spans="1:28" x14ac:dyDescent="0.3">
      <c r="A37" s="1" t="s">
        <v>46</v>
      </c>
      <c r="B37" s="1" t="s">
        <v>67</v>
      </c>
      <c r="C37" s="27" t="s">
        <v>335</v>
      </c>
      <c r="D37" s="38">
        <v>44</v>
      </c>
      <c r="E37" s="90"/>
      <c r="F37" s="90"/>
      <c r="G37" s="90"/>
      <c r="H37" s="27"/>
      <c r="I37" s="27"/>
      <c r="J37" s="90"/>
      <c r="K37" s="90"/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v>23</v>
      </c>
      <c r="U37" s="40" t="str">
        <f t="shared" si="6"/>
        <v/>
      </c>
      <c r="V37" s="22">
        <v>423</v>
      </c>
      <c r="W37" s="22" t="s">
        <v>94</v>
      </c>
      <c r="X37" s="22" t="s">
        <v>95</v>
      </c>
      <c r="Y37" s="72" t="s">
        <v>130</v>
      </c>
      <c r="Z37" s="36" t="s">
        <v>2</v>
      </c>
      <c r="AA37" s="1" t="s">
        <v>251</v>
      </c>
      <c r="AB37" s="28" t="s">
        <v>264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30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27">
        <v>25</v>
      </c>
      <c r="U38" s="40" t="str">
        <f t="shared" si="6"/>
        <v/>
      </c>
      <c r="V38" s="22">
        <v>423</v>
      </c>
      <c r="W38" s="22" t="s">
        <v>94</v>
      </c>
      <c r="X38" s="22" t="s">
        <v>95</v>
      </c>
      <c r="Y38" s="72" t="s">
        <v>130</v>
      </c>
      <c r="Z38" s="36" t="s">
        <v>2</v>
      </c>
      <c r="AA38" s="1" t="s">
        <v>251</v>
      </c>
      <c r="AB38" s="28" t="s">
        <v>264</v>
      </c>
    </row>
    <row r="39" spans="1:28" x14ac:dyDescent="0.3">
      <c r="A39" s="1" t="s">
        <v>46</v>
      </c>
      <c r="B39" s="1" t="s">
        <v>67</v>
      </c>
      <c r="C39" s="27" t="s">
        <v>337</v>
      </c>
      <c r="D39" s="38">
        <v>11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v>9</v>
      </c>
      <c r="U39" s="40" t="str">
        <f t="shared" si="6"/>
        <v/>
      </c>
      <c r="V39" s="22">
        <v>423</v>
      </c>
      <c r="W39" s="22" t="s">
        <v>94</v>
      </c>
      <c r="X39" s="22" t="s">
        <v>95</v>
      </c>
      <c r="Y39" s="72" t="s">
        <v>130</v>
      </c>
      <c r="Z39" s="36" t="s">
        <v>2</v>
      </c>
      <c r="AA39" s="1" t="s">
        <v>251</v>
      </c>
      <c r="AB39" s="28" t="s">
        <v>264</v>
      </c>
    </row>
    <row r="40" spans="1:28" x14ac:dyDescent="0.3">
      <c r="A40" s="1" t="s">
        <v>46</v>
      </c>
      <c r="B40" s="1" t="s">
        <v>67</v>
      </c>
      <c r="C40" s="27" t="s">
        <v>339</v>
      </c>
      <c r="D40" s="38">
        <v>31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>SUM(L40:M40)</f>
        <v>0</v>
      </c>
      <c r="O40" s="91"/>
      <c r="P40" s="91"/>
      <c r="Q40" s="91"/>
      <c r="R40" s="91"/>
      <c r="S40" s="91"/>
      <c r="T40" s="27">
        <v>12</v>
      </c>
      <c r="U40" s="40" t="str">
        <f t="shared" si="6"/>
        <v/>
      </c>
      <c r="V40" s="22">
        <v>423</v>
      </c>
      <c r="W40" s="22" t="s">
        <v>94</v>
      </c>
      <c r="X40" s="22" t="s">
        <v>95</v>
      </c>
      <c r="Y40" s="72" t="s">
        <v>130</v>
      </c>
      <c r="Z40" s="36" t="s">
        <v>2</v>
      </c>
      <c r="AA40" s="1" t="s">
        <v>251</v>
      </c>
      <c r="AB40" s="28" t="s">
        <v>264</v>
      </c>
    </row>
    <row r="41" spans="1:28" x14ac:dyDescent="0.3">
      <c r="A41" s="1" t="s">
        <v>46</v>
      </c>
      <c r="B41" s="1" t="s">
        <v>67</v>
      </c>
      <c r="C41" s="27" t="s">
        <v>340</v>
      </c>
      <c r="D41" s="38">
        <v>33</v>
      </c>
      <c r="E41" s="90"/>
      <c r="F41" s="90"/>
      <c r="G41" s="90"/>
      <c r="H41" s="27"/>
      <c r="I41" s="27"/>
      <c r="J41" s="90"/>
      <c r="K41" s="90"/>
      <c r="L41" s="90"/>
      <c r="M41" s="90"/>
      <c r="N41" s="27">
        <f>SUM(L41:M41)</f>
        <v>0</v>
      </c>
      <c r="O41" s="91"/>
      <c r="P41" s="91"/>
      <c r="Q41" s="91"/>
      <c r="R41" s="91"/>
      <c r="S41" s="91"/>
      <c r="T41" s="27">
        <v>15</v>
      </c>
      <c r="U41" s="40" t="str">
        <f t="shared" si="6"/>
        <v/>
      </c>
      <c r="V41" s="22">
        <v>423</v>
      </c>
      <c r="W41" s="22" t="s">
        <v>94</v>
      </c>
      <c r="X41" s="22" t="s">
        <v>95</v>
      </c>
      <c r="Y41" s="72" t="s">
        <v>130</v>
      </c>
      <c r="Z41" s="36" t="s">
        <v>2</v>
      </c>
      <c r="AA41" s="1" t="s">
        <v>251</v>
      </c>
      <c r="AB41" s="28" t="s">
        <v>264</v>
      </c>
    </row>
    <row r="42" spans="1:28" x14ac:dyDescent="0.3">
      <c r="A42" s="1" t="s">
        <v>46</v>
      </c>
      <c r="B42" s="1" t="s">
        <v>67</v>
      </c>
      <c r="C42" s="27" t="s">
        <v>341</v>
      </c>
      <c r="D42" s="38">
        <v>23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v>8</v>
      </c>
      <c r="U42" s="40" t="str">
        <f t="shared" si="6"/>
        <v/>
      </c>
      <c r="V42" s="22">
        <v>423</v>
      </c>
      <c r="W42" s="22" t="s">
        <v>94</v>
      </c>
      <c r="X42" s="22" t="s">
        <v>95</v>
      </c>
      <c r="Y42" s="72" t="s">
        <v>130</v>
      </c>
      <c r="Z42" s="36" t="s">
        <v>2</v>
      </c>
      <c r="AA42" s="1" t="s">
        <v>251</v>
      </c>
      <c r="AB42" s="28" t="s">
        <v>264</v>
      </c>
    </row>
    <row r="43" spans="1:28" x14ac:dyDescent="0.3">
      <c r="A43" s="1" t="s">
        <v>46</v>
      </c>
      <c r="B43" s="1" t="s">
        <v>67</v>
      </c>
      <c r="C43" s="27" t="s">
        <v>342</v>
      </c>
      <c r="D43" s="38">
        <v>22</v>
      </c>
      <c r="E43" s="90"/>
      <c r="F43" s="90"/>
      <c r="G43" s="90"/>
      <c r="H43" s="27"/>
      <c r="I43" s="27"/>
      <c r="J43" s="90"/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2</v>
      </c>
      <c r="U43" s="40" t="str">
        <f t="shared" si="6"/>
        <v/>
      </c>
      <c r="V43" s="22">
        <v>423</v>
      </c>
      <c r="W43" s="22" t="s">
        <v>94</v>
      </c>
      <c r="X43" s="22" t="s">
        <v>95</v>
      </c>
      <c r="Y43" s="72" t="s">
        <v>130</v>
      </c>
      <c r="Z43" s="36" t="s">
        <v>2</v>
      </c>
      <c r="AA43" s="1" t="s">
        <v>251</v>
      </c>
      <c r="AB43" s="28" t="s">
        <v>264</v>
      </c>
    </row>
    <row r="44" spans="1:28" x14ac:dyDescent="0.3">
      <c r="A44" s="1" t="s">
        <v>46</v>
      </c>
      <c r="B44" s="1" t="s">
        <v>67</v>
      </c>
      <c r="C44" s="55" t="s">
        <v>39</v>
      </c>
      <c r="D44" s="1"/>
      <c r="E44" s="55">
        <v>265</v>
      </c>
      <c r="F44" s="55">
        <v>38</v>
      </c>
      <c r="G44" s="42"/>
      <c r="H44" s="42"/>
      <c r="I44" s="42"/>
      <c r="J44" s="55">
        <v>43</v>
      </c>
      <c r="K44" s="55">
        <v>61</v>
      </c>
      <c r="L44" s="42"/>
      <c r="M44" s="42"/>
      <c r="N44" s="27"/>
      <c r="O44" s="42"/>
      <c r="P44" s="42"/>
      <c r="Q44" s="42"/>
      <c r="R44" s="42"/>
      <c r="S44" s="42"/>
      <c r="T44" s="55"/>
      <c r="U44" s="40" t="str">
        <f t="shared" ref="U44" si="7">_xlfn.IFNA("",((T44+Q44+N44-R44)+(O44*2))/E44)</f>
        <v/>
      </c>
      <c r="V44" s="22">
        <v>423</v>
      </c>
      <c r="W44" s="22" t="s">
        <v>94</v>
      </c>
      <c r="X44" s="22" t="s">
        <v>95</v>
      </c>
      <c r="Y44" s="72" t="s">
        <v>130</v>
      </c>
      <c r="Z44" s="36" t="s">
        <v>2</v>
      </c>
      <c r="AA44" s="1" t="s">
        <v>251</v>
      </c>
      <c r="AB44" s="28" t="s">
        <v>264</v>
      </c>
    </row>
    <row r="45" spans="1:28" x14ac:dyDescent="0.3">
      <c r="A45" s="43" t="s">
        <v>46</v>
      </c>
      <c r="B45" s="43" t="s">
        <v>67</v>
      </c>
      <c r="C45" s="44" t="s">
        <v>40</v>
      </c>
      <c r="D45" s="43"/>
      <c r="E45" s="44">
        <f t="shared" ref="E45:T45" si="8">SUM(E35:E44)</f>
        <v>265</v>
      </c>
      <c r="F45" s="44">
        <f t="shared" si="8"/>
        <v>38</v>
      </c>
      <c r="G45" s="44">
        <f t="shared" si="8"/>
        <v>0</v>
      </c>
      <c r="H45" s="44">
        <f t="shared" si="8"/>
        <v>0</v>
      </c>
      <c r="I45" s="44">
        <f t="shared" si="8"/>
        <v>0</v>
      </c>
      <c r="J45" s="44">
        <f t="shared" si="8"/>
        <v>43</v>
      </c>
      <c r="K45" s="44">
        <f t="shared" si="8"/>
        <v>61</v>
      </c>
      <c r="L45" s="44">
        <f t="shared" si="8"/>
        <v>0</v>
      </c>
      <c r="M45" s="44">
        <f t="shared" si="8"/>
        <v>0</v>
      </c>
      <c r="N45" s="44">
        <f t="shared" si="8"/>
        <v>0</v>
      </c>
      <c r="O45" s="44">
        <f t="shared" si="8"/>
        <v>0</v>
      </c>
      <c r="P45" s="44">
        <f t="shared" si="8"/>
        <v>0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119</v>
      </c>
      <c r="U45" s="45">
        <f>((T45+Q45+N45-R45)+(O45*2))/E45</f>
        <v>0.44905660377358492</v>
      </c>
      <c r="V45" s="46">
        <v>423</v>
      </c>
      <c r="W45" s="46" t="s">
        <v>94</v>
      </c>
      <c r="X45" s="46" t="s">
        <v>95</v>
      </c>
      <c r="Y45" s="73" t="s">
        <v>130</v>
      </c>
      <c r="Z45" s="86" t="s">
        <v>2</v>
      </c>
      <c r="AA45" s="43" t="s">
        <v>251</v>
      </c>
      <c r="AB45" s="75" t="s">
        <v>264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>
        <f>J45/K45</f>
        <v>0.70491803278688525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2"/>
      <c r="V48" s="22"/>
      <c r="W48" s="22"/>
      <c r="X48" s="22"/>
      <c r="Y48" s="104"/>
      <c r="Z48" s="36"/>
      <c r="AA48" s="1"/>
      <c r="AB48" s="28"/>
    </row>
    <row r="49" spans="1:28" x14ac:dyDescent="0.3">
      <c r="A49" s="1"/>
      <c r="B49" s="1"/>
      <c r="C49" s="1"/>
      <c r="D49" s="1"/>
      <c r="F49" s="48"/>
      <c r="G49" s="76"/>
      <c r="H49" s="27"/>
      <c r="I49" s="1"/>
      <c r="J49" s="48"/>
      <c r="K49" s="77"/>
      <c r="L49" s="1"/>
      <c r="M49" s="39"/>
      <c r="N49" s="7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rintOptions gridLines="1"/>
  <pageMargins left="0.25" right="0.25" top="0.75" bottom="0.5" header="0.3" footer="0.3"/>
  <pageSetup scale="6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7E07-1CE9-4FB1-92EA-B98B730C1D49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103</v>
      </c>
      <c r="D4" s="7" t="s">
        <v>5</v>
      </c>
      <c r="E4" s="8"/>
      <c r="F4" s="5"/>
      <c r="G4" s="1"/>
      <c r="J4" s="15" t="s">
        <v>107</v>
      </c>
      <c r="K4" s="16" t="s">
        <v>45</v>
      </c>
      <c r="L4" s="17"/>
      <c r="M4" s="18"/>
      <c r="N4" s="19">
        <v>27</v>
      </c>
      <c r="O4" s="19">
        <v>22</v>
      </c>
      <c r="P4" s="19">
        <v>32</v>
      </c>
      <c r="Q4" s="19">
        <v>24</v>
      </c>
      <c r="R4" s="20"/>
      <c r="S4" s="21">
        <f>SUM(N4:R4)</f>
        <v>105</v>
      </c>
      <c r="T4" s="22">
        <v>424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108</v>
      </c>
      <c r="K5" s="16" t="s">
        <v>72</v>
      </c>
      <c r="L5" s="17"/>
      <c r="M5" s="18"/>
      <c r="N5" s="19">
        <v>27</v>
      </c>
      <c r="O5" s="19">
        <v>14</v>
      </c>
      <c r="P5" s="19">
        <v>31</v>
      </c>
      <c r="Q5" s="19">
        <v>20</v>
      </c>
      <c r="R5" s="20"/>
      <c r="S5" s="21">
        <f>SUM(N5:R5)</f>
        <v>92</v>
      </c>
      <c r="T5" s="22">
        <v>424</v>
      </c>
      <c r="U5" s="1"/>
      <c r="V5" s="1"/>
      <c r="W5" s="1"/>
    </row>
    <row r="6" spans="1:28" x14ac:dyDescent="0.3">
      <c r="C6" s="23">
        <v>827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105</v>
      </c>
      <c r="D7" s="7" t="s">
        <v>8</v>
      </c>
      <c r="G7" s="1"/>
      <c r="S7" s="1"/>
      <c r="T7" s="25" t="s">
        <v>9</v>
      </c>
      <c r="U7" s="1"/>
      <c r="V7" s="26">
        <v>424</v>
      </c>
      <c r="W7" s="1"/>
    </row>
    <row r="8" spans="1:28" x14ac:dyDescent="0.3">
      <c r="B8" s="1"/>
      <c r="C8" s="24" t="s">
        <v>106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15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11</v>
      </c>
      <c r="F13" s="27">
        <v>2</v>
      </c>
      <c r="G13" s="27">
        <v>4</v>
      </c>
      <c r="H13" s="27"/>
      <c r="I13" s="27"/>
      <c r="J13" s="27">
        <v>6</v>
      </c>
      <c r="K13" s="27">
        <v>6</v>
      </c>
      <c r="L13" s="27">
        <v>1</v>
      </c>
      <c r="M13" s="27">
        <v>2</v>
      </c>
      <c r="N13" s="27">
        <f>SUM(L13:M13)</f>
        <v>3</v>
      </c>
      <c r="O13" s="27">
        <v>0</v>
      </c>
      <c r="P13" s="39">
        <v>1</v>
      </c>
      <c r="Q13" s="27">
        <v>0</v>
      </c>
      <c r="R13" s="27">
        <v>2</v>
      </c>
      <c r="S13" s="27">
        <v>0</v>
      </c>
      <c r="T13" s="27">
        <f>+(F13*2)+J13</f>
        <v>10</v>
      </c>
      <c r="U13" s="40">
        <f>IFERROR(((T13+Q13+N13-R13)+(O13*2))/E13,"")</f>
        <v>1</v>
      </c>
      <c r="V13" s="22">
        <v>424</v>
      </c>
      <c r="W13" s="22" t="s">
        <v>81</v>
      </c>
      <c r="X13" s="22" t="s">
        <v>95</v>
      </c>
      <c r="Y13" s="72">
        <v>827</v>
      </c>
      <c r="Z13" s="41"/>
      <c r="AA13" s="1" t="s">
        <v>96</v>
      </c>
      <c r="AB13" s="28" t="s">
        <v>109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27</v>
      </c>
      <c r="F14" s="27">
        <v>4</v>
      </c>
      <c r="G14" s="27">
        <v>6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ref="N14:N19" si="0">SUM(L14:M14)</f>
        <v>1</v>
      </c>
      <c r="O14" s="39">
        <v>4</v>
      </c>
      <c r="P14" s="39">
        <v>1</v>
      </c>
      <c r="Q14" s="39">
        <v>5</v>
      </c>
      <c r="R14" s="39">
        <v>1</v>
      </c>
      <c r="S14" s="39">
        <v>0</v>
      </c>
      <c r="T14" s="27">
        <f t="shared" ref="T14:T24" si="1">+(F14*2)+J14</f>
        <v>8</v>
      </c>
      <c r="U14" s="40">
        <f t="shared" ref="U14:U24" si="2">IFERROR(((T14+Q14+N14-R14)+(O14*2))/E14,"")</f>
        <v>0.77777777777777779</v>
      </c>
      <c r="V14" s="22">
        <v>424</v>
      </c>
      <c r="W14" s="22" t="s">
        <v>81</v>
      </c>
      <c r="X14" s="22" t="s">
        <v>95</v>
      </c>
      <c r="Y14" s="72">
        <v>827</v>
      </c>
      <c r="Z14" s="41"/>
      <c r="AA14" s="1" t="s">
        <v>96</v>
      </c>
      <c r="AB14" s="28" t="s">
        <v>109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>
        <v>4</v>
      </c>
      <c r="F15" s="27">
        <v>1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si="0"/>
        <v>1</v>
      </c>
      <c r="O15" s="39">
        <v>0</v>
      </c>
      <c r="P15" s="39">
        <v>0</v>
      </c>
      <c r="Q15" s="39">
        <v>0</v>
      </c>
      <c r="R15" s="39">
        <v>2</v>
      </c>
      <c r="S15" s="39">
        <v>0</v>
      </c>
      <c r="T15" s="27">
        <f t="shared" si="1"/>
        <v>2</v>
      </c>
      <c r="U15" s="40">
        <f t="shared" si="2"/>
        <v>0.25</v>
      </c>
      <c r="V15" s="22">
        <v>424</v>
      </c>
      <c r="W15" s="22" t="s">
        <v>81</v>
      </c>
      <c r="X15" s="22" t="s">
        <v>95</v>
      </c>
      <c r="Y15" s="72">
        <v>827</v>
      </c>
      <c r="Z15" s="41"/>
      <c r="AA15" s="1" t="s">
        <v>96</v>
      </c>
      <c r="AB15" s="28" t="s">
        <v>109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12</v>
      </c>
      <c r="F16" s="27">
        <v>2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1</v>
      </c>
      <c r="N16" s="27">
        <f t="shared" si="0"/>
        <v>1</v>
      </c>
      <c r="O16" s="39">
        <v>2</v>
      </c>
      <c r="P16" s="39">
        <v>0</v>
      </c>
      <c r="Q16" s="39">
        <v>0</v>
      </c>
      <c r="R16" s="39">
        <v>1</v>
      </c>
      <c r="S16" s="39">
        <v>0</v>
      </c>
      <c r="T16" s="27">
        <f t="shared" si="1"/>
        <v>4</v>
      </c>
      <c r="U16" s="40">
        <f t="shared" si="2"/>
        <v>0.66666666666666663</v>
      </c>
      <c r="V16" s="22">
        <v>424</v>
      </c>
      <c r="W16" s="22" t="s">
        <v>81</v>
      </c>
      <c r="X16" s="22" t="s">
        <v>95</v>
      </c>
      <c r="Y16" s="72">
        <v>827</v>
      </c>
      <c r="Z16" s="41"/>
      <c r="AA16" s="1" t="s">
        <v>96</v>
      </c>
      <c r="AB16" s="28" t="s">
        <v>109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30</v>
      </c>
      <c r="E17" s="27">
        <v>15</v>
      </c>
      <c r="F17" s="27">
        <v>1</v>
      </c>
      <c r="G17" s="27">
        <v>4</v>
      </c>
      <c r="H17" s="27"/>
      <c r="I17" s="27"/>
      <c r="J17" s="27">
        <v>0</v>
      </c>
      <c r="K17" s="27">
        <v>0</v>
      </c>
      <c r="L17" s="27">
        <v>1</v>
      </c>
      <c r="M17" s="27">
        <v>3</v>
      </c>
      <c r="N17" s="27">
        <f t="shared" si="0"/>
        <v>4</v>
      </c>
      <c r="O17" s="39">
        <v>1</v>
      </c>
      <c r="P17" s="39">
        <v>0</v>
      </c>
      <c r="Q17" s="39">
        <v>1</v>
      </c>
      <c r="R17" s="39">
        <v>1</v>
      </c>
      <c r="S17" s="39">
        <v>0</v>
      </c>
      <c r="T17" s="27">
        <f t="shared" si="1"/>
        <v>2</v>
      </c>
      <c r="U17" s="40">
        <f t="shared" si="2"/>
        <v>0.53333333333333333</v>
      </c>
      <c r="V17" s="22">
        <v>424</v>
      </c>
      <c r="W17" s="22" t="s">
        <v>81</v>
      </c>
      <c r="X17" s="22" t="s">
        <v>95</v>
      </c>
      <c r="Y17" s="72">
        <v>827</v>
      </c>
      <c r="Z17" s="41"/>
      <c r="AA17" s="1" t="s">
        <v>96</v>
      </c>
      <c r="AB17" s="28" t="s">
        <v>109</v>
      </c>
    </row>
    <row r="18" spans="1:28" x14ac:dyDescent="0.3">
      <c r="A18" s="1" t="s">
        <v>71</v>
      </c>
      <c r="B18" s="1" t="s">
        <v>46</v>
      </c>
      <c r="C18" s="27" t="s">
        <v>52</v>
      </c>
      <c r="D18" s="38">
        <v>44</v>
      </c>
      <c r="E18" s="27">
        <v>15</v>
      </c>
      <c r="F18" s="27">
        <v>2</v>
      </c>
      <c r="G18" s="27">
        <v>2</v>
      </c>
      <c r="H18" s="27"/>
      <c r="I18" s="27"/>
      <c r="J18" s="27">
        <v>2</v>
      </c>
      <c r="K18" s="27">
        <v>2</v>
      </c>
      <c r="L18" s="27">
        <v>1</v>
      </c>
      <c r="M18" s="27">
        <v>2</v>
      </c>
      <c r="N18" s="27">
        <f t="shared" si="0"/>
        <v>3</v>
      </c>
      <c r="O18" s="39">
        <v>2</v>
      </c>
      <c r="P18" s="39">
        <v>4</v>
      </c>
      <c r="Q18" s="39">
        <v>4</v>
      </c>
      <c r="R18" s="39">
        <v>1</v>
      </c>
      <c r="S18" s="39">
        <v>0</v>
      </c>
      <c r="T18" s="27">
        <f t="shared" si="1"/>
        <v>6</v>
      </c>
      <c r="U18" s="40">
        <f t="shared" si="2"/>
        <v>1.0666666666666667</v>
      </c>
      <c r="V18" s="22">
        <v>424</v>
      </c>
      <c r="W18" s="22" t="s">
        <v>81</v>
      </c>
      <c r="X18" s="22" t="s">
        <v>95</v>
      </c>
      <c r="Y18" s="72">
        <v>827</v>
      </c>
      <c r="Z18" s="41"/>
      <c r="AA18" s="1" t="s">
        <v>96</v>
      </c>
      <c r="AB18" s="28" t="s">
        <v>109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50</v>
      </c>
      <c r="E19" s="27">
        <v>26</v>
      </c>
      <c r="F19" s="27">
        <v>6</v>
      </c>
      <c r="G19" s="27">
        <v>10</v>
      </c>
      <c r="H19" s="27"/>
      <c r="I19" s="27"/>
      <c r="J19" s="27">
        <v>0</v>
      </c>
      <c r="K19" s="27">
        <v>0</v>
      </c>
      <c r="L19" s="27">
        <v>1</v>
      </c>
      <c r="M19" s="27">
        <v>8</v>
      </c>
      <c r="N19" s="27">
        <f t="shared" si="0"/>
        <v>9</v>
      </c>
      <c r="O19" s="39">
        <v>0</v>
      </c>
      <c r="P19" s="39">
        <v>5</v>
      </c>
      <c r="Q19" s="39">
        <v>0</v>
      </c>
      <c r="R19" s="39">
        <v>4</v>
      </c>
      <c r="S19" s="39">
        <v>3</v>
      </c>
      <c r="T19" s="27">
        <f t="shared" si="1"/>
        <v>12</v>
      </c>
      <c r="U19" s="40">
        <f t="shared" si="2"/>
        <v>0.65384615384615385</v>
      </c>
      <c r="V19" s="22">
        <v>424</v>
      </c>
      <c r="W19" s="22" t="s">
        <v>81</v>
      </c>
      <c r="X19" s="22" t="s">
        <v>95</v>
      </c>
      <c r="Y19" s="72">
        <v>827</v>
      </c>
      <c r="Z19" s="41"/>
      <c r="AA19" s="1" t="s">
        <v>96</v>
      </c>
      <c r="AB19" s="28" t="s">
        <v>109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20</v>
      </c>
      <c r="E20" s="27">
        <v>9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1</v>
      </c>
      <c r="M20" s="27">
        <v>2</v>
      </c>
      <c r="N20" s="27">
        <f>SUM(L20:M20)</f>
        <v>3</v>
      </c>
      <c r="O20" s="39">
        <v>0</v>
      </c>
      <c r="P20" s="39">
        <v>1</v>
      </c>
      <c r="Q20" s="39">
        <v>1</v>
      </c>
      <c r="R20" s="39">
        <v>1</v>
      </c>
      <c r="S20" s="39">
        <v>0</v>
      </c>
      <c r="T20" s="27">
        <f t="shared" si="1"/>
        <v>0</v>
      </c>
      <c r="U20" s="40">
        <f t="shared" si="2"/>
        <v>0.33333333333333331</v>
      </c>
      <c r="V20" s="22">
        <v>424</v>
      </c>
      <c r="W20" s="22" t="s">
        <v>81</v>
      </c>
      <c r="X20" s="22" t="s">
        <v>95</v>
      </c>
      <c r="Y20" s="72">
        <v>827</v>
      </c>
      <c r="Z20" s="41"/>
      <c r="AA20" s="1" t="s">
        <v>96</v>
      </c>
      <c r="AB20" s="28" t="s">
        <v>109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24</v>
      </c>
      <c r="E21" s="27">
        <v>37</v>
      </c>
      <c r="F21" s="27">
        <v>6</v>
      </c>
      <c r="G21" s="27">
        <v>17</v>
      </c>
      <c r="H21" s="27"/>
      <c r="I21" s="27"/>
      <c r="J21" s="27">
        <v>2</v>
      </c>
      <c r="K21" s="27">
        <v>3</v>
      </c>
      <c r="L21" s="27">
        <v>3</v>
      </c>
      <c r="M21" s="27">
        <v>3</v>
      </c>
      <c r="N21" s="27">
        <f>SUM(L21:M21)</f>
        <v>6</v>
      </c>
      <c r="O21" s="39">
        <v>3</v>
      </c>
      <c r="P21" s="39">
        <v>3</v>
      </c>
      <c r="Q21" s="39">
        <v>0</v>
      </c>
      <c r="R21" s="39">
        <v>5</v>
      </c>
      <c r="S21" s="39">
        <v>0</v>
      </c>
      <c r="T21" s="27">
        <f t="shared" si="1"/>
        <v>14</v>
      </c>
      <c r="U21" s="40">
        <f t="shared" si="2"/>
        <v>0.56756756756756754</v>
      </c>
      <c r="V21" s="22">
        <v>424</v>
      </c>
      <c r="W21" s="22" t="s">
        <v>81</v>
      </c>
      <c r="X21" s="22" t="s">
        <v>95</v>
      </c>
      <c r="Y21" s="72">
        <v>827</v>
      </c>
      <c r="Z21" s="41"/>
      <c r="AA21" s="1" t="s">
        <v>96</v>
      </c>
      <c r="AB21" s="28" t="s">
        <v>109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40</v>
      </c>
      <c r="E22" s="27">
        <v>36</v>
      </c>
      <c r="F22" s="27">
        <v>14</v>
      </c>
      <c r="G22" s="27">
        <v>16</v>
      </c>
      <c r="H22" s="27"/>
      <c r="I22" s="27"/>
      <c r="J22" s="27">
        <v>9</v>
      </c>
      <c r="K22" s="27">
        <v>11</v>
      </c>
      <c r="L22" s="27">
        <v>2</v>
      </c>
      <c r="M22" s="27">
        <v>6</v>
      </c>
      <c r="N22" s="27">
        <f>SUM(L22:M22)</f>
        <v>8</v>
      </c>
      <c r="O22" s="39">
        <v>3</v>
      </c>
      <c r="P22" s="39">
        <v>5</v>
      </c>
      <c r="Q22" s="39">
        <v>0</v>
      </c>
      <c r="R22" s="39">
        <v>6</v>
      </c>
      <c r="S22" s="39">
        <v>1</v>
      </c>
      <c r="T22" s="27">
        <f t="shared" si="1"/>
        <v>37</v>
      </c>
      <c r="U22" s="40">
        <f t="shared" si="2"/>
        <v>1.25</v>
      </c>
      <c r="V22" s="22">
        <v>424</v>
      </c>
      <c r="W22" s="22" t="s">
        <v>81</v>
      </c>
      <c r="X22" s="22" t="s">
        <v>95</v>
      </c>
      <c r="Y22" s="72">
        <v>827</v>
      </c>
      <c r="Z22" s="41"/>
      <c r="AA22" s="1" t="s">
        <v>96</v>
      </c>
      <c r="AB22" s="28" t="s">
        <v>109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22</v>
      </c>
      <c r="E23" s="27">
        <v>25</v>
      </c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1</v>
      </c>
      <c r="P23" s="39">
        <v>3</v>
      </c>
      <c r="Q23" s="39">
        <v>1</v>
      </c>
      <c r="R23" s="39">
        <v>2</v>
      </c>
      <c r="S23" s="39">
        <v>0</v>
      </c>
      <c r="T23" s="27">
        <f t="shared" si="1"/>
        <v>4</v>
      </c>
      <c r="U23" s="40">
        <f t="shared" si="2"/>
        <v>0.24</v>
      </c>
      <c r="V23" s="22">
        <v>424</v>
      </c>
      <c r="W23" s="22" t="s">
        <v>81</v>
      </c>
      <c r="X23" s="22" t="s">
        <v>95</v>
      </c>
      <c r="Y23" s="72">
        <v>827</v>
      </c>
      <c r="Z23" s="41"/>
      <c r="AA23" s="1" t="s">
        <v>96</v>
      </c>
      <c r="AB23" s="28" t="s">
        <v>109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42</v>
      </c>
      <c r="E24" s="27">
        <v>23</v>
      </c>
      <c r="F24" s="27">
        <v>1</v>
      </c>
      <c r="G24" s="27">
        <v>2</v>
      </c>
      <c r="H24" s="27"/>
      <c r="I24" s="27"/>
      <c r="J24" s="27">
        <v>4</v>
      </c>
      <c r="K24" s="27">
        <v>4</v>
      </c>
      <c r="L24" s="27">
        <v>1</v>
      </c>
      <c r="M24" s="27">
        <v>6</v>
      </c>
      <c r="N24" s="27">
        <f>SUM(L24:M24)</f>
        <v>7</v>
      </c>
      <c r="O24" s="39">
        <v>3</v>
      </c>
      <c r="P24" s="39">
        <v>3</v>
      </c>
      <c r="Q24" s="39">
        <v>3</v>
      </c>
      <c r="R24" s="39">
        <v>7</v>
      </c>
      <c r="S24" s="39">
        <v>0</v>
      </c>
      <c r="T24" s="27">
        <f t="shared" si="1"/>
        <v>6</v>
      </c>
      <c r="U24" s="40">
        <f t="shared" si="2"/>
        <v>0.65217391304347827</v>
      </c>
      <c r="V24" s="22">
        <v>424</v>
      </c>
      <c r="W24" s="22" t="s">
        <v>81</v>
      </c>
      <c r="X24" s="22" t="s">
        <v>95</v>
      </c>
      <c r="Y24" s="72">
        <v>827</v>
      </c>
      <c r="Z24" s="41"/>
      <c r="AA24" s="1" t="s">
        <v>96</v>
      </c>
      <c r="AB24" s="28" t="s">
        <v>109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41</v>
      </c>
      <c r="G25" s="44">
        <f t="shared" si="3"/>
        <v>72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26</v>
      </c>
      <c r="L25" s="44">
        <f t="shared" si="3"/>
        <v>12</v>
      </c>
      <c r="M25" s="44">
        <f t="shared" si="3"/>
        <v>35</v>
      </c>
      <c r="N25" s="44">
        <f t="shared" si="3"/>
        <v>47</v>
      </c>
      <c r="O25" s="44">
        <f t="shared" si="3"/>
        <v>19</v>
      </c>
      <c r="P25" s="44">
        <f t="shared" si="3"/>
        <v>26</v>
      </c>
      <c r="Q25" s="44">
        <f t="shared" si="3"/>
        <v>15</v>
      </c>
      <c r="R25" s="44">
        <f t="shared" si="3"/>
        <v>33</v>
      </c>
      <c r="S25" s="44">
        <f t="shared" si="3"/>
        <v>4</v>
      </c>
      <c r="T25" s="44">
        <f t="shared" si="3"/>
        <v>105</v>
      </c>
      <c r="U25" s="45">
        <f>((T25+Q25+N25-R25)+(O25*2))/E25</f>
        <v>0.71666666666666667</v>
      </c>
      <c r="V25" s="46">
        <v>424</v>
      </c>
      <c r="W25" s="46" t="s">
        <v>81</v>
      </c>
      <c r="X25" s="46" t="s">
        <v>95</v>
      </c>
      <c r="Y25" s="73">
        <v>827</v>
      </c>
      <c r="Z25" s="47"/>
      <c r="AA25" s="43" t="s">
        <v>96</v>
      </c>
      <c r="AB25" s="75" t="s">
        <v>109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0.56944444444444442</v>
      </c>
      <c r="H26" s="27"/>
      <c r="I26" s="1"/>
      <c r="J26" s="48" t="s">
        <v>42</v>
      </c>
      <c r="K26" s="50">
        <f>J25/K25</f>
        <v>0.88461538461538458</v>
      </c>
      <c r="L26" s="1"/>
      <c r="M26" s="39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85</v>
      </c>
      <c r="D35" s="38">
        <v>11</v>
      </c>
      <c r="E35" s="27">
        <v>25</v>
      </c>
      <c r="F35" s="27">
        <v>4</v>
      </c>
      <c r="G35" s="27">
        <v>12</v>
      </c>
      <c r="H35" s="27">
        <v>0</v>
      </c>
      <c r="I35" s="27">
        <v>2</v>
      </c>
      <c r="J35" s="27">
        <v>1</v>
      </c>
      <c r="K35" s="27">
        <v>2</v>
      </c>
      <c r="L35" s="27">
        <v>2</v>
      </c>
      <c r="M35" s="27">
        <v>0</v>
      </c>
      <c r="N35" s="27">
        <f>SUM(L35:M35)</f>
        <v>2</v>
      </c>
      <c r="O35" s="27">
        <v>0</v>
      </c>
      <c r="P35" s="39">
        <v>0</v>
      </c>
      <c r="Q35" s="27">
        <v>1</v>
      </c>
      <c r="R35" s="27">
        <v>2</v>
      </c>
      <c r="S35" s="27">
        <v>0</v>
      </c>
      <c r="T35" s="27">
        <f>(H35*3)+((F35-H35)*2)+J35</f>
        <v>9</v>
      </c>
      <c r="U35" s="40">
        <f>IFERROR(((T35+Q35+N35-R35)+(O35*2))/E35,"")</f>
        <v>0.4</v>
      </c>
      <c r="V35" s="22">
        <v>424</v>
      </c>
      <c r="W35" s="22" t="s">
        <v>94</v>
      </c>
      <c r="X35" s="22" t="s">
        <v>82</v>
      </c>
      <c r="Y35" s="72">
        <v>827</v>
      </c>
      <c r="Z35" s="41"/>
      <c r="AA35" s="1" t="s">
        <v>83</v>
      </c>
      <c r="AB35" s="28" t="s">
        <v>99</v>
      </c>
    </row>
    <row r="36" spans="1:28" x14ac:dyDescent="0.3">
      <c r="A36" s="1" t="s">
        <v>46</v>
      </c>
      <c r="B36" s="1" t="s">
        <v>71</v>
      </c>
      <c r="C36" s="27" t="s">
        <v>86</v>
      </c>
      <c r="D36" s="38">
        <v>30</v>
      </c>
      <c r="E36" s="27">
        <v>7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1" si="4">SUM(L36:M36)</f>
        <v>0</v>
      </c>
      <c r="O36" s="39">
        <v>1</v>
      </c>
      <c r="P36" s="39">
        <v>0</v>
      </c>
      <c r="Q36" s="39">
        <v>0</v>
      </c>
      <c r="R36" s="39">
        <v>1</v>
      </c>
      <c r="S36" s="39">
        <v>0</v>
      </c>
      <c r="T36" s="39">
        <f t="shared" ref="T36:T41" si="5">(H36*3)+((F36-H36)*2)+J36</f>
        <v>0</v>
      </c>
      <c r="U36" s="40">
        <f t="shared" ref="U36:U47" si="6">IFERROR(((T36+Q36+N36-R36)+(O36*2))/E36,"")</f>
        <v>0.14285714285714285</v>
      </c>
      <c r="V36" s="22">
        <v>424</v>
      </c>
      <c r="W36" s="22" t="s">
        <v>94</v>
      </c>
      <c r="X36" s="22" t="s">
        <v>82</v>
      </c>
      <c r="Y36" s="72">
        <v>827</v>
      </c>
      <c r="Z36" s="41"/>
      <c r="AA36" s="1" t="s">
        <v>83</v>
      </c>
      <c r="AB36" s="28" t="s">
        <v>99</v>
      </c>
    </row>
    <row r="37" spans="1:28" x14ac:dyDescent="0.3">
      <c r="A37" s="1" t="s">
        <v>46</v>
      </c>
      <c r="B37" s="1" t="s">
        <v>71</v>
      </c>
      <c r="C37" s="27" t="s">
        <v>87</v>
      </c>
      <c r="D37" s="38">
        <v>22</v>
      </c>
      <c r="E37" s="27">
        <v>17</v>
      </c>
      <c r="F37" s="27">
        <v>4</v>
      </c>
      <c r="G37" s="27">
        <v>6</v>
      </c>
      <c r="H37" s="27"/>
      <c r="I37" s="27"/>
      <c r="J37" s="27">
        <v>2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1</v>
      </c>
      <c r="P37" s="39">
        <v>0</v>
      </c>
      <c r="Q37" s="39">
        <v>2</v>
      </c>
      <c r="R37" s="39">
        <v>1</v>
      </c>
      <c r="S37" s="39">
        <v>0</v>
      </c>
      <c r="T37" s="39">
        <f t="shared" si="5"/>
        <v>10</v>
      </c>
      <c r="U37" s="40">
        <f t="shared" si="6"/>
        <v>0.82352941176470584</v>
      </c>
      <c r="V37" s="22">
        <v>424</v>
      </c>
      <c r="W37" s="22" t="s">
        <v>94</v>
      </c>
      <c r="X37" s="22" t="s">
        <v>82</v>
      </c>
      <c r="Y37" s="72">
        <v>827</v>
      </c>
      <c r="Z37" s="41"/>
      <c r="AA37" s="1" t="s">
        <v>83</v>
      </c>
      <c r="AB37" s="28" t="s">
        <v>99</v>
      </c>
    </row>
    <row r="38" spans="1:28" x14ac:dyDescent="0.3">
      <c r="A38" s="1" t="s">
        <v>46</v>
      </c>
      <c r="B38" s="1" t="s">
        <v>71</v>
      </c>
      <c r="C38" s="27" t="s">
        <v>117</v>
      </c>
      <c r="D38" s="38">
        <v>20</v>
      </c>
      <c r="E38" s="27" t="s">
        <v>503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424</v>
      </c>
      <c r="W38" s="22" t="s">
        <v>94</v>
      </c>
      <c r="X38" s="22" t="s">
        <v>82</v>
      </c>
      <c r="Y38" s="72">
        <v>827</v>
      </c>
      <c r="Z38" s="41"/>
      <c r="AA38" s="1" t="s">
        <v>83</v>
      </c>
      <c r="AB38" s="28" t="s">
        <v>99</v>
      </c>
    </row>
    <row r="39" spans="1:28" x14ac:dyDescent="0.3">
      <c r="A39" s="1" t="s">
        <v>46</v>
      </c>
      <c r="B39" s="1" t="s">
        <v>71</v>
      </c>
      <c r="C39" s="27" t="s">
        <v>100</v>
      </c>
      <c r="D39" s="38">
        <v>14</v>
      </c>
      <c r="E39" s="27">
        <v>20</v>
      </c>
      <c r="F39" s="27">
        <v>4</v>
      </c>
      <c r="G39" s="27">
        <v>9</v>
      </c>
      <c r="H39" s="27"/>
      <c r="I39" s="27"/>
      <c r="J39" s="27">
        <v>0</v>
      </c>
      <c r="K39" s="27">
        <v>0</v>
      </c>
      <c r="L39" s="27">
        <v>2</v>
      </c>
      <c r="M39" s="27">
        <v>4</v>
      </c>
      <c r="N39" s="27">
        <f t="shared" si="4"/>
        <v>6</v>
      </c>
      <c r="O39" s="39">
        <v>0</v>
      </c>
      <c r="P39" s="39">
        <v>3</v>
      </c>
      <c r="Q39" s="39">
        <v>3</v>
      </c>
      <c r="R39" s="39">
        <v>3</v>
      </c>
      <c r="S39" s="39">
        <v>1</v>
      </c>
      <c r="T39" s="39">
        <f t="shared" si="5"/>
        <v>8</v>
      </c>
      <c r="U39" s="40">
        <f t="shared" si="6"/>
        <v>0.7</v>
      </c>
      <c r="V39" s="22">
        <v>424</v>
      </c>
      <c r="W39" s="22" t="s">
        <v>94</v>
      </c>
      <c r="X39" s="22" t="s">
        <v>82</v>
      </c>
      <c r="Y39" s="72">
        <v>827</v>
      </c>
      <c r="Z39" s="41"/>
      <c r="AA39" s="1" t="s">
        <v>83</v>
      </c>
      <c r="AB39" s="28" t="s">
        <v>99</v>
      </c>
    </row>
    <row r="40" spans="1:28" x14ac:dyDescent="0.3">
      <c r="A40" s="1" t="s">
        <v>46</v>
      </c>
      <c r="B40" s="1" t="s">
        <v>71</v>
      </c>
      <c r="C40" s="27" t="s">
        <v>89</v>
      </c>
      <c r="D40" s="38">
        <v>32</v>
      </c>
      <c r="E40" s="27">
        <v>7</v>
      </c>
      <c r="F40" s="27">
        <v>1</v>
      </c>
      <c r="G40" s="27">
        <v>2</v>
      </c>
      <c r="H40" s="27"/>
      <c r="I40" s="27"/>
      <c r="J40" s="27">
        <v>0</v>
      </c>
      <c r="K40" s="27">
        <v>0</v>
      </c>
      <c r="L40" s="27">
        <v>1</v>
      </c>
      <c r="M40" s="27">
        <v>0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2</v>
      </c>
      <c r="U40" s="40">
        <f t="shared" si="6"/>
        <v>0.42857142857142855</v>
      </c>
      <c r="V40" s="22">
        <v>424</v>
      </c>
      <c r="W40" s="22" t="s">
        <v>94</v>
      </c>
      <c r="X40" s="22" t="s">
        <v>82</v>
      </c>
      <c r="Y40" s="72">
        <v>827</v>
      </c>
      <c r="Z40" s="41"/>
      <c r="AA40" s="1" t="s">
        <v>83</v>
      </c>
      <c r="AB40" s="28" t="s">
        <v>99</v>
      </c>
    </row>
    <row r="41" spans="1:28" x14ac:dyDescent="0.3">
      <c r="A41" s="1" t="s">
        <v>46</v>
      </c>
      <c r="B41" s="1" t="s">
        <v>71</v>
      </c>
      <c r="C41" s="27" t="s">
        <v>90</v>
      </c>
      <c r="D41" s="38">
        <v>42</v>
      </c>
      <c r="E41" s="27">
        <v>15</v>
      </c>
      <c r="F41" s="27">
        <v>0</v>
      </c>
      <c r="G41" s="27">
        <v>3</v>
      </c>
      <c r="H41" s="27"/>
      <c r="I41" s="27"/>
      <c r="J41" s="27">
        <v>2</v>
      </c>
      <c r="K41" s="27">
        <v>2</v>
      </c>
      <c r="L41" s="27">
        <v>2</v>
      </c>
      <c r="M41" s="27">
        <v>0</v>
      </c>
      <c r="N41" s="27">
        <f t="shared" si="4"/>
        <v>2</v>
      </c>
      <c r="O41" s="39">
        <v>1</v>
      </c>
      <c r="P41" s="39">
        <v>3</v>
      </c>
      <c r="Q41" s="39">
        <v>1</v>
      </c>
      <c r="R41" s="39">
        <v>0</v>
      </c>
      <c r="S41" s="39">
        <v>0</v>
      </c>
      <c r="T41" s="39">
        <f t="shared" si="5"/>
        <v>2</v>
      </c>
      <c r="U41" s="40">
        <f t="shared" si="6"/>
        <v>0.46666666666666667</v>
      </c>
      <c r="V41" s="22">
        <v>424</v>
      </c>
      <c r="W41" s="22" t="s">
        <v>94</v>
      </c>
      <c r="X41" s="22" t="s">
        <v>82</v>
      </c>
      <c r="Y41" s="72">
        <v>827</v>
      </c>
      <c r="Z41" s="41"/>
      <c r="AA41" s="1" t="s">
        <v>83</v>
      </c>
      <c r="AB41" s="28" t="s">
        <v>99</v>
      </c>
    </row>
    <row r="42" spans="1:28" x14ac:dyDescent="0.3">
      <c r="A42" s="1" t="s">
        <v>46</v>
      </c>
      <c r="B42" s="1" t="s">
        <v>71</v>
      </c>
      <c r="C42" s="27" t="s">
        <v>91</v>
      </c>
      <c r="D42" s="38">
        <v>15</v>
      </c>
      <c r="E42" s="27">
        <v>41</v>
      </c>
      <c r="F42" s="27">
        <v>5</v>
      </c>
      <c r="G42" s="27">
        <v>10</v>
      </c>
      <c r="H42" s="27"/>
      <c r="I42" s="27"/>
      <c r="J42" s="27">
        <v>2</v>
      </c>
      <c r="K42" s="27">
        <v>5</v>
      </c>
      <c r="L42" s="27">
        <v>5</v>
      </c>
      <c r="M42" s="27">
        <v>3</v>
      </c>
      <c r="N42" s="27">
        <f>SUM(L42:M42)</f>
        <v>8</v>
      </c>
      <c r="O42" s="39">
        <v>1</v>
      </c>
      <c r="P42" s="39">
        <v>2</v>
      </c>
      <c r="Q42" s="39">
        <v>3</v>
      </c>
      <c r="R42" s="39">
        <v>4</v>
      </c>
      <c r="S42" s="39">
        <v>0</v>
      </c>
      <c r="T42" s="39">
        <f>(H42*3)+((F42-H42)*2)+J42</f>
        <v>12</v>
      </c>
      <c r="U42" s="40">
        <f t="shared" si="6"/>
        <v>0.51219512195121952</v>
      </c>
      <c r="V42" s="22">
        <v>424</v>
      </c>
      <c r="W42" s="22" t="s">
        <v>94</v>
      </c>
      <c r="X42" s="22" t="s">
        <v>82</v>
      </c>
      <c r="Y42" s="72">
        <v>827</v>
      </c>
      <c r="Z42" s="41"/>
      <c r="AA42" s="1" t="s">
        <v>83</v>
      </c>
      <c r="AB42" s="28" t="s">
        <v>99</v>
      </c>
    </row>
    <row r="43" spans="1:28" x14ac:dyDescent="0.3">
      <c r="A43" s="1" t="s">
        <v>46</v>
      </c>
      <c r="B43" s="1" t="s">
        <v>71</v>
      </c>
      <c r="C43" s="27" t="s">
        <v>92</v>
      </c>
      <c r="D43" s="38">
        <v>10</v>
      </c>
      <c r="E43" s="27">
        <v>43</v>
      </c>
      <c r="F43" s="27">
        <v>10</v>
      </c>
      <c r="G43" s="27">
        <v>31</v>
      </c>
      <c r="H43" s="27"/>
      <c r="I43" s="27"/>
      <c r="J43" s="27">
        <v>8</v>
      </c>
      <c r="K43" s="27">
        <v>11</v>
      </c>
      <c r="L43" s="27">
        <v>1</v>
      </c>
      <c r="M43" s="27">
        <v>1</v>
      </c>
      <c r="N43" s="27">
        <f>SUM(L43:M43)</f>
        <v>2</v>
      </c>
      <c r="O43" s="39">
        <v>5</v>
      </c>
      <c r="P43" s="39">
        <v>2</v>
      </c>
      <c r="Q43" s="39">
        <v>2</v>
      </c>
      <c r="R43" s="39">
        <v>7</v>
      </c>
      <c r="S43" s="39">
        <v>0</v>
      </c>
      <c r="T43" s="39">
        <f>(H43*3)+((F43-H43)*2)+J43</f>
        <v>28</v>
      </c>
      <c r="U43" s="40">
        <f t="shared" si="6"/>
        <v>0.81395348837209303</v>
      </c>
      <c r="V43" s="22">
        <v>424</v>
      </c>
      <c r="W43" s="22" t="s">
        <v>94</v>
      </c>
      <c r="X43" s="22" t="s">
        <v>82</v>
      </c>
      <c r="Y43" s="72">
        <v>827</v>
      </c>
      <c r="Z43" s="41"/>
      <c r="AA43" s="1" t="s">
        <v>83</v>
      </c>
      <c r="AB43" s="28" t="s">
        <v>99</v>
      </c>
    </row>
    <row r="44" spans="1:28" x14ac:dyDescent="0.3">
      <c r="A44" s="1" t="s">
        <v>46</v>
      </c>
      <c r="B44" s="1" t="s">
        <v>71</v>
      </c>
      <c r="C44" s="27" t="s">
        <v>101</v>
      </c>
      <c r="D44" s="38">
        <v>33</v>
      </c>
      <c r="E44" s="27">
        <v>15</v>
      </c>
      <c r="F44" s="27">
        <v>1</v>
      </c>
      <c r="G44" s="27">
        <v>5</v>
      </c>
      <c r="H44" s="27"/>
      <c r="I44" s="27"/>
      <c r="J44" s="27">
        <v>2</v>
      </c>
      <c r="K44" s="27">
        <v>3</v>
      </c>
      <c r="L44" s="27">
        <v>3</v>
      </c>
      <c r="M44" s="27">
        <v>3</v>
      </c>
      <c r="N44" s="27">
        <f>SUM(L44:M44)</f>
        <v>6</v>
      </c>
      <c r="O44" s="39">
        <v>0</v>
      </c>
      <c r="P44" s="39">
        <v>1</v>
      </c>
      <c r="Q44" s="39">
        <v>2</v>
      </c>
      <c r="R44" s="39">
        <v>2</v>
      </c>
      <c r="S44" s="39">
        <v>0</v>
      </c>
      <c r="T44" s="39">
        <f>(H44*3)+((F44-H44)*2)+J44</f>
        <v>4</v>
      </c>
      <c r="U44" s="40">
        <f t="shared" si="6"/>
        <v>0.66666666666666663</v>
      </c>
      <c r="V44" s="22">
        <v>424</v>
      </c>
      <c r="W44" s="22" t="s">
        <v>94</v>
      </c>
      <c r="X44" s="22" t="s">
        <v>82</v>
      </c>
      <c r="Y44" s="72">
        <v>827</v>
      </c>
      <c r="Z44" s="41"/>
      <c r="AA44" s="1" t="s">
        <v>83</v>
      </c>
      <c r="AB44" s="28" t="s">
        <v>99</v>
      </c>
    </row>
    <row r="45" spans="1:28" x14ac:dyDescent="0.3">
      <c r="A45" s="1" t="s">
        <v>46</v>
      </c>
      <c r="B45" s="1" t="s">
        <v>71</v>
      </c>
      <c r="C45" s="27" t="s">
        <v>125</v>
      </c>
      <c r="D45" s="38">
        <v>24</v>
      </c>
      <c r="E45" s="27" t="s">
        <v>502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424</v>
      </c>
      <c r="W45" s="22" t="s">
        <v>94</v>
      </c>
      <c r="X45" s="22" t="s">
        <v>82</v>
      </c>
      <c r="Y45" s="72">
        <v>827</v>
      </c>
      <c r="Z45" s="41"/>
      <c r="AA45" s="1" t="s">
        <v>83</v>
      </c>
      <c r="AB45" s="28" t="s">
        <v>99</v>
      </c>
    </row>
    <row r="46" spans="1:28" x14ac:dyDescent="0.3">
      <c r="A46" s="1" t="s">
        <v>46</v>
      </c>
      <c r="B46" s="1" t="s">
        <v>71</v>
      </c>
      <c r="C46" s="27" t="s">
        <v>93</v>
      </c>
      <c r="D46" s="38">
        <v>35</v>
      </c>
      <c r="E46" s="27">
        <v>21</v>
      </c>
      <c r="F46" s="27">
        <v>2</v>
      </c>
      <c r="G46" s="27">
        <v>7</v>
      </c>
      <c r="H46" s="27"/>
      <c r="I46" s="27"/>
      <c r="J46" s="27">
        <v>0</v>
      </c>
      <c r="K46" s="27">
        <v>0</v>
      </c>
      <c r="L46" s="27">
        <v>5</v>
      </c>
      <c r="M46" s="27">
        <v>2</v>
      </c>
      <c r="N46" s="27">
        <f>SUM(L46:M46)</f>
        <v>7</v>
      </c>
      <c r="O46" s="39">
        <v>1</v>
      </c>
      <c r="P46" s="39">
        <v>5</v>
      </c>
      <c r="Q46" s="39">
        <v>0</v>
      </c>
      <c r="R46" s="39">
        <v>1</v>
      </c>
      <c r="S46" s="39">
        <v>0</v>
      </c>
      <c r="T46" s="39">
        <f>(H46*3)+((F46-H46)*2)+J46</f>
        <v>4</v>
      </c>
      <c r="U46" s="40">
        <f t="shared" si="6"/>
        <v>0.5714285714285714</v>
      </c>
      <c r="V46" s="22">
        <v>424</v>
      </c>
      <c r="W46" s="22" t="s">
        <v>94</v>
      </c>
      <c r="X46" s="22" t="s">
        <v>82</v>
      </c>
      <c r="Y46" s="72">
        <v>827</v>
      </c>
      <c r="Z46" s="41"/>
      <c r="AA46" s="1" t="s">
        <v>83</v>
      </c>
      <c r="AB46" s="28" t="s">
        <v>99</v>
      </c>
    </row>
    <row r="47" spans="1:28" x14ac:dyDescent="0.3">
      <c r="A47" s="1" t="s">
        <v>46</v>
      </c>
      <c r="B47" s="1" t="s">
        <v>71</v>
      </c>
      <c r="C47" s="27" t="s">
        <v>102</v>
      </c>
      <c r="D47" s="38">
        <v>40</v>
      </c>
      <c r="E47" s="27">
        <v>29</v>
      </c>
      <c r="F47" s="27">
        <v>4</v>
      </c>
      <c r="G47" s="27">
        <v>10</v>
      </c>
      <c r="H47" s="27"/>
      <c r="I47" s="27"/>
      <c r="J47" s="27">
        <v>5</v>
      </c>
      <c r="K47" s="27">
        <v>6</v>
      </c>
      <c r="L47" s="27">
        <v>4</v>
      </c>
      <c r="M47" s="27">
        <v>2</v>
      </c>
      <c r="N47" s="27">
        <f>SUM(L47:M47)</f>
        <v>6</v>
      </c>
      <c r="O47" s="39">
        <v>1</v>
      </c>
      <c r="P47" s="39">
        <v>5</v>
      </c>
      <c r="Q47" s="39">
        <v>1</v>
      </c>
      <c r="R47" s="39">
        <v>2</v>
      </c>
      <c r="S47" s="39">
        <v>1</v>
      </c>
      <c r="T47" s="39">
        <f>(H47*3)+((F47-H47)*2)+J47</f>
        <v>13</v>
      </c>
      <c r="U47" s="40">
        <f t="shared" si="6"/>
        <v>0.68965517241379315</v>
      </c>
      <c r="V47" s="22">
        <v>424</v>
      </c>
      <c r="W47" s="22" t="s">
        <v>94</v>
      </c>
      <c r="X47" s="22" t="s">
        <v>82</v>
      </c>
      <c r="Y47" s="72">
        <v>827</v>
      </c>
      <c r="Z47" s="41"/>
      <c r="AA47" s="1" t="s">
        <v>83</v>
      </c>
      <c r="AB47" s="28" t="s">
        <v>99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35</v>
      </c>
      <c r="G48" s="44">
        <f t="shared" si="7"/>
        <v>96</v>
      </c>
      <c r="H48" s="44">
        <f t="shared" si="7"/>
        <v>0</v>
      </c>
      <c r="I48" s="44">
        <f t="shared" si="7"/>
        <v>2</v>
      </c>
      <c r="J48" s="44">
        <f t="shared" si="7"/>
        <v>22</v>
      </c>
      <c r="K48" s="44">
        <f t="shared" si="7"/>
        <v>31</v>
      </c>
      <c r="L48" s="44">
        <f t="shared" si="7"/>
        <v>26</v>
      </c>
      <c r="M48" s="44">
        <f t="shared" si="7"/>
        <v>15</v>
      </c>
      <c r="N48" s="44">
        <f t="shared" si="7"/>
        <v>41</v>
      </c>
      <c r="O48" s="44">
        <f t="shared" si="7"/>
        <v>11</v>
      </c>
      <c r="P48" s="44">
        <f t="shared" si="7"/>
        <v>21</v>
      </c>
      <c r="Q48" s="44">
        <f t="shared" si="7"/>
        <v>15</v>
      </c>
      <c r="R48" s="44">
        <f t="shared" si="7"/>
        <v>23</v>
      </c>
      <c r="S48" s="44">
        <f t="shared" si="7"/>
        <v>2</v>
      </c>
      <c r="T48" s="44">
        <f t="shared" si="7"/>
        <v>92</v>
      </c>
      <c r="U48" s="45">
        <f>((T48+Q48+N48-R48)+(O48*2))/E48</f>
        <v>0.61250000000000004</v>
      </c>
      <c r="V48" s="46">
        <v>424</v>
      </c>
      <c r="W48" s="46" t="s">
        <v>94</v>
      </c>
      <c r="X48" s="46" t="s">
        <v>82</v>
      </c>
      <c r="Y48" s="73">
        <v>827</v>
      </c>
      <c r="Z48" s="47"/>
      <c r="AA48" s="43" t="s">
        <v>83</v>
      </c>
      <c r="AB48" s="75" t="s">
        <v>99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0.36458333333333331</v>
      </c>
      <c r="H49" s="27"/>
      <c r="I49" s="1"/>
      <c r="J49" s="48" t="s">
        <v>42</v>
      </c>
      <c r="K49" s="50">
        <f>J48/K48</f>
        <v>0.70967741935483875</v>
      </c>
      <c r="L49" s="1"/>
      <c r="M49" s="39" t="s">
        <v>43</v>
      </c>
      <c r="N49" s="51">
        <v>7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0E06-2353-4129-A3A9-50654029F49C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191</v>
      </c>
      <c r="K4" s="16" t="s">
        <v>45</v>
      </c>
      <c r="L4" s="17"/>
      <c r="M4" s="18"/>
      <c r="N4" s="19">
        <v>26</v>
      </c>
      <c r="O4" s="19">
        <v>21</v>
      </c>
      <c r="P4" s="19">
        <v>22</v>
      </c>
      <c r="Q4" s="19">
        <v>16</v>
      </c>
      <c r="R4" s="20"/>
      <c r="S4" s="21">
        <f>SUM(N4:R4)</f>
        <v>85</v>
      </c>
      <c r="T4" s="22">
        <v>426</v>
      </c>
    </row>
    <row r="5" spans="1:28" x14ac:dyDescent="0.3">
      <c r="B5" s="1"/>
      <c r="C5" s="6" t="s">
        <v>188</v>
      </c>
      <c r="D5" s="7" t="s">
        <v>6</v>
      </c>
      <c r="E5" s="1"/>
      <c r="F5" s="1"/>
      <c r="G5" s="1"/>
      <c r="J5" s="15" t="s">
        <v>192</v>
      </c>
      <c r="K5" s="16" t="s">
        <v>60</v>
      </c>
      <c r="L5" s="17"/>
      <c r="M5" s="18"/>
      <c r="N5" s="19">
        <v>9</v>
      </c>
      <c r="O5" s="19">
        <v>21</v>
      </c>
      <c r="P5" s="19">
        <v>20</v>
      </c>
      <c r="Q5" s="19">
        <v>18</v>
      </c>
      <c r="R5" s="20"/>
      <c r="S5" s="21">
        <f>SUM(N5:R5)</f>
        <v>68</v>
      </c>
      <c r="T5" s="22">
        <v>426</v>
      </c>
      <c r="U5" s="1"/>
      <c r="V5" s="1"/>
      <c r="W5" s="1"/>
    </row>
    <row r="6" spans="1:28" x14ac:dyDescent="0.3">
      <c r="C6" s="23">
        <v>1095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189</v>
      </c>
      <c r="D7" s="7" t="s">
        <v>8</v>
      </c>
      <c r="G7" s="1"/>
      <c r="S7" s="1"/>
      <c r="T7" s="25" t="s">
        <v>9</v>
      </c>
      <c r="U7" s="1"/>
      <c r="V7" s="26">
        <v>426</v>
      </c>
      <c r="W7" s="1"/>
    </row>
    <row r="8" spans="1:28" x14ac:dyDescent="0.3">
      <c r="B8" s="1"/>
      <c r="C8" s="24" t="s">
        <v>190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16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27">
        <v>18</v>
      </c>
      <c r="F13" s="27">
        <v>3</v>
      </c>
      <c r="G13" s="27">
        <v>12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>SUM(L13:M13)</f>
        <v>3</v>
      </c>
      <c r="O13" s="27">
        <v>0</v>
      </c>
      <c r="P13" s="39">
        <v>1</v>
      </c>
      <c r="Q13" s="27">
        <v>0</v>
      </c>
      <c r="R13" s="27">
        <v>2</v>
      </c>
      <c r="S13" s="27">
        <v>2</v>
      </c>
      <c r="T13" s="27">
        <f>+(F13*2)+J13</f>
        <v>6</v>
      </c>
      <c r="U13" s="40">
        <f>IFERROR(((T13+Q13+N13-R13)+(O13*2))/E13,"")</f>
        <v>0.3888888888888889</v>
      </c>
      <c r="V13" s="22">
        <v>426</v>
      </c>
      <c r="W13" s="22" t="s">
        <v>81</v>
      </c>
      <c r="X13" s="22" t="s">
        <v>95</v>
      </c>
      <c r="Y13" s="72">
        <v>1095</v>
      </c>
      <c r="Z13" s="41"/>
      <c r="AA13" s="1" t="s">
        <v>96</v>
      </c>
      <c r="AB13" s="28" t="s">
        <v>193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27">
        <v>30</v>
      </c>
      <c r="F14" s="27">
        <v>2</v>
      </c>
      <c r="G14" s="27">
        <v>6</v>
      </c>
      <c r="H14" s="27"/>
      <c r="I14" s="27"/>
      <c r="J14" s="27">
        <v>1</v>
      </c>
      <c r="K14" s="27">
        <v>2</v>
      </c>
      <c r="L14" s="27">
        <v>1</v>
      </c>
      <c r="M14" s="27">
        <v>4</v>
      </c>
      <c r="N14" s="27">
        <f t="shared" ref="N14:N19" si="0">SUM(L14:M14)</f>
        <v>5</v>
      </c>
      <c r="O14" s="39">
        <v>1</v>
      </c>
      <c r="P14" s="39">
        <v>1</v>
      </c>
      <c r="Q14" s="39">
        <v>2</v>
      </c>
      <c r="R14" s="39">
        <v>1</v>
      </c>
      <c r="S14" s="39">
        <v>0</v>
      </c>
      <c r="T14" s="27">
        <f t="shared" ref="T14:T24" si="1">+(F14*2)+J14</f>
        <v>5</v>
      </c>
      <c r="U14" s="40">
        <f t="shared" ref="U14:U24" si="2">IFERROR(((T14+Q14+N14-R14)+(O14*2))/E14,"")</f>
        <v>0.43333333333333335</v>
      </c>
      <c r="V14" s="22">
        <v>426</v>
      </c>
      <c r="W14" s="22" t="s">
        <v>81</v>
      </c>
      <c r="X14" s="22" t="s">
        <v>95</v>
      </c>
      <c r="Y14" s="72">
        <v>1095</v>
      </c>
      <c r="Z14" s="41"/>
      <c r="AA14" s="1" t="s">
        <v>96</v>
      </c>
      <c r="AB14" s="28" t="s">
        <v>193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4</v>
      </c>
      <c r="F15" s="27">
        <v>0</v>
      </c>
      <c r="G15" s="27">
        <v>0</v>
      </c>
      <c r="H15" s="27"/>
      <c r="I15" s="27"/>
      <c r="J15" s="27">
        <v>1</v>
      </c>
      <c r="K15" s="27">
        <v>2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2</v>
      </c>
      <c r="Q15" s="39">
        <v>0</v>
      </c>
      <c r="R15" s="39">
        <v>0</v>
      </c>
      <c r="S15" s="39">
        <v>0</v>
      </c>
      <c r="T15" s="27">
        <f t="shared" si="1"/>
        <v>1</v>
      </c>
      <c r="U15" s="40">
        <f t="shared" si="2"/>
        <v>0.5</v>
      </c>
      <c r="V15" s="22">
        <v>426</v>
      </c>
      <c r="W15" s="22" t="s">
        <v>81</v>
      </c>
      <c r="X15" s="22" t="s">
        <v>95</v>
      </c>
      <c r="Y15" s="72">
        <v>1095</v>
      </c>
      <c r="Z15" s="41"/>
      <c r="AA15" s="1" t="s">
        <v>96</v>
      </c>
      <c r="AB15" s="28" t="s">
        <v>193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14</v>
      </c>
      <c r="E16" s="27">
        <v>22</v>
      </c>
      <c r="F16" s="27">
        <v>2</v>
      </c>
      <c r="G16" s="27">
        <v>9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2</v>
      </c>
      <c r="P16" s="39">
        <v>2</v>
      </c>
      <c r="Q16" s="39">
        <v>3</v>
      </c>
      <c r="R16" s="39">
        <v>2</v>
      </c>
      <c r="S16" s="39">
        <v>0</v>
      </c>
      <c r="T16" s="27">
        <f t="shared" si="1"/>
        <v>4</v>
      </c>
      <c r="U16" s="40">
        <f t="shared" si="2"/>
        <v>0.40909090909090912</v>
      </c>
      <c r="V16" s="22">
        <v>426</v>
      </c>
      <c r="W16" s="22" t="s">
        <v>81</v>
      </c>
      <c r="X16" s="22" t="s">
        <v>95</v>
      </c>
      <c r="Y16" s="72">
        <v>1095</v>
      </c>
      <c r="Z16" s="41"/>
      <c r="AA16" s="1" t="s">
        <v>96</v>
      </c>
      <c r="AB16" s="28" t="s">
        <v>193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30</v>
      </c>
      <c r="E17" s="27">
        <v>14</v>
      </c>
      <c r="F17" s="27">
        <v>5</v>
      </c>
      <c r="G17" s="27">
        <v>6</v>
      </c>
      <c r="H17" s="27"/>
      <c r="I17" s="27"/>
      <c r="J17" s="27">
        <v>1</v>
      </c>
      <c r="K17" s="27">
        <v>2</v>
      </c>
      <c r="L17" s="27">
        <v>1</v>
      </c>
      <c r="M17" s="27">
        <v>2</v>
      </c>
      <c r="N17" s="27">
        <f t="shared" si="0"/>
        <v>3</v>
      </c>
      <c r="O17" s="39">
        <v>0</v>
      </c>
      <c r="P17" s="39">
        <v>1</v>
      </c>
      <c r="Q17" s="39">
        <v>1</v>
      </c>
      <c r="R17" s="39">
        <v>2</v>
      </c>
      <c r="S17" s="39">
        <v>0</v>
      </c>
      <c r="T17" s="27">
        <f t="shared" si="1"/>
        <v>11</v>
      </c>
      <c r="U17" s="40">
        <f t="shared" si="2"/>
        <v>0.9285714285714286</v>
      </c>
      <c r="V17" s="22">
        <v>426</v>
      </c>
      <c r="W17" s="22" t="s">
        <v>81</v>
      </c>
      <c r="X17" s="22" t="s">
        <v>95</v>
      </c>
      <c r="Y17" s="72">
        <v>1095</v>
      </c>
      <c r="Z17" s="41"/>
      <c r="AA17" s="1" t="s">
        <v>96</v>
      </c>
      <c r="AB17" s="28" t="s">
        <v>193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44</v>
      </c>
      <c r="E18" s="27">
        <v>9</v>
      </c>
      <c r="F18" s="27">
        <v>0</v>
      </c>
      <c r="G18" s="27">
        <v>2</v>
      </c>
      <c r="H18" s="27"/>
      <c r="I18" s="27"/>
      <c r="J18" s="27">
        <v>2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3</v>
      </c>
      <c r="Q18" s="39">
        <v>1</v>
      </c>
      <c r="R18" s="39">
        <v>0</v>
      </c>
      <c r="S18" s="39">
        <v>1</v>
      </c>
      <c r="T18" s="27">
        <f t="shared" si="1"/>
        <v>2</v>
      </c>
      <c r="U18" s="40">
        <f t="shared" si="2"/>
        <v>0.55555555555555558</v>
      </c>
      <c r="V18" s="22">
        <v>426</v>
      </c>
      <c r="W18" s="22" t="s">
        <v>81</v>
      </c>
      <c r="X18" s="22" t="s">
        <v>95</v>
      </c>
      <c r="Y18" s="72">
        <v>1095</v>
      </c>
      <c r="Z18" s="41"/>
      <c r="AA18" s="1" t="s">
        <v>96</v>
      </c>
      <c r="AB18" s="28" t="s">
        <v>193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50</v>
      </c>
      <c r="E19" s="27">
        <v>31</v>
      </c>
      <c r="F19" s="27">
        <v>5</v>
      </c>
      <c r="G19" s="27">
        <v>14</v>
      </c>
      <c r="H19" s="27"/>
      <c r="I19" s="27"/>
      <c r="J19" s="27">
        <v>0</v>
      </c>
      <c r="K19" s="27">
        <v>0</v>
      </c>
      <c r="L19" s="27">
        <v>2</v>
      </c>
      <c r="M19" s="27">
        <v>9</v>
      </c>
      <c r="N19" s="27">
        <f t="shared" si="0"/>
        <v>11</v>
      </c>
      <c r="O19" s="39">
        <v>0</v>
      </c>
      <c r="P19" s="39">
        <v>2</v>
      </c>
      <c r="Q19" s="39">
        <v>1</v>
      </c>
      <c r="R19" s="39">
        <v>1</v>
      </c>
      <c r="S19" s="39">
        <v>3</v>
      </c>
      <c r="T19" s="27">
        <f t="shared" si="1"/>
        <v>10</v>
      </c>
      <c r="U19" s="40">
        <f t="shared" si="2"/>
        <v>0.67741935483870963</v>
      </c>
      <c r="V19" s="22">
        <v>426</v>
      </c>
      <c r="W19" s="22" t="s">
        <v>81</v>
      </c>
      <c r="X19" s="22" t="s">
        <v>95</v>
      </c>
      <c r="Y19" s="72">
        <v>1095</v>
      </c>
      <c r="Z19" s="41"/>
      <c r="AA19" s="1" t="s">
        <v>96</v>
      </c>
      <c r="AB19" s="28" t="s">
        <v>193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20</v>
      </c>
      <c r="E20" s="27">
        <v>3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>SUM(L20:M20)</f>
        <v>1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27">
        <f t="shared" si="1"/>
        <v>0</v>
      </c>
      <c r="U20" s="40">
        <f t="shared" si="2"/>
        <v>0.33333333333333331</v>
      </c>
      <c r="V20" s="22">
        <v>426</v>
      </c>
      <c r="W20" s="22" t="s">
        <v>81</v>
      </c>
      <c r="X20" s="22" t="s">
        <v>95</v>
      </c>
      <c r="Y20" s="72">
        <v>1095</v>
      </c>
      <c r="Z20" s="41"/>
      <c r="AA20" s="1" t="s">
        <v>96</v>
      </c>
      <c r="AB20" s="28" t="s">
        <v>193</v>
      </c>
    </row>
    <row r="21" spans="1:28" x14ac:dyDescent="0.3">
      <c r="A21" s="1" t="s">
        <v>59</v>
      </c>
      <c r="B21" s="1" t="s">
        <v>46</v>
      </c>
      <c r="C21" s="27" t="s">
        <v>55</v>
      </c>
      <c r="D21" s="38">
        <v>24</v>
      </c>
      <c r="E21" s="27">
        <v>28</v>
      </c>
      <c r="F21" s="27">
        <v>5</v>
      </c>
      <c r="G21" s="27">
        <v>10</v>
      </c>
      <c r="H21" s="27"/>
      <c r="I21" s="27"/>
      <c r="J21" s="27">
        <v>6</v>
      </c>
      <c r="K21" s="27">
        <v>6</v>
      </c>
      <c r="L21" s="27">
        <v>1</v>
      </c>
      <c r="M21" s="27">
        <v>1</v>
      </c>
      <c r="N21" s="27">
        <f>SUM(L21:M21)</f>
        <v>2</v>
      </c>
      <c r="O21" s="39">
        <v>0</v>
      </c>
      <c r="P21" s="39">
        <v>5</v>
      </c>
      <c r="Q21" s="39">
        <v>1</v>
      </c>
      <c r="R21" s="39">
        <v>4</v>
      </c>
      <c r="S21" s="39">
        <v>0</v>
      </c>
      <c r="T21" s="27">
        <f t="shared" si="1"/>
        <v>16</v>
      </c>
      <c r="U21" s="40">
        <f t="shared" si="2"/>
        <v>0.5357142857142857</v>
      </c>
      <c r="V21" s="22">
        <v>426</v>
      </c>
      <c r="W21" s="22" t="s">
        <v>81</v>
      </c>
      <c r="X21" s="22" t="s">
        <v>95</v>
      </c>
      <c r="Y21" s="72">
        <v>1095</v>
      </c>
      <c r="Z21" s="41"/>
      <c r="AA21" s="1" t="s">
        <v>96</v>
      </c>
      <c r="AB21" s="28" t="s">
        <v>193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40</v>
      </c>
      <c r="E22" s="27">
        <v>35</v>
      </c>
      <c r="F22" s="27">
        <v>6</v>
      </c>
      <c r="G22" s="27">
        <v>14</v>
      </c>
      <c r="H22" s="27"/>
      <c r="I22" s="27"/>
      <c r="J22" s="27">
        <v>9</v>
      </c>
      <c r="K22" s="27">
        <v>13</v>
      </c>
      <c r="L22" s="27">
        <v>6</v>
      </c>
      <c r="M22" s="27">
        <v>8</v>
      </c>
      <c r="N22" s="27">
        <f>SUM(L22:M22)</f>
        <v>14</v>
      </c>
      <c r="O22" s="39">
        <v>1</v>
      </c>
      <c r="P22" s="39">
        <v>2</v>
      </c>
      <c r="Q22" s="39">
        <v>1</v>
      </c>
      <c r="R22" s="39">
        <v>3</v>
      </c>
      <c r="S22" s="39">
        <v>0</v>
      </c>
      <c r="T22" s="27">
        <f t="shared" si="1"/>
        <v>21</v>
      </c>
      <c r="U22" s="40">
        <f t="shared" si="2"/>
        <v>1</v>
      </c>
      <c r="V22" s="22">
        <v>426</v>
      </c>
      <c r="W22" s="22" t="s">
        <v>81</v>
      </c>
      <c r="X22" s="22" t="s">
        <v>95</v>
      </c>
      <c r="Y22" s="72">
        <v>1095</v>
      </c>
      <c r="Z22" s="41"/>
      <c r="AA22" s="1" t="s">
        <v>96</v>
      </c>
      <c r="AB22" s="28" t="s">
        <v>193</v>
      </c>
    </row>
    <row r="23" spans="1:28" x14ac:dyDescent="0.3">
      <c r="A23" s="1" t="s">
        <v>59</v>
      </c>
      <c r="B23" s="1" t="s">
        <v>46</v>
      </c>
      <c r="C23" s="27" t="s">
        <v>57</v>
      </c>
      <c r="D23" s="38">
        <v>22</v>
      </c>
      <c r="E23" s="27">
        <v>37</v>
      </c>
      <c r="F23" s="27">
        <v>4</v>
      </c>
      <c r="G23" s="27">
        <v>7</v>
      </c>
      <c r="H23" s="27"/>
      <c r="I23" s="27"/>
      <c r="J23" s="27">
        <v>0</v>
      </c>
      <c r="K23" s="27">
        <v>0</v>
      </c>
      <c r="L23" s="27">
        <v>0</v>
      </c>
      <c r="M23" s="27">
        <v>2</v>
      </c>
      <c r="N23" s="27">
        <f>SUM(L23:M23)</f>
        <v>2</v>
      </c>
      <c r="O23" s="39">
        <v>2</v>
      </c>
      <c r="P23" s="39">
        <v>0</v>
      </c>
      <c r="Q23" s="39">
        <v>3</v>
      </c>
      <c r="R23" s="39">
        <v>3</v>
      </c>
      <c r="S23" s="39">
        <v>0</v>
      </c>
      <c r="T23" s="27">
        <f t="shared" si="1"/>
        <v>8</v>
      </c>
      <c r="U23" s="40">
        <f t="shared" si="2"/>
        <v>0.3783783783783784</v>
      </c>
      <c r="V23" s="22">
        <v>426</v>
      </c>
      <c r="W23" s="22" t="s">
        <v>81</v>
      </c>
      <c r="X23" s="22" t="s">
        <v>95</v>
      </c>
      <c r="Y23" s="72">
        <v>1095</v>
      </c>
      <c r="Z23" s="41"/>
      <c r="AA23" s="1" t="s">
        <v>96</v>
      </c>
      <c r="AB23" s="28" t="s">
        <v>193</v>
      </c>
    </row>
    <row r="24" spans="1:28" x14ac:dyDescent="0.3">
      <c r="A24" s="1" t="s">
        <v>59</v>
      </c>
      <c r="B24" s="1" t="s">
        <v>46</v>
      </c>
      <c r="C24" s="27" t="s">
        <v>58</v>
      </c>
      <c r="D24" s="38">
        <v>42</v>
      </c>
      <c r="E24" s="27">
        <v>9</v>
      </c>
      <c r="F24" s="27">
        <v>0</v>
      </c>
      <c r="G24" s="27">
        <v>2</v>
      </c>
      <c r="H24" s="27"/>
      <c r="I24" s="27"/>
      <c r="J24" s="27">
        <v>1</v>
      </c>
      <c r="K24" s="27">
        <v>5</v>
      </c>
      <c r="L24" s="27">
        <v>2</v>
      </c>
      <c r="M24" s="27">
        <v>0</v>
      </c>
      <c r="N24" s="27">
        <f>SUM(L24:M24)</f>
        <v>2</v>
      </c>
      <c r="O24" s="39">
        <v>0</v>
      </c>
      <c r="P24" s="39">
        <v>1</v>
      </c>
      <c r="Q24" s="39">
        <v>0</v>
      </c>
      <c r="R24" s="39">
        <v>1</v>
      </c>
      <c r="S24" s="39">
        <v>0</v>
      </c>
      <c r="T24" s="27">
        <f t="shared" si="1"/>
        <v>1</v>
      </c>
      <c r="U24" s="40">
        <f t="shared" si="2"/>
        <v>0.22222222222222221</v>
      </c>
      <c r="V24" s="22">
        <v>426</v>
      </c>
      <c r="W24" s="22" t="s">
        <v>81</v>
      </c>
      <c r="X24" s="22" t="s">
        <v>95</v>
      </c>
      <c r="Y24" s="72">
        <v>1095</v>
      </c>
      <c r="Z24" s="41"/>
      <c r="AA24" s="1" t="s">
        <v>96</v>
      </c>
      <c r="AB24" s="28" t="s">
        <v>193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84</v>
      </c>
      <c r="H25" s="44">
        <f t="shared" si="3"/>
        <v>0</v>
      </c>
      <c r="I25" s="44">
        <f t="shared" si="3"/>
        <v>0</v>
      </c>
      <c r="J25" s="44">
        <f t="shared" si="3"/>
        <v>21</v>
      </c>
      <c r="K25" s="44">
        <f t="shared" si="3"/>
        <v>32</v>
      </c>
      <c r="L25" s="44">
        <f t="shared" si="3"/>
        <v>15</v>
      </c>
      <c r="M25" s="44">
        <f t="shared" si="3"/>
        <v>29</v>
      </c>
      <c r="N25" s="44">
        <f t="shared" si="3"/>
        <v>44</v>
      </c>
      <c r="O25" s="44">
        <f t="shared" si="3"/>
        <v>7</v>
      </c>
      <c r="P25" s="44">
        <f t="shared" si="3"/>
        <v>21</v>
      </c>
      <c r="Q25" s="44">
        <f t="shared" si="3"/>
        <v>13</v>
      </c>
      <c r="R25" s="44">
        <f t="shared" si="3"/>
        <v>19</v>
      </c>
      <c r="S25" s="44">
        <f t="shared" si="3"/>
        <v>6</v>
      </c>
      <c r="T25" s="44">
        <f t="shared" si="3"/>
        <v>85</v>
      </c>
      <c r="U25" s="45">
        <f>((T25+Q25+N25-R25)+(O25*2))/E25</f>
        <v>0.5708333333333333</v>
      </c>
      <c r="V25" s="46">
        <v>426</v>
      </c>
      <c r="W25" s="46" t="s">
        <v>81</v>
      </c>
      <c r="X25" s="46" t="s">
        <v>95</v>
      </c>
      <c r="Y25" s="73">
        <v>1095</v>
      </c>
      <c r="Z25" s="47"/>
      <c r="AA25" s="43" t="s">
        <v>96</v>
      </c>
      <c r="AB25" s="83" t="s">
        <v>193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0.38095238095238093</v>
      </c>
      <c r="H26" s="27"/>
      <c r="I26" s="1"/>
      <c r="J26" s="48" t="s">
        <v>42</v>
      </c>
      <c r="K26" s="50">
        <f>J25/K25</f>
        <v>0.65625</v>
      </c>
      <c r="L26" s="1"/>
      <c r="M26" s="39" t="s">
        <v>43</v>
      </c>
      <c r="N26" s="51">
        <v>20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16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194</v>
      </c>
      <c r="D35" s="38">
        <v>45</v>
      </c>
      <c r="E35" s="27">
        <v>8</v>
      </c>
      <c r="F35" s="27">
        <v>3</v>
      </c>
      <c r="G35" s="27">
        <v>4</v>
      </c>
      <c r="H35" s="27"/>
      <c r="I35" s="27"/>
      <c r="J35" s="27">
        <v>0</v>
      </c>
      <c r="K35" s="27">
        <v>2</v>
      </c>
      <c r="L35" s="27">
        <v>1</v>
      </c>
      <c r="M35" s="27">
        <v>1</v>
      </c>
      <c r="N35" s="27">
        <f t="shared" ref="N35:N45" si="4">SUM(L35:M35)</f>
        <v>2</v>
      </c>
      <c r="O35" s="39">
        <v>1</v>
      </c>
      <c r="P35" s="39">
        <v>0</v>
      </c>
      <c r="Q35" s="39">
        <v>0</v>
      </c>
      <c r="R35" s="39">
        <v>1</v>
      </c>
      <c r="S35" s="39">
        <v>2</v>
      </c>
      <c r="T35" s="39">
        <f t="shared" ref="T35:T45" si="5">(H35*3)+((F35-H35)*2)+J35</f>
        <v>6</v>
      </c>
      <c r="U35" s="40">
        <f t="shared" ref="U35:U45" si="6">IFERROR(((T35+Q35+N35-R35)+(O35*2))/E35,"")</f>
        <v>1.125</v>
      </c>
      <c r="V35" s="22">
        <v>426</v>
      </c>
      <c r="W35" s="22" t="s">
        <v>94</v>
      </c>
      <c r="X35" s="22" t="s">
        <v>82</v>
      </c>
      <c r="Y35" s="72">
        <v>1095</v>
      </c>
      <c r="Z35" s="41"/>
      <c r="AA35" s="1" t="s">
        <v>161</v>
      </c>
      <c r="AB35" s="28" t="s">
        <v>195</v>
      </c>
    </row>
    <row r="36" spans="1:28" x14ac:dyDescent="0.3">
      <c r="A36" s="1" t="s">
        <v>46</v>
      </c>
      <c r="B36" s="1" t="s">
        <v>59</v>
      </c>
      <c r="C36" s="27" t="s">
        <v>163</v>
      </c>
      <c r="D36" s="38">
        <v>21</v>
      </c>
      <c r="E36" s="27">
        <v>29</v>
      </c>
      <c r="F36" s="27">
        <v>3</v>
      </c>
      <c r="G36" s="27">
        <v>10</v>
      </c>
      <c r="H36" s="27"/>
      <c r="I36" s="27"/>
      <c r="J36" s="27">
        <v>1</v>
      </c>
      <c r="K36" s="27">
        <v>2</v>
      </c>
      <c r="L36" s="27">
        <v>1</v>
      </c>
      <c r="M36" s="27">
        <v>2</v>
      </c>
      <c r="N36" s="27">
        <f t="shared" si="4"/>
        <v>3</v>
      </c>
      <c r="O36" s="27">
        <v>2</v>
      </c>
      <c r="P36" s="39">
        <v>4</v>
      </c>
      <c r="Q36" s="27">
        <v>0</v>
      </c>
      <c r="R36" s="27">
        <v>0</v>
      </c>
      <c r="S36" s="27">
        <v>1</v>
      </c>
      <c r="T36" s="27">
        <f t="shared" si="5"/>
        <v>7</v>
      </c>
      <c r="U36" s="40">
        <f t="shared" si="6"/>
        <v>0.48275862068965519</v>
      </c>
      <c r="V36" s="22">
        <v>426</v>
      </c>
      <c r="W36" s="22" t="s">
        <v>94</v>
      </c>
      <c r="X36" s="22" t="s">
        <v>82</v>
      </c>
      <c r="Y36" s="72">
        <v>1095</v>
      </c>
      <c r="Z36" s="41"/>
      <c r="AA36" s="1" t="s">
        <v>161</v>
      </c>
      <c r="AB36" s="28" t="s">
        <v>195</v>
      </c>
    </row>
    <row r="37" spans="1:28" x14ac:dyDescent="0.3">
      <c r="A37" s="1" t="s">
        <v>46</v>
      </c>
      <c r="B37" s="1" t="s">
        <v>59</v>
      </c>
      <c r="C37" s="27" t="s">
        <v>169</v>
      </c>
      <c r="D37" s="38">
        <v>24</v>
      </c>
      <c r="E37" s="27">
        <v>13</v>
      </c>
      <c r="F37" s="27">
        <v>0</v>
      </c>
      <c r="G37" s="27">
        <v>3</v>
      </c>
      <c r="H37" s="27"/>
      <c r="I37" s="27"/>
      <c r="J37" s="27">
        <v>0</v>
      </c>
      <c r="K37" s="27">
        <v>0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2</v>
      </c>
      <c r="Q37" s="39">
        <v>0</v>
      </c>
      <c r="R37" s="39">
        <v>3</v>
      </c>
      <c r="S37" s="39">
        <v>1</v>
      </c>
      <c r="T37" s="39">
        <f t="shared" si="5"/>
        <v>0</v>
      </c>
      <c r="U37" s="103">
        <f t="shared" si="6"/>
        <v>-0.15384615384615385</v>
      </c>
      <c r="V37" s="22">
        <v>426</v>
      </c>
      <c r="W37" s="22" t="s">
        <v>94</v>
      </c>
      <c r="X37" s="22" t="s">
        <v>82</v>
      </c>
      <c r="Y37" s="72">
        <v>1095</v>
      </c>
      <c r="Z37" s="41"/>
      <c r="AA37" s="1" t="s">
        <v>161</v>
      </c>
      <c r="AB37" s="28" t="s">
        <v>195</v>
      </c>
    </row>
    <row r="38" spans="1:28" x14ac:dyDescent="0.3">
      <c r="A38" s="1" t="s">
        <v>46</v>
      </c>
      <c r="B38" s="1" t="s">
        <v>59</v>
      </c>
      <c r="C38" s="27" t="s">
        <v>164</v>
      </c>
      <c r="D38" s="38">
        <v>32</v>
      </c>
      <c r="E38" s="27">
        <v>18</v>
      </c>
      <c r="F38" s="27">
        <v>3</v>
      </c>
      <c r="G38" s="27">
        <v>6</v>
      </c>
      <c r="H38" s="27"/>
      <c r="I38" s="27"/>
      <c r="J38" s="27">
        <v>0</v>
      </c>
      <c r="K38" s="27">
        <v>2</v>
      </c>
      <c r="L38" s="27">
        <v>0</v>
      </c>
      <c r="M38" s="27">
        <v>3</v>
      </c>
      <c r="N38" s="27">
        <f t="shared" si="4"/>
        <v>3</v>
      </c>
      <c r="O38" s="39">
        <v>2</v>
      </c>
      <c r="P38" s="39">
        <v>3</v>
      </c>
      <c r="Q38" s="39">
        <v>1</v>
      </c>
      <c r="R38" s="39">
        <v>2</v>
      </c>
      <c r="S38" s="39">
        <v>0</v>
      </c>
      <c r="T38" s="39">
        <f t="shared" si="5"/>
        <v>6</v>
      </c>
      <c r="U38" s="40">
        <f t="shared" si="6"/>
        <v>0.66666666666666663</v>
      </c>
      <c r="V38" s="22">
        <v>426</v>
      </c>
      <c r="W38" s="22" t="s">
        <v>94</v>
      </c>
      <c r="X38" s="22" t="s">
        <v>82</v>
      </c>
      <c r="Y38" s="72">
        <v>1095</v>
      </c>
      <c r="Z38" s="41"/>
      <c r="AA38" s="1" t="s">
        <v>161</v>
      </c>
      <c r="AB38" s="28" t="s">
        <v>195</v>
      </c>
    </row>
    <row r="39" spans="1:28" x14ac:dyDescent="0.3">
      <c r="A39" s="1" t="s">
        <v>46</v>
      </c>
      <c r="B39" s="1" t="s">
        <v>59</v>
      </c>
      <c r="C39" s="27" t="s">
        <v>180</v>
      </c>
      <c r="D39" s="38">
        <v>25</v>
      </c>
      <c r="E39" s="27">
        <v>29</v>
      </c>
      <c r="F39" s="27">
        <v>3</v>
      </c>
      <c r="G39" s="27">
        <v>12</v>
      </c>
      <c r="H39" s="27"/>
      <c r="I39" s="27"/>
      <c r="J39" s="27">
        <v>1</v>
      </c>
      <c r="K39" s="27">
        <v>1</v>
      </c>
      <c r="L39" s="27">
        <v>3</v>
      </c>
      <c r="M39" s="27">
        <v>2</v>
      </c>
      <c r="N39" s="27">
        <f t="shared" si="4"/>
        <v>5</v>
      </c>
      <c r="O39" s="39">
        <v>3</v>
      </c>
      <c r="P39" s="39">
        <v>3</v>
      </c>
      <c r="Q39" s="39">
        <v>0</v>
      </c>
      <c r="R39" s="39">
        <v>2</v>
      </c>
      <c r="S39" s="39">
        <v>1</v>
      </c>
      <c r="T39" s="39">
        <f t="shared" si="5"/>
        <v>7</v>
      </c>
      <c r="U39" s="40">
        <f t="shared" si="6"/>
        <v>0.55172413793103448</v>
      </c>
      <c r="V39" s="22">
        <v>426</v>
      </c>
      <c r="W39" s="22" t="s">
        <v>94</v>
      </c>
      <c r="X39" s="22" t="s">
        <v>82</v>
      </c>
      <c r="Y39" s="72">
        <v>1095</v>
      </c>
      <c r="Z39" s="41"/>
      <c r="AA39" s="1" t="s">
        <v>161</v>
      </c>
      <c r="AB39" s="28" t="s">
        <v>195</v>
      </c>
    </row>
    <row r="40" spans="1:28" x14ac:dyDescent="0.3">
      <c r="A40" s="1" t="s">
        <v>46</v>
      </c>
      <c r="B40" s="1" t="s">
        <v>59</v>
      </c>
      <c r="C40" s="27" t="s">
        <v>172</v>
      </c>
      <c r="D40" s="38">
        <v>44</v>
      </c>
      <c r="E40" s="27">
        <v>25</v>
      </c>
      <c r="F40" s="27">
        <v>1</v>
      </c>
      <c r="G40" s="27">
        <v>5</v>
      </c>
      <c r="H40" s="27"/>
      <c r="I40" s="27"/>
      <c r="J40" s="27">
        <v>1</v>
      </c>
      <c r="K40" s="27">
        <v>3</v>
      </c>
      <c r="L40" s="27">
        <v>4</v>
      </c>
      <c r="M40" s="27">
        <v>3</v>
      </c>
      <c r="N40" s="27">
        <f t="shared" si="4"/>
        <v>7</v>
      </c>
      <c r="O40" s="39">
        <v>1</v>
      </c>
      <c r="P40" s="39">
        <v>1</v>
      </c>
      <c r="Q40" s="39">
        <v>0</v>
      </c>
      <c r="R40" s="39">
        <v>2</v>
      </c>
      <c r="S40" s="39">
        <v>1</v>
      </c>
      <c r="T40" s="39">
        <f t="shared" si="5"/>
        <v>3</v>
      </c>
      <c r="U40" s="40">
        <f t="shared" si="6"/>
        <v>0.4</v>
      </c>
      <c r="V40" s="22">
        <v>426</v>
      </c>
      <c r="W40" s="22" t="s">
        <v>94</v>
      </c>
      <c r="X40" s="22" t="s">
        <v>82</v>
      </c>
      <c r="Y40" s="72">
        <v>1095</v>
      </c>
      <c r="Z40" s="41"/>
      <c r="AA40" s="1" t="s">
        <v>161</v>
      </c>
      <c r="AB40" s="28" t="s">
        <v>195</v>
      </c>
    </row>
    <row r="41" spans="1:28" x14ac:dyDescent="0.3">
      <c r="A41" s="1" t="s">
        <v>46</v>
      </c>
      <c r="B41" s="1" t="s">
        <v>59</v>
      </c>
      <c r="C41" s="27" t="s">
        <v>165</v>
      </c>
      <c r="D41" s="38">
        <v>15</v>
      </c>
      <c r="E41" s="27">
        <v>29</v>
      </c>
      <c r="F41" s="27">
        <v>3</v>
      </c>
      <c r="G41" s="27">
        <v>12</v>
      </c>
      <c r="H41" s="27"/>
      <c r="I41" s="27"/>
      <c r="J41" s="27">
        <v>1</v>
      </c>
      <c r="K41" s="27">
        <v>2</v>
      </c>
      <c r="L41" s="27">
        <v>1</v>
      </c>
      <c r="M41" s="27">
        <v>3</v>
      </c>
      <c r="N41" s="27">
        <f t="shared" si="4"/>
        <v>4</v>
      </c>
      <c r="O41" s="39">
        <v>1</v>
      </c>
      <c r="P41" s="39">
        <v>4</v>
      </c>
      <c r="Q41" s="39">
        <v>3</v>
      </c>
      <c r="R41" s="39">
        <v>5</v>
      </c>
      <c r="S41" s="39">
        <v>0</v>
      </c>
      <c r="T41" s="39">
        <f t="shared" si="5"/>
        <v>7</v>
      </c>
      <c r="U41" s="40">
        <f t="shared" si="6"/>
        <v>0.37931034482758619</v>
      </c>
      <c r="V41" s="22">
        <v>426</v>
      </c>
      <c r="W41" s="22" t="s">
        <v>94</v>
      </c>
      <c r="X41" s="22" t="s">
        <v>82</v>
      </c>
      <c r="Y41" s="72">
        <v>1095</v>
      </c>
      <c r="Z41" s="41"/>
      <c r="AA41" s="1" t="s">
        <v>161</v>
      </c>
      <c r="AB41" s="28" t="s">
        <v>195</v>
      </c>
    </row>
    <row r="42" spans="1:28" x14ac:dyDescent="0.3">
      <c r="A42" s="1" t="s">
        <v>46</v>
      </c>
      <c r="B42" s="1" t="s">
        <v>59</v>
      </c>
      <c r="C42" s="27" t="s">
        <v>132</v>
      </c>
      <c r="D42" s="38">
        <v>42</v>
      </c>
      <c r="E42" s="27">
        <v>33</v>
      </c>
      <c r="F42" s="27">
        <v>5</v>
      </c>
      <c r="G42" s="27">
        <v>14</v>
      </c>
      <c r="H42" s="27"/>
      <c r="I42" s="27"/>
      <c r="J42" s="27">
        <v>0</v>
      </c>
      <c r="K42" s="27">
        <v>4</v>
      </c>
      <c r="L42" s="27">
        <v>4</v>
      </c>
      <c r="M42" s="27">
        <v>4</v>
      </c>
      <c r="N42" s="27">
        <f t="shared" si="4"/>
        <v>8</v>
      </c>
      <c r="O42" s="39">
        <v>1</v>
      </c>
      <c r="P42" s="39">
        <v>4</v>
      </c>
      <c r="Q42" s="39">
        <v>1</v>
      </c>
      <c r="R42" s="39">
        <v>2</v>
      </c>
      <c r="S42" s="39">
        <v>1</v>
      </c>
      <c r="T42" s="39">
        <f t="shared" si="5"/>
        <v>10</v>
      </c>
      <c r="U42" s="40">
        <f t="shared" si="6"/>
        <v>0.5757575757575758</v>
      </c>
      <c r="V42" s="22">
        <v>426</v>
      </c>
      <c r="W42" s="22" t="s">
        <v>94</v>
      </c>
      <c r="X42" s="22" t="s">
        <v>82</v>
      </c>
      <c r="Y42" s="72">
        <v>1095</v>
      </c>
      <c r="Z42" s="41"/>
      <c r="AA42" s="1" t="s">
        <v>161</v>
      </c>
      <c r="AB42" s="28" t="s">
        <v>195</v>
      </c>
    </row>
    <row r="43" spans="1:28" x14ac:dyDescent="0.3">
      <c r="A43" s="1" t="s">
        <v>46</v>
      </c>
      <c r="B43" s="1" t="s">
        <v>59</v>
      </c>
      <c r="C43" s="27" t="s">
        <v>196</v>
      </c>
      <c r="D43" s="38">
        <v>13</v>
      </c>
      <c r="E43" s="27">
        <v>17</v>
      </c>
      <c r="F43" s="27">
        <v>1</v>
      </c>
      <c r="G43" s="27">
        <v>4</v>
      </c>
      <c r="H43" s="27"/>
      <c r="I43" s="27"/>
      <c r="J43" s="27">
        <v>2</v>
      </c>
      <c r="K43" s="27">
        <v>2</v>
      </c>
      <c r="L43" s="27">
        <v>1</v>
      </c>
      <c r="M43" s="27">
        <v>0</v>
      </c>
      <c r="N43" s="27">
        <f t="shared" si="4"/>
        <v>1</v>
      </c>
      <c r="O43" s="39">
        <v>1</v>
      </c>
      <c r="P43" s="39">
        <v>1</v>
      </c>
      <c r="Q43" s="39">
        <v>0</v>
      </c>
      <c r="R43" s="39">
        <v>1</v>
      </c>
      <c r="S43" s="39">
        <v>0</v>
      </c>
      <c r="T43" s="39">
        <f t="shared" si="5"/>
        <v>4</v>
      </c>
      <c r="U43" s="40">
        <f t="shared" si="6"/>
        <v>0.35294117647058826</v>
      </c>
      <c r="V43" s="22">
        <v>426</v>
      </c>
      <c r="W43" s="22" t="s">
        <v>94</v>
      </c>
      <c r="X43" s="22" t="s">
        <v>82</v>
      </c>
      <c r="Y43" s="72">
        <v>1095</v>
      </c>
      <c r="Z43" s="41"/>
      <c r="AA43" s="1" t="s">
        <v>161</v>
      </c>
      <c r="AB43" s="28" t="s">
        <v>195</v>
      </c>
    </row>
    <row r="44" spans="1:28" x14ac:dyDescent="0.3">
      <c r="A44" s="1" t="s">
        <v>46</v>
      </c>
      <c r="B44" s="1" t="s">
        <v>59</v>
      </c>
      <c r="C44" s="27" t="s">
        <v>167</v>
      </c>
      <c r="D44" s="38">
        <v>12</v>
      </c>
      <c r="E44" s="27">
        <v>7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1</v>
      </c>
      <c r="M44" s="27">
        <v>2</v>
      </c>
      <c r="N44" s="27">
        <f t="shared" si="4"/>
        <v>3</v>
      </c>
      <c r="O44" s="39">
        <v>0</v>
      </c>
      <c r="P44" s="39">
        <v>1</v>
      </c>
      <c r="Q44" s="39">
        <v>0</v>
      </c>
      <c r="R44" s="39">
        <v>1</v>
      </c>
      <c r="S44" s="39">
        <v>0</v>
      </c>
      <c r="T44" s="39">
        <f t="shared" si="5"/>
        <v>2</v>
      </c>
      <c r="U44" s="40">
        <f t="shared" si="6"/>
        <v>0.5714285714285714</v>
      </c>
      <c r="V44" s="22">
        <v>426</v>
      </c>
      <c r="W44" s="22" t="s">
        <v>94</v>
      </c>
      <c r="X44" s="22" t="s">
        <v>82</v>
      </c>
      <c r="Y44" s="72">
        <v>1095</v>
      </c>
      <c r="Z44" s="41"/>
      <c r="AA44" s="1" t="s">
        <v>161</v>
      </c>
      <c r="AB44" s="28" t="s">
        <v>195</v>
      </c>
    </row>
    <row r="45" spans="1:28" x14ac:dyDescent="0.3">
      <c r="A45" s="1" t="s">
        <v>46</v>
      </c>
      <c r="B45" s="1" t="s">
        <v>59</v>
      </c>
      <c r="C45" s="27" t="s">
        <v>168</v>
      </c>
      <c r="D45" s="38">
        <v>11</v>
      </c>
      <c r="E45" s="27">
        <v>32</v>
      </c>
      <c r="F45" s="27">
        <v>7</v>
      </c>
      <c r="G45" s="27">
        <v>10</v>
      </c>
      <c r="H45" s="27"/>
      <c r="I45" s="27"/>
      <c r="J45" s="27">
        <v>2</v>
      </c>
      <c r="K45" s="27">
        <v>2</v>
      </c>
      <c r="L45" s="27">
        <v>1</v>
      </c>
      <c r="M45" s="27">
        <v>1</v>
      </c>
      <c r="N45" s="27">
        <f t="shared" si="4"/>
        <v>2</v>
      </c>
      <c r="O45" s="39">
        <v>3</v>
      </c>
      <c r="P45" s="39">
        <v>2</v>
      </c>
      <c r="Q45" s="39">
        <v>0</v>
      </c>
      <c r="R45" s="39">
        <v>3</v>
      </c>
      <c r="S45" s="39">
        <v>0</v>
      </c>
      <c r="T45" s="39">
        <f t="shared" si="5"/>
        <v>16</v>
      </c>
      <c r="U45" s="40">
        <f t="shared" si="6"/>
        <v>0.65625</v>
      </c>
      <c r="V45" s="22">
        <v>426</v>
      </c>
      <c r="W45" s="22" t="s">
        <v>94</v>
      </c>
      <c r="X45" s="22" t="s">
        <v>82</v>
      </c>
      <c r="Y45" s="72">
        <v>1095</v>
      </c>
      <c r="Z45" s="41"/>
      <c r="AA45" s="1" t="s">
        <v>161</v>
      </c>
      <c r="AB45" s="28" t="s">
        <v>195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30</v>
      </c>
      <c r="G46" s="44">
        <f t="shared" si="7"/>
        <v>83</v>
      </c>
      <c r="H46" s="44">
        <f t="shared" si="7"/>
        <v>0</v>
      </c>
      <c r="I46" s="44">
        <f t="shared" si="7"/>
        <v>0</v>
      </c>
      <c r="J46" s="44">
        <f t="shared" si="7"/>
        <v>8</v>
      </c>
      <c r="K46" s="44">
        <f t="shared" si="7"/>
        <v>20</v>
      </c>
      <c r="L46" s="44">
        <f t="shared" si="7"/>
        <v>18</v>
      </c>
      <c r="M46" s="44">
        <f t="shared" si="7"/>
        <v>21</v>
      </c>
      <c r="N46" s="44">
        <f t="shared" si="7"/>
        <v>39</v>
      </c>
      <c r="O46" s="44">
        <f t="shared" si="7"/>
        <v>15</v>
      </c>
      <c r="P46" s="44">
        <f t="shared" si="7"/>
        <v>25</v>
      </c>
      <c r="Q46" s="44">
        <f t="shared" si="7"/>
        <v>5</v>
      </c>
      <c r="R46" s="44">
        <f t="shared" si="7"/>
        <v>22</v>
      </c>
      <c r="S46" s="44">
        <f t="shared" si="7"/>
        <v>7</v>
      </c>
      <c r="T46" s="44">
        <f t="shared" si="7"/>
        <v>68</v>
      </c>
      <c r="U46" s="45">
        <f>((T46+Q46+N46-R46)+(O46*2))/E46</f>
        <v>0.5</v>
      </c>
      <c r="V46" s="46">
        <v>426</v>
      </c>
      <c r="W46" s="46" t="s">
        <v>94</v>
      </c>
      <c r="X46" s="46" t="s">
        <v>82</v>
      </c>
      <c r="Y46" s="73">
        <v>1095</v>
      </c>
      <c r="Z46" s="47"/>
      <c r="AA46" s="43" t="s">
        <v>161</v>
      </c>
      <c r="AB46" s="83" t="s">
        <v>195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0.36144578313253012</v>
      </c>
      <c r="H47" s="27"/>
      <c r="I47" s="1"/>
      <c r="J47" s="48" t="s">
        <v>42</v>
      </c>
      <c r="K47" s="50">
        <f>J46/K46</f>
        <v>0.4</v>
      </c>
      <c r="L47" s="1"/>
      <c r="M47" s="39" t="s">
        <v>43</v>
      </c>
      <c r="N47" s="51">
        <v>25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F50D-2A44-4DA0-B011-AC11718F7D06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482</v>
      </c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265</v>
      </c>
      <c r="K4" s="16" t="s">
        <v>45</v>
      </c>
      <c r="L4" s="17"/>
      <c r="M4" s="18"/>
      <c r="N4" s="19">
        <v>24</v>
      </c>
      <c r="O4" s="19">
        <v>18</v>
      </c>
      <c r="P4" s="19">
        <v>15</v>
      </c>
      <c r="Q4" s="19">
        <v>25</v>
      </c>
      <c r="R4" s="20"/>
      <c r="S4" s="21">
        <f>SUM(N4:R4)</f>
        <v>82</v>
      </c>
      <c r="T4" s="22">
        <v>431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266</v>
      </c>
      <c r="K5" s="16" t="s">
        <v>68</v>
      </c>
      <c r="L5" s="17"/>
      <c r="M5" s="18"/>
      <c r="N5" s="19">
        <v>14</v>
      </c>
      <c r="O5" s="19">
        <v>18</v>
      </c>
      <c r="P5" s="19">
        <v>17</v>
      </c>
      <c r="Q5" s="19">
        <v>28</v>
      </c>
      <c r="R5" s="20"/>
      <c r="S5" s="21">
        <f>SUM(N5:R5)</f>
        <v>77</v>
      </c>
      <c r="T5" s="22">
        <v>431</v>
      </c>
      <c r="U5" s="1"/>
      <c r="V5" s="1"/>
      <c r="W5" s="1"/>
    </row>
    <row r="6" spans="1:28" x14ac:dyDescent="0.3">
      <c r="C6" s="63">
        <v>1236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119</v>
      </c>
      <c r="D7" s="7" t="s">
        <v>8</v>
      </c>
      <c r="G7" s="1"/>
      <c r="S7" s="1"/>
      <c r="T7" s="25" t="s">
        <v>9</v>
      </c>
      <c r="U7" s="1"/>
      <c r="V7" s="26">
        <v>431</v>
      </c>
      <c r="W7" s="1"/>
    </row>
    <row r="8" spans="1:28" x14ac:dyDescent="0.3">
      <c r="B8" s="1"/>
      <c r="C8" s="24" t="s">
        <v>156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17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27">
        <v>14</v>
      </c>
      <c r="F13" s="27">
        <v>2</v>
      </c>
      <c r="G13" s="27">
        <v>5</v>
      </c>
      <c r="H13" s="27"/>
      <c r="I13" s="27"/>
      <c r="J13" s="27">
        <v>2</v>
      </c>
      <c r="K13" s="27">
        <v>2</v>
      </c>
      <c r="L13" s="90"/>
      <c r="M13" s="27">
        <v>3</v>
      </c>
      <c r="N13" s="27">
        <f>SUM(L13:M13)</f>
        <v>3</v>
      </c>
      <c r="O13" s="27">
        <v>0</v>
      </c>
      <c r="P13" s="39">
        <v>0</v>
      </c>
      <c r="Q13" s="90"/>
      <c r="R13" s="90"/>
      <c r="S13" s="90"/>
      <c r="T13" s="27">
        <f>(H13*3)+((F13-H13)*2)+J13</f>
        <v>6</v>
      </c>
      <c r="U13" s="40">
        <f>IFERROR(((T13+Q13+N13-R13)+(O13*2))/E13,"")</f>
        <v>0.6428571428571429</v>
      </c>
      <c r="V13" s="22">
        <v>431</v>
      </c>
      <c r="W13" s="22" t="s">
        <v>94</v>
      </c>
      <c r="X13" s="22" t="s">
        <v>95</v>
      </c>
      <c r="Y13" s="72">
        <v>1236</v>
      </c>
      <c r="Z13" s="41"/>
      <c r="AA13" s="1" t="s">
        <v>96</v>
      </c>
      <c r="AB13" s="28" t="s">
        <v>267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39</v>
      </c>
      <c r="F14" s="27">
        <v>4</v>
      </c>
      <c r="G14" s="27">
        <v>7</v>
      </c>
      <c r="H14" s="27"/>
      <c r="I14" s="27"/>
      <c r="J14" s="27">
        <v>2</v>
      </c>
      <c r="K14" s="27">
        <v>2</v>
      </c>
      <c r="L14" s="90"/>
      <c r="M14" s="27">
        <v>5</v>
      </c>
      <c r="N14" s="27">
        <f t="shared" ref="N14:N19" si="0">SUM(L14:M14)</f>
        <v>5</v>
      </c>
      <c r="O14" s="39">
        <v>1</v>
      </c>
      <c r="P14" s="39">
        <v>5</v>
      </c>
      <c r="Q14" s="91"/>
      <c r="R14" s="91"/>
      <c r="S14" s="91"/>
      <c r="T14" s="39">
        <f t="shared" ref="T14:T19" si="1">(H14*3)+((F14-H14)*2)+J14</f>
        <v>10</v>
      </c>
      <c r="U14" s="40">
        <f t="shared" ref="U14:U24" si="2">IFERROR(((T14+Q14+N14-R14)+(O14*2))/E14,"")</f>
        <v>0.4358974358974359</v>
      </c>
      <c r="V14" s="22">
        <v>431</v>
      </c>
      <c r="W14" s="22" t="s">
        <v>94</v>
      </c>
      <c r="X14" s="22" t="s">
        <v>95</v>
      </c>
      <c r="Y14" s="72">
        <v>1236</v>
      </c>
      <c r="Z14" s="41"/>
      <c r="AA14" s="1" t="s">
        <v>96</v>
      </c>
      <c r="AB14" s="28" t="s">
        <v>267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27">
        <v>1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90"/>
      <c r="M15" s="27">
        <v>0</v>
      </c>
      <c r="N15" s="27">
        <f t="shared" si="0"/>
        <v>0</v>
      </c>
      <c r="O15" s="39">
        <v>0</v>
      </c>
      <c r="P15" s="39">
        <v>2</v>
      </c>
      <c r="Q15" s="91"/>
      <c r="R15" s="91"/>
      <c r="S15" s="91"/>
      <c r="T15" s="39">
        <f t="shared" si="1"/>
        <v>0</v>
      </c>
      <c r="U15" s="40">
        <f t="shared" si="2"/>
        <v>0</v>
      </c>
      <c r="V15" s="22">
        <v>431</v>
      </c>
      <c r="W15" s="22" t="s">
        <v>94</v>
      </c>
      <c r="X15" s="22" t="s">
        <v>95</v>
      </c>
      <c r="Y15" s="72">
        <v>1236</v>
      </c>
      <c r="Z15" s="41"/>
      <c r="AA15" s="1" t="s">
        <v>96</v>
      </c>
      <c r="AB15" s="28" t="s">
        <v>267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14</v>
      </c>
      <c r="E16" s="27">
        <v>10</v>
      </c>
      <c r="F16" s="27">
        <v>2</v>
      </c>
      <c r="G16" s="27">
        <v>8</v>
      </c>
      <c r="H16" s="27"/>
      <c r="I16" s="27"/>
      <c r="J16" s="27">
        <v>0</v>
      </c>
      <c r="K16" s="27">
        <v>0</v>
      </c>
      <c r="L16" s="90"/>
      <c r="M16" s="27">
        <v>3</v>
      </c>
      <c r="N16" s="27">
        <f t="shared" si="0"/>
        <v>3</v>
      </c>
      <c r="O16" s="39">
        <v>0</v>
      </c>
      <c r="P16" s="39">
        <v>3</v>
      </c>
      <c r="Q16" s="91"/>
      <c r="R16" s="91"/>
      <c r="S16" s="91"/>
      <c r="T16" s="39">
        <f t="shared" si="1"/>
        <v>4</v>
      </c>
      <c r="U16" s="40">
        <f t="shared" si="2"/>
        <v>0.7</v>
      </c>
      <c r="V16" s="22">
        <v>431</v>
      </c>
      <c r="W16" s="22" t="s">
        <v>94</v>
      </c>
      <c r="X16" s="22" t="s">
        <v>95</v>
      </c>
      <c r="Y16" s="72">
        <v>1236</v>
      </c>
      <c r="Z16" s="41"/>
      <c r="AA16" s="1" t="s">
        <v>96</v>
      </c>
      <c r="AB16" s="28" t="s">
        <v>267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30</v>
      </c>
      <c r="E17" s="27">
        <v>17</v>
      </c>
      <c r="F17" s="27">
        <v>2</v>
      </c>
      <c r="G17" s="27">
        <v>6</v>
      </c>
      <c r="H17" s="27"/>
      <c r="I17" s="27"/>
      <c r="J17" s="27">
        <v>0</v>
      </c>
      <c r="K17" s="27">
        <v>0</v>
      </c>
      <c r="L17" s="90"/>
      <c r="M17" s="27">
        <v>3</v>
      </c>
      <c r="N17" s="27">
        <f t="shared" si="0"/>
        <v>3</v>
      </c>
      <c r="O17" s="39">
        <v>2</v>
      </c>
      <c r="P17" s="39">
        <v>3</v>
      </c>
      <c r="Q17" s="91"/>
      <c r="R17" s="91"/>
      <c r="S17" s="91"/>
      <c r="T17" s="39">
        <f t="shared" si="1"/>
        <v>4</v>
      </c>
      <c r="U17" s="40">
        <f t="shared" si="2"/>
        <v>0.6470588235294118</v>
      </c>
      <c r="V17" s="22">
        <v>431</v>
      </c>
      <c r="W17" s="22" t="s">
        <v>94</v>
      </c>
      <c r="X17" s="22" t="s">
        <v>95</v>
      </c>
      <c r="Y17" s="72">
        <v>1236</v>
      </c>
      <c r="Z17" s="41"/>
      <c r="AA17" s="1" t="s">
        <v>96</v>
      </c>
      <c r="AB17" s="28" t="s">
        <v>267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44</v>
      </c>
      <c r="E18" s="27">
        <v>8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90"/>
      <c r="M18" s="27">
        <v>1</v>
      </c>
      <c r="N18" s="27">
        <f t="shared" si="0"/>
        <v>1</v>
      </c>
      <c r="O18" s="39">
        <v>0</v>
      </c>
      <c r="P18" s="39">
        <v>1</v>
      </c>
      <c r="Q18" s="91"/>
      <c r="R18" s="91"/>
      <c r="S18" s="91"/>
      <c r="T18" s="39">
        <f t="shared" si="1"/>
        <v>0</v>
      </c>
      <c r="U18" s="40">
        <f t="shared" si="2"/>
        <v>0.125</v>
      </c>
      <c r="V18" s="22">
        <v>431</v>
      </c>
      <c r="W18" s="22" t="s">
        <v>94</v>
      </c>
      <c r="X18" s="22" t="s">
        <v>95</v>
      </c>
      <c r="Y18" s="72">
        <v>1236</v>
      </c>
      <c r="Z18" s="41"/>
      <c r="AA18" s="1" t="s">
        <v>96</v>
      </c>
      <c r="AB18" s="28" t="s">
        <v>267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50</v>
      </c>
      <c r="E19" s="27">
        <v>31</v>
      </c>
      <c r="F19" s="27">
        <v>9</v>
      </c>
      <c r="G19" s="27">
        <v>16</v>
      </c>
      <c r="H19" s="27"/>
      <c r="I19" s="27"/>
      <c r="J19" s="27">
        <v>2</v>
      </c>
      <c r="K19" s="27">
        <v>3</v>
      </c>
      <c r="L19" s="90"/>
      <c r="M19" s="27">
        <v>10</v>
      </c>
      <c r="N19" s="27">
        <f t="shared" si="0"/>
        <v>10</v>
      </c>
      <c r="O19" s="39">
        <v>1</v>
      </c>
      <c r="P19" s="39">
        <v>5</v>
      </c>
      <c r="Q19" s="91"/>
      <c r="R19" s="91"/>
      <c r="S19" s="91"/>
      <c r="T19" s="39">
        <f t="shared" si="1"/>
        <v>20</v>
      </c>
      <c r="U19" s="40">
        <f t="shared" si="2"/>
        <v>1.032258064516129</v>
      </c>
      <c r="V19" s="22">
        <v>431</v>
      </c>
      <c r="W19" s="22" t="s">
        <v>94</v>
      </c>
      <c r="X19" s="22" t="s">
        <v>95</v>
      </c>
      <c r="Y19" s="72">
        <v>1236</v>
      </c>
      <c r="Z19" s="41"/>
      <c r="AA19" s="1" t="s">
        <v>96</v>
      </c>
      <c r="AB19" s="28" t="s">
        <v>267</v>
      </c>
    </row>
    <row r="20" spans="1:28" x14ac:dyDescent="0.3">
      <c r="A20" s="1" t="s">
        <v>67</v>
      </c>
      <c r="B20" s="1" t="s">
        <v>46</v>
      </c>
      <c r="C20" s="27" t="s">
        <v>123</v>
      </c>
      <c r="D20" s="92"/>
      <c r="E20" s="27">
        <v>15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90"/>
      <c r="M20" s="27">
        <v>0</v>
      </c>
      <c r="N20" s="27">
        <f>SUM(L20:M20)</f>
        <v>0</v>
      </c>
      <c r="O20" s="39">
        <v>0</v>
      </c>
      <c r="P20" s="39">
        <v>1</v>
      </c>
      <c r="Q20" s="91"/>
      <c r="R20" s="91"/>
      <c r="S20" s="91"/>
      <c r="T20" s="39">
        <f>(H20*3)+((F20-H20)*2)+J20</f>
        <v>0</v>
      </c>
      <c r="U20" s="40">
        <f t="shared" si="2"/>
        <v>0</v>
      </c>
      <c r="V20" s="22">
        <v>431</v>
      </c>
      <c r="W20" s="22" t="s">
        <v>94</v>
      </c>
      <c r="X20" s="22" t="s">
        <v>95</v>
      </c>
      <c r="Y20" s="72">
        <v>1236</v>
      </c>
      <c r="Z20" s="41"/>
      <c r="AA20" s="1" t="s">
        <v>96</v>
      </c>
      <c r="AB20" s="28" t="s">
        <v>267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24</v>
      </c>
      <c r="E21" s="27">
        <v>33</v>
      </c>
      <c r="F21" s="27">
        <v>3</v>
      </c>
      <c r="G21" s="27">
        <v>8</v>
      </c>
      <c r="H21" s="27"/>
      <c r="I21" s="27"/>
      <c r="J21" s="27">
        <v>2</v>
      </c>
      <c r="K21" s="27">
        <v>6</v>
      </c>
      <c r="L21" s="90"/>
      <c r="M21" s="27">
        <v>8</v>
      </c>
      <c r="N21" s="27">
        <f>SUM(L21:M21)</f>
        <v>8</v>
      </c>
      <c r="O21" s="39">
        <v>3</v>
      </c>
      <c r="P21" s="39">
        <v>2</v>
      </c>
      <c r="Q21" s="91"/>
      <c r="R21" s="91"/>
      <c r="S21" s="91"/>
      <c r="T21" s="39">
        <f>(H21*3)+((F21-H21)*2)+J21</f>
        <v>8</v>
      </c>
      <c r="U21" s="40">
        <f t="shared" si="2"/>
        <v>0.66666666666666663</v>
      </c>
      <c r="V21" s="22">
        <v>431</v>
      </c>
      <c r="W21" s="22" t="s">
        <v>94</v>
      </c>
      <c r="X21" s="22" t="s">
        <v>95</v>
      </c>
      <c r="Y21" s="72">
        <v>1236</v>
      </c>
      <c r="Z21" s="41"/>
      <c r="AA21" s="1" t="s">
        <v>96</v>
      </c>
      <c r="AB21" s="28" t="s">
        <v>267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40</v>
      </c>
      <c r="E22" s="27">
        <v>34</v>
      </c>
      <c r="F22" s="27">
        <v>4</v>
      </c>
      <c r="G22" s="27">
        <v>13</v>
      </c>
      <c r="H22" s="27"/>
      <c r="I22" s="27"/>
      <c r="J22" s="27">
        <v>10</v>
      </c>
      <c r="K22" s="27">
        <v>13</v>
      </c>
      <c r="L22" s="90"/>
      <c r="M22" s="27">
        <v>15</v>
      </c>
      <c r="N22" s="27">
        <f>SUM(L22:M22)</f>
        <v>15</v>
      </c>
      <c r="O22" s="39">
        <v>3</v>
      </c>
      <c r="P22" s="39">
        <v>2</v>
      </c>
      <c r="Q22" s="91"/>
      <c r="R22" s="91"/>
      <c r="S22" s="91"/>
      <c r="T22" s="39">
        <f>(H22*3)+((F22-H22)*2)+J22</f>
        <v>18</v>
      </c>
      <c r="U22" s="40">
        <f t="shared" si="2"/>
        <v>1.1470588235294117</v>
      </c>
      <c r="V22" s="22">
        <v>431</v>
      </c>
      <c r="W22" s="22" t="s">
        <v>94</v>
      </c>
      <c r="X22" s="22" t="s">
        <v>95</v>
      </c>
      <c r="Y22" s="72">
        <v>1236</v>
      </c>
      <c r="Z22" s="41"/>
      <c r="AA22" s="1" t="s">
        <v>96</v>
      </c>
      <c r="AB22" s="28" t="s">
        <v>267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22</v>
      </c>
      <c r="E23" s="27">
        <v>36</v>
      </c>
      <c r="F23" s="27">
        <v>5</v>
      </c>
      <c r="G23" s="27">
        <v>11</v>
      </c>
      <c r="H23" s="27"/>
      <c r="I23" s="27"/>
      <c r="J23" s="27">
        <v>2</v>
      </c>
      <c r="K23" s="27">
        <v>2</v>
      </c>
      <c r="L23" s="90"/>
      <c r="M23" s="27">
        <v>2</v>
      </c>
      <c r="N23" s="27">
        <f>SUM(L23:M23)</f>
        <v>2</v>
      </c>
      <c r="O23" s="39">
        <v>5</v>
      </c>
      <c r="P23" s="39">
        <v>2</v>
      </c>
      <c r="Q23" s="91"/>
      <c r="R23" s="91"/>
      <c r="S23" s="91"/>
      <c r="T23" s="39">
        <f>(H23*3)+((F23-H23)*2)+J23</f>
        <v>12</v>
      </c>
      <c r="U23" s="40">
        <f t="shared" si="2"/>
        <v>0.66666666666666663</v>
      </c>
      <c r="V23" s="22">
        <v>431</v>
      </c>
      <c r="W23" s="22" t="s">
        <v>94</v>
      </c>
      <c r="X23" s="22" t="s">
        <v>95</v>
      </c>
      <c r="Y23" s="72">
        <v>1236</v>
      </c>
      <c r="Z23" s="41"/>
      <c r="AA23" s="1" t="s">
        <v>96</v>
      </c>
      <c r="AB23" s="28" t="s">
        <v>267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42</v>
      </c>
      <c r="E24" s="27">
        <v>2</v>
      </c>
      <c r="F24" s="27">
        <v>0</v>
      </c>
      <c r="G24" s="27">
        <v>2</v>
      </c>
      <c r="H24" s="27"/>
      <c r="I24" s="27"/>
      <c r="J24" s="27">
        <v>0</v>
      </c>
      <c r="K24" s="27">
        <v>0</v>
      </c>
      <c r="L24" s="90"/>
      <c r="M24" s="27">
        <v>0</v>
      </c>
      <c r="N24" s="27">
        <f>SUM(L24:M24)</f>
        <v>0</v>
      </c>
      <c r="O24" s="39">
        <v>2</v>
      </c>
      <c r="P24" s="39">
        <v>0</v>
      </c>
      <c r="Q24" s="91"/>
      <c r="R24" s="91"/>
      <c r="S24" s="91"/>
      <c r="T24" s="39">
        <f>(H24*3)+((F24-H24)*2)+J24</f>
        <v>0</v>
      </c>
      <c r="U24" s="40">
        <f t="shared" si="2"/>
        <v>2</v>
      </c>
      <c r="V24" s="22">
        <v>431</v>
      </c>
      <c r="W24" s="22" t="s">
        <v>94</v>
      </c>
      <c r="X24" s="22" t="s">
        <v>95</v>
      </c>
      <c r="Y24" s="72">
        <v>1236</v>
      </c>
      <c r="Z24" s="41"/>
      <c r="AA24" s="1" t="s">
        <v>96</v>
      </c>
      <c r="AB24" s="28" t="s">
        <v>267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431</v>
      </c>
      <c r="W25" s="22" t="s">
        <v>94</v>
      </c>
      <c r="X25" s="22" t="s">
        <v>95</v>
      </c>
      <c r="Y25" s="72">
        <v>1236</v>
      </c>
      <c r="Z25" s="41"/>
      <c r="AA25" s="1" t="s">
        <v>96</v>
      </c>
      <c r="AB25" s="28" t="s">
        <v>267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31</v>
      </c>
      <c r="G26" s="44">
        <f t="shared" si="4"/>
        <v>78</v>
      </c>
      <c r="H26" s="44">
        <f t="shared" si="4"/>
        <v>0</v>
      </c>
      <c r="I26" s="44">
        <f t="shared" si="4"/>
        <v>0</v>
      </c>
      <c r="J26" s="44">
        <f t="shared" si="4"/>
        <v>20</v>
      </c>
      <c r="K26" s="44">
        <f t="shared" si="4"/>
        <v>28</v>
      </c>
      <c r="L26" s="44">
        <f t="shared" si="4"/>
        <v>0</v>
      </c>
      <c r="M26" s="44">
        <f t="shared" si="4"/>
        <v>50</v>
      </c>
      <c r="N26" s="44">
        <f t="shared" si="4"/>
        <v>50</v>
      </c>
      <c r="O26" s="44">
        <f t="shared" si="4"/>
        <v>17</v>
      </c>
      <c r="P26" s="44">
        <f t="shared" si="4"/>
        <v>26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82</v>
      </c>
      <c r="U26" s="45">
        <f>((T26+Q26+N26-R26)+(O26*2))/E26</f>
        <v>0.69166666666666665</v>
      </c>
      <c r="V26" s="46">
        <v>431</v>
      </c>
      <c r="W26" s="46" t="s">
        <v>94</v>
      </c>
      <c r="X26" s="46" t="s">
        <v>95</v>
      </c>
      <c r="Y26" s="73">
        <v>1236</v>
      </c>
      <c r="Z26" s="74" t="s">
        <v>472</v>
      </c>
      <c r="AA26" s="43" t="s">
        <v>96</v>
      </c>
      <c r="AB26" s="75" t="s">
        <v>267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0.39743589743589741</v>
      </c>
      <c r="H27" s="27"/>
      <c r="I27" s="1"/>
      <c r="J27" s="48" t="s">
        <v>42</v>
      </c>
      <c r="K27" s="50">
        <f>J26/K26</f>
        <v>0.7142857142857143</v>
      </c>
      <c r="L27" s="1"/>
      <c r="M27" s="39" t="s">
        <v>43</v>
      </c>
      <c r="N27" s="51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483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332</v>
      </c>
      <c r="D35" s="38">
        <v>32</v>
      </c>
      <c r="E35" s="27">
        <v>39</v>
      </c>
      <c r="F35" s="27">
        <v>4</v>
      </c>
      <c r="G35" s="27">
        <v>9</v>
      </c>
      <c r="H35" s="27"/>
      <c r="I35" s="27"/>
      <c r="J35" s="27">
        <v>7</v>
      </c>
      <c r="K35" s="27">
        <v>10</v>
      </c>
      <c r="L35" s="90"/>
      <c r="M35" s="27">
        <v>14</v>
      </c>
      <c r="N35" s="27">
        <f>SUM(L35:M35)</f>
        <v>14</v>
      </c>
      <c r="O35" s="27">
        <v>1</v>
      </c>
      <c r="P35" s="39">
        <v>3</v>
      </c>
      <c r="Q35" s="90"/>
      <c r="R35" s="90"/>
      <c r="S35" s="27">
        <v>2</v>
      </c>
      <c r="T35" s="27">
        <f>+(F35*2)+J35</f>
        <v>15</v>
      </c>
      <c r="U35" s="40">
        <f>IFERROR(((T35+Q35+N35-R35)+(O35*2))/E35,"")</f>
        <v>0.79487179487179482</v>
      </c>
      <c r="V35" s="22">
        <v>431</v>
      </c>
      <c r="W35" s="22" t="s">
        <v>81</v>
      </c>
      <c r="X35" s="22" t="s">
        <v>82</v>
      </c>
      <c r="Y35" s="72">
        <v>1236</v>
      </c>
      <c r="Z35" s="41"/>
      <c r="AA35" s="1" t="s">
        <v>251</v>
      </c>
      <c r="AB35" s="28" t="s">
        <v>268</v>
      </c>
    </row>
    <row r="36" spans="1:28" x14ac:dyDescent="0.3">
      <c r="A36" s="1" t="s">
        <v>46</v>
      </c>
      <c r="B36" s="1" t="s">
        <v>67</v>
      </c>
      <c r="C36" s="27" t="s">
        <v>333</v>
      </c>
      <c r="D36" s="38">
        <v>10</v>
      </c>
      <c r="E36" s="27">
        <v>35</v>
      </c>
      <c r="F36" s="27">
        <v>1</v>
      </c>
      <c r="G36" s="27">
        <v>8</v>
      </c>
      <c r="H36" s="27"/>
      <c r="I36" s="27"/>
      <c r="J36" s="27">
        <v>0</v>
      </c>
      <c r="K36" s="27">
        <v>0</v>
      </c>
      <c r="L36" s="90"/>
      <c r="M36" s="27">
        <v>6</v>
      </c>
      <c r="N36" s="27">
        <f t="shared" ref="N36:N39" si="5">SUM(L36:M36)</f>
        <v>6</v>
      </c>
      <c r="O36" s="39">
        <v>1</v>
      </c>
      <c r="P36" s="39">
        <v>5</v>
      </c>
      <c r="Q36" s="91"/>
      <c r="R36" s="91"/>
      <c r="S36" s="91"/>
      <c r="T36" s="27">
        <f t="shared" ref="T36:T43" si="6">+(F36*2)+J36</f>
        <v>2</v>
      </c>
      <c r="U36" s="40">
        <f t="shared" ref="U36:U43" si="7">IFERROR(((T36+Q36+N36-R36)+(O36*2))/E36,"")</f>
        <v>0.2857142857142857</v>
      </c>
      <c r="V36" s="22">
        <v>431</v>
      </c>
      <c r="W36" s="22" t="s">
        <v>81</v>
      </c>
      <c r="X36" s="22" t="s">
        <v>82</v>
      </c>
      <c r="Y36" s="72">
        <v>1236</v>
      </c>
      <c r="Z36" s="41"/>
      <c r="AA36" s="1" t="s">
        <v>251</v>
      </c>
      <c r="AB36" s="28" t="s">
        <v>268</v>
      </c>
    </row>
    <row r="37" spans="1:28" x14ac:dyDescent="0.3">
      <c r="A37" s="1" t="s">
        <v>46</v>
      </c>
      <c r="B37" s="1" t="s">
        <v>67</v>
      </c>
      <c r="C37" s="27" t="s">
        <v>335</v>
      </c>
      <c r="D37" s="38">
        <v>44</v>
      </c>
      <c r="E37" s="27">
        <v>35</v>
      </c>
      <c r="F37" s="27">
        <v>8</v>
      </c>
      <c r="G37" s="27">
        <v>18</v>
      </c>
      <c r="H37" s="27"/>
      <c r="I37" s="27"/>
      <c r="J37" s="27">
        <v>7</v>
      </c>
      <c r="K37" s="27">
        <v>9</v>
      </c>
      <c r="L37" s="90"/>
      <c r="M37" s="27">
        <v>7</v>
      </c>
      <c r="N37" s="27">
        <f t="shared" si="5"/>
        <v>7</v>
      </c>
      <c r="O37" s="39">
        <v>3</v>
      </c>
      <c r="P37" s="39">
        <v>1</v>
      </c>
      <c r="Q37" s="91"/>
      <c r="R37" s="91"/>
      <c r="S37" s="91"/>
      <c r="T37" s="27">
        <f t="shared" si="6"/>
        <v>23</v>
      </c>
      <c r="U37" s="40">
        <f t="shared" si="7"/>
        <v>1.0285714285714285</v>
      </c>
      <c r="V37" s="22">
        <v>431</v>
      </c>
      <c r="W37" s="22" t="s">
        <v>81</v>
      </c>
      <c r="X37" s="22" t="s">
        <v>82</v>
      </c>
      <c r="Y37" s="72">
        <v>1236</v>
      </c>
      <c r="Z37" s="41"/>
      <c r="AA37" s="1" t="s">
        <v>251</v>
      </c>
      <c r="AB37" s="28" t="s">
        <v>268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30</v>
      </c>
      <c r="E38" s="27">
        <v>18</v>
      </c>
      <c r="F38" s="27">
        <v>6</v>
      </c>
      <c r="G38" s="27">
        <v>9</v>
      </c>
      <c r="H38" s="27"/>
      <c r="I38" s="27"/>
      <c r="J38" s="27">
        <v>1</v>
      </c>
      <c r="K38" s="27">
        <v>2</v>
      </c>
      <c r="L38" s="90"/>
      <c r="M38" s="27">
        <v>6</v>
      </c>
      <c r="N38" s="27">
        <f t="shared" si="5"/>
        <v>6</v>
      </c>
      <c r="O38" s="39">
        <v>1</v>
      </c>
      <c r="P38" s="39">
        <v>1</v>
      </c>
      <c r="Q38" s="91"/>
      <c r="R38" s="91"/>
      <c r="S38" s="91"/>
      <c r="T38" s="27">
        <f t="shared" si="6"/>
        <v>13</v>
      </c>
      <c r="U38" s="40">
        <f t="shared" si="7"/>
        <v>1.1666666666666667</v>
      </c>
      <c r="V38" s="22">
        <v>431</v>
      </c>
      <c r="W38" s="22" t="s">
        <v>81</v>
      </c>
      <c r="X38" s="22" t="s">
        <v>82</v>
      </c>
      <c r="Y38" s="72">
        <v>1236</v>
      </c>
      <c r="Z38" s="41"/>
      <c r="AA38" s="1" t="s">
        <v>251</v>
      </c>
      <c r="AB38" s="28" t="s">
        <v>268</v>
      </c>
    </row>
    <row r="39" spans="1:28" x14ac:dyDescent="0.3">
      <c r="A39" s="1" t="s">
        <v>46</v>
      </c>
      <c r="B39" s="1" t="s">
        <v>67</v>
      </c>
      <c r="C39" s="27" t="s">
        <v>337</v>
      </c>
      <c r="D39" s="38">
        <v>11</v>
      </c>
      <c r="E39" s="27">
        <v>24</v>
      </c>
      <c r="F39" s="27">
        <v>0</v>
      </c>
      <c r="G39" s="27">
        <v>4</v>
      </c>
      <c r="H39" s="27"/>
      <c r="I39" s="27"/>
      <c r="J39" s="27">
        <v>0</v>
      </c>
      <c r="K39" s="27">
        <v>0</v>
      </c>
      <c r="L39" s="90"/>
      <c r="M39" s="27">
        <v>2</v>
      </c>
      <c r="N39" s="27">
        <f t="shared" si="5"/>
        <v>2</v>
      </c>
      <c r="O39" s="39">
        <v>0</v>
      </c>
      <c r="P39" s="39">
        <v>2</v>
      </c>
      <c r="Q39" s="91"/>
      <c r="R39" s="91"/>
      <c r="S39" s="91"/>
      <c r="T39" s="27">
        <f t="shared" si="6"/>
        <v>0</v>
      </c>
      <c r="U39" s="40">
        <f t="shared" si="7"/>
        <v>8.3333333333333329E-2</v>
      </c>
      <c r="V39" s="22">
        <v>431</v>
      </c>
      <c r="W39" s="22" t="s">
        <v>81</v>
      </c>
      <c r="X39" s="22" t="s">
        <v>82</v>
      </c>
      <c r="Y39" s="72">
        <v>1236</v>
      </c>
      <c r="Z39" s="41"/>
      <c r="AA39" s="1" t="s">
        <v>251</v>
      </c>
      <c r="AB39" s="28" t="s">
        <v>268</v>
      </c>
    </row>
    <row r="40" spans="1:28" x14ac:dyDescent="0.3">
      <c r="A40" s="1" t="s">
        <v>46</v>
      </c>
      <c r="B40" s="1" t="s">
        <v>67</v>
      </c>
      <c r="C40" s="27" t="s">
        <v>339</v>
      </c>
      <c r="D40" s="38">
        <v>31</v>
      </c>
      <c r="E40" s="27" t="s">
        <v>491</v>
      </c>
      <c r="F40" s="27"/>
      <c r="G40" s="27"/>
      <c r="H40" s="27"/>
      <c r="I40" s="27"/>
      <c r="J40" s="27"/>
      <c r="K40" s="27"/>
      <c r="L40" s="90"/>
      <c r="M40" s="27"/>
      <c r="N40" s="27">
        <f>SUM(L40:M40)</f>
        <v>0</v>
      </c>
      <c r="O40" s="39"/>
      <c r="P40" s="39"/>
      <c r="Q40" s="91"/>
      <c r="R40" s="91"/>
      <c r="S40" s="91"/>
      <c r="T40" s="27">
        <f t="shared" si="6"/>
        <v>0</v>
      </c>
      <c r="U40" s="40" t="str">
        <f t="shared" si="7"/>
        <v/>
      </c>
      <c r="V40" s="22">
        <v>431</v>
      </c>
      <c r="W40" s="22" t="s">
        <v>81</v>
      </c>
      <c r="X40" s="22" t="s">
        <v>82</v>
      </c>
      <c r="Y40" s="72">
        <v>1236</v>
      </c>
      <c r="Z40" s="41"/>
      <c r="AA40" s="1" t="s">
        <v>251</v>
      </c>
      <c r="AB40" s="28" t="s">
        <v>268</v>
      </c>
    </row>
    <row r="41" spans="1:28" x14ac:dyDescent="0.3">
      <c r="A41" s="1" t="s">
        <v>46</v>
      </c>
      <c r="B41" s="1" t="s">
        <v>67</v>
      </c>
      <c r="C41" s="27" t="s">
        <v>340</v>
      </c>
      <c r="D41" s="38">
        <v>33</v>
      </c>
      <c r="E41" s="27">
        <v>30</v>
      </c>
      <c r="F41" s="27">
        <v>1</v>
      </c>
      <c r="G41" s="27">
        <v>11</v>
      </c>
      <c r="H41" s="27"/>
      <c r="I41" s="27"/>
      <c r="J41" s="27">
        <v>4</v>
      </c>
      <c r="K41" s="27">
        <v>4</v>
      </c>
      <c r="L41" s="90"/>
      <c r="M41" s="27">
        <v>8</v>
      </c>
      <c r="N41" s="27">
        <f>SUM(L41:M41)</f>
        <v>8</v>
      </c>
      <c r="O41" s="39">
        <v>1</v>
      </c>
      <c r="P41" s="55">
        <v>6</v>
      </c>
      <c r="Q41" s="91"/>
      <c r="R41" s="91"/>
      <c r="S41" s="91"/>
      <c r="T41" s="27">
        <f t="shared" si="6"/>
        <v>6</v>
      </c>
      <c r="U41" s="40">
        <f t="shared" si="7"/>
        <v>0.53333333333333333</v>
      </c>
      <c r="V41" s="22">
        <v>431</v>
      </c>
      <c r="W41" s="22" t="s">
        <v>81</v>
      </c>
      <c r="X41" s="22" t="s">
        <v>82</v>
      </c>
      <c r="Y41" s="72">
        <v>1236</v>
      </c>
      <c r="Z41" s="41"/>
      <c r="AA41" s="1" t="s">
        <v>251</v>
      </c>
      <c r="AB41" s="28" t="s">
        <v>268</v>
      </c>
    </row>
    <row r="42" spans="1:28" x14ac:dyDescent="0.3">
      <c r="A42" s="1" t="s">
        <v>46</v>
      </c>
      <c r="B42" s="1" t="s">
        <v>67</v>
      </c>
      <c r="C42" s="27" t="s">
        <v>341</v>
      </c>
      <c r="D42" s="38">
        <v>23</v>
      </c>
      <c r="E42" s="27">
        <v>35</v>
      </c>
      <c r="F42" s="27">
        <v>5</v>
      </c>
      <c r="G42" s="27">
        <v>15</v>
      </c>
      <c r="H42" s="27"/>
      <c r="I42" s="27"/>
      <c r="J42" s="27">
        <v>3</v>
      </c>
      <c r="K42" s="27">
        <v>6</v>
      </c>
      <c r="L42" s="90"/>
      <c r="M42" s="27">
        <v>4</v>
      </c>
      <c r="N42" s="27">
        <f>SUM(L42:M42)</f>
        <v>4</v>
      </c>
      <c r="O42" s="39">
        <v>2</v>
      </c>
      <c r="P42" s="39">
        <v>1</v>
      </c>
      <c r="Q42" s="91"/>
      <c r="R42" s="91"/>
      <c r="S42" s="91"/>
      <c r="T42" s="27">
        <f t="shared" si="6"/>
        <v>13</v>
      </c>
      <c r="U42" s="40">
        <f t="shared" si="7"/>
        <v>0.6</v>
      </c>
      <c r="V42" s="22">
        <v>431</v>
      </c>
      <c r="W42" s="22" t="s">
        <v>81</v>
      </c>
      <c r="X42" s="22" t="s">
        <v>82</v>
      </c>
      <c r="Y42" s="72">
        <v>1236</v>
      </c>
      <c r="Z42" s="41"/>
      <c r="AA42" s="1" t="s">
        <v>251</v>
      </c>
      <c r="AB42" s="28" t="s">
        <v>268</v>
      </c>
    </row>
    <row r="43" spans="1:28" x14ac:dyDescent="0.3">
      <c r="A43" s="1" t="s">
        <v>46</v>
      </c>
      <c r="B43" s="1" t="s">
        <v>67</v>
      </c>
      <c r="C43" s="27" t="s">
        <v>342</v>
      </c>
      <c r="D43" s="38">
        <v>22</v>
      </c>
      <c r="E43" s="27">
        <v>24</v>
      </c>
      <c r="F43" s="27">
        <v>2</v>
      </c>
      <c r="G43" s="27">
        <v>7</v>
      </c>
      <c r="H43" s="27"/>
      <c r="I43" s="27"/>
      <c r="J43" s="27">
        <v>1</v>
      </c>
      <c r="K43" s="27">
        <v>2</v>
      </c>
      <c r="L43" s="90"/>
      <c r="M43" s="27">
        <v>4</v>
      </c>
      <c r="N43" s="27">
        <f>SUM(L43:M43)</f>
        <v>4</v>
      </c>
      <c r="O43" s="39">
        <v>1</v>
      </c>
      <c r="P43" s="39">
        <v>5</v>
      </c>
      <c r="Q43" s="91"/>
      <c r="R43" s="91"/>
      <c r="S43" s="91"/>
      <c r="T43" s="27">
        <f t="shared" si="6"/>
        <v>5</v>
      </c>
      <c r="U43" s="40">
        <f t="shared" si="7"/>
        <v>0.45833333333333331</v>
      </c>
      <c r="V43" s="22">
        <v>431</v>
      </c>
      <c r="W43" s="22" t="s">
        <v>81</v>
      </c>
      <c r="X43" s="22" t="s">
        <v>82</v>
      </c>
      <c r="Y43" s="72">
        <v>1236</v>
      </c>
      <c r="Z43" s="41"/>
      <c r="AA43" s="1" t="s">
        <v>251</v>
      </c>
      <c r="AB43" s="28" t="s">
        <v>268</v>
      </c>
    </row>
    <row r="44" spans="1:28" x14ac:dyDescent="0.3">
      <c r="A44" s="1" t="s">
        <v>46</v>
      </c>
      <c r="B44" s="1" t="s">
        <v>67</v>
      </c>
      <c r="C44" s="55" t="s">
        <v>39</v>
      </c>
      <c r="D44" s="1"/>
      <c r="E44" s="55"/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55"/>
      <c r="U44" s="40" t="str">
        <f t="shared" ref="U44" si="8">_xlfn.IFNA("",((T44+Q44+N44-R44)+(O44*2))/E44)</f>
        <v/>
      </c>
      <c r="V44" s="22">
        <v>431</v>
      </c>
      <c r="W44" s="22" t="s">
        <v>81</v>
      </c>
      <c r="X44" s="22" t="s">
        <v>82</v>
      </c>
      <c r="Y44" s="72">
        <v>1236</v>
      </c>
      <c r="Z44" s="41"/>
      <c r="AA44" s="1" t="s">
        <v>251</v>
      </c>
      <c r="AB44" s="28" t="s">
        <v>268</v>
      </c>
    </row>
    <row r="45" spans="1:28" x14ac:dyDescent="0.3">
      <c r="A45" s="43" t="s">
        <v>46</v>
      </c>
      <c r="B45" s="43" t="s">
        <v>67</v>
      </c>
      <c r="C45" s="44" t="s">
        <v>40</v>
      </c>
      <c r="D45" s="43"/>
      <c r="E45" s="44">
        <f t="shared" ref="E45:T45" si="9">SUM(E35:E44)</f>
        <v>240</v>
      </c>
      <c r="F45" s="44">
        <f t="shared" si="9"/>
        <v>27</v>
      </c>
      <c r="G45" s="44">
        <f t="shared" si="9"/>
        <v>81</v>
      </c>
      <c r="H45" s="44">
        <f t="shared" si="9"/>
        <v>0</v>
      </c>
      <c r="I45" s="44">
        <f t="shared" si="9"/>
        <v>0</v>
      </c>
      <c r="J45" s="44">
        <f t="shared" si="9"/>
        <v>23</v>
      </c>
      <c r="K45" s="44">
        <f t="shared" si="9"/>
        <v>33</v>
      </c>
      <c r="L45" s="44">
        <f t="shared" si="9"/>
        <v>0</v>
      </c>
      <c r="M45" s="44">
        <f t="shared" si="9"/>
        <v>51</v>
      </c>
      <c r="N45" s="44">
        <f t="shared" si="9"/>
        <v>51</v>
      </c>
      <c r="O45" s="44">
        <f t="shared" si="9"/>
        <v>10</v>
      </c>
      <c r="P45" s="44">
        <f t="shared" si="9"/>
        <v>24</v>
      </c>
      <c r="Q45" s="44">
        <f t="shared" si="9"/>
        <v>0</v>
      </c>
      <c r="R45" s="44">
        <f t="shared" si="9"/>
        <v>0</v>
      </c>
      <c r="S45" s="44">
        <f t="shared" si="9"/>
        <v>2</v>
      </c>
      <c r="T45" s="44">
        <f t="shared" si="9"/>
        <v>77</v>
      </c>
      <c r="U45" s="45">
        <f>((T45+Q45+N45-R45)+(O45*2))/E45</f>
        <v>0.6166666666666667</v>
      </c>
      <c r="V45" s="46">
        <v>431</v>
      </c>
      <c r="W45" s="46" t="s">
        <v>81</v>
      </c>
      <c r="X45" s="46" t="s">
        <v>82</v>
      </c>
      <c r="Y45" s="73">
        <v>1236</v>
      </c>
      <c r="Z45" s="47"/>
      <c r="AA45" s="43" t="s">
        <v>251</v>
      </c>
      <c r="AB45" s="75" t="s">
        <v>268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0.33333333333333331</v>
      </c>
      <c r="H46" s="27"/>
      <c r="I46" s="1"/>
      <c r="J46" s="48" t="s">
        <v>42</v>
      </c>
      <c r="K46" s="50">
        <f>J45/K45</f>
        <v>0.69696969696969702</v>
      </c>
      <c r="L46" s="1"/>
      <c r="M46" s="39" t="s">
        <v>43</v>
      </c>
      <c r="N46" s="51">
        <v>6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2"/>
      <c r="V48" s="22"/>
      <c r="W48" s="22"/>
      <c r="X48" s="22"/>
      <c r="Y48" s="104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7"/>
      <c r="H49" s="27"/>
      <c r="I49" s="1"/>
      <c r="J49" s="48"/>
      <c r="K49" s="77"/>
      <c r="L49" s="1"/>
      <c r="M49" s="39"/>
      <c r="N49" s="7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79"/>
    </row>
    <row r="53" spans="1:28" x14ac:dyDescent="0.3">
      <c r="AB53" s="79"/>
    </row>
    <row r="54" spans="1:28" x14ac:dyDescent="0.3">
      <c r="AB54" s="79"/>
    </row>
  </sheetData>
  <sheetProtection sheet="1" objects="1" scenarios="1"/>
  <printOptions gridLines="1"/>
  <pageMargins left="0.25" right="0.25" top="0.75" bottom="0.5" header="0.3" footer="0.3"/>
  <pageSetup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5D1F-925B-4BD7-81DB-6506B547204E}">
  <sheetPr>
    <tabColor rgb="FF92D05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202</v>
      </c>
      <c r="K4" s="16" t="s">
        <v>45</v>
      </c>
      <c r="L4" s="17"/>
      <c r="M4" s="18"/>
      <c r="N4" s="19">
        <v>31</v>
      </c>
      <c r="O4" s="19">
        <v>26</v>
      </c>
      <c r="P4" s="19">
        <v>27</v>
      </c>
      <c r="Q4" s="19">
        <v>38</v>
      </c>
      <c r="R4" s="20"/>
      <c r="S4" s="21">
        <f>SUM(N4:R4)</f>
        <v>122</v>
      </c>
      <c r="T4" s="22">
        <v>434</v>
      </c>
    </row>
    <row r="5" spans="1:28" x14ac:dyDescent="0.3">
      <c r="B5" s="1"/>
      <c r="C5" s="6" t="s">
        <v>198</v>
      </c>
      <c r="D5" s="7" t="s">
        <v>6</v>
      </c>
      <c r="E5" s="1"/>
      <c r="F5" s="1"/>
      <c r="G5" s="1"/>
      <c r="J5" s="15" t="s">
        <v>203</v>
      </c>
      <c r="K5" s="16" t="s">
        <v>74</v>
      </c>
      <c r="L5" s="17"/>
      <c r="M5" s="18"/>
      <c r="N5" s="19">
        <v>26</v>
      </c>
      <c r="O5" s="19">
        <v>25</v>
      </c>
      <c r="P5" s="19">
        <v>33</v>
      </c>
      <c r="Q5" s="19">
        <v>27</v>
      </c>
      <c r="R5" s="20"/>
      <c r="S5" s="21">
        <f>SUM(N5:R5)</f>
        <v>111</v>
      </c>
      <c r="T5" s="22">
        <v>434</v>
      </c>
      <c r="U5" s="1"/>
      <c r="V5" s="1"/>
      <c r="W5" s="1"/>
    </row>
    <row r="6" spans="1:28" x14ac:dyDescent="0.3">
      <c r="C6" s="65">
        <v>350</v>
      </c>
      <c r="D6" s="7" t="s">
        <v>7</v>
      </c>
      <c r="F6" s="23" t="s">
        <v>199</v>
      </c>
      <c r="T6" s="1"/>
      <c r="U6" s="1"/>
      <c r="V6" s="1"/>
      <c r="W6" s="1"/>
    </row>
    <row r="7" spans="1:28" x14ac:dyDescent="0.3">
      <c r="B7" s="1"/>
      <c r="C7" s="24" t="s">
        <v>200</v>
      </c>
      <c r="D7" s="7" t="s">
        <v>8</v>
      </c>
      <c r="F7" t="s">
        <v>430</v>
      </c>
      <c r="G7" s="1"/>
      <c r="S7" s="1"/>
      <c r="T7" s="25" t="s">
        <v>9</v>
      </c>
      <c r="U7" s="1"/>
      <c r="V7" s="26">
        <v>434</v>
      </c>
      <c r="W7" s="1"/>
    </row>
    <row r="8" spans="1:28" x14ac:dyDescent="0.3">
      <c r="B8" s="1"/>
      <c r="C8" s="24" t="s">
        <v>201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18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34</v>
      </c>
      <c r="E13" s="27">
        <v>12</v>
      </c>
      <c r="F13" s="27">
        <v>1</v>
      </c>
      <c r="G13" s="27">
        <v>4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1</v>
      </c>
      <c r="P13" s="39">
        <v>3</v>
      </c>
      <c r="Q13" s="27">
        <v>0</v>
      </c>
      <c r="R13" s="27">
        <v>1</v>
      </c>
      <c r="S13" s="27">
        <v>0</v>
      </c>
      <c r="T13" s="27">
        <f>+(F13*2)+J13</f>
        <v>2</v>
      </c>
      <c r="U13" s="40">
        <f>IFERROR(((T13+Q13+N13-R13)+(O13*2))/E13,"")</f>
        <v>0.33333333333333331</v>
      </c>
      <c r="V13" s="22">
        <v>434</v>
      </c>
      <c r="W13" s="22" t="s">
        <v>81</v>
      </c>
      <c r="X13" s="22" t="s">
        <v>95</v>
      </c>
      <c r="Y13" s="72">
        <v>350</v>
      </c>
      <c r="Z13" s="41"/>
      <c r="AA13" s="1" t="s">
        <v>96</v>
      </c>
      <c r="AB13" s="28" t="s">
        <v>204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41</v>
      </c>
      <c r="F14" s="27">
        <v>5</v>
      </c>
      <c r="G14" s="27">
        <v>12</v>
      </c>
      <c r="H14" s="27"/>
      <c r="I14" s="27"/>
      <c r="J14" s="27">
        <v>2</v>
      </c>
      <c r="K14" s="27">
        <v>2</v>
      </c>
      <c r="L14" s="27">
        <v>2</v>
      </c>
      <c r="M14" s="27">
        <v>5</v>
      </c>
      <c r="N14" s="27">
        <f t="shared" ref="N14:N19" si="0">SUM(L14:M14)</f>
        <v>7</v>
      </c>
      <c r="O14" s="39">
        <v>2</v>
      </c>
      <c r="P14" s="39">
        <v>4</v>
      </c>
      <c r="Q14" s="39">
        <v>3</v>
      </c>
      <c r="R14" s="39">
        <v>3</v>
      </c>
      <c r="S14" s="39">
        <v>0</v>
      </c>
      <c r="T14" s="27">
        <f t="shared" ref="T14:T24" si="1">+(F14*2)+J14</f>
        <v>12</v>
      </c>
      <c r="U14" s="40">
        <f t="shared" ref="U14:U24" si="2">IFERROR(((T14+Q14+N14-R14)+(O14*2))/E14,"")</f>
        <v>0.56097560975609762</v>
      </c>
      <c r="V14" s="22">
        <v>434</v>
      </c>
      <c r="W14" s="22" t="s">
        <v>81</v>
      </c>
      <c r="X14" s="22" t="s">
        <v>95</v>
      </c>
      <c r="Y14" s="72">
        <v>350</v>
      </c>
      <c r="Z14" s="41"/>
      <c r="AA14" s="1" t="s">
        <v>96</v>
      </c>
      <c r="AB14" s="28" t="s">
        <v>204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32</v>
      </c>
      <c r="E15" s="27" t="s">
        <v>445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 t="str">
        <f t="shared" si="2"/>
        <v/>
      </c>
      <c r="V15" s="22">
        <v>434</v>
      </c>
      <c r="W15" s="22" t="s">
        <v>81</v>
      </c>
      <c r="X15" s="22" t="s">
        <v>95</v>
      </c>
      <c r="Y15" s="72">
        <v>350</v>
      </c>
      <c r="Z15" s="41"/>
      <c r="AA15" s="1" t="s">
        <v>96</v>
      </c>
      <c r="AB15" s="28" t="s">
        <v>204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14</v>
      </c>
      <c r="E16" s="27">
        <v>5</v>
      </c>
      <c r="F16" s="27">
        <v>1</v>
      </c>
      <c r="G16" s="27">
        <v>4</v>
      </c>
      <c r="H16" s="27"/>
      <c r="I16" s="27"/>
      <c r="J16" s="27">
        <v>1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27">
        <f t="shared" si="1"/>
        <v>3</v>
      </c>
      <c r="U16" s="40">
        <f t="shared" si="2"/>
        <v>1.4</v>
      </c>
      <c r="V16" s="22">
        <v>434</v>
      </c>
      <c r="W16" s="22" t="s">
        <v>81</v>
      </c>
      <c r="X16" s="22" t="s">
        <v>95</v>
      </c>
      <c r="Y16" s="72">
        <v>350</v>
      </c>
      <c r="Z16" s="41"/>
      <c r="AA16" s="1" t="s">
        <v>96</v>
      </c>
      <c r="AB16" s="28" t="s">
        <v>204</v>
      </c>
    </row>
    <row r="17" spans="1:28" x14ac:dyDescent="0.3">
      <c r="A17" s="1" t="s">
        <v>73</v>
      </c>
      <c r="B17" s="1" t="s">
        <v>46</v>
      </c>
      <c r="C17" s="27" t="s">
        <v>51</v>
      </c>
      <c r="D17" s="38">
        <v>30</v>
      </c>
      <c r="E17" s="27">
        <v>15</v>
      </c>
      <c r="F17" s="27">
        <v>4</v>
      </c>
      <c r="G17" s="27">
        <v>9</v>
      </c>
      <c r="H17" s="27"/>
      <c r="I17" s="27"/>
      <c r="J17" s="27">
        <v>0</v>
      </c>
      <c r="K17" s="27">
        <v>1</v>
      </c>
      <c r="L17" s="27">
        <v>3</v>
      </c>
      <c r="M17" s="27">
        <v>1</v>
      </c>
      <c r="N17" s="27">
        <f t="shared" si="0"/>
        <v>4</v>
      </c>
      <c r="O17" s="39">
        <v>1</v>
      </c>
      <c r="P17" s="39">
        <v>2</v>
      </c>
      <c r="Q17" s="39">
        <v>1</v>
      </c>
      <c r="R17" s="39">
        <v>1</v>
      </c>
      <c r="S17" s="39">
        <v>0</v>
      </c>
      <c r="T17" s="27">
        <f t="shared" si="1"/>
        <v>8</v>
      </c>
      <c r="U17" s="40">
        <f t="shared" si="2"/>
        <v>0.93333333333333335</v>
      </c>
      <c r="V17" s="22">
        <v>434</v>
      </c>
      <c r="W17" s="22" t="s">
        <v>81</v>
      </c>
      <c r="X17" s="22" t="s">
        <v>95</v>
      </c>
      <c r="Y17" s="72">
        <v>350</v>
      </c>
      <c r="Z17" s="41"/>
      <c r="AA17" s="1" t="s">
        <v>96</v>
      </c>
      <c r="AB17" s="28" t="s">
        <v>204</v>
      </c>
    </row>
    <row r="18" spans="1:28" x14ac:dyDescent="0.3">
      <c r="A18" s="1" t="s">
        <v>73</v>
      </c>
      <c r="B18" s="1" t="s">
        <v>46</v>
      </c>
      <c r="C18" s="27" t="s">
        <v>52</v>
      </c>
      <c r="D18" s="38">
        <v>44</v>
      </c>
      <c r="E18" s="27">
        <v>15</v>
      </c>
      <c r="F18" s="27">
        <v>1</v>
      </c>
      <c r="G18" s="27">
        <v>3</v>
      </c>
      <c r="H18" s="27"/>
      <c r="I18" s="27"/>
      <c r="J18" s="27">
        <v>3</v>
      </c>
      <c r="K18" s="27">
        <v>4</v>
      </c>
      <c r="L18" s="27">
        <v>0</v>
      </c>
      <c r="M18" s="27">
        <v>2</v>
      </c>
      <c r="N18" s="27">
        <f t="shared" si="0"/>
        <v>2</v>
      </c>
      <c r="O18" s="39">
        <v>1</v>
      </c>
      <c r="P18" s="39">
        <v>3</v>
      </c>
      <c r="Q18" s="39">
        <v>1</v>
      </c>
      <c r="R18" s="39">
        <v>0</v>
      </c>
      <c r="S18" s="39">
        <v>0</v>
      </c>
      <c r="T18" s="27">
        <f t="shared" si="1"/>
        <v>5</v>
      </c>
      <c r="U18" s="40">
        <f t="shared" si="2"/>
        <v>0.66666666666666663</v>
      </c>
      <c r="V18" s="22">
        <v>434</v>
      </c>
      <c r="W18" s="22" t="s">
        <v>81</v>
      </c>
      <c r="X18" s="22" t="s">
        <v>95</v>
      </c>
      <c r="Y18" s="72">
        <v>350</v>
      </c>
      <c r="Z18" s="41"/>
      <c r="AA18" s="1" t="s">
        <v>96</v>
      </c>
      <c r="AB18" s="28" t="s">
        <v>204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50</v>
      </c>
      <c r="E19" s="27">
        <v>30</v>
      </c>
      <c r="F19" s="27">
        <v>6</v>
      </c>
      <c r="G19" s="27">
        <v>10</v>
      </c>
      <c r="H19" s="27"/>
      <c r="I19" s="27"/>
      <c r="J19" s="27">
        <v>2</v>
      </c>
      <c r="K19" s="27">
        <v>2</v>
      </c>
      <c r="L19" s="27">
        <v>4</v>
      </c>
      <c r="M19" s="27">
        <v>13</v>
      </c>
      <c r="N19" s="27">
        <f t="shared" si="0"/>
        <v>17</v>
      </c>
      <c r="O19" s="39">
        <v>2</v>
      </c>
      <c r="P19" s="39">
        <v>5</v>
      </c>
      <c r="Q19" s="39">
        <v>1</v>
      </c>
      <c r="R19" s="39">
        <v>2</v>
      </c>
      <c r="S19" s="39">
        <v>2</v>
      </c>
      <c r="T19" s="27">
        <f t="shared" si="1"/>
        <v>14</v>
      </c>
      <c r="U19" s="40">
        <f t="shared" si="2"/>
        <v>1.1333333333333333</v>
      </c>
      <c r="V19" s="22">
        <v>434</v>
      </c>
      <c r="W19" s="22" t="s">
        <v>81</v>
      </c>
      <c r="X19" s="22" t="s">
        <v>95</v>
      </c>
      <c r="Y19" s="72">
        <v>350</v>
      </c>
      <c r="Z19" s="41"/>
      <c r="AA19" s="1" t="s">
        <v>96</v>
      </c>
      <c r="AB19" s="28" t="s">
        <v>204</v>
      </c>
    </row>
    <row r="20" spans="1:28" x14ac:dyDescent="0.3">
      <c r="A20" s="1" t="s">
        <v>73</v>
      </c>
      <c r="B20" s="1" t="s">
        <v>46</v>
      </c>
      <c r="C20" s="27" t="s">
        <v>123</v>
      </c>
      <c r="D20" s="92"/>
      <c r="E20" s="27" t="s">
        <v>445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 t="str">
        <f t="shared" si="2"/>
        <v/>
      </c>
      <c r="V20" s="22">
        <v>434</v>
      </c>
      <c r="W20" s="22" t="s">
        <v>81</v>
      </c>
      <c r="X20" s="22" t="s">
        <v>95</v>
      </c>
      <c r="Y20" s="72">
        <v>350</v>
      </c>
      <c r="Z20" s="41"/>
      <c r="AA20" s="1" t="s">
        <v>96</v>
      </c>
      <c r="AB20" s="28" t="s">
        <v>204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24</v>
      </c>
      <c r="E21" s="27">
        <v>35</v>
      </c>
      <c r="F21" s="27">
        <v>7</v>
      </c>
      <c r="G21" s="27">
        <v>12</v>
      </c>
      <c r="H21" s="27"/>
      <c r="I21" s="27"/>
      <c r="J21" s="27">
        <v>4</v>
      </c>
      <c r="K21" s="27">
        <v>5</v>
      </c>
      <c r="L21" s="27">
        <v>2</v>
      </c>
      <c r="M21" s="27">
        <v>5</v>
      </c>
      <c r="N21" s="27">
        <f>SUM(L21:M21)</f>
        <v>7</v>
      </c>
      <c r="O21" s="39">
        <v>3</v>
      </c>
      <c r="P21" s="55">
        <v>6</v>
      </c>
      <c r="Q21" s="39">
        <v>3</v>
      </c>
      <c r="R21" s="39">
        <v>9</v>
      </c>
      <c r="S21" s="39">
        <v>0</v>
      </c>
      <c r="T21" s="27">
        <f t="shared" si="1"/>
        <v>18</v>
      </c>
      <c r="U21" s="40">
        <f t="shared" si="2"/>
        <v>0.7142857142857143</v>
      </c>
      <c r="V21" s="22">
        <v>434</v>
      </c>
      <c r="W21" s="22" t="s">
        <v>81</v>
      </c>
      <c r="X21" s="22" t="s">
        <v>95</v>
      </c>
      <c r="Y21" s="72">
        <v>350</v>
      </c>
      <c r="Z21" s="41"/>
      <c r="AA21" s="1" t="s">
        <v>96</v>
      </c>
      <c r="AB21" s="28" t="s">
        <v>204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40</v>
      </c>
      <c r="E22" s="27">
        <v>37</v>
      </c>
      <c r="F22" s="27">
        <v>18</v>
      </c>
      <c r="G22" s="27">
        <v>22</v>
      </c>
      <c r="H22" s="27"/>
      <c r="I22" s="27"/>
      <c r="J22" s="27">
        <v>12</v>
      </c>
      <c r="K22" s="27">
        <v>13</v>
      </c>
      <c r="L22" s="27">
        <v>11</v>
      </c>
      <c r="M22" s="27">
        <v>9</v>
      </c>
      <c r="N22" s="27">
        <f>SUM(L22:M22)</f>
        <v>20</v>
      </c>
      <c r="O22" s="39">
        <v>1</v>
      </c>
      <c r="P22" s="39">
        <v>3</v>
      </c>
      <c r="Q22" s="39">
        <v>1</v>
      </c>
      <c r="R22" s="39">
        <v>3</v>
      </c>
      <c r="S22" s="39">
        <v>0</v>
      </c>
      <c r="T22" s="27">
        <f t="shared" si="1"/>
        <v>48</v>
      </c>
      <c r="U22" s="40">
        <f t="shared" si="2"/>
        <v>1.8378378378378379</v>
      </c>
      <c r="V22" s="22">
        <v>434</v>
      </c>
      <c r="W22" s="22" t="s">
        <v>81</v>
      </c>
      <c r="X22" s="22" t="s">
        <v>95</v>
      </c>
      <c r="Y22" s="72">
        <v>350</v>
      </c>
      <c r="Z22" s="41"/>
      <c r="AA22" s="1" t="s">
        <v>96</v>
      </c>
      <c r="AB22" s="28" t="s">
        <v>204</v>
      </c>
    </row>
    <row r="23" spans="1:28" x14ac:dyDescent="0.3">
      <c r="A23" s="1" t="s">
        <v>73</v>
      </c>
      <c r="B23" s="1" t="s">
        <v>46</v>
      </c>
      <c r="C23" s="27" t="s">
        <v>57</v>
      </c>
      <c r="D23" s="38">
        <v>22</v>
      </c>
      <c r="E23" s="27">
        <v>32</v>
      </c>
      <c r="F23" s="27">
        <v>2</v>
      </c>
      <c r="G23" s="27">
        <v>7</v>
      </c>
      <c r="H23" s="27"/>
      <c r="I23" s="27"/>
      <c r="J23" s="27">
        <v>1</v>
      </c>
      <c r="K23" s="27">
        <v>1</v>
      </c>
      <c r="L23" s="27">
        <v>0</v>
      </c>
      <c r="M23" s="27">
        <v>2</v>
      </c>
      <c r="N23" s="27">
        <f>SUM(L23:M23)</f>
        <v>2</v>
      </c>
      <c r="O23" s="39">
        <v>8</v>
      </c>
      <c r="P23" s="39">
        <v>5</v>
      </c>
      <c r="Q23" s="39">
        <v>0</v>
      </c>
      <c r="R23" s="39">
        <v>13</v>
      </c>
      <c r="S23" s="39">
        <v>0</v>
      </c>
      <c r="T23" s="27">
        <f t="shared" si="1"/>
        <v>5</v>
      </c>
      <c r="U23" s="40">
        <f t="shared" si="2"/>
        <v>0.3125</v>
      </c>
      <c r="V23" s="22">
        <v>434</v>
      </c>
      <c r="W23" s="22" t="s">
        <v>81</v>
      </c>
      <c r="X23" s="22" t="s">
        <v>95</v>
      </c>
      <c r="Y23" s="72">
        <v>350</v>
      </c>
      <c r="Z23" s="41"/>
      <c r="AA23" s="1" t="s">
        <v>96</v>
      </c>
      <c r="AB23" s="28" t="s">
        <v>204</v>
      </c>
    </row>
    <row r="24" spans="1:28" x14ac:dyDescent="0.3">
      <c r="A24" s="1" t="s">
        <v>73</v>
      </c>
      <c r="B24" s="1" t="s">
        <v>46</v>
      </c>
      <c r="C24" s="27" t="s">
        <v>58</v>
      </c>
      <c r="D24" s="38">
        <v>42</v>
      </c>
      <c r="E24" s="27">
        <v>18</v>
      </c>
      <c r="F24" s="27">
        <v>2</v>
      </c>
      <c r="G24" s="27">
        <v>4</v>
      </c>
      <c r="H24" s="27"/>
      <c r="I24" s="27"/>
      <c r="J24" s="27">
        <v>3</v>
      </c>
      <c r="K24" s="27">
        <v>9</v>
      </c>
      <c r="L24" s="27">
        <v>0</v>
      </c>
      <c r="M24" s="27">
        <v>2</v>
      </c>
      <c r="N24" s="27">
        <f>SUM(L24:M24)</f>
        <v>2</v>
      </c>
      <c r="O24" s="39">
        <v>4</v>
      </c>
      <c r="P24" s="39">
        <v>4</v>
      </c>
      <c r="Q24" s="39">
        <v>2</v>
      </c>
      <c r="R24" s="39">
        <v>7</v>
      </c>
      <c r="S24" s="39">
        <v>0</v>
      </c>
      <c r="T24" s="27">
        <f t="shared" si="1"/>
        <v>7</v>
      </c>
      <c r="U24" s="40">
        <f t="shared" si="2"/>
        <v>0.66666666666666663</v>
      </c>
      <c r="V24" s="22">
        <v>434</v>
      </c>
      <c r="W24" s="22" t="s">
        <v>81</v>
      </c>
      <c r="X24" s="22" t="s">
        <v>95</v>
      </c>
      <c r="Y24" s="72">
        <v>350</v>
      </c>
      <c r="Z24" s="41"/>
      <c r="AA24" s="1" t="s">
        <v>96</v>
      </c>
      <c r="AB24" s="28" t="s">
        <v>204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47</v>
      </c>
      <c r="G25" s="44">
        <f t="shared" si="3"/>
        <v>87</v>
      </c>
      <c r="H25" s="44">
        <f t="shared" si="3"/>
        <v>0</v>
      </c>
      <c r="I25" s="44">
        <f t="shared" si="3"/>
        <v>0</v>
      </c>
      <c r="J25" s="44">
        <f t="shared" si="3"/>
        <v>28</v>
      </c>
      <c r="K25" s="44">
        <f t="shared" si="3"/>
        <v>39</v>
      </c>
      <c r="L25" s="44">
        <f t="shared" si="3"/>
        <v>23</v>
      </c>
      <c r="M25" s="44">
        <f t="shared" si="3"/>
        <v>41</v>
      </c>
      <c r="N25" s="44">
        <f t="shared" si="3"/>
        <v>64</v>
      </c>
      <c r="O25" s="44">
        <f t="shared" si="3"/>
        <v>24</v>
      </c>
      <c r="P25" s="44">
        <f t="shared" si="3"/>
        <v>36</v>
      </c>
      <c r="Q25" s="44">
        <f t="shared" si="3"/>
        <v>12</v>
      </c>
      <c r="R25" s="44">
        <f t="shared" si="3"/>
        <v>39</v>
      </c>
      <c r="S25" s="44">
        <f t="shared" si="3"/>
        <v>2</v>
      </c>
      <c r="T25" s="44">
        <f t="shared" si="3"/>
        <v>122</v>
      </c>
      <c r="U25" s="45">
        <f>((T25+Q25+N25-R25)+(O25*2))/E25</f>
        <v>0.86250000000000004</v>
      </c>
      <c r="V25" s="46">
        <v>434</v>
      </c>
      <c r="W25" s="46" t="s">
        <v>81</v>
      </c>
      <c r="X25" s="46" t="s">
        <v>95</v>
      </c>
      <c r="Y25" s="73">
        <v>350</v>
      </c>
      <c r="Z25" s="74" t="s">
        <v>205</v>
      </c>
      <c r="AA25" s="43" t="s">
        <v>96</v>
      </c>
      <c r="AB25" s="75" t="s">
        <v>204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0.54022988505747127</v>
      </c>
      <c r="H26" s="27"/>
      <c r="I26" s="1"/>
      <c r="J26" s="48" t="s">
        <v>42</v>
      </c>
      <c r="K26" s="50">
        <f>J25/K25</f>
        <v>0.71794871794871795</v>
      </c>
      <c r="L26" s="1"/>
      <c r="M26" s="39" t="s">
        <v>43</v>
      </c>
      <c r="N26" s="51">
        <v>1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506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178</v>
      </c>
      <c r="D35" s="38">
        <v>32</v>
      </c>
      <c r="E35" s="27">
        <v>43</v>
      </c>
      <c r="F35" s="27">
        <v>8</v>
      </c>
      <c r="G35" s="27">
        <v>23</v>
      </c>
      <c r="H35" s="27">
        <v>0</v>
      </c>
      <c r="I35" s="27">
        <v>1</v>
      </c>
      <c r="J35" s="27">
        <v>12</v>
      </c>
      <c r="K35" s="27">
        <v>12</v>
      </c>
      <c r="L35" s="27">
        <v>0</v>
      </c>
      <c r="M35" s="27">
        <v>1</v>
      </c>
      <c r="N35" s="27">
        <f>SUM(L35:M35)</f>
        <v>1</v>
      </c>
      <c r="O35" s="27">
        <v>2</v>
      </c>
      <c r="P35" s="39">
        <v>3</v>
      </c>
      <c r="Q35" s="27">
        <v>5</v>
      </c>
      <c r="R35" s="27">
        <v>5</v>
      </c>
      <c r="S35" s="27">
        <v>0</v>
      </c>
      <c r="T35" s="27">
        <f>(H35*3)+((F35-H35)*2)+J35</f>
        <v>28</v>
      </c>
      <c r="U35" s="40">
        <f>IFERROR(((T35+Q35+N35-R35)+(O35*2))/E35,"")</f>
        <v>0.76744186046511631</v>
      </c>
      <c r="V35" s="22">
        <v>434</v>
      </c>
      <c r="W35" s="22" t="s">
        <v>94</v>
      </c>
      <c r="X35" s="22" t="s">
        <v>82</v>
      </c>
      <c r="Y35" s="72">
        <v>350</v>
      </c>
      <c r="Z35" s="41"/>
      <c r="AA35" s="1" t="s">
        <v>176</v>
      </c>
      <c r="AB35" s="28" t="s">
        <v>206</v>
      </c>
    </row>
    <row r="36" spans="1:28" x14ac:dyDescent="0.3">
      <c r="A36" s="1" t="s">
        <v>46</v>
      </c>
      <c r="B36" s="1" t="s">
        <v>73</v>
      </c>
      <c r="C36" s="27" t="s">
        <v>179</v>
      </c>
      <c r="D36" s="38">
        <v>50</v>
      </c>
      <c r="E36" s="27">
        <v>30</v>
      </c>
      <c r="F36" s="27">
        <v>4</v>
      </c>
      <c r="G36" s="27">
        <v>7</v>
      </c>
      <c r="H36" s="27"/>
      <c r="I36" s="27"/>
      <c r="J36" s="27">
        <v>5</v>
      </c>
      <c r="K36" s="27">
        <v>7</v>
      </c>
      <c r="L36" s="27">
        <v>3</v>
      </c>
      <c r="M36" s="27">
        <v>4</v>
      </c>
      <c r="N36" s="27">
        <f t="shared" ref="N36:N41" si="4">SUM(L36:M36)</f>
        <v>7</v>
      </c>
      <c r="O36" s="39">
        <v>0</v>
      </c>
      <c r="P36" s="55">
        <v>6</v>
      </c>
      <c r="Q36" s="39">
        <v>0</v>
      </c>
      <c r="R36" s="39">
        <v>3</v>
      </c>
      <c r="S36" s="39">
        <v>0</v>
      </c>
      <c r="T36" s="39">
        <f t="shared" ref="T36:T41" si="5">(H36*3)+((F36-H36)*2)+J36</f>
        <v>13</v>
      </c>
      <c r="U36" s="40">
        <f t="shared" ref="U36:U45" si="6">IFERROR(((T36+Q36+N36-R36)+(O36*2))/E36,"")</f>
        <v>0.56666666666666665</v>
      </c>
      <c r="V36" s="22">
        <v>434</v>
      </c>
      <c r="W36" s="22" t="s">
        <v>94</v>
      </c>
      <c r="X36" s="22" t="s">
        <v>82</v>
      </c>
      <c r="Y36" s="72">
        <v>350</v>
      </c>
      <c r="Z36" s="41"/>
      <c r="AA36" s="1" t="s">
        <v>176</v>
      </c>
      <c r="AB36" s="28" t="s">
        <v>206</v>
      </c>
    </row>
    <row r="37" spans="1:28" x14ac:dyDescent="0.3">
      <c r="A37" s="1" t="s">
        <v>46</v>
      </c>
      <c r="B37" s="1" t="s">
        <v>73</v>
      </c>
      <c r="C37" s="27" t="s">
        <v>149</v>
      </c>
      <c r="D37" s="38">
        <v>32</v>
      </c>
      <c r="E37" s="27">
        <v>3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39">
        <f t="shared" si="5"/>
        <v>0</v>
      </c>
      <c r="U37" s="40">
        <f t="shared" si="6"/>
        <v>0</v>
      </c>
      <c r="V37" s="22">
        <v>434</v>
      </c>
      <c r="W37" s="22" t="s">
        <v>94</v>
      </c>
      <c r="X37" s="22" t="s">
        <v>82</v>
      </c>
      <c r="Y37" s="72">
        <v>350</v>
      </c>
      <c r="Z37" s="41"/>
      <c r="AA37" s="1" t="s">
        <v>176</v>
      </c>
      <c r="AB37" s="28" t="s">
        <v>206</v>
      </c>
    </row>
    <row r="38" spans="1:28" x14ac:dyDescent="0.3">
      <c r="A38" s="1" t="s">
        <v>46</v>
      </c>
      <c r="B38" s="1" t="s">
        <v>73</v>
      </c>
      <c r="C38" s="27" t="s">
        <v>181</v>
      </c>
      <c r="D38" s="38">
        <v>43</v>
      </c>
      <c r="E38" s="27">
        <v>41</v>
      </c>
      <c r="F38" s="27">
        <v>9</v>
      </c>
      <c r="G38" s="27">
        <v>20</v>
      </c>
      <c r="H38" s="27"/>
      <c r="I38" s="27"/>
      <c r="J38" s="27">
        <v>1</v>
      </c>
      <c r="K38" s="27">
        <v>1</v>
      </c>
      <c r="L38" s="27">
        <v>4</v>
      </c>
      <c r="M38" s="27">
        <v>5</v>
      </c>
      <c r="N38" s="27">
        <f t="shared" si="4"/>
        <v>9</v>
      </c>
      <c r="O38" s="39">
        <v>0</v>
      </c>
      <c r="P38" s="39">
        <v>3</v>
      </c>
      <c r="Q38" s="39">
        <v>1</v>
      </c>
      <c r="R38" s="39">
        <v>3</v>
      </c>
      <c r="S38" s="39">
        <v>2</v>
      </c>
      <c r="T38" s="39">
        <f t="shared" si="5"/>
        <v>19</v>
      </c>
      <c r="U38" s="40">
        <f t="shared" si="6"/>
        <v>0.63414634146341464</v>
      </c>
      <c r="V38" s="22">
        <v>434</v>
      </c>
      <c r="W38" s="22" t="s">
        <v>94</v>
      </c>
      <c r="X38" s="22" t="s">
        <v>82</v>
      </c>
      <c r="Y38" s="72">
        <v>350</v>
      </c>
      <c r="Z38" s="41"/>
      <c r="AA38" s="1" t="s">
        <v>176</v>
      </c>
      <c r="AB38" s="28" t="s">
        <v>206</v>
      </c>
    </row>
    <row r="39" spans="1:28" x14ac:dyDescent="0.3">
      <c r="A39" s="1" t="s">
        <v>46</v>
      </c>
      <c r="B39" s="1" t="s">
        <v>73</v>
      </c>
      <c r="C39" s="27" t="s">
        <v>182</v>
      </c>
      <c r="D39" s="38">
        <v>10</v>
      </c>
      <c r="E39" s="27">
        <v>30</v>
      </c>
      <c r="F39" s="27">
        <v>7</v>
      </c>
      <c r="G39" s="27">
        <v>12</v>
      </c>
      <c r="H39" s="27"/>
      <c r="I39" s="27"/>
      <c r="J39" s="27">
        <v>0</v>
      </c>
      <c r="K39" s="27">
        <v>0</v>
      </c>
      <c r="L39" s="27">
        <v>0</v>
      </c>
      <c r="M39" s="27">
        <v>2</v>
      </c>
      <c r="N39" s="27">
        <f t="shared" si="4"/>
        <v>2</v>
      </c>
      <c r="O39" s="39">
        <v>7</v>
      </c>
      <c r="P39" s="39">
        <v>4</v>
      </c>
      <c r="Q39" s="39">
        <v>1</v>
      </c>
      <c r="R39" s="39">
        <v>3</v>
      </c>
      <c r="S39" s="39">
        <v>0</v>
      </c>
      <c r="T39" s="39">
        <f t="shared" si="5"/>
        <v>14</v>
      </c>
      <c r="U39" s="40">
        <f t="shared" si="6"/>
        <v>0.93333333333333335</v>
      </c>
      <c r="V39" s="22">
        <v>434</v>
      </c>
      <c r="W39" s="22" t="s">
        <v>94</v>
      </c>
      <c r="X39" s="22" t="s">
        <v>82</v>
      </c>
      <c r="Y39" s="72">
        <v>350</v>
      </c>
      <c r="Z39" s="41"/>
      <c r="AA39" s="1" t="s">
        <v>176</v>
      </c>
      <c r="AB39" s="28" t="s">
        <v>206</v>
      </c>
    </row>
    <row r="40" spans="1:28" x14ac:dyDescent="0.3">
      <c r="A40" s="1" t="s">
        <v>46</v>
      </c>
      <c r="B40" s="1" t="s">
        <v>73</v>
      </c>
      <c r="C40" s="27" t="s">
        <v>183</v>
      </c>
      <c r="D40" s="38">
        <v>33</v>
      </c>
      <c r="E40" s="27">
        <v>16</v>
      </c>
      <c r="F40" s="27">
        <v>3</v>
      </c>
      <c r="G40" s="27">
        <v>6</v>
      </c>
      <c r="H40" s="27"/>
      <c r="I40" s="27"/>
      <c r="J40" s="27">
        <v>0</v>
      </c>
      <c r="K40" s="27">
        <v>0</v>
      </c>
      <c r="L40" s="27">
        <v>1</v>
      </c>
      <c r="M40" s="27">
        <v>0</v>
      </c>
      <c r="N40" s="27">
        <f t="shared" si="4"/>
        <v>1</v>
      </c>
      <c r="O40" s="39">
        <v>1</v>
      </c>
      <c r="P40" s="39">
        <v>4</v>
      </c>
      <c r="Q40" s="39">
        <v>1</v>
      </c>
      <c r="R40" s="39">
        <v>0</v>
      </c>
      <c r="S40" s="39">
        <v>0</v>
      </c>
      <c r="T40" s="39">
        <f t="shared" si="5"/>
        <v>6</v>
      </c>
      <c r="U40" s="40">
        <f t="shared" si="6"/>
        <v>0.625</v>
      </c>
      <c r="V40" s="22">
        <v>434</v>
      </c>
      <c r="W40" s="22" t="s">
        <v>94</v>
      </c>
      <c r="X40" s="22" t="s">
        <v>82</v>
      </c>
      <c r="Y40" s="72">
        <v>350</v>
      </c>
      <c r="Z40" s="41"/>
      <c r="AA40" s="1" t="s">
        <v>176</v>
      </c>
      <c r="AB40" s="28" t="s">
        <v>206</v>
      </c>
    </row>
    <row r="41" spans="1:28" x14ac:dyDescent="0.3">
      <c r="A41" s="1" t="s">
        <v>46</v>
      </c>
      <c r="B41" s="1" t="s">
        <v>73</v>
      </c>
      <c r="C41" s="27" t="s">
        <v>184</v>
      </c>
      <c r="D41" s="38">
        <v>51</v>
      </c>
      <c r="E41" s="27">
        <v>16</v>
      </c>
      <c r="F41" s="27">
        <v>0</v>
      </c>
      <c r="G41" s="27">
        <v>0</v>
      </c>
      <c r="H41" s="27"/>
      <c r="I41" s="27"/>
      <c r="J41" s="27">
        <v>6</v>
      </c>
      <c r="K41" s="27">
        <v>8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4</v>
      </c>
      <c r="Q41" s="39">
        <v>0</v>
      </c>
      <c r="R41" s="39">
        <v>1</v>
      </c>
      <c r="S41" s="39">
        <v>0</v>
      </c>
      <c r="T41" s="39">
        <f t="shared" si="5"/>
        <v>6</v>
      </c>
      <c r="U41" s="40">
        <f t="shared" si="6"/>
        <v>0.3125</v>
      </c>
      <c r="V41" s="22">
        <v>434</v>
      </c>
      <c r="W41" s="22" t="s">
        <v>94</v>
      </c>
      <c r="X41" s="22" t="s">
        <v>82</v>
      </c>
      <c r="Y41" s="72">
        <v>350</v>
      </c>
      <c r="Z41" s="41"/>
      <c r="AA41" s="1" t="s">
        <v>176</v>
      </c>
      <c r="AB41" s="28" t="s">
        <v>206</v>
      </c>
    </row>
    <row r="42" spans="1:28" x14ac:dyDescent="0.3">
      <c r="A42" s="1" t="s">
        <v>46</v>
      </c>
      <c r="B42" s="1" t="s">
        <v>73</v>
      </c>
      <c r="C42" s="27" t="s">
        <v>185</v>
      </c>
      <c r="D42" s="38">
        <v>11</v>
      </c>
      <c r="E42" s="27">
        <v>28</v>
      </c>
      <c r="F42" s="27">
        <v>3</v>
      </c>
      <c r="G42" s="27">
        <v>10</v>
      </c>
      <c r="H42" s="27"/>
      <c r="I42" s="27"/>
      <c r="J42" s="27">
        <v>14</v>
      </c>
      <c r="K42" s="27">
        <v>23</v>
      </c>
      <c r="L42" s="27">
        <v>3</v>
      </c>
      <c r="M42" s="27">
        <v>5</v>
      </c>
      <c r="N42" s="27">
        <f>SUM(L42:M42)</f>
        <v>8</v>
      </c>
      <c r="O42" s="39">
        <v>1</v>
      </c>
      <c r="P42" s="39">
        <v>4</v>
      </c>
      <c r="Q42" s="39">
        <v>3</v>
      </c>
      <c r="R42" s="39">
        <v>3</v>
      </c>
      <c r="S42" s="39">
        <v>0</v>
      </c>
      <c r="T42" s="39">
        <f>(H42*3)+((F42-H42)*2)+J42</f>
        <v>20</v>
      </c>
      <c r="U42" s="40">
        <f t="shared" si="6"/>
        <v>1.0714285714285714</v>
      </c>
      <c r="V42" s="22">
        <v>434</v>
      </c>
      <c r="W42" s="22" t="s">
        <v>94</v>
      </c>
      <c r="X42" s="22" t="s">
        <v>82</v>
      </c>
      <c r="Y42" s="72">
        <v>350</v>
      </c>
      <c r="Z42" s="41"/>
      <c r="AA42" s="1" t="s">
        <v>176</v>
      </c>
      <c r="AB42" s="28" t="s">
        <v>206</v>
      </c>
    </row>
    <row r="43" spans="1:28" x14ac:dyDescent="0.3">
      <c r="A43" s="1" t="s">
        <v>46</v>
      </c>
      <c r="B43" s="1" t="s">
        <v>73</v>
      </c>
      <c r="C43" s="27" t="s">
        <v>197</v>
      </c>
      <c r="D43" s="38">
        <v>24</v>
      </c>
      <c r="E43" s="27">
        <v>11</v>
      </c>
      <c r="F43" s="27">
        <v>0</v>
      </c>
      <c r="G43" s="27">
        <v>1</v>
      </c>
      <c r="H43" s="27"/>
      <c r="I43" s="27"/>
      <c r="J43" s="27">
        <v>1</v>
      </c>
      <c r="K43" s="27">
        <v>2</v>
      </c>
      <c r="L43" s="27">
        <v>0</v>
      </c>
      <c r="M43" s="27">
        <v>3</v>
      </c>
      <c r="N43" s="27">
        <f>SUM(L43:M43)</f>
        <v>3</v>
      </c>
      <c r="O43" s="39">
        <v>0</v>
      </c>
      <c r="P43" s="39">
        <v>3</v>
      </c>
      <c r="Q43" s="39">
        <v>0</v>
      </c>
      <c r="R43" s="39">
        <v>1</v>
      </c>
      <c r="S43" s="39">
        <v>0</v>
      </c>
      <c r="T43" s="39">
        <f>(H43*3)+((F43-H43)*2)+J43</f>
        <v>1</v>
      </c>
      <c r="U43" s="40">
        <f t="shared" si="6"/>
        <v>0.27272727272727271</v>
      </c>
      <c r="V43" s="22">
        <v>434</v>
      </c>
      <c r="W43" s="22" t="s">
        <v>94</v>
      </c>
      <c r="X43" s="22" t="s">
        <v>82</v>
      </c>
      <c r="Y43" s="72">
        <v>350</v>
      </c>
      <c r="Z43" s="41"/>
      <c r="AA43" s="1" t="s">
        <v>176</v>
      </c>
      <c r="AB43" s="28" t="s">
        <v>206</v>
      </c>
    </row>
    <row r="44" spans="1:28" x14ac:dyDescent="0.3">
      <c r="A44" s="1" t="s">
        <v>46</v>
      </c>
      <c r="B44" s="1" t="s">
        <v>73</v>
      </c>
      <c r="C44" s="27" t="s">
        <v>186</v>
      </c>
      <c r="D44" s="38">
        <v>22</v>
      </c>
      <c r="E44" s="27">
        <v>2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0</v>
      </c>
      <c r="R44" s="39">
        <v>1</v>
      </c>
      <c r="S44" s="39">
        <v>0</v>
      </c>
      <c r="T44" s="39">
        <f>(H44*3)+((F44-H44)*2)+J44</f>
        <v>0</v>
      </c>
      <c r="U44" s="103">
        <f t="shared" si="6"/>
        <v>-0.5</v>
      </c>
      <c r="V44" s="22">
        <v>434</v>
      </c>
      <c r="W44" s="22" t="s">
        <v>94</v>
      </c>
      <c r="X44" s="22" t="s">
        <v>82</v>
      </c>
      <c r="Y44" s="72">
        <v>350</v>
      </c>
      <c r="Z44" s="41"/>
      <c r="AA44" s="1" t="s">
        <v>176</v>
      </c>
      <c r="AB44" s="28" t="s">
        <v>206</v>
      </c>
    </row>
    <row r="45" spans="1:28" x14ac:dyDescent="0.3">
      <c r="A45" s="1" t="s">
        <v>46</v>
      </c>
      <c r="B45" s="1" t="s">
        <v>73</v>
      </c>
      <c r="C45" s="27" t="s">
        <v>187</v>
      </c>
      <c r="D45" s="38">
        <v>1</v>
      </c>
      <c r="E45" s="27">
        <v>20</v>
      </c>
      <c r="F45" s="27">
        <v>2</v>
      </c>
      <c r="G45" s="27">
        <v>7</v>
      </c>
      <c r="H45" s="27"/>
      <c r="I45" s="27"/>
      <c r="J45" s="27">
        <v>0</v>
      </c>
      <c r="K45" s="27">
        <v>2</v>
      </c>
      <c r="L45" s="27">
        <v>1</v>
      </c>
      <c r="M45" s="27">
        <v>1</v>
      </c>
      <c r="N45" s="27">
        <f>SUM(L45:M45)</f>
        <v>2</v>
      </c>
      <c r="O45" s="39">
        <v>6</v>
      </c>
      <c r="P45" s="39">
        <v>0</v>
      </c>
      <c r="Q45" s="39">
        <v>1</v>
      </c>
      <c r="R45" s="39">
        <v>4</v>
      </c>
      <c r="S45" s="39">
        <v>0</v>
      </c>
      <c r="T45" s="39">
        <f>(H45*3)+((F45-H45)*2)+J45</f>
        <v>4</v>
      </c>
      <c r="U45" s="40">
        <f t="shared" si="6"/>
        <v>0.75</v>
      </c>
      <c r="V45" s="22">
        <v>434</v>
      </c>
      <c r="W45" s="22" t="s">
        <v>94</v>
      </c>
      <c r="X45" s="22" t="s">
        <v>82</v>
      </c>
      <c r="Y45" s="72">
        <v>350</v>
      </c>
      <c r="Z45" s="41"/>
      <c r="AA45" s="1" t="s">
        <v>176</v>
      </c>
      <c r="AB45" s="28" t="s">
        <v>206</v>
      </c>
    </row>
    <row r="46" spans="1:28" x14ac:dyDescent="0.3">
      <c r="A46" s="43" t="s">
        <v>46</v>
      </c>
      <c r="B46" s="43" t="s">
        <v>73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36</v>
      </c>
      <c r="G46" s="44">
        <f t="shared" si="7"/>
        <v>86</v>
      </c>
      <c r="H46" s="44">
        <f t="shared" si="7"/>
        <v>0</v>
      </c>
      <c r="I46" s="44">
        <f t="shared" si="7"/>
        <v>1</v>
      </c>
      <c r="J46" s="44">
        <f t="shared" si="7"/>
        <v>39</v>
      </c>
      <c r="K46" s="44">
        <f t="shared" si="7"/>
        <v>55</v>
      </c>
      <c r="L46" s="44">
        <f t="shared" si="7"/>
        <v>13</v>
      </c>
      <c r="M46" s="44">
        <f t="shared" si="7"/>
        <v>21</v>
      </c>
      <c r="N46" s="44">
        <f t="shared" si="7"/>
        <v>34</v>
      </c>
      <c r="O46" s="44">
        <f t="shared" si="7"/>
        <v>17</v>
      </c>
      <c r="P46" s="44">
        <f t="shared" si="7"/>
        <v>34</v>
      </c>
      <c r="Q46" s="44">
        <f t="shared" si="7"/>
        <v>12</v>
      </c>
      <c r="R46" s="44">
        <f t="shared" si="7"/>
        <v>25</v>
      </c>
      <c r="S46" s="44">
        <f t="shared" si="7"/>
        <v>2</v>
      </c>
      <c r="T46" s="44">
        <f t="shared" si="7"/>
        <v>111</v>
      </c>
      <c r="U46" s="45">
        <f>((T46+Q46+N46-R46)+(O46*2))/E46</f>
        <v>0.69166666666666665</v>
      </c>
      <c r="V46" s="46">
        <v>434</v>
      </c>
      <c r="W46" s="46" t="s">
        <v>94</v>
      </c>
      <c r="X46" s="46" t="s">
        <v>82</v>
      </c>
      <c r="Y46" s="73">
        <v>350</v>
      </c>
      <c r="Z46" s="47"/>
      <c r="AA46" s="43" t="s">
        <v>176</v>
      </c>
      <c r="AB46" s="83" t="s">
        <v>206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0.41860465116279072</v>
      </c>
      <c r="H47" s="27"/>
      <c r="I47" s="1"/>
      <c r="J47" s="48" t="s">
        <v>42</v>
      </c>
      <c r="K47" s="50">
        <f>J46/K46</f>
        <v>0.70909090909090911</v>
      </c>
      <c r="L47" s="1"/>
      <c r="M47" s="39" t="s">
        <v>43</v>
      </c>
      <c r="N47" s="51">
        <v>1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9"/>
    </row>
    <row r="51" spans="2:28" x14ac:dyDescent="0.3">
      <c r="AB51" s="79"/>
    </row>
    <row r="52" spans="2:28" x14ac:dyDescent="0.3">
      <c r="AB52" s="79"/>
    </row>
    <row r="53" spans="2:28" x14ac:dyDescent="0.3">
      <c r="AB53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5765-4507-496F-943A-A94D5298186E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209</v>
      </c>
      <c r="K4" s="16" t="s">
        <v>45</v>
      </c>
      <c r="L4" s="17"/>
      <c r="M4" s="18"/>
      <c r="N4" s="19">
        <v>18</v>
      </c>
      <c r="O4" s="19">
        <v>20</v>
      </c>
      <c r="P4" s="19">
        <v>24</v>
      </c>
      <c r="Q4" s="19">
        <v>30</v>
      </c>
      <c r="R4" s="20"/>
      <c r="S4" s="21">
        <f>SUM(N4:R4)</f>
        <v>92</v>
      </c>
      <c r="T4" s="22">
        <v>435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210</v>
      </c>
      <c r="K5" s="16" t="s">
        <v>62</v>
      </c>
      <c r="L5" s="17"/>
      <c r="M5" s="18"/>
      <c r="N5" s="19">
        <v>16</v>
      </c>
      <c r="O5" s="19">
        <v>20</v>
      </c>
      <c r="P5" s="19">
        <v>17</v>
      </c>
      <c r="Q5" s="19">
        <v>22</v>
      </c>
      <c r="R5" s="20"/>
      <c r="S5" s="21">
        <f>SUM(N5:R5)</f>
        <v>75</v>
      </c>
      <c r="T5" s="22">
        <v>435</v>
      </c>
      <c r="U5" s="1"/>
      <c r="V5" s="1"/>
      <c r="W5" s="1"/>
    </row>
    <row r="6" spans="1:28" x14ac:dyDescent="0.3">
      <c r="C6" s="23">
        <v>986</v>
      </c>
      <c r="D6" s="7" t="s">
        <v>7</v>
      </c>
      <c r="F6" s="1"/>
      <c r="G6" t="s">
        <v>467</v>
      </c>
      <c r="T6" s="1"/>
      <c r="U6" s="1"/>
      <c r="V6" s="1"/>
      <c r="W6" s="1"/>
    </row>
    <row r="7" spans="1:28" x14ac:dyDescent="0.3">
      <c r="B7" s="1"/>
      <c r="C7" s="24" t="s">
        <v>207</v>
      </c>
      <c r="D7" s="7" t="s">
        <v>8</v>
      </c>
      <c r="G7" s="1"/>
      <c r="S7" s="1"/>
      <c r="T7" s="25" t="s">
        <v>9</v>
      </c>
      <c r="U7" s="1"/>
      <c r="V7" s="26">
        <v>435</v>
      </c>
      <c r="W7" s="1"/>
    </row>
    <row r="8" spans="1:28" x14ac:dyDescent="0.3">
      <c r="B8" s="1"/>
      <c r="C8" s="24" t="s">
        <v>208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19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27">
        <v>7</v>
      </c>
      <c r="F13" s="27">
        <v>1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1</v>
      </c>
      <c r="P13" s="39">
        <v>1</v>
      </c>
      <c r="Q13" s="27">
        <v>1</v>
      </c>
      <c r="R13" s="27">
        <v>0</v>
      </c>
      <c r="S13" s="27">
        <v>0</v>
      </c>
      <c r="T13" s="27">
        <f>(H13*3)+((F13-H13)*2)+J13</f>
        <v>2</v>
      </c>
      <c r="U13" s="40">
        <f>IFERROR(((T13+Q13+N13-R13)+(O13*2))/E13,"")</f>
        <v>0.8571428571428571</v>
      </c>
      <c r="V13" s="22">
        <v>435</v>
      </c>
      <c r="W13" s="22" t="s">
        <v>94</v>
      </c>
      <c r="X13" s="22" t="s">
        <v>95</v>
      </c>
      <c r="Y13" s="72">
        <v>986</v>
      </c>
      <c r="Z13" s="41"/>
      <c r="AA13" s="1" t="s">
        <v>96</v>
      </c>
      <c r="AB13" s="28" t="s">
        <v>211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41</v>
      </c>
      <c r="F14" s="27">
        <v>9</v>
      </c>
      <c r="G14" s="27">
        <v>16</v>
      </c>
      <c r="H14" s="27"/>
      <c r="I14" s="27"/>
      <c r="J14" s="27">
        <v>2</v>
      </c>
      <c r="K14" s="27">
        <v>2</v>
      </c>
      <c r="L14" s="27">
        <v>3</v>
      </c>
      <c r="M14" s="27">
        <v>5</v>
      </c>
      <c r="N14" s="27">
        <f t="shared" ref="N14:N19" si="0">SUM(L14:M14)</f>
        <v>8</v>
      </c>
      <c r="O14" s="39">
        <v>1</v>
      </c>
      <c r="P14" s="39">
        <v>2</v>
      </c>
      <c r="Q14" s="39">
        <v>6</v>
      </c>
      <c r="R14" s="39">
        <v>2</v>
      </c>
      <c r="S14" s="39">
        <v>0</v>
      </c>
      <c r="T14" s="39">
        <f t="shared" ref="T14:T19" si="1">(H14*3)+((F14-H14)*2)+J14</f>
        <v>20</v>
      </c>
      <c r="U14" s="40">
        <f t="shared" ref="U14:U24" si="2">IFERROR(((T14+Q14+N14-R14)+(O14*2))/E14,"")</f>
        <v>0.82926829268292679</v>
      </c>
      <c r="V14" s="22">
        <v>435</v>
      </c>
      <c r="W14" s="22" t="s">
        <v>94</v>
      </c>
      <c r="X14" s="22" t="s">
        <v>95</v>
      </c>
      <c r="Y14" s="72">
        <v>986</v>
      </c>
      <c r="Z14" s="41"/>
      <c r="AA14" s="1" t="s">
        <v>96</v>
      </c>
      <c r="AB14" s="28" t="s">
        <v>211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27">
        <v>9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1</v>
      </c>
      <c r="M15" s="27">
        <v>1</v>
      </c>
      <c r="N15" s="27">
        <f t="shared" si="0"/>
        <v>2</v>
      </c>
      <c r="O15" s="39">
        <v>3</v>
      </c>
      <c r="P15" s="39">
        <v>1</v>
      </c>
      <c r="Q15" s="39">
        <v>0</v>
      </c>
      <c r="R15" s="39">
        <v>1</v>
      </c>
      <c r="S15" s="39">
        <v>0</v>
      </c>
      <c r="T15" s="39">
        <f t="shared" si="1"/>
        <v>0</v>
      </c>
      <c r="U15" s="40">
        <f t="shared" si="2"/>
        <v>0.77777777777777779</v>
      </c>
      <c r="V15" s="22">
        <v>435</v>
      </c>
      <c r="W15" s="22" t="s">
        <v>94</v>
      </c>
      <c r="X15" s="22" t="s">
        <v>95</v>
      </c>
      <c r="Y15" s="72">
        <v>986</v>
      </c>
      <c r="Z15" s="41"/>
      <c r="AA15" s="1" t="s">
        <v>96</v>
      </c>
      <c r="AB15" s="28" t="s">
        <v>211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27">
        <v>10</v>
      </c>
      <c r="F16" s="27">
        <v>0</v>
      </c>
      <c r="G16" s="27">
        <v>3</v>
      </c>
      <c r="H16" s="27"/>
      <c r="I16" s="27"/>
      <c r="J16" s="27">
        <v>2</v>
      </c>
      <c r="K16" s="27">
        <v>4</v>
      </c>
      <c r="L16" s="27">
        <v>0</v>
      </c>
      <c r="M16" s="27">
        <v>2</v>
      </c>
      <c r="N16" s="27">
        <f t="shared" si="0"/>
        <v>2</v>
      </c>
      <c r="O16" s="39">
        <v>1</v>
      </c>
      <c r="P16" s="39">
        <v>0</v>
      </c>
      <c r="Q16" s="39">
        <v>2</v>
      </c>
      <c r="R16" s="39">
        <v>2</v>
      </c>
      <c r="S16" s="39">
        <v>0</v>
      </c>
      <c r="T16" s="39">
        <f t="shared" si="1"/>
        <v>2</v>
      </c>
      <c r="U16" s="40">
        <f t="shared" si="2"/>
        <v>0.6</v>
      </c>
      <c r="V16" s="22">
        <v>435</v>
      </c>
      <c r="W16" s="22" t="s">
        <v>94</v>
      </c>
      <c r="X16" s="22" t="s">
        <v>95</v>
      </c>
      <c r="Y16" s="72">
        <v>986</v>
      </c>
      <c r="Z16" s="41"/>
      <c r="AA16" s="1" t="s">
        <v>96</v>
      </c>
      <c r="AB16" s="28" t="s">
        <v>211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30</v>
      </c>
      <c r="E17" s="27">
        <v>2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1</v>
      </c>
      <c r="T17" s="39">
        <f t="shared" si="1"/>
        <v>0</v>
      </c>
      <c r="U17" s="40">
        <f t="shared" si="2"/>
        <v>0</v>
      </c>
      <c r="V17" s="22">
        <v>435</v>
      </c>
      <c r="W17" s="22" t="s">
        <v>94</v>
      </c>
      <c r="X17" s="22" t="s">
        <v>95</v>
      </c>
      <c r="Y17" s="72">
        <v>986</v>
      </c>
      <c r="Z17" s="41"/>
      <c r="AA17" s="1" t="s">
        <v>96</v>
      </c>
      <c r="AB17" s="28" t="s">
        <v>211</v>
      </c>
    </row>
    <row r="18" spans="1:28" x14ac:dyDescent="0.3">
      <c r="A18" s="1" t="s">
        <v>61</v>
      </c>
      <c r="B18" s="1" t="s">
        <v>46</v>
      </c>
      <c r="C18" s="27" t="s">
        <v>52</v>
      </c>
      <c r="D18" s="38">
        <v>44</v>
      </c>
      <c r="E18" s="27">
        <v>9</v>
      </c>
      <c r="F18" s="27">
        <v>1</v>
      </c>
      <c r="G18" s="27">
        <v>2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1</v>
      </c>
      <c r="P18" s="39">
        <v>1</v>
      </c>
      <c r="Q18" s="39">
        <v>0</v>
      </c>
      <c r="R18" s="39">
        <v>1</v>
      </c>
      <c r="S18" s="39">
        <v>0</v>
      </c>
      <c r="T18" s="39">
        <f t="shared" si="1"/>
        <v>2</v>
      </c>
      <c r="U18" s="40">
        <f t="shared" si="2"/>
        <v>0.55555555555555558</v>
      </c>
      <c r="V18" s="22">
        <v>435</v>
      </c>
      <c r="W18" s="22" t="s">
        <v>94</v>
      </c>
      <c r="X18" s="22" t="s">
        <v>95</v>
      </c>
      <c r="Y18" s="72">
        <v>986</v>
      </c>
      <c r="Z18" s="41"/>
      <c r="AA18" s="1" t="s">
        <v>96</v>
      </c>
      <c r="AB18" s="28" t="s">
        <v>211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50</v>
      </c>
      <c r="E19" s="27">
        <v>36</v>
      </c>
      <c r="F19" s="27">
        <v>9</v>
      </c>
      <c r="G19" s="27">
        <v>16</v>
      </c>
      <c r="H19" s="27"/>
      <c r="I19" s="27"/>
      <c r="J19" s="27">
        <v>2</v>
      </c>
      <c r="K19" s="27">
        <v>3</v>
      </c>
      <c r="L19" s="27">
        <v>3</v>
      </c>
      <c r="M19" s="27">
        <v>5</v>
      </c>
      <c r="N19" s="27">
        <f t="shared" si="0"/>
        <v>8</v>
      </c>
      <c r="O19" s="39">
        <v>1</v>
      </c>
      <c r="P19" s="39">
        <v>3</v>
      </c>
      <c r="Q19" s="39">
        <v>2</v>
      </c>
      <c r="R19" s="39">
        <v>1</v>
      </c>
      <c r="S19" s="39">
        <v>1</v>
      </c>
      <c r="T19" s="39">
        <f t="shared" si="1"/>
        <v>20</v>
      </c>
      <c r="U19" s="40">
        <f t="shared" si="2"/>
        <v>0.86111111111111116</v>
      </c>
      <c r="V19" s="22">
        <v>435</v>
      </c>
      <c r="W19" s="22" t="s">
        <v>94</v>
      </c>
      <c r="X19" s="22" t="s">
        <v>95</v>
      </c>
      <c r="Y19" s="72">
        <v>986</v>
      </c>
      <c r="Z19" s="41"/>
      <c r="AA19" s="1" t="s">
        <v>96</v>
      </c>
      <c r="AB19" s="28" t="s">
        <v>211</v>
      </c>
    </row>
    <row r="20" spans="1:28" x14ac:dyDescent="0.3">
      <c r="A20" s="1" t="s">
        <v>61</v>
      </c>
      <c r="B20" s="1" t="s">
        <v>46</v>
      </c>
      <c r="C20" s="27" t="s">
        <v>123</v>
      </c>
      <c r="D20" s="92"/>
      <c r="E20" s="27">
        <v>5</v>
      </c>
      <c r="F20" s="27">
        <v>0</v>
      </c>
      <c r="G20" s="27">
        <v>0</v>
      </c>
      <c r="H20" s="27"/>
      <c r="I20" s="27"/>
      <c r="J20" s="27">
        <v>1</v>
      </c>
      <c r="K20" s="27">
        <v>3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f>(H20*3)+((F20-H20)*2)+J20</f>
        <v>1</v>
      </c>
      <c r="U20" s="40">
        <f t="shared" si="2"/>
        <v>0.2</v>
      </c>
      <c r="V20" s="22">
        <v>435</v>
      </c>
      <c r="W20" s="22" t="s">
        <v>94</v>
      </c>
      <c r="X20" s="22" t="s">
        <v>95</v>
      </c>
      <c r="Y20" s="72">
        <v>986</v>
      </c>
      <c r="Z20" s="41"/>
      <c r="AA20" s="1" t="s">
        <v>96</v>
      </c>
      <c r="AB20" s="28" t="s">
        <v>211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24</v>
      </c>
      <c r="E21" s="27">
        <v>34</v>
      </c>
      <c r="F21" s="27">
        <v>3</v>
      </c>
      <c r="G21" s="27">
        <v>8</v>
      </c>
      <c r="H21" s="27"/>
      <c r="I21" s="27"/>
      <c r="J21" s="27">
        <v>3</v>
      </c>
      <c r="K21" s="27">
        <v>4</v>
      </c>
      <c r="L21" s="27">
        <v>0</v>
      </c>
      <c r="M21" s="27">
        <v>1</v>
      </c>
      <c r="N21" s="27">
        <f>SUM(L21:M21)</f>
        <v>1</v>
      </c>
      <c r="O21" s="39">
        <v>3</v>
      </c>
      <c r="P21" s="39">
        <v>4</v>
      </c>
      <c r="Q21" s="39">
        <v>1</v>
      </c>
      <c r="R21" s="39">
        <v>3</v>
      </c>
      <c r="S21" s="39">
        <v>0</v>
      </c>
      <c r="T21" s="39">
        <f>(H21*3)+((F21-H21)*2)+J21</f>
        <v>9</v>
      </c>
      <c r="U21" s="40">
        <f t="shared" si="2"/>
        <v>0.41176470588235292</v>
      </c>
      <c r="V21" s="22">
        <v>435</v>
      </c>
      <c r="W21" s="22" t="s">
        <v>94</v>
      </c>
      <c r="X21" s="22" t="s">
        <v>95</v>
      </c>
      <c r="Y21" s="72">
        <v>986</v>
      </c>
      <c r="Z21" s="41"/>
      <c r="AA21" s="1" t="s">
        <v>96</v>
      </c>
      <c r="AB21" s="28" t="s">
        <v>211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40</v>
      </c>
      <c r="E22" s="27">
        <v>39</v>
      </c>
      <c r="F22" s="27">
        <v>11</v>
      </c>
      <c r="G22" s="27">
        <v>13</v>
      </c>
      <c r="H22" s="27"/>
      <c r="I22" s="27"/>
      <c r="J22" s="27">
        <v>9</v>
      </c>
      <c r="K22" s="27">
        <v>12</v>
      </c>
      <c r="L22" s="27">
        <v>5</v>
      </c>
      <c r="M22" s="27">
        <v>8</v>
      </c>
      <c r="N22" s="27">
        <f>SUM(L22:M22)</f>
        <v>13</v>
      </c>
      <c r="O22" s="39">
        <v>1</v>
      </c>
      <c r="P22" s="39">
        <v>0</v>
      </c>
      <c r="Q22" s="39">
        <v>6</v>
      </c>
      <c r="R22" s="39">
        <v>6</v>
      </c>
      <c r="S22" s="39">
        <v>0</v>
      </c>
      <c r="T22" s="39">
        <f>(H22*3)+((F22-H22)*2)+J22</f>
        <v>31</v>
      </c>
      <c r="U22" s="40">
        <f t="shared" si="2"/>
        <v>1.1794871794871795</v>
      </c>
      <c r="V22" s="22">
        <v>435</v>
      </c>
      <c r="W22" s="22" t="s">
        <v>94</v>
      </c>
      <c r="X22" s="22" t="s">
        <v>95</v>
      </c>
      <c r="Y22" s="72">
        <v>986</v>
      </c>
      <c r="Z22" s="41"/>
      <c r="AA22" s="1" t="s">
        <v>96</v>
      </c>
      <c r="AB22" s="28" t="s">
        <v>211</v>
      </c>
    </row>
    <row r="23" spans="1:28" x14ac:dyDescent="0.3">
      <c r="A23" s="1" t="s">
        <v>61</v>
      </c>
      <c r="B23" s="1" t="s">
        <v>46</v>
      </c>
      <c r="C23" s="27" t="s">
        <v>57</v>
      </c>
      <c r="D23" s="38">
        <v>22</v>
      </c>
      <c r="E23" s="27">
        <v>28</v>
      </c>
      <c r="F23" s="27">
        <v>1</v>
      </c>
      <c r="G23" s="27">
        <v>6</v>
      </c>
      <c r="H23" s="27"/>
      <c r="I23" s="27"/>
      <c r="J23" s="27">
        <v>0</v>
      </c>
      <c r="K23" s="27">
        <v>0</v>
      </c>
      <c r="L23" s="27">
        <v>1</v>
      </c>
      <c r="M23" s="27">
        <v>3</v>
      </c>
      <c r="N23" s="27">
        <f>SUM(L23:M23)</f>
        <v>4</v>
      </c>
      <c r="O23" s="39">
        <v>5</v>
      </c>
      <c r="P23" s="39">
        <v>2</v>
      </c>
      <c r="Q23" s="39">
        <v>1</v>
      </c>
      <c r="R23" s="39">
        <v>3</v>
      </c>
      <c r="S23" s="39">
        <v>1</v>
      </c>
      <c r="T23" s="39">
        <f>(H23*3)+((F23-H23)*2)+J23</f>
        <v>2</v>
      </c>
      <c r="U23" s="40">
        <f t="shared" si="2"/>
        <v>0.5</v>
      </c>
      <c r="V23" s="22">
        <v>435</v>
      </c>
      <c r="W23" s="22" t="s">
        <v>94</v>
      </c>
      <c r="X23" s="22" t="s">
        <v>95</v>
      </c>
      <c r="Y23" s="72">
        <v>986</v>
      </c>
      <c r="Z23" s="41"/>
      <c r="AA23" s="1" t="s">
        <v>96</v>
      </c>
      <c r="AB23" s="28" t="s">
        <v>211</v>
      </c>
    </row>
    <row r="24" spans="1:28" x14ac:dyDescent="0.3">
      <c r="A24" s="1" t="s">
        <v>61</v>
      </c>
      <c r="B24" s="1" t="s">
        <v>46</v>
      </c>
      <c r="C24" s="27" t="s">
        <v>58</v>
      </c>
      <c r="D24" s="38">
        <v>42</v>
      </c>
      <c r="E24" s="27">
        <v>20</v>
      </c>
      <c r="F24" s="27">
        <v>1</v>
      </c>
      <c r="G24" s="27">
        <v>4</v>
      </c>
      <c r="H24" s="27"/>
      <c r="I24" s="27"/>
      <c r="J24" s="27">
        <v>1</v>
      </c>
      <c r="K24" s="27">
        <v>4</v>
      </c>
      <c r="L24" s="27">
        <v>1</v>
      </c>
      <c r="M24" s="27">
        <v>2</v>
      </c>
      <c r="N24" s="27">
        <f>SUM(L24:M24)</f>
        <v>3</v>
      </c>
      <c r="O24" s="39">
        <v>2</v>
      </c>
      <c r="P24" s="39">
        <v>3</v>
      </c>
      <c r="Q24" s="39">
        <v>1</v>
      </c>
      <c r="R24" s="39">
        <v>3</v>
      </c>
      <c r="S24" s="39">
        <v>0</v>
      </c>
      <c r="T24" s="39">
        <f>(H24*3)+((F24-H24)*2)+J24</f>
        <v>3</v>
      </c>
      <c r="U24" s="40">
        <f t="shared" si="2"/>
        <v>0.4</v>
      </c>
      <c r="V24" s="22">
        <v>435</v>
      </c>
      <c r="W24" s="22" t="s">
        <v>94</v>
      </c>
      <c r="X24" s="22" t="s">
        <v>95</v>
      </c>
      <c r="Y24" s="72">
        <v>986</v>
      </c>
      <c r="Z24" s="41"/>
      <c r="AA24" s="1" t="s">
        <v>96</v>
      </c>
      <c r="AB24" s="28" t="s">
        <v>211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36</v>
      </c>
      <c r="G25" s="44">
        <f t="shared" si="3"/>
        <v>71</v>
      </c>
      <c r="H25" s="44">
        <f t="shared" si="3"/>
        <v>0</v>
      </c>
      <c r="I25" s="44">
        <f t="shared" si="3"/>
        <v>0</v>
      </c>
      <c r="J25" s="44">
        <f t="shared" si="3"/>
        <v>20</v>
      </c>
      <c r="K25" s="44">
        <f t="shared" si="3"/>
        <v>32</v>
      </c>
      <c r="L25" s="44">
        <f t="shared" si="3"/>
        <v>15</v>
      </c>
      <c r="M25" s="44">
        <f t="shared" si="3"/>
        <v>29</v>
      </c>
      <c r="N25" s="44">
        <f t="shared" si="3"/>
        <v>44</v>
      </c>
      <c r="O25" s="44">
        <f t="shared" si="3"/>
        <v>19</v>
      </c>
      <c r="P25" s="44">
        <f t="shared" si="3"/>
        <v>17</v>
      </c>
      <c r="Q25" s="44">
        <f t="shared" si="3"/>
        <v>20</v>
      </c>
      <c r="R25" s="44">
        <f t="shared" si="3"/>
        <v>22</v>
      </c>
      <c r="S25" s="44">
        <f t="shared" si="3"/>
        <v>3</v>
      </c>
      <c r="T25" s="44">
        <f t="shared" si="3"/>
        <v>92</v>
      </c>
      <c r="U25" s="45">
        <f>((T25+Q25+N25-R25)+(O25*2))/E25</f>
        <v>0.71666666666666667</v>
      </c>
      <c r="V25" s="46">
        <v>435</v>
      </c>
      <c r="W25" s="46" t="s">
        <v>94</v>
      </c>
      <c r="X25" s="46" t="s">
        <v>95</v>
      </c>
      <c r="Y25" s="73">
        <v>986</v>
      </c>
      <c r="Z25" s="47"/>
      <c r="AA25" s="43" t="s">
        <v>96</v>
      </c>
      <c r="AB25" s="75" t="s">
        <v>211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0.50704225352112675</v>
      </c>
      <c r="H26" s="27"/>
      <c r="I26" s="1"/>
      <c r="J26" s="48" t="s">
        <v>42</v>
      </c>
      <c r="K26" s="50">
        <f>J25/K25</f>
        <v>0.625</v>
      </c>
      <c r="L26" s="1"/>
      <c r="M26" s="39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17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27">
        <v>22</v>
      </c>
      <c r="F35" s="27">
        <v>1</v>
      </c>
      <c r="G35" s="27">
        <v>5</v>
      </c>
      <c r="H35" s="27"/>
      <c r="I35" s="27"/>
      <c r="J35" s="27">
        <v>4</v>
      </c>
      <c r="K35" s="27">
        <v>4</v>
      </c>
      <c r="L35" s="27">
        <v>2</v>
      </c>
      <c r="M35" s="27">
        <v>2</v>
      </c>
      <c r="N35" s="27">
        <f t="shared" ref="N35:N45" si="4">SUM(L35:M35)</f>
        <v>4</v>
      </c>
      <c r="O35" s="27">
        <v>0</v>
      </c>
      <c r="P35" s="39">
        <v>5</v>
      </c>
      <c r="Q35" s="27">
        <v>1</v>
      </c>
      <c r="R35" s="27">
        <v>1</v>
      </c>
      <c r="S35" s="27">
        <v>0</v>
      </c>
      <c r="T35" s="27">
        <f t="shared" ref="T35:T45" si="5">+(F35*2)+J35</f>
        <v>6</v>
      </c>
      <c r="U35" s="40">
        <f t="shared" ref="U35:U45" si="6">IFERROR(((T35+Q35+N35-R35)+(O35*2))/E35,"")</f>
        <v>0.45454545454545453</v>
      </c>
      <c r="V35" s="22">
        <v>435</v>
      </c>
      <c r="W35" s="22" t="s">
        <v>81</v>
      </c>
      <c r="X35" s="22" t="s">
        <v>82</v>
      </c>
      <c r="Y35" s="72">
        <v>986</v>
      </c>
      <c r="Z35" s="41"/>
      <c r="AA35" s="1" t="s">
        <v>212</v>
      </c>
      <c r="AB35" s="28" t="s">
        <v>213</v>
      </c>
    </row>
    <row r="36" spans="1:28" x14ac:dyDescent="0.3">
      <c r="A36" s="1" t="s">
        <v>46</v>
      </c>
      <c r="B36" s="1" t="s">
        <v>61</v>
      </c>
      <c r="C36" s="27" t="s">
        <v>145</v>
      </c>
      <c r="D36" s="38">
        <v>22</v>
      </c>
      <c r="E36" s="27">
        <v>26</v>
      </c>
      <c r="F36" s="27">
        <v>7</v>
      </c>
      <c r="G36" s="27">
        <v>15</v>
      </c>
      <c r="H36" s="27"/>
      <c r="I36" s="27"/>
      <c r="J36" s="27">
        <v>4</v>
      </c>
      <c r="K36" s="27">
        <v>6</v>
      </c>
      <c r="L36" s="27">
        <v>0</v>
      </c>
      <c r="M36" s="27">
        <v>1</v>
      </c>
      <c r="N36" s="27">
        <f t="shared" si="4"/>
        <v>1</v>
      </c>
      <c r="O36" s="39">
        <v>0</v>
      </c>
      <c r="P36" s="39">
        <v>3</v>
      </c>
      <c r="Q36" s="39">
        <v>2</v>
      </c>
      <c r="R36" s="39">
        <v>1</v>
      </c>
      <c r="S36" s="39">
        <v>0</v>
      </c>
      <c r="T36" s="27">
        <f t="shared" si="5"/>
        <v>18</v>
      </c>
      <c r="U36" s="40">
        <f t="shared" si="6"/>
        <v>0.76923076923076927</v>
      </c>
      <c r="V36" s="22">
        <v>435</v>
      </c>
      <c r="W36" s="22" t="s">
        <v>81</v>
      </c>
      <c r="X36" s="22" t="s">
        <v>82</v>
      </c>
      <c r="Y36" s="72">
        <v>986</v>
      </c>
      <c r="Z36" s="41"/>
      <c r="AA36" s="1" t="s">
        <v>212</v>
      </c>
      <c r="AB36" s="28" t="s">
        <v>213</v>
      </c>
    </row>
    <row r="37" spans="1:28" x14ac:dyDescent="0.3">
      <c r="A37" s="1" t="s">
        <v>46</v>
      </c>
      <c r="B37" s="1" t="s">
        <v>61</v>
      </c>
      <c r="C37" s="27" t="s">
        <v>214</v>
      </c>
      <c r="D37" s="38">
        <v>21</v>
      </c>
      <c r="E37" s="27">
        <v>11</v>
      </c>
      <c r="F37" s="27">
        <v>1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1</v>
      </c>
      <c r="N37" s="27">
        <f t="shared" si="4"/>
        <v>1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27">
        <f t="shared" si="5"/>
        <v>2</v>
      </c>
      <c r="U37" s="40">
        <f t="shared" si="6"/>
        <v>0.18181818181818182</v>
      </c>
      <c r="V37" s="22">
        <v>435</v>
      </c>
      <c r="W37" s="22" t="s">
        <v>81</v>
      </c>
      <c r="X37" s="22" t="s">
        <v>82</v>
      </c>
      <c r="Y37" s="72">
        <v>986</v>
      </c>
      <c r="Z37" s="41"/>
      <c r="AA37" s="1" t="s">
        <v>212</v>
      </c>
      <c r="AB37" s="28" t="s">
        <v>213</v>
      </c>
    </row>
    <row r="38" spans="1:28" x14ac:dyDescent="0.3">
      <c r="A38" s="1" t="s">
        <v>46</v>
      </c>
      <c r="B38" s="1" t="s">
        <v>61</v>
      </c>
      <c r="C38" s="27" t="s">
        <v>215</v>
      </c>
      <c r="D38" s="38">
        <v>15</v>
      </c>
      <c r="E38" s="27">
        <v>14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27">
        <f t="shared" si="5"/>
        <v>0</v>
      </c>
      <c r="U38" s="40">
        <f t="shared" si="6"/>
        <v>7.1428571428571425E-2</v>
      </c>
      <c r="V38" s="22">
        <v>435</v>
      </c>
      <c r="W38" s="22" t="s">
        <v>81</v>
      </c>
      <c r="X38" s="22" t="s">
        <v>82</v>
      </c>
      <c r="Y38" s="72">
        <v>986</v>
      </c>
      <c r="Z38" s="41"/>
      <c r="AA38" s="1" t="s">
        <v>212</v>
      </c>
      <c r="AB38" s="28" t="s">
        <v>213</v>
      </c>
    </row>
    <row r="39" spans="1:28" x14ac:dyDescent="0.3">
      <c r="A39" s="1" t="s">
        <v>46</v>
      </c>
      <c r="B39" s="1" t="s">
        <v>61</v>
      </c>
      <c r="C39" s="27" t="s">
        <v>216</v>
      </c>
      <c r="D39" s="38">
        <v>10</v>
      </c>
      <c r="E39" s="27" t="s">
        <v>445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 t="str">
        <f t="shared" si="6"/>
        <v/>
      </c>
      <c r="V39" s="22">
        <v>435</v>
      </c>
      <c r="W39" s="22" t="s">
        <v>81</v>
      </c>
      <c r="X39" s="22" t="s">
        <v>82</v>
      </c>
      <c r="Y39" s="72">
        <v>986</v>
      </c>
      <c r="Z39" s="41"/>
      <c r="AA39" s="1" t="s">
        <v>212</v>
      </c>
      <c r="AB39" s="28" t="s">
        <v>213</v>
      </c>
    </row>
    <row r="40" spans="1:28" x14ac:dyDescent="0.3">
      <c r="A40" s="1" t="s">
        <v>46</v>
      </c>
      <c r="B40" s="1" t="s">
        <v>61</v>
      </c>
      <c r="C40" s="27" t="s">
        <v>217</v>
      </c>
      <c r="D40" s="38">
        <v>14</v>
      </c>
      <c r="E40" s="27">
        <v>31</v>
      </c>
      <c r="F40" s="27">
        <v>3</v>
      </c>
      <c r="G40" s="27">
        <v>7</v>
      </c>
      <c r="H40" s="27"/>
      <c r="I40" s="27"/>
      <c r="J40" s="27">
        <v>3</v>
      </c>
      <c r="K40" s="27">
        <v>4</v>
      </c>
      <c r="L40" s="27">
        <v>1</v>
      </c>
      <c r="M40" s="27">
        <v>0</v>
      </c>
      <c r="N40" s="27">
        <f t="shared" si="4"/>
        <v>1</v>
      </c>
      <c r="O40" s="39">
        <v>5</v>
      </c>
      <c r="P40" s="39">
        <v>3</v>
      </c>
      <c r="Q40" s="39">
        <v>1</v>
      </c>
      <c r="R40" s="39">
        <v>4</v>
      </c>
      <c r="S40" s="39">
        <v>0</v>
      </c>
      <c r="T40" s="27">
        <f t="shared" si="5"/>
        <v>9</v>
      </c>
      <c r="U40" s="40">
        <f t="shared" si="6"/>
        <v>0.54838709677419351</v>
      </c>
      <c r="V40" s="22">
        <v>435</v>
      </c>
      <c r="W40" s="22" t="s">
        <v>81</v>
      </c>
      <c r="X40" s="22" t="s">
        <v>82</v>
      </c>
      <c r="Y40" s="72">
        <v>986</v>
      </c>
      <c r="Z40" s="41"/>
      <c r="AA40" s="1" t="s">
        <v>212</v>
      </c>
      <c r="AB40" s="28" t="s">
        <v>213</v>
      </c>
    </row>
    <row r="41" spans="1:28" x14ac:dyDescent="0.3">
      <c r="A41" s="1" t="s">
        <v>46</v>
      </c>
      <c r="B41" s="1" t="s">
        <v>61</v>
      </c>
      <c r="C41" s="27" t="s">
        <v>150</v>
      </c>
      <c r="D41" s="38">
        <v>44</v>
      </c>
      <c r="E41" s="27">
        <v>39</v>
      </c>
      <c r="F41" s="27">
        <v>5</v>
      </c>
      <c r="G41" s="27">
        <v>13</v>
      </c>
      <c r="H41" s="27"/>
      <c r="I41" s="27"/>
      <c r="J41" s="27">
        <v>0</v>
      </c>
      <c r="K41" s="27">
        <v>0</v>
      </c>
      <c r="L41" s="27">
        <v>8</v>
      </c>
      <c r="M41" s="27">
        <v>7</v>
      </c>
      <c r="N41" s="27">
        <f t="shared" si="4"/>
        <v>15</v>
      </c>
      <c r="O41" s="39">
        <v>0</v>
      </c>
      <c r="P41" s="39">
        <v>3</v>
      </c>
      <c r="Q41" s="39">
        <v>2</v>
      </c>
      <c r="R41" s="39">
        <v>6</v>
      </c>
      <c r="S41" s="39">
        <v>0</v>
      </c>
      <c r="T41" s="27">
        <f t="shared" si="5"/>
        <v>10</v>
      </c>
      <c r="U41" s="40">
        <f t="shared" si="6"/>
        <v>0.53846153846153844</v>
      </c>
      <c r="V41" s="22">
        <v>435</v>
      </c>
      <c r="W41" s="22" t="s">
        <v>81</v>
      </c>
      <c r="X41" s="22" t="s">
        <v>82</v>
      </c>
      <c r="Y41" s="72">
        <v>986</v>
      </c>
      <c r="Z41" s="41"/>
      <c r="AA41" s="1" t="s">
        <v>212</v>
      </c>
      <c r="AB41" s="28" t="s">
        <v>213</v>
      </c>
    </row>
    <row r="42" spans="1:28" x14ac:dyDescent="0.3">
      <c r="A42" s="1" t="s">
        <v>46</v>
      </c>
      <c r="B42" s="1" t="s">
        <v>61</v>
      </c>
      <c r="C42" s="27" t="s">
        <v>501</v>
      </c>
      <c r="D42" s="38">
        <v>12</v>
      </c>
      <c r="E42" s="27">
        <v>17</v>
      </c>
      <c r="F42" s="27">
        <v>1</v>
      </c>
      <c r="G42" s="27">
        <v>6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2</v>
      </c>
      <c r="Q42" s="39">
        <v>1</v>
      </c>
      <c r="R42" s="39">
        <v>1</v>
      </c>
      <c r="S42" s="39">
        <v>0</v>
      </c>
      <c r="T42" s="27">
        <f t="shared" si="5"/>
        <v>2</v>
      </c>
      <c r="U42" s="40">
        <f t="shared" si="6"/>
        <v>0.17647058823529413</v>
      </c>
      <c r="V42" s="22">
        <v>435</v>
      </c>
      <c r="W42" s="22" t="s">
        <v>81</v>
      </c>
      <c r="X42" s="22" t="s">
        <v>82</v>
      </c>
      <c r="Y42" s="72">
        <v>986</v>
      </c>
      <c r="Z42" s="41"/>
      <c r="AA42" s="1" t="s">
        <v>212</v>
      </c>
      <c r="AB42" s="28" t="s">
        <v>213</v>
      </c>
    </row>
    <row r="43" spans="1:28" x14ac:dyDescent="0.3">
      <c r="A43" s="1" t="s">
        <v>46</v>
      </c>
      <c r="B43" s="1" t="s">
        <v>61</v>
      </c>
      <c r="C43" s="27" t="s">
        <v>218</v>
      </c>
      <c r="D43" s="38">
        <v>25</v>
      </c>
      <c r="E43" s="27">
        <v>13</v>
      </c>
      <c r="F43" s="27">
        <v>1</v>
      </c>
      <c r="G43" s="27">
        <v>5</v>
      </c>
      <c r="H43" s="27"/>
      <c r="I43" s="27"/>
      <c r="J43" s="27">
        <v>2</v>
      </c>
      <c r="K43" s="27">
        <v>2</v>
      </c>
      <c r="L43" s="27">
        <v>1</v>
      </c>
      <c r="M43" s="27">
        <v>1</v>
      </c>
      <c r="N43" s="27">
        <f t="shared" si="4"/>
        <v>2</v>
      </c>
      <c r="O43" s="39">
        <v>0</v>
      </c>
      <c r="P43" s="39">
        <v>2</v>
      </c>
      <c r="Q43" s="39">
        <v>1</v>
      </c>
      <c r="R43" s="39">
        <v>2</v>
      </c>
      <c r="S43" s="39">
        <v>0</v>
      </c>
      <c r="T43" s="27">
        <f t="shared" si="5"/>
        <v>4</v>
      </c>
      <c r="U43" s="40">
        <f t="shared" si="6"/>
        <v>0.38461538461538464</v>
      </c>
      <c r="V43" s="22">
        <v>435</v>
      </c>
      <c r="W43" s="22" t="s">
        <v>81</v>
      </c>
      <c r="X43" s="22" t="s">
        <v>82</v>
      </c>
      <c r="Y43" s="72">
        <v>986</v>
      </c>
      <c r="Z43" s="41"/>
      <c r="AA43" s="1" t="s">
        <v>212</v>
      </c>
      <c r="AB43" s="28" t="s">
        <v>213</v>
      </c>
    </row>
    <row r="44" spans="1:28" x14ac:dyDescent="0.3">
      <c r="A44" s="1" t="s">
        <v>46</v>
      </c>
      <c r="B44" s="1" t="s">
        <v>61</v>
      </c>
      <c r="C44" s="27" t="s">
        <v>219</v>
      </c>
      <c r="D44" s="38">
        <v>42</v>
      </c>
      <c r="E44" s="27">
        <v>33</v>
      </c>
      <c r="F44" s="27">
        <v>8</v>
      </c>
      <c r="G44" s="27">
        <v>16</v>
      </c>
      <c r="H44" s="27"/>
      <c r="I44" s="27"/>
      <c r="J44" s="27">
        <v>0</v>
      </c>
      <c r="K44" s="27">
        <v>0</v>
      </c>
      <c r="L44" s="27">
        <v>2</v>
      </c>
      <c r="M44" s="27">
        <v>4</v>
      </c>
      <c r="N44" s="27">
        <f t="shared" si="4"/>
        <v>6</v>
      </c>
      <c r="O44" s="39">
        <v>4</v>
      </c>
      <c r="P44" s="39">
        <v>5</v>
      </c>
      <c r="Q44" s="39">
        <v>1</v>
      </c>
      <c r="R44" s="39">
        <v>5</v>
      </c>
      <c r="S44" s="39">
        <v>1</v>
      </c>
      <c r="T44" s="27">
        <f t="shared" si="5"/>
        <v>16</v>
      </c>
      <c r="U44" s="40">
        <f t="shared" si="6"/>
        <v>0.78787878787878785</v>
      </c>
      <c r="V44" s="22">
        <v>435</v>
      </c>
      <c r="W44" s="22" t="s">
        <v>81</v>
      </c>
      <c r="X44" s="22" t="s">
        <v>82</v>
      </c>
      <c r="Y44" s="72">
        <v>986</v>
      </c>
      <c r="Z44" s="41"/>
      <c r="AA44" s="1" t="s">
        <v>212</v>
      </c>
      <c r="AB44" s="28" t="s">
        <v>213</v>
      </c>
    </row>
    <row r="45" spans="1:28" x14ac:dyDescent="0.3">
      <c r="A45" s="1" t="s">
        <v>46</v>
      </c>
      <c r="B45" s="1" t="s">
        <v>61</v>
      </c>
      <c r="C45" s="27" t="s">
        <v>220</v>
      </c>
      <c r="D45" s="38">
        <v>20</v>
      </c>
      <c r="E45" s="27">
        <v>34</v>
      </c>
      <c r="F45" s="27">
        <v>3</v>
      </c>
      <c r="G45" s="27">
        <v>9</v>
      </c>
      <c r="H45" s="27"/>
      <c r="I45" s="27"/>
      <c r="J45" s="27">
        <v>2</v>
      </c>
      <c r="K45" s="27">
        <v>2</v>
      </c>
      <c r="L45" s="27">
        <v>1</v>
      </c>
      <c r="M45" s="27">
        <v>1</v>
      </c>
      <c r="N45" s="27">
        <f t="shared" si="4"/>
        <v>2</v>
      </c>
      <c r="O45" s="39">
        <v>0</v>
      </c>
      <c r="P45" s="39">
        <v>2</v>
      </c>
      <c r="Q45" s="39">
        <v>1</v>
      </c>
      <c r="R45" s="39">
        <v>1</v>
      </c>
      <c r="S45" s="39">
        <v>0</v>
      </c>
      <c r="T45" s="27">
        <f t="shared" si="5"/>
        <v>8</v>
      </c>
      <c r="U45" s="40">
        <f t="shared" si="6"/>
        <v>0.29411764705882354</v>
      </c>
      <c r="V45" s="22">
        <v>435</v>
      </c>
      <c r="W45" s="22" t="s">
        <v>81</v>
      </c>
      <c r="X45" s="22" t="s">
        <v>82</v>
      </c>
      <c r="Y45" s="72">
        <v>986</v>
      </c>
      <c r="Z45" s="41"/>
      <c r="AA45" s="1" t="s">
        <v>212</v>
      </c>
      <c r="AB45" s="28" t="s">
        <v>213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30</v>
      </c>
      <c r="G46" s="44">
        <f t="shared" si="7"/>
        <v>78</v>
      </c>
      <c r="H46" s="44">
        <f t="shared" si="7"/>
        <v>0</v>
      </c>
      <c r="I46" s="44">
        <f t="shared" si="7"/>
        <v>0</v>
      </c>
      <c r="J46" s="44">
        <f t="shared" si="7"/>
        <v>15</v>
      </c>
      <c r="K46" s="44">
        <f t="shared" si="7"/>
        <v>18</v>
      </c>
      <c r="L46" s="44">
        <f t="shared" si="7"/>
        <v>15</v>
      </c>
      <c r="M46" s="44">
        <f t="shared" si="7"/>
        <v>19</v>
      </c>
      <c r="N46" s="44">
        <f t="shared" si="7"/>
        <v>34</v>
      </c>
      <c r="O46" s="44">
        <f t="shared" si="7"/>
        <v>9</v>
      </c>
      <c r="P46" s="44">
        <f t="shared" si="7"/>
        <v>27</v>
      </c>
      <c r="Q46" s="44">
        <f t="shared" si="7"/>
        <v>10</v>
      </c>
      <c r="R46" s="44">
        <f t="shared" si="7"/>
        <v>22</v>
      </c>
      <c r="S46" s="44">
        <f t="shared" si="7"/>
        <v>1</v>
      </c>
      <c r="T46" s="44">
        <f t="shared" si="7"/>
        <v>75</v>
      </c>
      <c r="U46" s="45">
        <f>((T46+Q46+N46-R46)+(O46*2))/E46</f>
        <v>0.47916666666666669</v>
      </c>
      <c r="V46" s="46">
        <v>435</v>
      </c>
      <c r="W46" s="46" t="s">
        <v>81</v>
      </c>
      <c r="X46" s="46" t="s">
        <v>82</v>
      </c>
      <c r="Y46" s="73">
        <v>986</v>
      </c>
      <c r="Z46" s="47"/>
      <c r="AA46" s="43" t="s">
        <v>212</v>
      </c>
      <c r="AB46" s="75" t="s">
        <v>213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0.38461538461538464</v>
      </c>
      <c r="H47" s="27"/>
      <c r="I47" s="1"/>
      <c r="J47" s="48" t="s">
        <v>42</v>
      </c>
      <c r="K47" s="50">
        <f>J46/K46</f>
        <v>0.83333333333333337</v>
      </c>
      <c r="L47" s="1"/>
      <c r="M47" s="39" t="s">
        <v>43</v>
      </c>
      <c r="N47" s="51">
        <v>14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35:AB45">
    <sortCondition ref="C35:C45"/>
  </sortState>
  <pageMargins left="0.25" right="0.25" top="0.75" bottom="0.75" header="0.3" footer="0.3"/>
  <pageSetup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6E60-6C2A-4E00-963D-D6ED5CCE76F9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419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225</v>
      </c>
      <c r="K4" s="16" t="s">
        <v>45</v>
      </c>
      <c r="L4" s="17"/>
      <c r="M4" s="18"/>
      <c r="N4" s="19">
        <v>23</v>
      </c>
      <c r="O4" s="19">
        <v>19</v>
      </c>
      <c r="P4" s="19">
        <v>18</v>
      </c>
      <c r="Q4" s="19">
        <v>22</v>
      </c>
      <c r="R4" s="20"/>
      <c r="S4" s="21">
        <f>SUM(N4:R4)</f>
        <v>82</v>
      </c>
      <c r="T4" s="22">
        <v>356</v>
      </c>
    </row>
    <row r="5" spans="1:28" x14ac:dyDescent="0.3">
      <c r="B5" s="1"/>
      <c r="C5" s="6" t="s">
        <v>224</v>
      </c>
      <c r="D5" s="7" t="s">
        <v>6</v>
      </c>
      <c r="E5" s="1"/>
      <c r="F5" s="1"/>
      <c r="G5" s="1"/>
      <c r="J5" s="15" t="s">
        <v>222</v>
      </c>
      <c r="K5" s="16" t="s">
        <v>62</v>
      </c>
      <c r="L5" s="17"/>
      <c r="M5" s="18"/>
      <c r="N5" s="19">
        <v>16</v>
      </c>
      <c r="O5" s="19">
        <v>24</v>
      </c>
      <c r="P5" s="19">
        <v>22</v>
      </c>
      <c r="Q5" s="19">
        <v>26</v>
      </c>
      <c r="R5" s="20"/>
      <c r="S5" s="21">
        <f>SUM(N5:R5)</f>
        <v>88</v>
      </c>
      <c r="T5" s="22">
        <v>356</v>
      </c>
      <c r="U5" s="1"/>
      <c r="V5" s="1"/>
      <c r="W5" s="1"/>
    </row>
    <row r="6" spans="1:28" x14ac:dyDescent="0.3">
      <c r="C6" s="23">
        <v>2093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404</v>
      </c>
      <c r="D7" s="7" t="s">
        <v>8</v>
      </c>
      <c r="G7" s="1"/>
      <c r="S7" s="1"/>
      <c r="T7" s="25" t="s">
        <v>9</v>
      </c>
      <c r="U7" s="1"/>
      <c r="V7" s="26">
        <v>356</v>
      </c>
      <c r="W7" s="1"/>
    </row>
    <row r="8" spans="1:28" x14ac:dyDescent="0.3">
      <c r="B8" s="1"/>
      <c r="C8" s="24" t="s">
        <v>405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6"/>
      <c r="D9" s="7" t="s">
        <v>10</v>
      </c>
      <c r="F9" s="27"/>
      <c r="G9" s="66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60" t="s">
        <v>417</v>
      </c>
      <c r="H10" s="58"/>
      <c r="I10" s="58"/>
      <c r="J10" s="58"/>
      <c r="K10" s="58"/>
      <c r="L10" s="65" t="s">
        <v>418</v>
      </c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 t="s">
        <v>356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96">
        <v>6</v>
      </c>
      <c r="F13" s="38">
        <v>5</v>
      </c>
      <c r="G13" s="96">
        <v>3</v>
      </c>
      <c r="H13" s="27"/>
      <c r="I13" s="27"/>
      <c r="J13" s="38">
        <v>0</v>
      </c>
      <c r="K13" s="38">
        <v>0</v>
      </c>
      <c r="L13" s="96">
        <v>1</v>
      </c>
      <c r="M13" s="96">
        <v>2</v>
      </c>
      <c r="N13" s="27">
        <f>SUM(L13:M13)</f>
        <v>3</v>
      </c>
      <c r="O13" s="96">
        <v>1</v>
      </c>
      <c r="P13" s="99">
        <v>3</v>
      </c>
      <c r="Q13" s="96">
        <v>0</v>
      </c>
      <c r="R13" s="96">
        <v>1</v>
      </c>
      <c r="S13" s="96">
        <v>0</v>
      </c>
      <c r="T13" s="5">
        <f>(H13*3)+((F13-H13)*2)+J13</f>
        <v>10</v>
      </c>
      <c r="U13" s="40">
        <f>IFERROR(((T13+Q13+N13-R13)+(O13*2))/E13,"")</f>
        <v>2.3333333333333335</v>
      </c>
      <c r="V13" s="22">
        <v>356</v>
      </c>
      <c r="W13" s="22" t="s">
        <v>81</v>
      </c>
      <c r="X13" s="22" t="s">
        <v>82</v>
      </c>
      <c r="Y13" s="72">
        <v>2093</v>
      </c>
      <c r="Z13" s="41"/>
      <c r="AA13" s="1" t="s">
        <v>96</v>
      </c>
      <c r="AB13" s="28" t="s">
        <v>229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6">
        <v>17</v>
      </c>
      <c r="F14" s="38">
        <v>5</v>
      </c>
      <c r="G14" s="96">
        <v>9</v>
      </c>
      <c r="H14" s="27"/>
      <c r="I14" s="27"/>
      <c r="J14" s="38">
        <v>1</v>
      </c>
      <c r="K14" s="38">
        <v>2</v>
      </c>
      <c r="L14" s="96">
        <v>2</v>
      </c>
      <c r="M14" s="96">
        <v>0</v>
      </c>
      <c r="N14" s="27">
        <f t="shared" ref="N14:N19" si="0">SUM(L14:M14)</f>
        <v>2</v>
      </c>
      <c r="O14" s="99">
        <v>0</v>
      </c>
      <c r="P14" s="99">
        <v>3</v>
      </c>
      <c r="Q14" s="99">
        <v>2</v>
      </c>
      <c r="R14" s="99">
        <v>2</v>
      </c>
      <c r="S14" s="99">
        <v>0</v>
      </c>
      <c r="T14" s="70">
        <f t="shared" ref="T14:T19" si="1">(H14*3)+((F14-H14)*2)+J14</f>
        <v>11</v>
      </c>
      <c r="U14" s="40">
        <f t="shared" ref="U14:U24" si="2">IFERROR(((T14+Q14+N14-R14)+(O14*2))/E14,"")</f>
        <v>0.76470588235294112</v>
      </c>
      <c r="V14" s="22">
        <v>356</v>
      </c>
      <c r="W14" s="22" t="s">
        <v>81</v>
      </c>
      <c r="X14" s="22" t="s">
        <v>82</v>
      </c>
      <c r="Y14" s="72">
        <v>2093</v>
      </c>
      <c r="Z14" s="41"/>
      <c r="AA14" s="1" t="s">
        <v>96</v>
      </c>
      <c r="AB14" s="28" t="s">
        <v>229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 t="s">
        <v>410</v>
      </c>
      <c r="F15" s="27"/>
      <c r="G15" s="96"/>
      <c r="H15" s="27"/>
      <c r="I15" s="27"/>
      <c r="J15" s="27"/>
      <c r="K15" s="27"/>
      <c r="L15" s="96"/>
      <c r="M15" s="96"/>
      <c r="N15" s="27">
        <f t="shared" si="0"/>
        <v>0</v>
      </c>
      <c r="O15" s="99"/>
      <c r="P15" s="99"/>
      <c r="Q15" s="99"/>
      <c r="R15" s="99"/>
      <c r="S15" s="99"/>
      <c r="T15" s="70">
        <f t="shared" si="1"/>
        <v>0</v>
      </c>
      <c r="U15" s="40" t="str">
        <f t="shared" si="2"/>
        <v/>
      </c>
      <c r="V15" s="22">
        <v>356</v>
      </c>
      <c r="W15" s="22" t="s">
        <v>81</v>
      </c>
      <c r="X15" s="22" t="s">
        <v>82</v>
      </c>
      <c r="Y15" s="72">
        <v>2093</v>
      </c>
      <c r="Z15" s="41"/>
      <c r="AA15" s="1" t="s">
        <v>96</v>
      </c>
      <c r="AB15" s="28" t="s">
        <v>229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96">
        <v>2</v>
      </c>
      <c r="F16" s="38">
        <v>1</v>
      </c>
      <c r="G16" s="96">
        <v>1</v>
      </c>
      <c r="H16" s="27"/>
      <c r="I16" s="27"/>
      <c r="J16" s="38">
        <v>0</v>
      </c>
      <c r="K16" s="38">
        <v>0</v>
      </c>
      <c r="L16" s="96">
        <v>0</v>
      </c>
      <c r="M16" s="96">
        <v>0</v>
      </c>
      <c r="N16" s="27">
        <f t="shared" si="0"/>
        <v>0</v>
      </c>
      <c r="O16" s="99">
        <v>0</v>
      </c>
      <c r="P16" s="99">
        <v>1</v>
      </c>
      <c r="Q16" s="99">
        <v>0</v>
      </c>
      <c r="R16" s="99">
        <v>0</v>
      </c>
      <c r="S16" s="99">
        <v>0</v>
      </c>
      <c r="T16" s="70">
        <f t="shared" si="1"/>
        <v>2</v>
      </c>
      <c r="U16" s="40">
        <f t="shared" si="2"/>
        <v>1</v>
      </c>
      <c r="V16" s="22">
        <v>356</v>
      </c>
      <c r="W16" s="22" t="s">
        <v>81</v>
      </c>
      <c r="X16" s="22" t="s">
        <v>82</v>
      </c>
      <c r="Y16" s="72">
        <v>2093</v>
      </c>
      <c r="Z16" s="41"/>
      <c r="AA16" s="1" t="s">
        <v>96</v>
      </c>
      <c r="AB16" s="28" t="s">
        <v>229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30</v>
      </c>
      <c r="E17" s="96">
        <v>12</v>
      </c>
      <c r="F17" s="38">
        <v>7</v>
      </c>
      <c r="G17" s="96">
        <v>9</v>
      </c>
      <c r="H17" s="27"/>
      <c r="I17" s="27"/>
      <c r="J17" s="38">
        <v>0</v>
      </c>
      <c r="K17" s="38">
        <v>0</v>
      </c>
      <c r="L17" s="96">
        <v>2</v>
      </c>
      <c r="M17" s="96">
        <v>1</v>
      </c>
      <c r="N17" s="27">
        <f t="shared" si="0"/>
        <v>3</v>
      </c>
      <c r="O17" s="99">
        <v>1</v>
      </c>
      <c r="P17" s="99">
        <v>0</v>
      </c>
      <c r="Q17" s="99">
        <v>1</v>
      </c>
      <c r="R17" s="99">
        <v>0</v>
      </c>
      <c r="S17" s="99">
        <v>0</v>
      </c>
      <c r="T17" s="70">
        <f t="shared" si="1"/>
        <v>14</v>
      </c>
      <c r="U17" s="40">
        <f t="shared" si="2"/>
        <v>1.6666666666666667</v>
      </c>
      <c r="V17" s="22">
        <v>356</v>
      </c>
      <c r="W17" s="22" t="s">
        <v>81</v>
      </c>
      <c r="X17" s="22" t="s">
        <v>82</v>
      </c>
      <c r="Y17" s="72">
        <v>2093</v>
      </c>
      <c r="Z17" s="41"/>
      <c r="AA17" s="1" t="s">
        <v>96</v>
      </c>
      <c r="AB17" s="28" t="s">
        <v>229</v>
      </c>
    </row>
    <row r="18" spans="1:28" x14ac:dyDescent="0.3">
      <c r="A18" s="1" t="s">
        <v>61</v>
      </c>
      <c r="B18" s="1" t="s">
        <v>46</v>
      </c>
      <c r="C18" s="27" t="s">
        <v>52</v>
      </c>
      <c r="D18" s="38">
        <v>44</v>
      </c>
      <c r="E18" s="96">
        <v>11</v>
      </c>
      <c r="F18" s="38">
        <v>1</v>
      </c>
      <c r="G18" s="96">
        <v>2</v>
      </c>
      <c r="H18" s="27"/>
      <c r="I18" s="27"/>
      <c r="J18" s="38">
        <v>1</v>
      </c>
      <c r="K18" s="38">
        <v>3</v>
      </c>
      <c r="L18" s="96">
        <v>1</v>
      </c>
      <c r="M18" s="96">
        <v>2</v>
      </c>
      <c r="N18" s="27">
        <f t="shared" si="0"/>
        <v>3</v>
      </c>
      <c r="O18" s="99">
        <v>0</v>
      </c>
      <c r="P18" s="99">
        <v>1</v>
      </c>
      <c r="Q18" s="99">
        <v>1</v>
      </c>
      <c r="R18" s="99">
        <v>0</v>
      </c>
      <c r="S18" s="99">
        <v>0</v>
      </c>
      <c r="T18" s="70">
        <f t="shared" si="1"/>
        <v>3</v>
      </c>
      <c r="U18" s="40">
        <f t="shared" si="2"/>
        <v>0.63636363636363635</v>
      </c>
      <c r="V18" s="22">
        <v>356</v>
      </c>
      <c r="W18" s="22" t="s">
        <v>81</v>
      </c>
      <c r="X18" s="22" t="s">
        <v>82</v>
      </c>
      <c r="Y18" s="72">
        <v>2093</v>
      </c>
      <c r="Z18" s="41"/>
      <c r="AA18" s="1" t="s">
        <v>96</v>
      </c>
      <c r="AB18" s="28" t="s">
        <v>229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50</v>
      </c>
      <c r="E19" s="96">
        <v>11</v>
      </c>
      <c r="F19" s="38">
        <v>3</v>
      </c>
      <c r="G19" s="96">
        <v>5</v>
      </c>
      <c r="H19" s="27"/>
      <c r="I19" s="27"/>
      <c r="J19" s="38">
        <v>0</v>
      </c>
      <c r="K19" s="38">
        <v>0</v>
      </c>
      <c r="L19" s="96">
        <v>0</v>
      </c>
      <c r="M19" s="96">
        <v>0</v>
      </c>
      <c r="N19" s="27">
        <f t="shared" si="0"/>
        <v>0</v>
      </c>
      <c r="O19" s="99">
        <v>1</v>
      </c>
      <c r="P19" s="99">
        <v>0</v>
      </c>
      <c r="Q19" s="99">
        <v>1</v>
      </c>
      <c r="R19" s="99">
        <v>0</v>
      </c>
      <c r="S19" s="99">
        <v>0</v>
      </c>
      <c r="T19" s="70">
        <f t="shared" si="1"/>
        <v>6</v>
      </c>
      <c r="U19" s="40">
        <f t="shared" si="2"/>
        <v>0.81818181818181823</v>
      </c>
      <c r="V19" s="22">
        <v>356</v>
      </c>
      <c r="W19" s="22" t="s">
        <v>81</v>
      </c>
      <c r="X19" s="22" t="s">
        <v>82</v>
      </c>
      <c r="Y19" s="72">
        <v>2093</v>
      </c>
      <c r="Z19" s="41"/>
      <c r="AA19" s="1" t="s">
        <v>96</v>
      </c>
      <c r="AB19" s="28" t="s">
        <v>229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20</v>
      </c>
      <c r="E20" s="90" t="s">
        <v>410</v>
      </c>
      <c r="F20" s="27"/>
      <c r="G20" s="96"/>
      <c r="H20" s="27"/>
      <c r="I20" s="27"/>
      <c r="J20" s="27"/>
      <c r="K20" s="27"/>
      <c r="L20" s="96"/>
      <c r="M20" s="96"/>
      <c r="N20" s="27">
        <f>SUM(L20:M20)</f>
        <v>0</v>
      </c>
      <c r="O20" s="99"/>
      <c r="P20" s="99"/>
      <c r="Q20" s="99"/>
      <c r="R20" s="99"/>
      <c r="S20" s="99"/>
      <c r="T20" s="70">
        <f>(H20*3)+((F20-H20)*2)+J20</f>
        <v>0</v>
      </c>
      <c r="U20" s="40" t="str">
        <f t="shared" si="2"/>
        <v/>
      </c>
      <c r="V20" s="22">
        <v>356</v>
      </c>
      <c r="W20" s="22" t="s">
        <v>81</v>
      </c>
      <c r="X20" s="22" t="s">
        <v>82</v>
      </c>
      <c r="Y20" s="72">
        <v>2093</v>
      </c>
      <c r="Z20" s="41"/>
      <c r="AA20" s="1" t="s">
        <v>96</v>
      </c>
      <c r="AB20" s="28" t="s">
        <v>229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24</v>
      </c>
      <c r="E21" s="96">
        <v>17</v>
      </c>
      <c r="F21" s="38">
        <v>6</v>
      </c>
      <c r="G21" s="96">
        <v>6</v>
      </c>
      <c r="H21" s="27"/>
      <c r="I21" s="27"/>
      <c r="J21" s="38">
        <v>3</v>
      </c>
      <c r="K21" s="38">
        <v>5</v>
      </c>
      <c r="L21" s="96">
        <v>1</v>
      </c>
      <c r="M21" s="96">
        <v>1</v>
      </c>
      <c r="N21" s="27">
        <f>SUM(L21:M21)</f>
        <v>2</v>
      </c>
      <c r="O21" s="99">
        <v>1</v>
      </c>
      <c r="P21" s="99">
        <v>2</v>
      </c>
      <c r="Q21" s="99">
        <v>0</v>
      </c>
      <c r="R21" s="99">
        <v>5</v>
      </c>
      <c r="S21" s="99">
        <v>0</v>
      </c>
      <c r="T21" s="70">
        <f>(H21*3)+((F21-H21)*2)+J21</f>
        <v>15</v>
      </c>
      <c r="U21" s="40">
        <f t="shared" si="2"/>
        <v>0.82352941176470584</v>
      </c>
      <c r="V21" s="22">
        <v>356</v>
      </c>
      <c r="W21" s="22" t="s">
        <v>81</v>
      </c>
      <c r="X21" s="22" t="s">
        <v>82</v>
      </c>
      <c r="Y21" s="72">
        <v>2093</v>
      </c>
      <c r="Z21" s="41"/>
      <c r="AA21" s="1" t="s">
        <v>96</v>
      </c>
      <c r="AB21" s="28" t="s">
        <v>229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40</v>
      </c>
      <c r="E22" s="96">
        <v>20</v>
      </c>
      <c r="F22" s="38">
        <v>5</v>
      </c>
      <c r="G22" s="96">
        <v>6</v>
      </c>
      <c r="H22" s="27"/>
      <c r="I22" s="27"/>
      <c r="J22" s="38">
        <v>4</v>
      </c>
      <c r="K22" s="38">
        <v>8</v>
      </c>
      <c r="L22" s="97">
        <v>3</v>
      </c>
      <c r="M22" s="98">
        <v>11</v>
      </c>
      <c r="N22" s="5">
        <f>SUM(L22:M22)</f>
        <v>14</v>
      </c>
      <c r="O22" s="99">
        <v>0</v>
      </c>
      <c r="P22" s="99">
        <v>2</v>
      </c>
      <c r="Q22" s="99">
        <v>0</v>
      </c>
      <c r="R22" s="99">
        <v>3</v>
      </c>
      <c r="S22" s="99">
        <v>0</v>
      </c>
      <c r="T22" s="70">
        <f>(H22*3)+((F22-H22)*2)+J22</f>
        <v>14</v>
      </c>
      <c r="U22" s="40">
        <f t="shared" si="2"/>
        <v>1.25</v>
      </c>
      <c r="V22" s="22">
        <v>356</v>
      </c>
      <c r="W22" s="22" t="s">
        <v>81</v>
      </c>
      <c r="X22" s="22" t="s">
        <v>82</v>
      </c>
      <c r="Y22" s="72">
        <v>2093</v>
      </c>
      <c r="Z22" s="41"/>
      <c r="AA22" s="1" t="s">
        <v>96</v>
      </c>
      <c r="AB22" s="28" t="s">
        <v>229</v>
      </c>
    </row>
    <row r="23" spans="1:28" x14ac:dyDescent="0.3">
      <c r="A23" s="1" t="s">
        <v>61</v>
      </c>
      <c r="B23" s="1" t="s">
        <v>46</v>
      </c>
      <c r="C23" s="27" t="s">
        <v>57</v>
      </c>
      <c r="D23" s="38">
        <v>22</v>
      </c>
      <c r="E23" s="96">
        <v>18</v>
      </c>
      <c r="F23" s="38">
        <v>0</v>
      </c>
      <c r="G23" s="96">
        <v>4</v>
      </c>
      <c r="H23" s="59">
        <v>0</v>
      </c>
      <c r="I23" s="59">
        <v>1</v>
      </c>
      <c r="J23" s="38">
        <v>0</v>
      </c>
      <c r="K23" s="38">
        <v>0</v>
      </c>
      <c r="L23" s="96">
        <v>0</v>
      </c>
      <c r="M23" s="96">
        <v>1</v>
      </c>
      <c r="N23" s="27">
        <f>SUM(L23:M23)</f>
        <v>1</v>
      </c>
      <c r="O23" s="99">
        <v>5</v>
      </c>
      <c r="P23" s="99">
        <v>0</v>
      </c>
      <c r="Q23" s="99">
        <v>4</v>
      </c>
      <c r="R23" s="99">
        <v>4</v>
      </c>
      <c r="S23" s="99">
        <v>0</v>
      </c>
      <c r="T23" s="70">
        <f>(H23*3)+((F23-H23)*2)+J23</f>
        <v>0</v>
      </c>
      <c r="U23" s="40">
        <f t="shared" si="2"/>
        <v>0.61111111111111116</v>
      </c>
      <c r="V23" s="22">
        <v>356</v>
      </c>
      <c r="W23" s="22" t="s">
        <v>81</v>
      </c>
      <c r="X23" s="22" t="s">
        <v>82</v>
      </c>
      <c r="Y23" s="72">
        <v>2093</v>
      </c>
      <c r="Z23" s="41"/>
      <c r="AA23" s="1" t="s">
        <v>96</v>
      </c>
      <c r="AB23" s="28" t="s">
        <v>229</v>
      </c>
    </row>
    <row r="24" spans="1:28" x14ac:dyDescent="0.3">
      <c r="A24" s="1" t="s">
        <v>61</v>
      </c>
      <c r="B24" s="1" t="s">
        <v>46</v>
      </c>
      <c r="C24" s="27" t="s">
        <v>58</v>
      </c>
      <c r="D24" s="38" t="s">
        <v>353</v>
      </c>
      <c r="E24" s="96">
        <v>6</v>
      </c>
      <c r="F24" s="38">
        <v>2</v>
      </c>
      <c r="G24" s="96">
        <v>1</v>
      </c>
      <c r="H24" s="27"/>
      <c r="I24" s="27"/>
      <c r="J24" s="38">
        <v>3</v>
      </c>
      <c r="K24" s="38">
        <v>4</v>
      </c>
      <c r="L24" s="96">
        <v>0</v>
      </c>
      <c r="M24" s="96">
        <v>1</v>
      </c>
      <c r="N24" s="27">
        <f>SUM(L24:M24)</f>
        <v>1</v>
      </c>
      <c r="O24" s="99">
        <v>2</v>
      </c>
      <c r="P24" s="99">
        <v>1</v>
      </c>
      <c r="Q24" s="99">
        <v>2</v>
      </c>
      <c r="R24" s="99">
        <v>3</v>
      </c>
      <c r="S24" s="99">
        <v>0</v>
      </c>
      <c r="T24" s="70">
        <f>(H24*3)+((F24-H24)*2)+J24</f>
        <v>7</v>
      </c>
      <c r="U24" s="40">
        <f t="shared" si="2"/>
        <v>1.8333333333333333</v>
      </c>
      <c r="V24" s="22">
        <v>356</v>
      </c>
      <c r="W24" s="22" t="s">
        <v>81</v>
      </c>
      <c r="X24" s="22" t="s">
        <v>82</v>
      </c>
      <c r="Y24" s="72">
        <v>2093</v>
      </c>
      <c r="Z24" s="41"/>
      <c r="AA24" s="1" t="s">
        <v>96</v>
      </c>
      <c r="AB24" s="28" t="s">
        <v>229</v>
      </c>
    </row>
    <row r="25" spans="1:28" x14ac:dyDescent="0.3">
      <c r="A25" s="1" t="s">
        <v>61</v>
      </c>
      <c r="B25" s="1" t="s">
        <v>46</v>
      </c>
      <c r="C25" s="55" t="s">
        <v>39</v>
      </c>
      <c r="D25" s="1"/>
      <c r="E25" s="55">
        <v>120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5">
        <v>10</v>
      </c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356</v>
      </c>
      <c r="W25" s="22" t="s">
        <v>81</v>
      </c>
      <c r="X25" s="22" t="s">
        <v>82</v>
      </c>
      <c r="Y25" s="72">
        <v>2093</v>
      </c>
      <c r="Z25" s="41"/>
      <c r="AA25" s="1" t="s">
        <v>96</v>
      </c>
      <c r="AB25" s="28" t="s">
        <v>229</v>
      </c>
    </row>
    <row r="26" spans="1:28" x14ac:dyDescent="0.3">
      <c r="A26" s="43" t="s">
        <v>61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35</v>
      </c>
      <c r="G26" s="44">
        <f t="shared" si="4"/>
        <v>46</v>
      </c>
      <c r="H26" s="44">
        <f t="shared" si="4"/>
        <v>0</v>
      </c>
      <c r="I26" s="44">
        <f t="shared" si="4"/>
        <v>1</v>
      </c>
      <c r="J26" s="44">
        <f t="shared" si="4"/>
        <v>12</v>
      </c>
      <c r="K26" s="44">
        <f t="shared" si="4"/>
        <v>22</v>
      </c>
      <c r="L26" s="44">
        <f t="shared" si="4"/>
        <v>10</v>
      </c>
      <c r="M26" s="44">
        <f t="shared" si="4"/>
        <v>19</v>
      </c>
      <c r="N26" s="44">
        <f t="shared" si="4"/>
        <v>29</v>
      </c>
      <c r="O26" s="44">
        <f t="shared" si="4"/>
        <v>11</v>
      </c>
      <c r="P26" s="44">
        <f t="shared" si="4"/>
        <v>23</v>
      </c>
      <c r="Q26" s="44">
        <f t="shared" si="4"/>
        <v>11</v>
      </c>
      <c r="R26" s="44">
        <f t="shared" si="4"/>
        <v>18</v>
      </c>
      <c r="S26" s="44">
        <f t="shared" si="4"/>
        <v>0</v>
      </c>
      <c r="T26" s="44">
        <f t="shared" si="4"/>
        <v>82</v>
      </c>
      <c r="U26" s="45">
        <f>((T26+Q26+N26-R26)+(O26*2))/E26</f>
        <v>0.52500000000000002</v>
      </c>
      <c r="V26" s="46">
        <v>356</v>
      </c>
      <c r="W26" s="46" t="s">
        <v>81</v>
      </c>
      <c r="X26" s="46" t="s">
        <v>82</v>
      </c>
      <c r="Y26" s="73">
        <v>2093</v>
      </c>
      <c r="Z26" s="47"/>
      <c r="AA26" s="43" t="s">
        <v>96</v>
      </c>
      <c r="AB26" s="83" t="s">
        <v>229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0.76086956521739135</v>
      </c>
      <c r="H27" s="27"/>
      <c r="I27" s="1"/>
      <c r="J27" s="48" t="s">
        <v>42</v>
      </c>
      <c r="K27" s="50">
        <f>J26/K26</f>
        <v>0.54545454545454541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66"/>
      <c r="H32" s="31"/>
      <c r="I32" s="31"/>
      <c r="J32" s="31"/>
      <c r="K32" s="31"/>
      <c r="L32" s="65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60" t="s">
        <v>417</v>
      </c>
      <c r="H33" s="58"/>
      <c r="I33" s="58"/>
      <c r="J33" s="58"/>
      <c r="K33" s="58"/>
      <c r="L33" s="65" t="s">
        <v>418</v>
      </c>
      <c r="M33" s="58"/>
      <c r="N33" s="58"/>
      <c r="O33" s="58"/>
      <c r="P33" s="58"/>
      <c r="Q33" s="58"/>
      <c r="R33" s="58"/>
      <c r="S33" s="34"/>
      <c r="T33" s="7" t="s">
        <v>11</v>
      </c>
      <c r="U33" s="1"/>
      <c r="V33" s="54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96">
        <v>12</v>
      </c>
      <c r="F35" s="38">
        <v>2</v>
      </c>
      <c r="G35" s="96">
        <v>2</v>
      </c>
      <c r="H35" s="27"/>
      <c r="I35" s="27"/>
      <c r="J35" s="38">
        <v>2</v>
      </c>
      <c r="K35" s="38">
        <v>3</v>
      </c>
      <c r="L35" s="96">
        <v>0</v>
      </c>
      <c r="M35" s="96">
        <v>2</v>
      </c>
      <c r="N35" s="27">
        <f t="shared" ref="N35:N41" si="5">SUM(L35:M35)</f>
        <v>2</v>
      </c>
      <c r="O35" s="99">
        <v>0</v>
      </c>
      <c r="P35" s="99">
        <v>0</v>
      </c>
      <c r="Q35" s="99">
        <v>0</v>
      </c>
      <c r="R35" s="99">
        <v>2</v>
      </c>
      <c r="S35" s="99">
        <v>0</v>
      </c>
      <c r="T35" s="27">
        <f>+(F35*2)+J35</f>
        <v>6</v>
      </c>
      <c r="U35" s="40">
        <f>IFERROR(((T35+Q35+N35-R35)+(O35*2))/E35,"")</f>
        <v>0.5</v>
      </c>
      <c r="V35" s="22">
        <v>356</v>
      </c>
      <c r="W35" s="22" t="s">
        <v>94</v>
      </c>
      <c r="X35" s="22" t="s">
        <v>95</v>
      </c>
      <c r="Y35" s="72">
        <v>2021</v>
      </c>
      <c r="Z35" s="41" t="s">
        <v>500</v>
      </c>
      <c r="AA35" s="1" t="s">
        <v>212</v>
      </c>
      <c r="AB35" s="28" t="s">
        <v>227</v>
      </c>
    </row>
    <row r="36" spans="1:28" x14ac:dyDescent="0.3">
      <c r="A36" s="1" t="s">
        <v>46</v>
      </c>
      <c r="B36" s="1" t="s">
        <v>61</v>
      </c>
      <c r="C36" s="27" t="s">
        <v>214</v>
      </c>
      <c r="D36" s="38">
        <v>21</v>
      </c>
      <c r="E36" s="96">
        <v>9</v>
      </c>
      <c r="F36" s="38">
        <v>5</v>
      </c>
      <c r="G36" s="96">
        <v>0</v>
      </c>
      <c r="H36" s="27"/>
      <c r="I36" s="27"/>
      <c r="J36" s="38">
        <v>0</v>
      </c>
      <c r="K36" s="38">
        <v>0</v>
      </c>
      <c r="L36" s="96">
        <v>0</v>
      </c>
      <c r="M36" s="96">
        <v>1</v>
      </c>
      <c r="N36" s="27">
        <f t="shared" si="5"/>
        <v>1</v>
      </c>
      <c r="O36" s="99">
        <v>4</v>
      </c>
      <c r="P36" s="99">
        <v>0</v>
      </c>
      <c r="Q36" s="99">
        <v>0</v>
      </c>
      <c r="R36" s="99">
        <v>0</v>
      </c>
      <c r="S36" s="99">
        <v>0</v>
      </c>
      <c r="T36" s="27">
        <f t="shared" ref="T36:T46" si="6">+(F36*2)+J36</f>
        <v>10</v>
      </c>
      <c r="U36" s="40">
        <f t="shared" ref="U36:U46" si="7">IFERROR(((T36+Q36+N36-R36)+(O36*2))/E36,"")</f>
        <v>2.1111111111111112</v>
      </c>
      <c r="V36" s="22">
        <v>356</v>
      </c>
      <c r="W36" s="22" t="s">
        <v>94</v>
      </c>
      <c r="X36" s="22" t="s">
        <v>95</v>
      </c>
      <c r="Y36" s="72">
        <v>2021</v>
      </c>
      <c r="Z36" s="41" t="s">
        <v>500</v>
      </c>
      <c r="AA36" s="1" t="s">
        <v>212</v>
      </c>
      <c r="AB36" s="28" t="s">
        <v>227</v>
      </c>
    </row>
    <row r="37" spans="1:28" x14ac:dyDescent="0.3">
      <c r="A37" s="1" t="s">
        <v>46</v>
      </c>
      <c r="B37" s="1" t="s">
        <v>61</v>
      </c>
      <c r="C37" s="27" t="s">
        <v>215</v>
      </c>
      <c r="D37" s="38">
        <v>15</v>
      </c>
      <c r="E37" s="96">
        <v>7</v>
      </c>
      <c r="F37" s="38">
        <v>3</v>
      </c>
      <c r="G37" s="96">
        <v>3</v>
      </c>
      <c r="H37" s="27"/>
      <c r="I37" s="27"/>
      <c r="J37" s="38">
        <v>6</v>
      </c>
      <c r="K37" s="38">
        <v>7</v>
      </c>
      <c r="L37" s="96">
        <v>0</v>
      </c>
      <c r="M37" s="96">
        <v>0</v>
      </c>
      <c r="N37" s="27">
        <f t="shared" si="5"/>
        <v>0</v>
      </c>
      <c r="O37" s="99">
        <v>0</v>
      </c>
      <c r="P37" s="99">
        <v>0</v>
      </c>
      <c r="Q37" s="99">
        <v>0</v>
      </c>
      <c r="R37" s="99">
        <v>1</v>
      </c>
      <c r="S37" s="99">
        <v>0</v>
      </c>
      <c r="T37" s="27">
        <f t="shared" si="6"/>
        <v>12</v>
      </c>
      <c r="U37" s="40">
        <f t="shared" si="7"/>
        <v>1.5714285714285714</v>
      </c>
      <c r="V37" s="22">
        <v>356</v>
      </c>
      <c r="W37" s="22" t="s">
        <v>94</v>
      </c>
      <c r="X37" s="22" t="s">
        <v>95</v>
      </c>
      <c r="Y37" s="72">
        <v>2021</v>
      </c>
      <c r="Z37" s="41" t="s">
        <v>500</v>
      </c>
      <c r="AA37" s="1" t="s">
        <v>212</v>
      </c>
      <c r="AB37" s="28" t="s">
        <v>227</v>
      </c>
    </row>
    <row r="38" spans="1:28" x14ac:dyDescent="0.3">
      <c r="A38" s="1" t="s">
        <v>46</v>
      </c>
      <c r="B38" s="1" t="s">
        <v>61</v>
      </c>
      <c r="C38" s="27" t="s">
        <v>216</v>
      </c>
      <c r="D38" s="38">
        <v>10</v>
      </c>
      <c r="E38" s="96">
        <v>5</v>
      </c>
      <c r="F38" s="38">
        <v>0</v>
      </c>
      <c r="G38" s="96">
        <v>0</v>
      </c>
      <c r="H38" s="59">
        <v>0</v>
      </c>
      <c r="I38" s="59">
        <v>1</v>
      </c>
      <c r="J38" s="38">
        <v>0</v>
      </c>
      <c r="K38" s="38">
        <v>0</v>
      </c>
      <c r="L38" s="96">
        <v>0</v>
      </c>
      <c r="M38" s="96">
        <v>0</v>
      </c>
      <c r="N38" s="27">
        <f t="shared" si="5"/>
        <v>0</v>
      </c>
      <c r="O38" s="99">
        <v>0</v>
      </c>
      <c r="P38" s="99">
        <v>0</v>
      </c>
      <c r="Q38" s="99">
        <v>0</v>
      </c>
      <c r="R38" s="99">
        <v>1</v>
      </c>
      <c r="S38" s="99">
        <v>0</v>
      </c>
      <c r="T38" s="27">
        <f t="shared" si="6"/>
        <v>0</v>
      </c>
      <c r="U38" s="103">
        <f t="shared" si="7"/>
        <v>-0.2</v>
      </c>
      <c r="V38" s="22">
        <v>356</v>
      </c>
      <c r="W38" s="22" t="s">
        <v>94</v>
      </c>
      <c r="X38" s="22" t="s">
        <v>95</v>
      </c>
      <c r="Y38" s="72">
        <v>2021</v>
      </c>
      <c r="Z38" s="41" t="s">
        <v>500</v>
      </c>
      <c r="AA38" s="1" t="s">
        <v>212</v>
      </c>
      <c r="AB38" s="28" t="s">
        <v>227</v>
      </c>
    </row>
    <row r="39" spans="1:28" x14ac:dyDescent="0.3">
      <c r="A39" s="1" t="s">
        <v>46</v>
      </c>
      <c r="B39" s="1" t="s">
        <v>61</v>
      </c>
      <c r="C39" s="27" t="s">
        <v>217</v>
      </c>
      <c r="D39" s="38">
        <v>14</v>
      </c>
      <c r="E39" s="96">
        <v>9</v>
      </c>
      <c r="F39" s="38">
        <v>1</v>
      </c>
      <c r="G39" s="96">
        <v>1</v>
      </c>
      <c r="H39" s="27"/>
      <c r="I39" s="27"/>
      <c r="J39" s="38">
        <v>2</v>
      </c>
      <c r="K39" s="38">
        <v>2</v>
      </c>
      <c r="L39" s="96">
        <v>0</v>
      </c>
      <c r="M39" s="96">
        <v>0</v>
      </c>
      <c r="N39" s="27">
        <f t="shared" si="5"/>
        <v>0</v>
      </c>
      <c r="O39" s="99">
        <v>1</v>
      </c>
      <c r="P39" s="99">
        <v>1</v>
      </c>
      <c r="Q39" s="99">
        <v>1</v>
      </c>
      <c r="R39" s="99">
        <v>1</v>
      </c>
      <c r="S39" s="99">
        <v>0</v>
      </c>
      <c r="T39" s="27">
        <f t="shared" si="6"/>
        <v>4</v>
      </c>
      <c r="U39" s="40">
        <f t="shared" si="7"/>
        <v>0.66666666666666663</v>
      </c>
      <c r="V39" s="22">
        <v>356</v>
      </c>
      <c r="W39" s="22" t="s">
        <v>94</v>
      </c>
      <c r="X39" s="22" t="s">
        <v>95</v>
      </c>
      <c r="Y39" s="72">
        <v>2021</v>
      </c>
      <c r="Z39" s="41" t="s">
        <v>500</v>
      </c>
      <c r="AA39" s="1" t="s">
        <v>212</v>
      </c>
      <c r="AB39" s="28" t="s">
        <v>227</v>
      </c>
    </row>
    <row r="40" spans="1:28" x14ac:dyDescent="0.3">
      <c r="A40" s="1" t="s">
        <v>46</v>
      </c>
      <c r="B40" s="1" t="s">
        <v>61</v>
      </c>
      <c r="C40" s="27" t="s">
        <v>172</v>
      </c>
      <c r="D40" s="38">
        <v>44</v>
      </c>
      <c r="E40" s="96">
        <v>7</v>
      </c>
      <c r="F40" s="38">
        <v>2</v>
      </c>
      <c r="G40" s="96">
        <v>2</v>
      </c>
      <c r="H40" s="27"/>
      <c r="I40" s="27"/>
      <c r="J40" s="38">
        <v>1</v>
      </c>
      <c r="K40" s="38">
        <v>1</v>
      </c>
      <c r="L40" s="96">
        <v>1</v>
      </c>
      <c r="M40" s="96">
        <v>0</v>
      </c>
      <c r="N40" s="27">
        <f t="shared" si="5"/>
        <v>1</v>
      </c>
      <c r="O40" s="99">
        <v>1</v>
      </c>
      <c r="P40" s="99">
        <v>0</v>
      </c>
      <c r="Q40" s="99">
        <v>1</v>
      </c>
      <c r="R40" s="99">
        <v>0</v>
      </c>
      <c r="S40" s="99">
        <v>1</v>
      </c>
      <c r="T40" s="27">
        <f t="shared" si="6"/>
        <v>5</v>
      </c>
      <c r="U40" s="40">
        <f t="shared" si="7"/>
        <v>1.2857142857142858</v>
      </c>
      <c r="V40" s="22">
        <v>356</v>
      </c>
      <c r="W40" s="22" t="s">
        <v>94</v>
      </c>
      <c r="X40" s="22" t="s">
        <v>95</v>
      </c>
      <c r="Y40" s="72">
        <v>2021</v>
      </c>
      <c r="Z40" s="41" t="s">
        <v>500</v>
      </c>
      <c r="AA40" s="1" t="s">
        <v>212</v>
      </c>
      <c r="AB40" s="28" t="s">
        <v>227</v>
      </c>
    </row>
    <row r="41" spans="1:28" x14ac:dyDescent="0.3">
      <c r="A41" s="1" t="s">
        <v>46</v>
      </c>
      <c r="B41" s="1" t="s">
        <v>61</v>
      </c>
      <c r="C41" s="27" t="s">
        <v>355</v>
      </c>
      <c r="D41" s="38">
        <v>11</v>
      </c>
      <c r="E41" s="96">
        <v>2</v>
      </c>
      <c r="F41" s="38">
        <v>3</v>
      </c>
      <c r="G41" s="96">
        <v>0</v>
      </c>
      <c r="H41" s="27"/>
      <c r="I41" s="27"/>
      <c r="J41" s="38">
        <v>0</v>
      </c>
      <c r="K41" s="38">
        <v>0</v>
      </c>
      <c r="L41" s="96">
        <v>0</v>
      </c>
      <c r="M41" s="96">
        <v>0</v>
      </c>
      <c r="N41" s="27">
        <f t="shared" si="5"/>
        <v>0</v>
      </c>
      <c r="O41" s="99">
        <v>0</v>
      </c>
      <c r="P41" s="99">
        <v>0</v>
      </c>
      <c r="Q41" s="99">
        <v>1</v>
      </c>
      <c r="R41" s="99">
        <v>0</v>
      </c>
      <c r="S41" s="99">
        <v>0</v>
      </c>
      <c r="T41" s="27">
        <f t="shared" si="6"/>
        <v>6</v>
      </c>
      <c r="U41" s="40">
        <f t="shared" si="7"/>
        <v>3.5</v>
      </c>
      <c r="V41" s="22">
        <v>356</v>
      </c>
      <c r="W41" s="22" t="s">
        <v>94</v>
      </c>
      <c r="X41" s="22" t="s">
        <v>95</v>
      </c>
      <c r="Y41" s="72">
        <v>2021</v>
      </c>
      <c r="Z41" s="41" t="s">
        <v>500</v>
      </c>
      <c r="AA41" s="1" t="s">
        <v>212</v>
      </c>
      <c r="AB41" s="28" t="s">
        <v>227</v>
      </c>
    </row>
    <row r="42" spans="1:28" x14ac:dyDescent="0.3">
      <c r="A42" s="1" t="s">
        <v>46</v>
      </c>
      <c r="B42" s="1" t="s">
        <v>61</v>
      </c>
      <c r="C42" s="27" t="s">
        <v>501</v>
      </c>
      <c r="D42" s="38">
        <v>12</v>
      </c>
      <c r="E42" s="96">
        <v>18</v>
      </c>
      <c r="F42" s="38">
        <v>3</v>
      </c>
      <c r="G42" s="96">
        <v>4</v>
      </c>
      <c r="H42" s="27"/>
      <c r="I42" s="27"/>
      <c r="J42" s="38">
        <v>2</v>
      </c>
      <c r="K42" s="38">
        <v>5</v>
      </c>
      <c r="L42" s="96">
        <v>0</v>
      </c>
      <c r="M42" s="96">
        <v>1</v>
      </c>
      <c r="N42" s="27">
        <f>SUM(L42:M42)</f>
        <v>1</v>
      </c>
      <c r="O42" s="99">
        <v>2</v>
      </c>
      <c r="P42" s="99">
        <v>1</v>
      </c>
      <c r="Q42" s="99">
        <v>1</v>
      </c>
      <c r="R42" s="99">
        <v>2</v>
      </c>
      <c r="S42" s="99">
        <v>1</v>
      </c>
      <c r="T42" s="27">
        <f t="shared" si="6"/>
        <v>8</v>
      </c>
      <c r="U42" s="40">
        <f t="shared" si="7"/>
        <v>0.66666666666666663</v>
      </c>
      <c r="V42" s="22">
        <v>356</v>
      </c>
      <c r="W42" s="22" t="s">
        <v>94</v>
      </c>
      <c r="X42" s="22" t="s">
        <v>95</v>
      </c>
      <c r="Y42" s="72">
        <v>2021</v>
      </c>
      <c r="Z42" s="41" t="s">
        <v>500</v>
      </c>
      <c r="AA42" s="1" t="s">
        <v>212</v>
      </c>
      <c r="AB42" s="28" t="s">
        <v>227</v>
      </c>
    </row>
    <row r="43" spans="1:28" x14ac:dyDescent="0.3">
      <c r="A43" s="1" t="s">
        <v>46</v>
      </c>
      <c r="B43" s="1" t="s">
        <v>61</v>
      </c>
      <c r="C43" s="27" t="s">
        <v>218</v>
      </c>
      <c r="D43" s="38">
        <v>25</v>
      </c>
      <c r="E43" s="5">
        <v>34</v>
      </c>
      <c r="F43" s="38">
        <v>9</v>
      </c>
      <c r="G43" s="38">
        <v>17</v>
      </c>
      <c r="H43" s="27"/>
      <c r="I43" s="27"/>
      <c r="J43" s="38">
        <v>0</v>
      </c>
      <c r="K43" s="38">
        <v>0</v>
      </c>
      <c r="L43" s="96">
        <v>0</v>
      </c>
      <c r="M43" s="96">
        <v>1</v>
      </c>
      <c r="N43" s="27">
        <f>SUM(L43:M43)</f>
        <v>1</v>
      </c>
      <c r="O43" s="99">
        <v>1</v>
      </c>
      <c r="P43" s="99">
        <v>4</v>
      </c>
      <c r="Q43" s="99">
        <v>2</v>
      </c>
      <c r="R43" s="99">
        <v>2</v>
      </c>
      <c r="S43" s="99">
        <v>0</v>
      </c>
      <c r="T43" s="27">
        <f t="shared" si="6"/>
        <v>18</v>
      </c>
      <c r="U43" s="40">
        <f t="shared" si="7"/>
        <v>0.61764705882352944</v>
      </c>
      <c r="V43" s="22">
        <v>356</v>
      </c>
      <c r="W43" s="22" t="s">
        <v>94</v>
      </c>
      <c r="X43" s="22" t="s">
        <v>95</v>
      </c>
      <c r="Y43" s="72">
        <v>2021</v>
      </c>
      <c r="Z43" s="41" t="s">
        <v>500</v>
      </c>
      <c r="AA43" s="1" t="s">
        <v>212</v>
      </c>
      <c r="AB43" s="28" t="s">
        <v>227</v>
      </c>
    </row>
    <row r="44" spans="1:28" x14ac:dyDescent="0.3">
      <c r="A44" s="1" t="s">
        <v>46</v>
      </c>
      <c r="B44" s="1" t="s">
        <v>61</v>
      </c>
      <c r="C44" s="27" t="s">
        <v>354</v>
      </c>
      <c r="D44" s="38">
        <v>41</v>
      </c>
      <c r="E44" s="96">
        <v>8</v>
      </c>
      <c r="F44" s="48">
        <v>0</v>
      </c>
      <c r="G44" s="96">
        <v>4</v>
      </c>
      <c r="H44" s="27"/>
      <c r="I44" s="27"/>
      <c r="J44" s="38">
        <v>0</v>
      </c>
      <c r="K44" s="38">
        <v>0</v>
      </c>
      <c r="L44" s="96">
        <v>0</v>
      </c>
      <c r="M44" s="96">
        <v>1</v>
      </c>
      <c r="N44" s="27">
        <f>SUM(L44:M44)</f>
        <v>1</v>
      </c>
      <c r="O44" s="99">
        <v>0</v>
      </c>
      <c r="P44" s="99">
        <v>1</v>
      </c>
      <c r="Q44" s="99">
        <v>0</v>
      </c>
      <c r="R44" s="99">
        <v>2</v>
      </c>
      <c r="S44" s="99">
        <v>0</v>
      </c>
      <c r="T44" s="27">
        <f t="shared" si="6"/>
        <v>0</v>
      </c>
      <c r="U44" s="103">
        <f t="shared" si="7"/>
        <v>-0.125</v>
      </c>
      <c r="V44" s="22">
        <v>356</v>
      </c>
      <c r="W44" s="22" t="s">
        <v>94</v>
      </c>
      <c r="X44" s="22" t="s">
        <v>95</v>
      </c>
      <c r="Y44" s="72">
        <v>2021</v>
      </c>
      <c r="Z44" s="41" t="s">
        <v>500</v>
      </c>
      <c r="AA44" s="1" t="s">
        <v>212</v>
      </c>
      <c r="AB44" s="28" t="s">
        <v>227</v>
      </c>
    </row>
    <row r="45" spans="1:28" x14ac:dyDescent="0.3">
      <c r="A45" s="1" t="s">
        <v>46</v>
      </c>
      <c r="B45" s="1" t="s">
        <v>61</v>
      </c>
      <c r="C45" s="27" t="s">
        <v>219</v>
      </c>
      <c r="D45" s="38">
        <v>42</v>
      </c>
      <c r="E45" s="5">
        <v>33</v>
      </c>
      <c r="F45" s="38">
        <v>4</v>
      </c>
      <c r="G45" s="96">
        <v>7</v>
      </c>
      <c r="H45" s="27"/>
      <c r="I45" s="27"/>
      <c r="J45" s="38">
        <v>3</v>
      </c>
      <c r="K45" s="38">
        <v>7</v>
      </c>
      <c r="L45" s="97">
        <v>2</v>
      </c>
      <c r="M45" s="5">
        <v>10</v>
      </c>
      <c r="N45" s="27">
        <f>SUM(L45:M45)</f>
        <v>12</v>
      </c>
      <c r="O45" s="99">
        <v>1</v>
      </c>
      <c r="P45" s="99">
        <v>2</v>
      </c>
      <c r="Q45" s="99">
        <v>0</v>
      </c>
      <c r="R45" s="99">
        <v>5</v>
      </c>
      <c r="S45" s="99">
        <v>2</v>
      </c>
      <c r="T45" s="27">
        <f t="shared" si="6"/>
        <v>11</v>
      </c>
      <c r="U45" s="40">
        <f t="shared" si="7"/>
        <v>0.60606060606060608</v>
      </c>
      <c r="V45" s="22">
        <v>356</v>
      </c>
      <c r="W45" s="22" t="s">
        <v>94</v>
      </c>
      <c r="X45" s="22" t="s">
        <v>95</v>
      </c>
      <c r="Y45" s="72">
        <v>2021</v>
      </c>
      <c r="Z45" s="41" t="s">
        <v>500</v>
      </c>
      <c r="AA45" s="1" t="s">
        <v>212</v>
      </c>
      <c r="AB45" s="28" t="s">
        <v>227</v>
      </c>
    </row>
    <row r="46" spans="1:28" x14ac:dyDescent="0.3">
      <c r="A46" s="1" t="s">
        <v>46</v>
      </c>
      <c r="B46" s="1" t="s">
        <v>61</v>
      </c>
      <c r="C46" s="27" t="s">
        <v>220</v>
      </c>
      <c r="D46" s="38">
        <v>20</v>
      </c>
      <c r="E46" s="96">
        <v>9</v>
      </c>
      <c r="F46" s="38">
        <v>3</v>
      </c>
      <c r="G46" s="96">
        <v>3</v>
      </c>
      <c r="H46" s="27"/>
      <c r="I46" s="27"/>
      <c r="J46" s="38">
        <v>2</v>
      </c>
      <c r="K46" s="38">
        <v>2</v>
      </c>
      <c r="L46" s="96">
        <v>0</v>
      </c>
      <c r="M46" s="96">
        <v>0</v>
      </c>
      <c r="N46" s="27">
        <f>SUM(L46:M46)</f>
        <v>0</v>
      </c>
      <c r="O46" s="99">
        <v>0</v>
      </c>
      <c r="P46" s="99">
        <v>0</v>
      </c>
      <c r="Q46" s="99">
        <v>0</v>
      </c>
      <c r="R46" s="99">
        <v>2</v>
      </c>
      <c r="S46" s="99">
        <v>0</v>
      </c>
      <c r="T46" s="27">
        <f t="shared" si="6"/>
        <v>8</v>
      </c>
      <c r="U46" s="40">
        <f t="shared" si="7"/>
        <v>0.66666666666666663</v>
      </c>
      <c r="V46" s="22">
        <v>356</v>
      </c>
      <c r="W46" s="22" t="s">
        <v>94</v>
      </c>
      <c r="X46" s="22" t="s">
        <v>95</v>
      </c>
      <c r="Y46" s="72">
        <v>2021</v>
      </c>
      <c r="Z46" s="41" t="s">
        <v>500</v>
      </c>
      <c r="AA46" s="1" t="s">
        <v>212</v>
      </c>
      <c r="AB46" s="28" t="s">
        <v>227</v>
      </c>
    </row>
    <row r="47" spans="1:28" x14ac:dyDescent="0.3">
      <c r="A47" s="1" t="s">
        <v>46</v>
      </c>
      <c r="B47" s="1" t="s">
        <v>61</v>
      </c>
      <c r="C47" s="55" t="s">
        <v>39</v>
      </c>
      <c r="D47" s="1"/>
      <c r="E47" s="55">
        <v>87</v>
      </c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42"/>
      <c r="R47" s="42"/>
      <c r="S47" s="42"/>
      <c r="T47" s="27"/>
      <c r="U47" s="40" t="str">
        <f t="shared" ref="U47" si="8">_xlfn.IFNA("",((T47+Q47+N47-R47)+(O47*2))/E47)</f>
        <v/>
      </c>
      <c r="V47" s="22">
        <v>356</v>
      </c>
      <c r="W47" s="22" t="s">
        <v>94</v>
      </c>
      <c r="X47" s="22" t="s">
        <v>95</v>
      </c>
      <c r="Y47" s="72">
        <v>2021</v>
      </c>
      <c r="Z47" s="41" t="s">
        <v>500</v>
      </c>
      <c r="AA47" s="1" t="s">
        <v>212</v>
      </c>
      <c r="AB47" s="28" t="s">
        <v>227</v>
      </c>
    </row>
    <row r="48" spans="1:28" x14ac:dyDescent="0.3">
      <c r="A48" s="43" t="s">
        <v>46</v>
      </c>
      <c r="B48" s="43" t="s">
        <v>61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35</v>
      </c>
      <c r="G48" s="44">
        <f t="shared" si="9"/>
        <v>43</v>
      </c>
      <c r="H48" s="44">
        <f t="shared" si="9"/>
        <v>0</v>
      </c>
      <c r="I48" s="44">
        <f t="shared" si="9"/>
        <v>1</v>
      </c>
      <c r="J48" s="44">
        <f t="shared" si="9"/>
        <v>18</v>
      </c>
      <c r="K48" s="44">
        <f t="shared" si="9"/>
        <v>27</v>
      </c>
      <c r="L48" s="44">
        <f t="shared" si="9"/>
        <v>3</v>
      </c>
      <c r="M48" s="44">
        <f t="shared" si="9"/>
        <v>16</v>
      </c>
      <c r="N48" s="44">
        <f t="shared" si="9"/>
        <v>19</v>
      </c>
      <c r="O48" s="44">
        <f t="shared" si="9"/>
        <v>10</v>
      </c>
      <c r="P48" s="44">
        <f t="shared" si="9"/>
        <v>9</v>
      </c>
      <c r="Q48" s="44">
        <f t="shared" si="9"/>
        <v>6</v>
      </c>
      <c r="R48" s="44">
        <f t="shared" si="9"/>
        <v>18</v>
      </c>
      <c r="S48" s="44">
        <f t="shared" si="9"/>
        <v>4</v>
      </c>
      <c r="T48" s="44">
        <f t="shared" si="9"/>
        <v>88</v>
      </c>
      <c r="U48" s="45">
        <f>((T48+Q48+N48-R48)+(O48*2))/E48</f>
        <v>0.47916666666666669</v>
      </c>
      <c r="V48" s="46">
        <v>356</v>
      </c>
      <c r="W48" s="46" t="s">
        <v>94</v>
      </c>
      <c r="X48" s="46" t="s">
        <v>95</v>
      </c>
      <c r="Y48" s="73">
        <v>2021</v>
      </c>
      <c r="Z48" s="47" t="s">
        <v>500</v>
      </c>
      <c r="AA48" s="43" t="s">
        <v>212</v>
      </c>
      <c r="AB48" s="83" t="s">
        <v>227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0.81395348837209303</v>
      </c>
      <c r="H49" s="27"/>
      <c r="I49" s="1"/>
      <c r="J49" s="48" t="s">
        <v>42</v>
      </c>
      <c r="K49" s="50">
        <f>J48/K48</f>
        <v>0.66666666666666663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53BC-F1F3-4FFB-B1C6-D770A4A3F5E1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103</v>
      </c>
      <c r="D4" s="7" t="s">
        <v>5</v>
      </c>
      <c r="E4" s="8"/>
      <c r="F4" s="5"/>
      <c r="G4" s="1"/>
      <c r="J4" s="15" t="s">
        <v>114</v>
      </c>
      <c r="K4" s="16" t="s">
        <v>45</v>
      </c>
      <c r="L4" s="17"/>
      <c r="M4" s="18"/>
      <c r="N4" s="19">
        <v>20</v>
      </c>
      <c r="O4" s="19">
        <v>14</v>
      </c>
      <c r="P4" s="19">
        <v>17</v>
      </c>
      <c r="Q4" s="19">
        <v>25</v>
      </c>
      <c r="R4" s="20"/>
      <c r="S4" s="21">
        <f>SUM(N4:R4)</f>
        <v>76</v>
      </c>
      <c r="T4" s="22">
        <v>437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115</v>
      </c>
      <c r="K5" s="16" t="s">
        <v>72</v>
      </c>
      <c r="L5" s="17"/>
      <c r="M5" s="18"/>
      <c r="N5" s="19">
        <v>28</v>
      </c>
      <c r="O5" s="19">
        <v>18</v>
      </c>
      <c r="P5" s="19">
        <v>14</v>
      </c>
      <c r="Q5" s="19">
        <v>28</v>
      </c>
      <c r="R5" s="20"/>
      <c r="S5" s="21">
        <f>SUM(N5:R5)</f>
        <v>88</v>
      </c>
      <c r="T5" s="22">
        <v>437</v>
      </c>
      <c r="U5" s="1"/>
      <c r="V5" s="1"/>
      <c r="W5" s="1"/>
    </row>
    <row r="6" spans="1:28" x14ac:dyDescent="0.3">
      <c r="C6" s="23">
        <v>2519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112</v>
      </c>
      <c r="D7" s="7" t="s">
        <v>8</v>
      </c>
      <c r="G7" s="1"/>
      <c r="S7" s="1"/>
      <c r="T7" s="25" t="s">
        <v>9</v>
      </c>
      <c r="U7" s="1"/>
      <c r="V7" s="26">
        <v>437</v>
      </c>
      <c r="W7" s="1"/>
    </row>
    <row r="8" spans="1:28" x14ac:dyDescent="0.3">
      <c r="B8" s="1"/>
      <c r="C8" s="24" t="s">
        <v>113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20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7</v>
      </c>
      <c r="F13" s="27">
        <v>1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0</v>
      </c>
      <c r="Q13" s="27">
        <v>0</v>
      </c>
      <c r="R13" s="27">
        <v>0</v>
      </c>
      <c r="S13" s="27">
        <v>0</v>
      </c>
      <c r="T13" s="27">
        <f>+(F13*2)+J13</f>
        <v>2</v>
      </c>
      <c r="U13" s="40">
        <f>IFERROR(((T13+Q13+N13-R13)+(O13*2))/E13,"")</f>
        <v>0.5714285714285714</v>
      </c>
      <c r="V13" s="22">
        <v>437</v>
      </c>
      <c r="W13" s="22" t="s">
        <v>110</v>
      </c>
      <c r="X13" s="22" t="s">
        <v>82</v>
      </c>
      <c r="Y13" s="72">
        <v>2519</v>
      </c>
      <c r="Z13" s="41"/>
      <c r="AA13" s="1" t="s">
        <v>96</v>
      </c>
      <c r="AB13" s="28" t="s">
        <v>111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39</v>
      </c>
      <c r="F14" s="27">
        <v>6</v>
      </c>
      <c r="G14" s="27">
        <v>13</v>
      </c>
      <c r="H14" s="27"/>
      <c r="I14" s="27"/>
      <c r="J14" s="27">
        <v>0</v>
      </c>
      <c r="K14" s="27">
        <v>0</v>
      </c>
      <c r="L14" s="27">
        <v>0</v>
      </c>
      <c r="M14" s="27">
        <v>4</v>
      </c>
      <c r="N14" s="27">
        <f t="shared" ref="N14:N19" si="0">SUM(L14:M14)</f>
        <v>4</v>
      </c>
      <c r="O14" s="39">
        <v>1</v>
      </c>
      <c r="P14" s="39">
        <v>3</v>
      </c>
      <c r="Q14" s="39">
        <v>5</v>
      </c>
      <c r="R14" s="39">
        <v>4</v>
      </c>
      <c r="S14" s="39">
        <v>0</v>
      </c>
      <c r="T14" s="27">
        <f t="shared" ref="T14:T24" si="1">+(F14*2)+J14</f>
        <v>12</v>
      </c>
      <c r="U14" s="40">
        <f t="shared" ref="U14:U24" si="2">IFERROR(((T14+Q14+N14-R14)+(O14*2))/E14,"")</f>
        <v>0.48717948717948717</v>
      </c>
      <c r="V14" s="22">
        <v>437</v>
      </c>
      <c r="W14" s="22" t="s">
        <v>110</v>
      </c>
      <c r="X14" s="22" t="s">
        <v>82</v>
      </c>
      <c r="Y14" s="72">
        <v>2519</v>
      </c>
      <c r="Z14" s="41"/>
      <c r="AA14" s="1" t="s">
        <v>96</v>
      </c>
      <c r="AB14" s="28" t="s">
        <v>111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 t="s">
        <v>490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437</v>
      </c>
      <c r="W15" s="22" t="s">
        <v>110</v>
      </c>
      <c r="X15" s="22" t="s">
        <v>82</v>
      </c>
      <c r="Y15" s="72">
        <v>2519</v>
      </c>
      <c r="Z15" s="41"/>
      <c r="AA15" s="1" t="s">
        <v>96</v>
      </c>
      <c r="AB15" s="28" t="s">
        <v>111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5</v>
      </c>
      <c r="F16" s="27">
        <v>0</v>
      </c>
      <c r="G16" s="27">
        <v>5</v>
      </c>
      <c r="H16" s="27">
        <v>0</v>
      </c>
      <c r="I16" s="27">
        <v>3</v>
      </c>
      <c r="J16" s="27">
        <v>0</v>
      </c>
      <c r="K16" s="27">
        <v>0</v>
      </c>
      <c r="L16" s="27">
        <v>2</v>
      </c>
      <c r="M16" s="27">
        <v>1</v>
      </c>
      <c r="N16" s="27">
        <f t="shared" si="0"/>
        <v>3</v>
      </c>
      <c r="O16" s="39">
        <v>0</v>
      </c>
      <c r="P16" s="39">
        <v>2</v>
      </c>
      <c r="Q16" s="39">
        <v>0</v>
      </c>
      <c r="R16" s="39">
        <v>0</v>
      </c>
      <c r="S16" s="39">
        <v>0</v>
      </c>
      <c r="T16" s="27">
        <f t="shared" si="1"/>
        <v>0</v>
      </c>
      <c r="U16" s="40">
        <f t="shared" si="2"/>
        <v>0.6</v>
      </c>
      <c r="V16" s="22">
        <v>437</v>
      </c>
      <c r="W16" s="22" t="s">
        <v>110</v>
      </c>
      <c r="X16" s="22" t="s">
        <v>82</v>
      </c>
      <c r="Y16" s="72">
        <v>2519</v>
      </c>
      <c r="Z16" s="41"/>
      <c r="AA16" s="1" t="s">
        <v>96</v>
      </c>
      <c r="AB16" s="28" t="s">
        <v>111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30</v>
      </c>
      <c r="E17" s="27">
        <v>18</v>
      </c>
      <c r="F17" s="27">
        <v>2</v>
      </c>
      <c r="G17" s="27">
        <v>11</v>
      </c>
      <c r="H17" s="27">
        <v>0</v>
      </c>
      <c r="I17" s="27">
        <v>1</v>
      </c>
      <c r="J17" s="27">
        <v>0</v>
      </c>
      <c r="K17" s="27">
        <v>0</v>
      </c>
      <c r="L17" s="27">
        <v>2</v>
      </c>
      <c r="M17" s="27">
        <v>3</v>
      </c>
      <c r="N17" s="27">
        <f t="shared" si="0"/>
        <v>5</v>
      </c>
      <c r="O17" s="39">
        <v>4</v>
      </c>
      <c r="P17" s="39">
        <v>1</v>
      </c>
      <c r="Q17" s="39">
        <v>2</v>
      </c>
      <c r="R17" s="39">
        <v>3</v>
      </c>
      <c r="S17" s="39">
        <v>0</v>
      </c>
      <c r="T17" s="27">
        <f t="shared" si="1"/>
        <v>4</v>
      </c>
      <c r="U17" s="40">
        <f t="shared" si="2"/>
        <v>0.88888888888888884</v>
      </c>
      <c r="V17" s="22">
        <v>437</v>
      </c>
      <c r="W17" s="22" t="s">
        <v>110</v>
      </c>
      <c r="X17" s="22" t="s">
        <v>82</v>
      </c>
      <c r="Y17" s="72">
        <v>2519</v>
      </c>
      <c r="Z17" s="41"/>
      <c r="AA17" s="1" t="s">
        <v>96</v>
      </c>
      <c r="AB17" s="28" t="s">
        <v>111</v>
      </c>
    </row>
    <row r="18" spans="1:28" x14ac:dyDescent="0.3">
      <c r="A18" s="1" t="s">
        <v>71</v>
      </c>
      <c r="B18" s="1" t="s">
        <v>46</v>
      </c>
      <c r="C18" s="27" t="s">
        <v>52</v>
      </c>
      <c r="D18" s="38">
        <v>44</v>
      </c>
      <c r="E18" s="27">
        <v>32</v>
      </c>
      <c r="F18" s="27">
        <v>7</v>
      </c>
      <c r="G18" s="27">
        <v>8</v>
      </c>
      <c r="H18" s="27"/>
      <c r="I18" s="27"/>
      <c r="J18" s="27">
        <v>5</v>
      </c>
      <c r="K18" s="27">
        <v>7</v>
      </c>
      <c r="L18" s="27">
        <v>2</v>
      </c>
      <c r="M18" s="27">
        <v>8</v>
      </c>
      <c r="N18" s="27">
        <f t="shared" si="0"/>
        <v>10</v>
      </c>
      <c r="O18" s="39">
        <v>1</v>
      </c>
      <c r="P18" s="39">
        <v>4</v>
      </c>
      <c r="Q18" s="39">
        <v>0</v>
      </c>
      <c r="R18" s="39">
        <v>1</v>
      </c>
      <c r="S18" s="39">
        <v>0</v>
      </c>
      <c r="T18" s="27">
        <f t="shared" si="1"/>
        <v>19</v>
      </c>
      <c r="U18" s="40">
        <f t="shared" si="2"/>
        <v>0.9375</v>
      </c>
      <c r="V18" s="22">
        <v>437</v>
      </c>
      <c r="W18" s="22" t="s">
        <v>110</v>
      </c>
      <c r="X18" s="22" t="s">
        <v>82</v>
      </c>
      <c r="Y18" s="72">
        <v>2519</v>
      </c>
      <c r="Z18" s="41"/>
      <c r="AA18" s="1" t="s">
        <v>96</v>
      </c>
      <c r="AB18" s="28" t="s">
        <v>111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50</v>
      </c>
      <c r="E19" s="27">
        <v>13</v>
      </c>
      <c r="F19" s="27">
        <v>0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4</v>
      </c>
      <c r="N19" s="27">
        <f t="shared" si="0"/>
        <v>4</v>
      </c>
      <c r="O19" s="39">
        <v>1</v>
      </c>
      <c r="P19" s="39">
        <v>0</v>
      </c>
      <c r="Q19" s="39">
        <v>0</v>
      </c>
      <c r="R19" s="39">
        <v>3</v>
      </c>
      <c r="S19" s="39">
        <v>0</v>
      </c>
      <c r="T19" s="27">
        <f t="shared" si="1"/>
        <v>0</v>
      </c>
      <c r="U19" s="40">
        <f t="shared" si="2"/>
        <v>0.23076923076923078</v>
      </c>
      <c r="V19" s="22">
        <v>437</v>
      </c>
      <c r="W19" s="22" t="s">
        <v>110</v>
      </c>
      <c r="X19" s="22" t="s">
        <v>82</v>
      </c>
      <c r="Y19" s="72">
        <v>2519</v>
      </c>
      <c r="Z19" s="41"/>
      <c r="AA19" s="1" t="s">
        <v>96</v>
      </c>
      <c r="AB19" s="28" t="s">
        <v>111</v>
      </c>
    </row>
    <row r="20" spans="1:28" x14ac:dyDescent="0.3">
      <c r="A20" s="1" t="s">
        <v>71</v>
      </c>
      <c r="B20" s="1" t="s">
        <v>46</v>
      </c>
      <c r="C20" s="27" t="s">
        <v>123</v>
      </c>
      <c r="D20" s="92"/>
      <c r="E20" s="27" t="s">
        <v>490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/>
      <c r="V20" s="22">
        <v>437</v>
      </c>
      <c r="W20" s="22" t="s">
        <v>110</v>
      </c>
      <c r="X20" s="22" t="s">
        <v>82</v>
      </c>
      <c r="Y20" s="72">
        <v>2519</v>
      </c>
      <c r="Z20" s="41"/>
      <c r="AA20" s="1" t="s">
        <v>96</v>
      </c>
      <c r="AB20" s="28" t="s">
        <v>111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24</v>
      </c>
      <c r="E21" s="27">
        <v>34</v>
      </c>
      <c r="F21" s="27">
        <v>2</v>
      </c>
      <c r="G21" s="27">
        <v>10</v>
      </c>
      <c r="H21" s="27"/>
      <c r="I21" s="27"/>
      <c r="J21" s="27">
        <v>4</v>
      </c>
      <c r="K21" s="27">
        <v>4</v>
      </c>
      <c r="L21" s="27">
        <v>3</v>
      </c>
      <c r="M21" s="27">
        <v>3</v>
      </c>
      <c r="N21" s="27">
        <f>SUM(L21:M21)</f>
        <v>6</v>
      </c>
      <c r="O21" s="39">
        <v>1</v>
      </c>
      <c r="P21" s="39">
        <v>3</v>
      </c>
      <c r="Q21" s="39">
        <v>2</v>
      </c>
      <c r="R21" s="39">
        <v>2</v>
      </c>
      <c r="S21" s="39">
        <v>0</v>
      </c>
      <c r="T21" s="27">
        <f t="shared" si="1"/>
        <v>8</v>
      </c>
      <c r="U21" s="40">
        <f t="shared" si="2"/>
        <v>0.47058823529411764</v>
      </c>
      <c r="V21" s="22">
        <v>437</v>
      </c>
      <c r="W21" s="22" t="s">
        <v>110</v>
      </c>
      <c r="X21" s="22" t="s">
        <v>82</v>
      </c>
      <c r="Y21" s="72">
        <v>2519</v>
      </c>
      <c r="Z21" s="41"/>
      <c r="AA21" s="1" t="s">
        <v>96</v>
      </c>
      <c r="AB21" s="28" t="s">
        <v>111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40</v>
      </c>
      <c r="E22" s="27">
        <v>44</v>
      </c>
      <c r="F22" s="27">
        <v>10</v>
      </c>
      <c r="G22" s="27">
        <v>15</v>
      </c>
      <c r="H22" s="27"/>
      <c r="I22" s="27"/>
      <c r="J22" s="27">
        <v>6</v>
      </c>
      <c r="K22" s="27">
        <v>8</v>
      </c>
      <c r="L22" s="27">
        <v>12</v>
      </c>
      <c r="M22" s="27">
        <v>9</v>
      </c>
      <c r="N22" s="27">
        <f>SUM(L22:M22)</f>
        <v>21</v>
      </c>
      <c r="O22" s="39">
        <v>1</v>
      </c>
      <c r="P22" s="39">
        <v>3</v>
      </c>
      <c r="Q22" s="39">
        <v>2</v>
      </c>
      <c r="R22" s="39">
        <v>15</v>
      </c>
      <c r="S22" s="39">
        <v>0</v>
      </c>
      <c r="T22" s="27">
        <f t="shared" si="1"/>
        <v>26</v>
      </c>
      <c r="U22" s="40">
        <f t="shared" si="2"/>
        <v>0.81818181818181823</v>
      </c>
      <c r="V22" s="22">
        <v>437</v>
      </c>
      <c r="W22" s="22" t="s">
        <v>110</v>
      </c>
      <c r="X22" s="22" t="s">
        <v>82</v>
      </c>
      <c r="Y22" s="72">
        <v>2519</v>
      </c>
      <c r="Z22" s="41"/>
      <c r="AA22" s="1" t="s">
        <v>96</v>
      </c>
      <c r="AB22" s="28" t="s">
        <v>111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22</v>
      </c>
      <c r="E23" s="27">
        <v>29</v>
      </c>
      <c r="F23" s="27">
        <v>1</v>
      </c>
      <c r="G23" s="27">
        <v>7</v>
      </c>
      <c r="H23" s="27">
        <v>0</v>
      </c>
      <c r="I23" s="27">
        <v>1</v>
      </c>
      <c r="J23" s="27">
        <v>0</v>
      </c>
      <c r="K23" s="27">
        <v>0</v>
      </c>
      <c r="L23" s="27">
        <v>1</v>
      </c>
      <c r="M23" s="27">
        <v>0</v>
      </c>
      <c r="N23" s="27">
        <f>SUM(L23:M23)</f>
        <v>1</v>
      </c>
      <c r="O23" s="39">
        <v>5</v>
      </c>
      <c r="P23" s="39">
        <v>2</v>
      </c>
      <c r="Q23" s="39">
        <v>2</v>
      </c>
      <c r="R23" s="39">
        <v>2</v>
      </c>
      <c r="S23" s="39">
        <v>0</v>
      </c>
      <c r="T23" s="27">
        <f t="shared" si="1"/>
        <v>2</v>
      </c>
      <c r="U23" s="40">
        <f t="shared" si="2"/>
        <v>0.44827586206896552</v>
      </c>
      <c r="V23" s="22">
        <v>437</v>
      </c>
      <c r="W23" s="22" t="s">
        <v>110</v>
      </c>
      <c r="X23" s="22" t="s">
        <v>82</v>
      </c>
      <c r="Y23" s="72">
        <v>2519</v>
      </c>
      <c r="Z23" s="41"/>
      <c r="AA23" s="1" t="s">
        <v>96</v>
      </c>
      <c r="AB23" s="28" t="s">
        <v>111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42</v>
      </c>
      <c r="E24" s="27">
        <v>19</v>
      </c>
      <c r="F24" s="27">
        <v>1</v>
      </c>
      <c r="G24" s="27">
        <v>10</v>
      </c>
      <c r="H24" s="27"/>
      <c r="I24" s="27"/>
      <c r="J24" s="27">
        <v>1</v>
      </c>
      <c r="K24" s="27">
        <v>4</v>
      </c>
      <c r="L24" s="27">
        <v>1</v>
      </c>
      <c r="M24" s="27">
        <v>1</v>
      </c>
      <c r="N24" s="27">
        <f>SUM(L24:M24)</f>
        <v>2</v>
      </c>
      <c r="O24" s="39">
        <v>2</v>
      </c>
      <c r="P24" s="39">
        <v>1</v>
      </c>
      <c r="Q24" s="39">
        <v>0</v>
      </c>
      <c r="R24" s="39">
        <v>4</v>
      </c>
      <c r="S24" s="39">
        <v>0</v>
      </c>
      <c r="T24" s="27">
        <f t="shared" si="1"/>
        <v>3</v>
      </c>
      <c r="U24" s="40">
        <f t="shared" si="2"/>
        <v>0.26315789473684209</v>
      </c>
      <c r="V24" s="22">
        <v>437</v>
      </c>
      <c r="W24" s="22" t="s">
        <v>110</v>
      </c>
      <c r="X24" s="22" t="s">
        <v>82</v>
      </c>
      <c r="Y24" s="72">
        <v>2519</v>
      </c>
      <c r="Z24" s="41"/>
      <c r="AA24" s="1" t="s">
        <v>96</v>
      </c>
      <c r="AB24" s="28" t="s">
        <v>111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30</v>
      </c>
      <c r="G25" s="44">
        <f t="shared" si="3"/>
        <v>82</v>
      </c>
      <c r="H25" s="44">
        <f t="shared" si="3"/>
        <v>0</v>
      </c>
      <c r="I25" s="44">
        <f t="shared" si="3"/>
        <v>5</v>
      </c>
      <c r="J25" s="44">
        <f t="shared" si="3"/>
        <v>16</v>
      </c>
      <c r="K25" s="44">
        <f t="shared" si="3"/>
        <v>23</v>
      </c>
      <c r="L25" s="44">
        <f t="shared" si="3"/>
        <v>23</v>
      </c>
      <c r="M25" s="44">
        <f t="shared" si="3"/>
        <v>33</v>
      </c>
      <c r="N25" s="44">
        <f t="shared" si="3"/>
        <v>56</v>
      </c>
      <c r="O25" s="44">
        <f t="shared" si="3"/>
        <v>17</v>
      </c>
      <c r="P25" s="44">
        <f t="shared" si="3"/>
        <v>19</v>
      </c>
      <c r="Q25" s="44">
        <f t="shared" si="3"/>
        <v>13</v>
      </c>
      <c r="R25" s="44">
        <f t="shared" si="3"/>
        <v>34</v>
      </c>
      <c r="S25" s="44">
        <f t="shared" si="3"/>
        <v>0</v>
      </c>
      <c r="T25" s="44">
        <f t="shared" si="3"/>
        <v>76</v>
      </c>
      <c r="U25" s="45">
        <f>((T25+Q25+N25-R25)+(O25*2))/E25</f>
        <v>0.60416666666666663</v>
      </c>
      <c r="V25" s="46">
        <v>437</v>
      </c>
      <c r="W25" s="46" t="s">
        <v>110</v>
      </c>
      <c r="X25" s="46" t="s">
        <v>82</v>
      </c>
      <c r="Y25" s="73">
        <v>2519</v>
      </c>
      <c r="Z25" s="47"/>
      <c r="AA25" s="43" t="s">
        <v>96</v>
      </c>
      <c r="AB25" s="75" t="s">
        <v>111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0.36585365853658536</v>
      </c>
      <c r="H26" s="27"/>
      <c r="I26" s="1"/>
      <c r="J26" s="48" t="s">
        <v>42</v>
      </c>
      <c r="K26" s="50">
        <f>J25/K25</f>
        <v>0.69565217391304346</v>
      </c>
      <c r="L26" s="1"/>
      <c r="M26" s="39" t="s">
        <v>43</v>
      </c>
      <c r="N26" s="51">
        <v>1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18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85</v>
      </c>
      <c r="D35" s="38">
        <v>11</v>
      </c>
      <c r="E35" s="27">
        <v>16</v>
      </c>
      <c r="F35" s="27">
        <v>2</v>
      </c>
      <c r="G35" s="27">
        <v>6</v>
      </c>
      <c r="H35" s="27"/>
      <c r="I35" s="27"/>
      <c r="J35" s="27">
        <v>3</v>
      </c>
      <c r="K35" s="27">
        <v>7</v>
      </c>
      <c r="L35" s="27">
        <v>1</v>
      </c>
      <c r="M35" s="27">
        <v>3</v>
      </c>
      <c r="N35" s="27">
        <f>SUM(L35:M35)</f>
        <v>4</v>
      </c>
      <c r="O35" s="27">
        <v>0</v>
      </c>
      <c r="P35" s="39">
        <v>0</v>
      </c>
      <c r="Q35" s="27">
        <v>2</v>
      </c>
      <c r="R35" s="27">
        <v>3</v>
      </c>
      <c r="S35" s="27">
        <v>0</v>
      </c>
      <c r="T35" s="27">
        <f>(H35*3)+((F35-H35)*2)+J35</f>
        <v>7</v>
      </c>
      <c r="U35" s="40">
        <f>IFERROR(((T35+Q35+N35-R35)+(O35*2))/E35,"")</f>
        <v>0.625</v>
      </c>
      <c r="V35" s="22">
        <v>437</v>
      </c>
      <c r="W35" s="22" t="s">
        <v>94</v>
      </c>
      <c r="X35" s="22" t="s">
        <v>95</v>
      </c>
      <c r="Y35" s="72">
        <v>2519</v>
      </c>
      <c r="Z35" s="41"/>
      <c r="AA35" s="1" t="s">
        <v>83</v>
      </c>
      <c r="AB35" s="28" t="s">
        <v>116</v>
      </c>
    </row>
    <row r="36" spans="1:28" x14ac:dyDescent="0.3">
      <c r="A36" s="1" t="s">
        <v>46</v>
      </c>
      <c r="B36" s="1" t="s">
        <v>71</v>
      </c>
      <c r="C36" s="27" t="s">
        <v>86</v>
      </c>
      <c r="D36" s="38">
        <v>30</v>
      </c>
      <c r="E36" s="27">
        <v>5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1" si="4">SUM(L36:M36)</f>
        <v>1</v>
      </c>
      <c r="O36" s="39">
        <v>0</v>
      </c>
      <c r="P36" s="39">
        <v>2</v>
      </c>
      <c r="Q36" s="39">
        <v>0</v>
      </c>
      <c r="R36" s="39">
        <v>3</v>
      </c>
      <c r="S36" s="39">
        <v>0</v>
      </c>
      <c r="T36" s="39">
        <f t="shared" ref="T36:T41" si="5">(H36*3)+((F36-H36)*2)+J36</f>
        <v>0</v>
      </c>
      <c r="U36" s="103">
        <f t="shared" ref="U36:U47" si="6">IFERROR(((T36+Q36+N36-R36)+(O36*2))/E36,"")</f>
        <v>-0.4</v>
      </c>
      <c r="V36" s="22">
        <v>437</v>
      </c>
      <c r="W36" s="22" t="s">
        <v>94</v>
      </c>
      <c r="X36" s="22" t="s">
        <v>95</v>
      </c>
      <c r="Y36" s="72">
        <v>2519</v>
      </c>
      <c r="Z36" s="41"/>
      <c r="AA36" s="1" t="s">
        <v>83</v>
      </c>
      <c r="AB36" s="28" t="s">
        <v>116</v>
      </c>
    </row>
    <row r="37" spans="1:28" x14ac:dyDescent="0.3">
      <c r="A37" s="1" t="s">
        <v>46</v>
      </c>
      <c r="B37" s="1" t="s">
        <v>71</v>
      </c>
      <c r="C37" s="27" t="s">
        <v>87</v>
      </c>
      <c r="D37" s="38">
        <v>22</v>
      </c>
      <c r="E37" s="27">
        <v>7</v>
      </c>
      <c r="F37" s="27">
        <v>2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1</v>
      </c>
      <c r="P37" s="39">
        <v>0</v>
      </c>
      <c r="Q37" s="39">
        <v>1</v>
      </c>
      <c r="R37" s="39">
        <v>2</v>
      </c>
      <c r="S37" s="39">
        <v>0</v>
      </c>
      <c r="T37" s="39">
        <f t="shared" si="5"/>
        <v>4</v>
      </c>
      <c r="U37" s="40">
        <f t="shared" si="6"/>
        <v>0.7142857142857143</v>
      </c>
      <c r="V37" s="22">
        <v>437</v>
      </c>
      <c r="W37" s="22" t="s">
        <v>94</v>
      </c>
      <c r="X37" s="22" t="s">
        <v>95</v>
      </c>
      <c r="Y37" s="72">
        <v>2519</v>
      </c>
      <c r="Z37" s="41"/>
      <c r="AA37" s="1" t="s">
        <v>83</v>
      </c>
      <c r="AB37" s="28" t="s">
        <v>116</v>
      </c>
    </row>
    <row r="38" spans="1:28" x14ac:dyDescent="0.3">
      <c r="A38" s="1" t="s">
        <v>46</v>
      </c>
      <c r="B38" s="1" t="s">
        <v>71</v>
      </c>
      <c r="C38" s="27" t="s">
        <v>117</v>
      </c>
      <c r="D38" s="38">
        <v>20</v>
      </c>
      <c r="E38" s="27">
        <v>15</v>
      </c>
      <c r="F38" s="27">
        <v>2</v>
      </c>
      <c r="G38" s="27">
        <v>6</v>
      </c>
      <c r="H38" s="27"/>
      <c r="I38" s="27"/>
      <c r="J38" s="27">
        <v>0</v>
      </c>
      <c r="K38" s="27">
        <v>2</v>
      </c>
      <c r="L38" s="27">
        <v>4</v>
      </c>
      <c r="M38" s="27">
        <v>1</v>
      </c>
      <c r="N38" s="27">
        <f t="shared" si="4"/>
        <v>5</v>
      </c>
      <c r="O38" s="39">
        <v>1</v>
      </c>
      <c r="P38" s="39">
        <v>1</v>
      </c>
      <c r="Q38" s="39">
        <v>0</v>
      </c>
      <c r="R38" s="39">
        <v>2</v>
      </c>
      <c r="S38" s="39">
        <v>0</v>
      </c>
      <c r="T38" s="39">
        <f t="shared" si="5"/>
        <v>4</v>
      </c>
      <c r="U38" s="40">
        <f t="shared" si="6"/>
        <v>0.6</v>
      </c>
      <c r="V38" s="22">
        <v>437</v>
      </c>
      <c r="W38" s="22" t="s">
        <v>94</v>
      </c>
      <c r="X38" s="22" t="s">
        <v>95</v>
      </c>
      <c r="Y38" s="72">
        <v>2519</v>
      </c>
      <c r="Z38" s="41"/>
      <c r="AA38" s="1" t="s">
        <v>83</v>
      </c>
      <c r="AB38" s="28" t="s">
        <v>116</v>
      </c>
    </row>
    <row r="39" spans="1:28" x14ac:dyDescent="0.3">
      <c r="A39" s="1" t="s">
        <v>46</v>
      </c>
      <c r="B39" s="1" t="s">
        <v>71</v>
      </c>
      <c r="C39" s="27" t="s">
        <v>100</v>
      </c>
      <c r="D39" s="38">
        <v>14</v>
      </c>
      <c r="E39" s="27">
        <v>27</v>
      </c>
      <c r="F39" s="27">
        <v>6</v>
      </c>
      <c r="G39" s="27">
        <v>15</v>
      </c>
      <c r="H39" s="27"/>
      <c r="I39" s="27"/>
      <c r="J39" s="27">
        <v>0</v>
      </c>
      <c r="K39" s="27">
        <v>0</v>
      </c>
      <c r="L39" s="27">
        <v>2</v>
      </c>
      <c r="M39" s="27">
        <v>3</v>
      </c>
      <c r="N39" s="27">
        <f t="shared" si="4"/>
        <v>5</v>
      </c>
      <c r="O39" s="39">
        <v>1</v>
      </c>
      <c r="P39" s="39">
        <v>1</v>
      </c>
      <c r="Q39" s="39">
        <v>2</v>
      </c>
      <c r="R39" s="39">
        <v>0</v>
      </c>
      <c r="S39" s="39">
        <v>1</v>
      </c>
      <c r="T39" s="39">
        <f t="shared" si="5"/>
        <v>12</v>
      </c>
      <c r="U39" s="40">
        <f t="shared" si="6"/>
        <v>0.77777777777777779</v>
      </c>
      <c r="V39" s="22">
        <v>437</v>
      </c>
      <c r="W39" s="22" t="s">
        <v>94</v>
      </c>
      <c r="X39" s="22" t="s">
        <v>95</v>
      </c>
      <c r="Y39" s="72">
        <v>2519</v>
      </c>
      <c r="Z39" s="41"/>
      <c r="AA39" s="1" t="s">
        <v>83</v>
      </c>
      <c r="AB39" s="28" t="s">
        <v>116</v>
      </c>
    </row>
    <row r="40" spans="1:28" x14ac:dyDescent="0.3">
      <c r="A40" s="1" t="s">
        <v>46</v>
      </c>
      <c r="B40" s="1" t="s">
        <v>71</v>
      </c>
      <c r="C40" s="27" t="s">
        <v>89</v>
      </c>
      <c r="D40" s="38">
        <v>32</v>
      </c>
      <c r="E40" s="27">
        <v>2</v>
      </c>
      <c r="F40" s="27">
        <v>0</v>
      </c>
      <c r="G40" s="27">
        <v>0</v>
      </c>
      <c r="H40" s="27"/>
      <c r="I40" s="27"/>
      <c r="J40" s="27">
        <v>2</v>
      </c>
      <c r="K40" s="27">
        <v>2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2</v>
      </c>
      <c r="U40" s="40">
        <f t="shared" si="6"/>
        <v>1</v>
      </c>
      <c r="V40" s="22">
        <v>437</v>
      </c>
      <c r="W40" s="22" t="s">
        <v>94</v>
      </c>
      <c r="X40" s="22" t="s">
        <v>95</v>
      </c>
      <c r="Y40" s="72">
        <v>2519</v>
      </c>
      <c r="Z40" s="41"/>
      <c r="AA40" s="1" t="s">
        <v>83</v>
      </c>
      <c r="AB40" s="28" t="s">
        <v>116</v>
      </c>
    </row>
    <row r="41" spans="1:28" x14ac:dyDescent="0.3">
      <c r="A41" s="1" t="s">
        <v>46</v>
      </c>
      <c r="B41" s="1" t="s">
        <v>71</v>
      </c>
      <c r="C41" s="27" t="s">
        <v>90</v>
      </c>
      <c r="D41" s="38">
        <v>42</v>
      </c>
      <c r="E41" s="27">
        <v>28</v>
      </c>
      <c r="F41" s="27">
        <v>6</v>
      </c>
      <c r="G41" s="27">
        <v>11</v>
      </c>
      <c r="H41" s="27"/>
      <c r="I41" s="27"/>
      <c r="J41" s="27">
        <v>2</v>
      </c>
      <c r="K41" s="27">
        <v>2</v>
      </c>
      <c r="L41" s="27">
        <v>2</v>
      </c>
      <c r="M41" s="27">
        <v>3</v>
      </c>
      <c r="N41" s="27">
        <f t="shared" si="4"/>
        <v>5</v>
      </c>
      <c r="O41" s="39">
        <v>1</v>
      </c>
      <c r="P41" s="39">
        <v>4</v>
      </c>
      <c r="Q41" s="39">
        <v>0</v>
      </c>
      <c r="R41" s="39">
        <v>3</v>
      </c>
      <c r="S41" s="39">
        <v>0</v>
      </c>
      <c r="T41" s="39">
        <f t="shared" si="5"/>
        <v>14</v>
      </c>
      <c r="U41" s="40">
        <f t="shared" si="6"/>
        <v>0.6428571428571429</v>
      </c>
      <c r="V41" s="22">
        <v>437</v>
      </c>
      <c r="W41" s="22" t="s">
        <v>94</v>
      </c>
      <c r="X41" s="22" t="s">
        <v>95</v>
      </c>
      <c r="Y41" s="72">
        <v>2519</v>
      </c>
      <c r="Z41" s="41"/>
      <c r="AA41" s="1" t="s">
        <v>83</v>
      </c>
      <c r="AB41" s="28" t="s">
        <v>116</v>
      </c>
    </row>
    <row r="42" spans="1:28" x14ac:dyDescent="0.3">
      <c r="A42" s="1" t="s">
        <v>46</v>
      </c>
      <c r="B42" s="1" t="s">
        <v>71</v>
      </c>
      <c r="C42" s="27" t="s">
        <v>91</v>
      </c>
      <c r="D42" s="38">
        <v>15</v>
      </c>
      <c r="E42" s="27">
        <v>39</v>
      </c>
      <c r="F42" s="27">
        <v>3</v>
      </c>
      <c r="G42" s="27">
        <v>9</v>
      </c>
      <c r="H42" s="27"/>
      <c r="I42" s="27"/>
      <c r="J42" s="27">
        <v>3</v>
      </c>
      <c r="K42" s="27">
        <v>4</v>
      </c>
      <c r="L42" s="27">
        <v>3</v>
      </c>
      <c r="M42" s="27">
        <v>3</v>
      </c>
      <c r="N42" s="27">
        <f>SUM(L42:M42)</f>
        <v>6</v>
      </c>
      <c r="O42" s="39">
        <v>9</v>
      </c>
      <c r="P42" s="39">
        <v>4</v>
      </c>
      <c r="Q42" s="39">
        <v>4</v>
      </c>
      <c r="R42" s="39">
        <v>4</v>
      </c>
      <c r="S42" s="39">
        <v>0</v>
      </c>
      <c r="T42" s="39">
        <f>(H42*3)+((F42-H42)*2)+J42</f>
        <v>9</v>
      </c>
      <c r="U42" s="40">
        <f t="shared" si="6"/>
        <v>0.84615384615384615</v>
      </c>
      <c r="V42" s="22">
        <v>437</v>
      </c>
      <c r="W42" s="22" t="s">
        <v>94</v>
      </c>
      <c r="X42" s="22" t="s">
        <v>95</v>
      </c>
      <c r="Y42" s="72">
        <v>2519</v>
      </c>
      <c r="Z42" s="41"/>
      <c r="AA42" s="1" t="s">
        <v>83</v>
      </c>
      <c r="AB42" s="28" t="s">
        <v>116</v>
      </c>
    </row>
    <row r="43" spans="1:28" x14ac:dyDescent="0.3">
      <c r="A43" s="1" t="s">
        <v>46</v>
      </c>
      <c r="B43" s="1" t="s">
        <v>71</v>
      </c>
      <c r="C43" s="27" t="s">
        <v>92</v>
      </c>
      <c r="D43" s="38">
        <v>10</v>
      </c>
      <c r="E43" s="27">
        <v>43</v>
      </c>
      <c r="F43" s="27">
        <v>8</v>
      </c>
      <c r="G43" s="27">
        <v>18</v>
      </c>
      <c r="H43" s="27"/>
      <c r="I43" s="27"/>
      <c r="J43" s="27">
        <v>3</v>
      </c>
      <c r="K43" s="27">
        <v>6</v>
      </c>
      <c r="L43" s="27">
        <v>1</v>
      </c>
      <c r="M43" s="27">
        <v>8</v>
      </c>
      <c r="N43" s="27">
        <f>SUM(L43:M43)</f>
        <v>9</v>
      </c>
      <c r="O43" s="39">
        <v>4</v>
      </c>
      <c r="P43" s="39">
        <v>5</v>
      </c>
      <c r="Q43" s="39">
        <v>4</v>
      </c>
      <c r="R43" s="39">
        <v>7</v>
      </c>
      <c r="S43" s="39">
        <v>0</v>
      </c>
      <c r="T43" s="39">
        <f>(H43*3)+((F43-H43)*2)+J43</f>
        <v>19</v>
      </c>
      <c r="U43" s="40">
        <f t="shared" si="6"/>
        <v>0.76744186046511631</v>
      </c>
      <c r="V43" s="22">
        <v>437</v>
      </c>
      <c r="W43" s="22" t="s">
        <v>94</v>
      </c>
      <c r="X43" s="22" t="s">
        <v>95</v>
      </c>
      <c r="Y43" s="72">
        <v>2519</v>
      </c>
      <c r="Z43" s="41"/>
      <c r="AA43" s="1" t="s">
        <v>83</v>
      </c>
      <c r="AB43" s="28" t="s">
        <v>116</v>
      </c>
    </row>
    <row r="44" spans="1:28" x14ac:dyDescent="0.3">
      <c r="A44" s="1" t="s">
        <v>46</v>
      </c>
      <c r="B44" s="1" t="s">
        <v>71</v>
      </c>
      <c r="C44" s="27" t="s">
        <v>101</v>
      </c>
      <c r="D44" s="38">
        <v>33</v>
      </c>
      <c r="E44" s="27">
        <v>5</v>
      </c>
      <c r="F44" s="27">
        <v>1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2</v>
      </c>
      <c r="Q44" s="39">
        <v>0</v>
      </c>
      <c r="R44" s="39">
        <v>0</v>
      </c>
      <c r="S44" s="39">
        <v>0</v>
      </c>
      <c r="T44" s="39">
        <f>(H44*3)+((F44-H44)*2)+J44</f>
        <v>2</v>
      </c>
      <c r="U44" s="40">
        <f t="shared" si="6"/>
        <v>0.4</v>
      </c>
      <c r="V44" s="22">
        <v>437</v>
      </c>
      <c r="W44" s="22" t="s">
        <v>94</v>
      </c>
      <c r="X44" s="22" t="s">
        <v>95</v>
      </c>
      <c r="Y44" s="72">
        <v>2519</v>
      </c>
      <c r="Z44" s="41"/>
      <c r="AA44" s="1" t="s">
        <v>83</v>
      </c>
      <c r="AB44" s="28" t="s">
        <v>116</v>
      </c>
    </row>
    <row r="45" spans="1:28" x14ac:dyDescent="0.3">
      <c r="A45" s="1" t="s">
        <v>46</v>
      </c>
      <c r="B45" s="1" t="s">
        <v>71</v>
      </c>
      <c r="C45" s="27" t="s">
        <v>125</v>
      </c>
      <c r="D45" s="38">
        <v>24</v>
      </c>
      <c r="E45" s="27" t="s">
        <v>502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437</v>
      </c>
      <c r="W45" s="22" t="s">
        <v>94</v>
      </c>
      <c r="X45" s="22" t="s">
        <v>95</v>
      </c>
      <c r="Y45" s="72">
        <v>2519</v>
      </c>
      <c r="Z45" s="41"/>
      <c r="AA45" s="1" t="s">
        <v>83</v>
      </c>
      <c r="AB45" s="28" t="s">
        <v>116</v>
      </c>
    </row>
    <row r="46" spans="1:28" x14ac:dyDescent="0.3">
      <c r="A46" s="1" t="s">
        <v>46</v>
      </c>
      <c r="B46" s="1" t="s">
        <v>71</v>
      </c>
      <c r="C46" s="27" t="s">
        <v>93</v>
      </c>
      <c r="D46" s="38">
        <v>35</v>
      </c>
      <c r="E46" s="27">
        <v>25</v>
      </c>
      <c r="F46" s="27">
        <v>1</v>
      </c>
      <c r="G46" s="27">
        <v>3</v>
      </c>
      <c r="H46" s="27"/>
      <c r="I46" s="27"/>
      <c r="J46" s="27">
        <v>0</v>
      </c>
      <c r="K46" s="27">
        <v>0</v>
      </c>
      <c r="L46" s="27">
        <v>1</v>
      </c>
      <c r="M46" s="27">
        <v>1</v>
      </c>
      <c r="N46" s="27">
        <f>SUM(L46:M46)</f>
        <v>2</v>
      </c>
      <c r="O46" s="39">
        <v>0</v>
      </c>
      <c r="P46" s="39">
        <v>3</v>
      </c>
      <c r="Q46" s="39">
        <v>2</v>
      </c>
      <c r="R46" s="39">
        <v>1</v>
      </c>
      <c r="S46" s="39">
        <v>1</v>
      </c>
      <c r="T46" s="39">
        <f>(H46*3)+((F46-H46)*2)+J46</f>
        <v>2</v>
      </c>
      <c r="U46" s="40">
        <f t="shared" si="6"/>
        <v>0.2</v>
      </c>
      <c r="V46" s="22">
        <v>437</v>
      </c>
      <c r="W46" s="22" t="s">
        <v>94</v>
      </c>
      <c r="X46" s="22" t="s">
        <v>95</v>
      </c>
      <c r="Y46" s="72">
        <v>2519</v>
      </c>
      <c r="Z46" s="41"/>
      <c r="AA46" s="1" t="s">
        <v>83</v>
      </c>
      <c r="AB46" s="28" t="s">
        <v>116</v>
      </c>
    </row>
    <row r="47" spans="1:28" x14ac:dyDescent="0.3">
      <c r="A47" s="1" t="s">
        <v>46</v>
      </c>
      <c r="B47" s="1" t="s">
        <v>71</v>
      </c>
      <c r="C47" s="27" t="s">
        <v>102</v>
      </c>
      <c r="D47" s="38">
        <v>40</v>
      </c>
      <c r="E47" s="27">
        <v>28</v>
      </c>
      <c r="F47" s="27">
        <v>6</v>
      </c>
      <c r="G47" s="27">
        <v>11</v>
      </c>
      <c r="H47" s="27"/>
      <c r="I47" s="27"/>
      <c r="J47" s="27">
        <v>1</v>
      </c>
      <c r="K47" s="27">
        <v>1</v>
      </c>
      <c r="L47" s="27">
        <v>0</v>
      </c>
      <c r="M47" s="27">
        <v>2</v>
      </c>
      <c r="N47" s="27">
        <f>SUM(L47:M47)</f>
        <v>2</v>
      </c>
      <c r="O47" s="39">
        <v>0</v>
      </c>
      <c r="P47" s="39">
        <v>5</v>
      </c>
      <c r="Q47" s="39">
        <v>1</v>
      </c>
      <c r="R47" s="39">
        <v>3</v>
      </c>
      <c r="S47" s="39">
        <v>0</v>
      </c>
      <c r="T47" s="39">
        <f>(H47*3)+((F47-H47)*2)+J47</f>
        <v>13</v>
      </c>
      <c r="U47" s="40">
        <f t="shared" si="6"/>
        <v>0.4642857142857143</v>
      </c>
      <c r="V47" s="22">
        <v>437</v>
      </c>
      <c r="W47" s="22" t="s">
        <v>94</v>
      </c>
      <c r="X47" s="22" t="s">
        <v>95</v>
      </c>
      <c r="Y47" s="72">
        <v>2519</v>
      </c>
      <c r="Z47" s="41"/>
      <c r="AA47" s="1" t="s">
        <v>83</v>
      </c>
      <c r="AB47" s="28" t="s">
        <v>116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37</v>
      </c>
      <c r="G48" s="44">
        <f t="shared" si="7"/>
        <v>83</v>
      </c>
      <c r="H48" s="44">
        <f t="shared" si="7"/>
        <v>0</v>
      </c>
      <c r="I48" s="44">
        <f t="shared" si="7"/>
        <v>0</v>
      </c>
      <c r="J48" s="44">
        <f t="shared" si="7"/>
        <v>14</v>
      </c>
      <c r="K48" s="44">
        <f t="shared" si="7"/>
        <v>24</v>
      </c>
      <c r="L48" s="44">
        <f t="shared" si="7"/>
        <v>14</v>
      </c>
      <c r="M48" s="44">
        <f t="shared" si="7"/>
        <v>25</v>
      </c>
      <c r="N48" s="44">
        <f t="shared" si="7"/>
        <v>39</v>
      </c>
      <c r="O48" s="44">
        <f t="shared" si="7"/>
        <v>17</v>
      </c>
      <c r="P48" s="44">
        <f t="shared" si="7"/>
        <v>27</v>
      </c>
      <c r="Q48" s="44">
        <f t="shared" si="7"/>
        <v>16</v>
      </c>
      <c r="R48" s="44">
        <f t="shared" si="7"/>
        <v>28</v>
      </c>
      <c r="S48" s="44">
        <f t="shared" si="7"/>
        <v>2</v>
      </c>
      <c r="T48" s="44">
        <f t="shared" si="7"/>
        <v>88</v>
      </c>
      <c r="U48" s="45">
        <f>((T48+Q48+N48-R48)+(O48*2))/E48</f>
        <v>0.62083333333333335</v>
      </c>
      <c r="V48" s="46">
        <v>437</v>
      </c>
      <c r="W48" s="46" t="s">
        <v>94</v>
      </c>
      <c r="X48" s="46" t="s">
        <v>95</v>
      </c>
      <c r="Y48" s="73">
        <v>2519</v>
      </c>
      <c r="Z48" s="47"/>
      <c r="AA48" s="43" t="s">
        <v>83</v>
      </c>
      <c r="AB48" s="75" t="s">
        <v>116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0.44578313253012047</v>
      </c>
      <c r="H49" s="27"/>
      <c r="I49" s="1"/>
      <c r="J49" s="48" t="s">
        <v>42</v>
      </c>
      <c r="K49" s="50">
        <f>J48/K48</f>
        <v>0.58333333333333337</v>
      </c>
      <c r="L49" s="1"/>
      <c r="M49" s="39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BA53-46B6-4A0C-96CC-1A7A11E4148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431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103</v>
      </c>
      <c r="D4" s="7" t="s">
        <v>5</v>
      </c>
      <c r="E4" s="8"/>
      <c r="F4" s="5"/>
      <c r="G4" s="1"/>
      <c r="J4" s="15" t="s">
        <v>269</v>
      </c>
      <c r="K4" s="16" t="s">
        <v>45</v>
      </c>
      <c r="L4" s="17"/>
      <c r="M4" s="18"/>
      <c r="N4" s="19">
        <v>28</v>
      </c>
      <c r="O4" s="19">
        <v>27</v>
      </c>
      <c r="P4" s="19">
        <v>32</v>
      </c>
      <c r="Q4" s="19">
        <v>31</v>
      </c>
      <c r="R4" s="67"/>
      <c r="S4" s="21">
        <f>SUM(N4:R4)</f>
        <v>118</v>
      </c>
      <c r="T4" s="22">
        <v>441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270</v>
      </c>
      <c r="K5" s="16" t="s">
        <v>74</v>
      </c>
      <c r="L5" s="17"/>
      <c r="M5" s="18"/>
      <c r="N5" s="19">
        <v>30</v>
      </c>
      <c r="O5" s="19">
        <v>25</v>
      </c>
      <c r="P5" s="19">
        <v>27</v>
      </c>
      <c r="Q5" s="19">
        <v>20</v>
      </c>
      <c r="R5" s="20"/>
      <c r="S5" s="21">
        <f>SUM(N5:R5)</f>
        <v>102</v>
      </c>
      <c r="T5" s="22">
        <v>441</v>
      </c>
      <c r="U5" s="1"/>
      <c r="V5" s="1"/>
      <c r="W5" s="1"/>
    </row>
    <row r="6" spans="1:28" x14ac:dyDescent="0.3">
      <c r="C6" s="63">
        <v>1015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441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21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34</v>
      </c>
      <c r="E13" s="27">
        <v>20</v>
      </c>
      <c r="F13" s="27">
        <v>7</v>
      </c>
      <c r="G13" s="27">
        <v>15</v>
      </c>
      <c r="H13" s="27"/>
      <c r="I13" s="27"/>
      <c r="J13" s="27">
        <v>1</v>
      </c>
      <c r="K13" s="27">
        <v>3</v>
      </c>
      <c r="L13" s="90"/>
      <c r="M13" s="27">
        <v>7</v>
      </c>
      <c r="N13" s="27">
        <f>SUM(L13:M13)</f>
        <v>7</v>
      </c>
      <c r="O13" s="27">
        <v>0</v>
      </c>
      <c r="P13" s="39">
        <v>2</v>
      </c>
      <c r="Q13" s="90"/>
      <c r="R13" s="90"/>
      <c r="S13" s="27">
        <v>1</v>
      </c>
      <c r="T13" s="27">
        <f>(H13*3)+((F13-H13)*2)+J13</f>
        <v>15</v>
      </c>
      <c r="U13" s="40">
        <f>IFERROR(((T13+Q13+N13-R13)+(O13*2))/E13,"")</f>
        <v>1.1000000000000001</v>
      </c>
      <c r="V13" s="22">
        <v>441</v>
      </c>
      <c r="W13" s="22" t="s">
        <v>94</v>
      </c>
      <c r="X13" s="22" t="s">
        <v>95</v>
      </c>
      <c r="Y13" s="72">
        <v>1015</v>
      </c>
      <c r="Z13" s="41"/>
      <c r="AA13" s="1" t="s">
        <v>96</v>
      </c>
      <c r="AB13" s="28" t="s">
        <v>271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43</v>
      </c>
      <c r="F14" s="27">
        <v>6</v>
      </c>
      <c r="G14" s="27">
        <v>11</v>
      </c>
      <c r="H14" s="27"/>
      <c r="I14" s="27"/>
      <c r="J14" s="27">
        <v>5</v>
      </c>
      <c r="K14" s="27">
        <v>6</v>
      </c>
      <c r="L14" s="90"/>
      <c r="M14" s="27">
        <v>8</v>
      </c>
      <c r="N14" s="27">
        <f t="shared" ref="N14:N18" si="0">SUM(L14:M14)</f>
        <v>8</v>
      </c>
      <c r="O14" s="39">
        <v>6</v>
      </c>
      <c r="P14" s="39">
        <v>5</v>
      </c>
      <c r="Q14" s="91"/>
      <c r="R14" s="91"/>
      <c r="S14" s="91"/>
      <c r="T14" s="39">
        <f t="shared" ref="T14:T18" si="1">(H14*3)+((F14-H14)*2)+J14</f>
        <v>17</v>
      </c>
      <c r="U14" s="40">
        <f t="shared" ref="U14:U24" si="2">IFERROR(((T14+Q14+N14-R14)+(O14*2))/E14,"")</f>
        <v>0.86046511627906974</v>
      </c>
      <c r="V14" s="22">
        <v>441</v>
      </c>
      <c r="W14" s="22" t="s">
        <v>94</v>
      </c>
      <c r="X14" s="22" t="s">
        <v>95</v>
      </c>
      <c r="Y14" s="72">
        <v>1015</v>
      </c>
      <c r="Z14" s="41"/>
      <c r="AA14" s="1" t="s">
        <v>96</v>
      </c>
      <c r="AB14" s="28" t="s">
        <v>271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32</v>
      </c>
      <c r="E15" s="27">
        <v>18</v>
      </c>
      <c r="F15" s="27">
        <v>4</v>
      </c>
      <c r="G15" s="27">
        <v>9</v>
      </c>
      <c r="H15" s="27"/>
      <c r="I15" s="27"/>
      <c r="J15" s="27">
        <v>3</v>
      </c>
      <c r="K15" s="27">
        <v>4</v>
      </c>
      <c r="L15" s="90"/>
      <c r="M15" s="27">
        <v>1</v>
      </c>
      <c r="N15" s="27">
        <f t="shared" si="0"/>
        <v>1</v>
      </c>
      <c r="O15" s="39">
        <v>4</v>
      </c>
      <c r="P15" s="39">
        <v>4</v>
      </c>
      <c r="Q15" s="39">
        <v>3</v>
      </c>
      <c r="R15" s="91"/>
      <c r="S15" s="91"/>
      <c r="T15" s="39">
        <f t="shared" si="1"/>
        <v>11</v>
      </c>
      <c r="U15" s="40">
        <f t="shared" si="2"/>
        <v>1.2777777777777777</v>
      </c>
      <c r="V15" s="22">
        <v>441</v>
      </c>
      <c r="W15" s="22" t="s">
        <v>94</v>
      </c>
      <c r="X15" s="22" t="s">
        <v>95</v>
      </c>
      <c r="Y15" s="72">
        <v>1015</v>
      </c>
      <c r="Z15" s="41"/>
      <c r="AA15" s="1" t="s">
        <v>96</v>
      </c>
      <c r="AB15" s="28" t="s">
        <v>271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14</v>
      </c>
      <c r="E16" s="27">
        <v>5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90"/>
      <c r="M16" s="27">
        <v>1</v>
      </c>
      <c r="N16" s="27">
        <f t="shared" si="0"/>
        <v>1</v>
      </c>
      <c r="O16" s="39">
        <v>0</v>
      </c>
      <c r="P16" s="39">
        <v>0</v>
      </c>
      <c r="Q16" s="91"/>
      <c r="R16" s="91"/>
      <c r="S16" s="91"/>
      <c r="T16" s="39">
        <f t="shared" si="1"/>
        <v>0</v>
      </c>
      <c r="U16" s="40">
        <f t="shared" si="2"/>
        <v>0.2</v>
      </c>
      <c r="V16" s="22">
        <v>441</v>
      </c>
      <c r="W16" s="22" t="s">
        <v>94</v>
      </c>
      <c r="X16" s="22" t="s">
        <v>95</v>
      </c>
      <c r="Y16" s="72">
        <v>1015</v>
      </c>
      <c r="Z16" s="41"/>
      <c r="AA16" s="1" t="s">
        <v>96</v>
      </c>
      <c r="AB16" s="28" t="s">
        <v>271</v>
      </c>
    </row>
    <row r="17" spans="1:28" x14ac:dyDescent="0.3">
      <c r="A17" s="1" t="s">
        <v>73</v>
      </c>
      <c r="B17" s="1" t="s">
        <v>46</v>
      </c>
      <c r="C17" s="27" t="s">
        <v>51</v>
      </c>
      <c r="D17" s="38">
        <v>30</v>
      </c>
      <c r="E17" s="27">
        <v>1</v>
      </c>
      <c r="F17" s="27">
        <v>0</v>
      </c>
      <c r="G17" s="27">
        <v>0</v>
      </c>
      <c r="H17" s="27"/>
      <c r="I17" s="27"/>
      <c r="J17" s="27">
        <v>1</v>
      </c>
      <c r="K17" s="27">
        <v>3</v>
      </c>
      <c r="L17" s="90"/>
      <c r="M17" s="27">
        <v>0</v>
      </c>
      <c r="N17" s="27">
        <f t="shared" si="0"/>
        <v>0</v>
      </c>
      <c r="O17" s="39">
        <v>0</v>
      </c>
      <c r="P17" s="39">
        <v>0</v>
      </c>
      <c r="Q17" s="91"/>
      <c r="R17" s="91"/>
      <c r="S17" s="91"/>
      <c r="T17" s="39">
        <f t="shared" si="1"/>
        <v>1</v>
      </c>
      <c r="U17" s="40">
        <f t="shared" si="2"/>
        <v>1</v>
      </c>
      <c r="V17" s="22">
        <v>441</v>
      </c>
      <c r="W17" s="22" t="s">
        <v>94</v>
      </c>
      <c r="X17" s="22" t="s">
        <v>95</v>
      </c>
      <c r="Y17" s="72">
        <v>1015</v>
      </c>
      <c r="Z17" s="41"/>
      <c r="AA17" s="1" t="s">
        <v>96</v>
      </c>
      <c r="AB17" s="28" t="s">
        <v>271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50</v>
      </c>
      <c r="E18" s="27">
        <v>31</v>
      </c>
      <c r="F18" s="27">
        <v>5</v>
      </c>
      <c r="G18" s="27">
        <v>12</v>
      </c>
      <c r="H18" s="27"/>
      <c r="I18" s="27"/>
      <c r="J18" s="27">
        <v>0</v>
      </c>
      <c r="K18" s="27">
        <v>0</v>
      </c>
      <c r="L18" s="90"/>
      <c r="M18" s="27">
        <v>9</v>
      </c>
      <c r="N18" s="27">
        <f t="shared" si="0"/>
        <v>9</v>
      </c>
      <c r="O18" s="39">
        <v>0</v>
      </c>
      <c r="P18" s="39">
        <v>4</v>
      </c>
      <c r="Q18" s="91"/>
      <c r="R18" s="91"/>
      <c r="S18" s="39">
        <v>3</v>
      </c>
      <c r="T18" s="39">
        <f t="shared" si="1"/>
        <v>10</v>
      </c>
      <c r="U18" s="40">
        <f t="shared" si="2"/>
        <v>0.61290322580645162</v>
      </c>
      <c r="V18" s="22">
        <v>441</v>
      </c>
      <c r="W18" s="22" t="s">
        <v>94</v>
      </c>
      <c r="X18" s="22" t="s">
        <v>95</v>
      </c>
      <c r="Y18" s="72">
        <v>1015</v>
      </c>
      <c r="Z18" s="41"/>
      <c r="AA18" s="1" t="s">
        <v>96</v>
      </c>
      <c r="AB18" s="28" t="s">
        <v>271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20</v>
      </c>
      <c r="E19" s="27">
        <v>2</v>
      </c>
      <c r="F19" s="27">
        <v>0</v>
      </c>
      <c r="G19" s="27">
        <v>0</v>
      </c>
      <c r="H19" s="27"/>
      <c r="I19" s="27"/>
      <c r="J19" s="27">
        <v>1</v>
      </c>
      <c r="K19" s="27">
        <v>2</v>
      </c>
      <c r="L19" s="90"/>
      <c r="M19" s="27">
        <v>1</v>
      </c>
      <c r="N19" s="27">
        <f t="shared" ref="N19:N24" si="3">SUM(L19:M19)</f>
        <v>1</v>
      </c>
      <c r="O19" s="39">
        <v>0</v>
      </c>
      <c r="P19" s="39">
        <v>1</v>
      </c>
      <c r="Q19" s="91"/>
      <c r="R19" s="91"/>
      <c r="S19" s="91"/>
      <c r="T19" s="39">
        <f t="shared" ref="T19:T24" si="4">(H19*3)+((F19-H19)*2)+J19</f>
        <v>1</v>
      </c>
      <c r="U19" s="40">
        <f t="shared" si="2"/>
        <v>1</v>
      </c>
      <c r="V19" s="22">
        <v>441</v>
      </c>
      <c r="W19" s="22" t="s">
        <v>94</v>
      </c>
      <c r="X19" s="22" t="s">
        <v>95</v>
      </c>
      <c r="Y19" s="72">
        <v>1015</v>
      </c>
      <c r="Z19" s="41"/>
      <c r="AA19" s="1" t="s">
        <v>96</v>
      </c>
      <c r="AB19" s="28" t="s">
        <v>271</v>
      </c>
    </row>
    <row r="20" spans="1:28" x14ac:dyDescent="0.3">
      <c r="A20" s="1" t="s">
        <v>73</v>
      </c>
      <c r="B20" s="1" t="s">
        <v>46</v>
      </c>
      <c r="C20" s="27" t="s">
        <v>123</v>
      </c>
      <c r="D20" s="92"/>
      <c r="E20" s="27">
        <v>6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90"/>
      <c r="M20" s="27">
        <v>1</v>
      </c>
      <c r="N20" s="27">
        <f t="shared" si="3"/>
        <v>1</v>
      </c>
      <c r="O20" s="39">
        <v>0</v>
      </c>
      <c r="P20" s="39">
        <v>0</v>
      </c>
      <c r="Q20" s="91"/>
      <c r="R20" s="91"/>
      <c r="S20" s="91"/>
      <c r="T20" s="39">
        <f t="shared" si="4"/>
        <v>0</v>
      </c>
      <c r="U20" s="40">
        <f t="shared" si="2"/>
        <v>0.16666666666666666</v>
      </c>
      <c r="V20" s="22">
        <v>441</v>
      </c>
      <c r="W20" s="22" t="s">
        <v>94</v>
      </c>
      <c r="X20" s="22" t="s">
        <v>95</v>
      </c>
      <c r="Y20" s="72">
        <v>1015</v>
      </c>
      <c r="Z20" s="41"/>
      <c r="AA20" s="1" t="s">
        <v>96</v>
      </c>
      <c r="AB20" s="28" t="s">
        <v>271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24</v>
      </c>
      <c r="E21" s="27">
        <v>30</v>
      </c>
      <c r="F21" s="27">
        <v>3</v>
      </c>
      <c r="G21" s="27">
        <v>5</v>
      </c>
      <c r="H21" s="27"/>
      <c r="I21" s="27"/>
      <c r="J21" s="27">
        <v>8</v>
      </c>
      <c r="K21" s="27">
        <v>16</v>
      </c>
      <c r="L21" s="90"/>
      <c r="M21" s="27">
        <v>8</v>
      </c>
      <c r="N21" s="27">
        <f t="shared" si="3"/>
        <v>8</v>
      </c>
      <c r="O21" s="39">
        <v>2</v>
      </c>
      <c r="P21" s="39">
        <v>0</v>
      </c>
      <c r="Q21" s="91"/>
      <c r="R21" s="39">
        <v>5</v>
      </c>
      <c r="S21" s="91"/>
      <c r="T21" s="39">
        <f t="shared" si="4"/>
        <v>14</v>
      </c>
      <c r="U21" s="40">
        <f t="shared" si="2"/>
        <v>0.7</v>
      </c>
      <c r="V21" s="22">
        <v>441</v>
      </c>
      <c r="W21" s="22" t="s">
        <v>94</v>
      </c>
      <c r="X21" s="22" t="s">
        <v>95</v>
      </c>
      <c r="Y21" s="72">
        <v>1015</v>
      </c>
      <c r="Z21" s="41"/>
      <c r="AA21" s="1" t="s">
        <v>96</v>
      </c>
      <c r="AB21" s="28" t="s">
        <v>271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40</v>
      </c>
      <c r="E22" s="27">
        <v>40</v>
      </c>
      <c r="F22" s="27">
        <v>14</v>
      </c>
      <c r="G22" s="27">
        <v>21</v>
      </c>
      <c r="H22" s="27"/>
      <c r="I22" s="27"/>
      <c r="J22" s="27">
        <v>7</v>
      </c>
      <c r="K22" s="27">
        <v>10</v>
      </c>
      <c r="L22" s="90"/>
      <c r="M22" s="27">
        <v>9</v>
      </c>
      <c r="N22" s="27">
        <f t="shared" si="3"/>
        <v>9</v>
      </c>
      <c r="O22" s="39">
        <v>1</v>
      </c>
      <c r="P22" s="39">
        <v>1</v>
      </c>
      <c r="Q22" s="91"/>
      <c r="R22" s="91"/>
      <c r="S22" s="91"/>
      <c r="T22" s="39">
        <f t="shared" si="4"/>
        <v>35</v>
      </c>
      <c r="U22" s="40">
        <f t="shared" si="2"/>
        <v>1.1499999999999999</v>
      </c>
      <c r="V22" s="22">
        <v>441</v>
      </c>
      <c r="W22" s="22" t="s">
        <v>94</v>
      </c>
      <c r="X22" s="22" t="s">
        <v>95</v>
      </c>
      <c r="Y22" s="72">
        <v>1015</v>
      </c>
      <c r="Z22" s="41"/>
      <c r="AA22" s="1" t="s">
        <v>96</v>
      </c>
      <c r="AB22" s="28" t="s">
        <v>271</v>
      </c>
    </row>
    <row r="23" spans="1:28" x14ac:dyDescent="0.3">
      <c r="A23" s="1" t="s">
        <v>73</v>
      </c>
      <c r="B23" s="1" t="s">
        <v>46</v>
      </c>
      <c r="C23" s="27" t="s">
        <v>57</v>
      </c>
      <c r="D23" s="38">
        <v>22</v>
      </c>
      <c r="E23" s="27">
        <v>24</v>
      </c>
      <c r="F23" s="27">
        <v>5</v>
      </c>
      <c r="G23" s="27">
        <v>11</v>
      </c>
      <c r="H23" s="27"/>
      <c r="I23" s="27"/>
      <c r="J23" s="27">
        <v>0</v>
      </c>
      <c r="K23" s="27">
        <v>2</v>
      </c>
      <c r="L23" s="90"/>
      <c r="M23" s="27">
        <v>1</v>
      </c>
      <c r="N23" s="27">
        <f t="shared" si="3"/>
        <v>1</v>
      </c>
      <c r="O23" s="39">
        <v>4</v>
      </c>
      <c r="P23" s="39">
        <v>1</v>
      </c>
      <c r="Q23" s="91"/>
      <c r="R23" s="91"/>
      <c r="S23" s="91"/>
      <c r="T23" s="39">
        <f t="shared" si="4"/>
        <v>10</v>
      </c>
      <c r="U23" s="40">
        <f t="shared" si="2"/>
        <v>0.79166666666666663</v>
      </c>
      <c r="V23" s="22">
        <v>441</v>
      </c>
      <c r="W23" s="22" t="s">
        <v>94</v>
      </c>
      <c r="X23" s="22" t="s">
        <v>95</v>
      </c>
      <c r="Y23" s="72">
        <v>1015</v>
      </c>
      <c r="Z23" s="41"/>
      <c r="AA23" s="1" t="s">
        <v>96</v>
      </c>
      <c r="AB23" s="28" t="s">
        <v>271</v>
      </c>
    </row>
    <row r="24" spans="1:28" x14ac:dyDescent="0.3">
      <c r="A24" s="1" t="s">
        <v>73</v>
      </c>
      <c r="B24" s="1" t="s">
        <v>46</v>
      </c>
      <c r="C24" s="27" t="s">
        <v>58</v>
      </c>
      <c r="D24" s="38">
        <v>42</v>
      </c>
      <c r="E24" s="27">
        <v>20</v>
      </c>
      <c r="F24" s="27">
        <v>1</v>
      </c>
      <c r="G24" s="27">
        <v>3</v>
      </c>
      <c r="H24" s="27"/>
      <c r="I24" s="27"/>
      <c r="J24" s="27">
        <v>2</v>
      </c>
      <c r="K24" s="27">
        <v>5</v>
      </c>
      <c r="L24" s="90"/>
      <c r="M24" s="27">
        <v>3</v>
      </c>
      <c r="N24" s="27">
        <f t="shared" si="3"/>
        <v>3</v>
      </c>
      <c r="O24" s="39">
        <v>1</v>
      </c>
      <c r="P24" s="39">
        <v>0</v>
      </c>
      <c r="Q24" s="91"/>
      <c r="R24" s="91"/>
      <c r="S24" s="91"/>
      <c r="T24" s="39">
        <f t="shared" si="4"/>
        <v>4</v>
      </c>
      <c r="U24" s="40">
        <f t="shared" si="2"/>
        <v>0.45</v>
      </c>
      <c r="V24" s="22">
        <v>441</v>
      </c>
      <c r="W24" s="22" t="s">
        <v>94</v>
      </c>
      <c r="X24" s="22" t="s">
        <v>95</v>
      </c>
      <c r="Y24" s="72">
        <v>1015</v>
      </c>
      <c r="Z24" s="41"/>
      <c r="AA24" s="1" t="s">
        <v>96</v>
      </c>
      <c r="AB24" s="28" t="s">
        <v>271</v>
      </c>
    </row>
    <row r="25" spans="1:28" x14ac:dyDescent="0.3">
      <c r="A25" s="1" t="s">
        <v>73</v>
      </c>
      <c r="B25" s="1" t="s">
        <v>46</v>
      </c>
      <c r="C25" s="55" t="s">
        <v>39</v>
      </c>
      <c r="D25" s="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55">
        <v>5</v>
      </c>
      <c r="R25" s="55">
        <v>15</v>
      </c>
      <c r="S25" s="42"/>
      <c r="T25" s="42"/>
      <c r="U25" s="40" t="str">
        <f t="shared" ref="U25" si="5">_xlfn.IFNA("",((T25+Q25+N25-R25)+(O25*2))/E25)</f>
        <v/>
      </c>
      <c r="V25" s="22">
        <v>441</v>
      </c>
      <c r="W25" s="22" t="s">
        <v>94</v>
      </c>
      <c r="X25" s="22" t="s">
        <v>95</v>
      </c>
      <c r="Y25" s="72">
        <v>1015</v>
      </c>
      <c r="Z25" s="41"/>
      <c r="AA25" s="1" t="s">
        <v>96</v>
      </c>
      <c r="AB25" s="28" t="s">
        <v>271</v>
      </c>
    </row>
    <row r="26" spans="1:28" x14ac:dyDescent="0.3">
      <c r="A26" s="43" t="s">
        <v>73</v>
      </c>
      <c r="B26" s="43" t="s">
        <v>46</v>
      </c>
      <c r="C26" s="44" t="s">
        <v>40</v>
      </c>
      <c r="D26" s="43"/>
      <c r="E26" s="44">
        <f t="shared" ref="E26:T26" si="6">SUM(E13:E25)</f>
        <v>240</v>
      </c>
      <c r="F26" s="44">
        <f t="shared" si="6"/>
        <v>45</v>
      </c>
      <c r="G26" s="44">
        <f t="shared" si="6"/>
        <v>87</v>
      </c>
      <c r="H26" s="44">
        <f t="shared" si="6"/>
        <v>0</v>
      </c>
      <c r="I26" s="44">
        <f t="shared" si="6"/>
        <v>0</v>
      </c>
      <c r="J26" s="44">
        <f t="shared" si="6"/>
        <v>28</v>
      </c>
      <c r="K26" s="44">
        <f t="shared" si="6"/>
        <v>51</v>
      </c>
      <c r="L26" s="44">
        <f t="shared" si="6"/>
        <v>0</v>
      </c>
      <c r="M26" s="44">
        <f t="shared" si="6"/>
        <v>49</v>
      </c>
      <c r="N26" s="44">
        <f t="shared" si="6"/>
        <v>49</v>
      </c>
      <c r="O26" s="44">
        <f t="shared" si="6"/>
        <v>18</v>
      </c>
      <c r="P26" s="44">
        <f t="shared" si="6"/>
        <v>18</v>
      </c>
      <c r="Q26" s="44">
        <f t="shared" si="6"/>
        <v>8</v>
      </c>
      <c r="R26" s="44">
        <f t="shared" si="6"/>
        <v>20</v>
      </c>
      <c r="S26" s="44">
        <f t="shared" si="6"/>
        <v>4</v>
      </c>
      <c r="T26" s="44">
        <f t="shared" si="6"/>
        <v>118</v>
      </c>
      <c r="U26" s="45">
        <f>((T26+Q26+N26-R26)+(O26*2))/E26</f>
        <v>0.79583333333333328</v>
      </c>
      <c r="V26" s="46">
        <v>441</v>
      </c>
      <c r="W26" s="46" t="s">
        <v>94</v>
      </c>
      <c r="X26" s="46" t="s">
        <v>95</v>
      </c>
      <c r="Y26" s="73">
        <v>1015</v>
      </c>
      <c r="Z26" s="47"/>
      <c r="AA26" s="43" t="s">
        <v>96</v>
      </c>
      <c r="AB26" s="75" t="s">
        <v>271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0.51724137931034486</v>
      </c>
      <c r="H27" s="27"/>
      <c r="I27" s="1"/>
      <c r="J27" s="48" t="s">
        <v>42</v>
      </c>
      <c r="K27" s="50">
        <f>J26/K26</f>
        <v>0.5490196078431373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178</v>
      </c>
      <c r="D35" s="38">
        <v>32</v>
      </c>
      <c r="E35" s="27">
        <v>36</v>
      </c>
      <c r="F35" s="27">
        <v>14</v>
      </c>
      <c r="G35" s="27">
        <v>27</v>
      </c>
      <c r="H35" s="27"/>
      <c r="I35" s="27"/>
      <c r="J35" s="27">
        <v>4</v>
      </c>
      <c r="K35" s="27">
        <v>6</v>
      </c>
      <c r="L35" s="90"/>
      <c r="M35" s="27">
        <v>8</v>
      </c>
      <c r="N35" s="27">
        <f>SUM(L35:M35)</f>
        <v>8</v>
      </c>
      <c r="O35" s="27">
        <v>1</v>
      </c>
      <c r="P35" s="39">
        <v>5</v>
      </c>
      <c r="Q35" s="90"/>
      <c r="R35" s="27">
        <v>7</v>
      </c>
      <c r="S35" s="27">
        <v>1</v>
      </c>
      <c r="T35" s="27">
        <f>+(F35*2)+J35</f>
        <v>32</v>
      </c>
      <c r="U35" s="40">
        <f>IFERROR(((T35+Q35+N35-R35)+(O35*2))/E35,"")</f>
        <v>0.97222222222222221</v>
      </c>
      <c r="V35" s="22">
        <v>441</v>
      </c>
      <c r="W35" s="22" t="s">
        <v>110</v>
      </c>
      <c r="X35" s="22" t="s">
        <v>82</v>
      </c>
      <c r="Y35" s="72">
        <v>1015</v>
      </c>
      <c r="Z35" s="41"/>
      <c r="AA35" s="1" t="s">
        <v>176</v>
      </c>
      <c r="AB35" s="28" t="s">
        <v>272</v>
      </c>
    </row>
    <row r="36" spans="1:28" x14ac:dyDescent="0.3">
      <c r="A36" s="1" t="s">
        <v>46</v>
      </c>
      <c r="B36" s="1" t="s">
        <v>73</v>
      </c>
      <c r="C36" s="27" t="s">
        <v>330</v>
      </c>
      <c r="D36" s="38">
        <v>51</v>
      </c>
      <c r="E36" s="27">
        <v>11</v>
      </c>
      <c r="F36" s="27">
        <v>1</v>
      </c>
      <c r="G36" s="27">
        <v>1</v>
      </c>
      <c r="H36" s="27"/>
      <c r="I36" s="27"/>
      <c r="J36" s="27">
        <v>0</v>
      </c>
      <c r="K36" s="27">
        <v>3</v>
      </c>
      <c r="L36" s="90"/>
      <c r="M36" s="27">
        <v>0</v>
      </c>
      <c r="N36" s="27">
        <f t="shared" ref="N36" si="7">SUM(L36:M36)</f>
        <v>0</v>
      </c>
      <c r="O36" s="39">
        <v>0</v>
      </c>
      <c r="P36" s="39">
        <v>0</v>
      </c>
      <c r="Q36" s="91"/>
      <c r="R36" s="91"/>
      <c r="S36" s="91"/>
      <c r="T36" s="27">
        <f t="shared" ref="T36:T45" si="8">+(F36*2)+J36</f>
        <v>2</v>
      </c>
      <c r="U36" s="40">
        <f t="shared" ref="U36:U45" si="9">IFERROR(((T36+Q36+N36-R36)+(O36*2))/E36,"")</f>
        <v>0.18181818181818182</v>
      </c>
      <c r="V36" s="22">
        <v>441</v>
      </c>
      <c r="W36" s="22" t="s">
        <v>110</v>
      </c>
      <c r="X36" s="22" t="s">
        <v>82</v>
      </c>
      <c r="Y36" s="72">
        <v>1015</v>
      </c>
      <c r="Z36" s="41"/>
      <c r="AA36" s="1" t="s">
        <v>176</v>
      </c>
      <c r="AB36" s="28" t="s">
        <v>272</v>
      </c>
    </row>
    <row r="37" spans="1:28" x14ac:dyDescent="0.3">
      <c r="A37" s="1" t="s">
        <v>46</v>
      </c>
      <c r="B37" s="1" t="s">
        <v>73</v>
      </c>
      <c r="C37" s="27" t="s">
        <v>179</v>
      </c>
      <c r="D37" s="38">
        <v>50</v>
      </c>
      <c r="E37" s="27">
        <v>36</v>
      </c>
      <c r="F37" s="27">
        <v>2</v>
      </c>
      <c r="G37" s="27">
        <v>9</v>
      </c>
      <c r="H37" s="27"/>
      <c r="I37" s="27"/>
      <c r="J37" s="27">
        <v>2</v>
      </c>
      <c r="K37" s="27">
        <v>6</v>
      </c>
      <c r="L37" s="90"/>
      <c r="M37" s="27">
        <v>13</v>
      </c>
      <c r="N37" s="27">
        <f t="shared" ref="N37:N42" si="10">SUM(L37:M37)</f>
        <v>13</v>
      </c>
      <c r="O37" s="39">
        <v>0</v>
      </c>
      <c r="P37" s="39">
        <v>5</v>
      </c>
      <c r="Q37" s="91"/>
      <c r="R37" s="91"/>
      <c r="S37" s="91"/>
      <c r="T37" s="27">
        <f t="shared" si="8"/>
        <v>6</v>
      </c>
      <c r="U37" s="40">
        <f t="shared" si="9"/>
        <v>0.52777777777777779</v>
      </c>
      <c r="V37" s="22">
        <v>441</v>
      </c>
      <c r="W37" s="22" t="s">
        <v>110</v>
      </c>
      <c r="X37" s="22" t="s">
        <v>82</v>
      </c>
      <c r="Y37" s="72">
        <v>1015</v>
      </c>
      <c r="Z37" s="41"/>
      <c r="AA37" s="1" t="s">
        <v>176</v>
      </c>
      <c r="AB37" s="28" t="s">
        <v>272</v>
      </c>
    </row>
    <row r="38" spans="1:28" x14ac:dyDescent="0.3">
      <c r="A38" s="1" t="s">
        <v>46</v>
      </c>
      <c r="B38" s="1" t="s">
        <v>73</v>
      </c>
      <c r="C38" s="27" t="s">
        <v>149</v>
      </c>
      <c r="D38" s="38">
        <v>32</v>
      </c>
      <c r="E38" s="27">
        <v>27</v>
      </c>
      <c r="F38" s="27">
        <v>3</v>
      </c>
      <c r="G38" s="27">
        <v>5</v>
      </c>
      <c r="H38" s="27"/>
      <c r="I38" s="27"/>
      <c r="J38" s="27">
        <v>0</v>
      </c>
      <c r="K38" s="27">
        <v>0</v>
      </c>
      <c r="L38" s="90"/>
      <c r="M38" s="27">
        <v>1</v>
      </c>
      <c r="N38" s="27">
        <f t="shared" si="10"/>
        <v>1</v>
      </c>
      <c r="O38" s="39">
        <v>2</v>
      </c>
      <c r="P38" s="39">
        <v>3</v>
      </c>
      <c r="Q38" s="39">
        <v>3</v>
      </c>
      <c r="R38" s="91"/>
      <c r="S38" s="91"/>
      <c r="T38" s="27">
        <f t="shared" si="8"/>
        <v>6</v>
      </c>
      <c r="U38" s="40">
        <f t="shared" si="9"/>
        <v>0.51851851851851849</v>
      </c>
      <c r="V38" s="22">
        <v>441</v>
      </c>
      <c r="W38" s="22" t="s">
        <v>110</v>
      </c>
      <c r="X38" s="22" t="s">
        <v>82</v>
      </c>
      <c r="Y38" s="72">
        <v>1015</v>
      </c>
      <c r="Z38" s="41"/>
      <c r="AA38" s="1" t="s">
        <v>176</v>
      </c>
      <c r="AB38" s="28" t="s">
        <v>272</v>
      </c>
    </row>
    <row r="39" spans="1:28" x14ac:dyDescent="0.3">
      <c r="A39" s="1" t="s">
        <v>46</v>
      </c>
      <c r="B39" s="1" t="s">
        <v>73</v>
      </c>
      <c r="C39" s="27" t="s">
        <v>181</v>
      </c>
      <c r="D39" s="38">
        <v>43</v>
      </c>
      <c r="E39" s="27">
        <v>38</v>
      </c>
      <c r="F39" s="27">
        <v>9</v>
      </c>
      <c r="G39" s="27">
        <v>15</v>
      </c>
      <c r="H39" s="27"/>
      <c r="I39" s="27"/>
      <c r="J39" s="27">
        <v>1</v>
      </c>
      <c r="K39" s="27">
        <v>3</v>
      </c>
      <c r="L39" s="90"/>
      <c r="M39" s="27">
        <v>11</v>
      </c>
      <c r="N39" s="27">
        <f t="shared" si="10"/>
        <v>11</v>
      </c>
      <c r="O39" s="39">
        <v>0</v>
      </c>
      <c r="P39" s="39">
        <v>5</v>
      </c>
      <c r="Q39" s="91"/>
      <c r="R39" s="91"/>
      <c r="S39" s="91"/>
      <c r="T39" s="27">
        <f t="shared" si="8"/>
        <v>19</v>
      </c>
      <c r="U39" s="40">
        <f t="shared" si="9"/>
        <v>0.78947368421052633</v>
      </c>
      <c r="V39" s="22">
        <v>441</v>
      </c>
      <c r="W39" s="22" t="s">
        <v>110</v>
      </c>
      <c r="X39" s="22" t="s">
        <v>82</v>
      </c>
      <c r="Y39" s="72">
        <v>1015</v>
      </c>
      <c r="Z39" s="41"/>
      <c r="AA39" s="1" t="s">
        <v>176</v>
      </c>
      <c r="AB39" s="28" t="s">
        <v>272</v>
      </c>
    </row>
    <row r="40" spans="1:28" x14ac:dyDescent="0.3">
      <c r="A40" s="1" t="s">
        <v>46</v>
      </c>
      <c r="B40" s="1" t="s">
        <v>73</v>
      </c>
      <c r="C40" s="27" t="s">
        <v>182</v>
      </c>
      <c r="D40" s="38">
        <v>10</v>
      </c>
      <c r="E40" s="27">
        <v>29</v>
      </c>
      <c r="F40" s="27">
        <v>7</v>
      </c>
      <c r="G40" s="27">
        <v>19</v>
      </c>
      <c r="H40" s="27"/>
      <c r="I40" s="27"/>
      <c r="J40" s="27">
        <v>1</v>
      </c>
      <c r="K40" s="27">
        <v>1</v>
      </c>
      <c r="L40" s="90"/>
      <c r="M40" s="27">
        <v>3</v>
      </c>
      <c r="N40" s="27">
        <f t="shared" si="10"/>
        <v>3</v>
      </c>
      <c r="O40" s="39">
        <v>1</v>
      </c>
      <c r="P40" s="39">
        <v>4</v>
      </c>
      <c r="Q40" s="91"/>
      <c r="R40" s="91"/>
      <c r="S40" s="91"/>
      <c r="T40" s="27">
        <f t="shared" si="8"/>
        <v>15</v>
      </c>
      <c r="U40" s="40">
        <f t="shared" si="9"/>
        <v>0.68965517241379315</v>
      </c>
      <c r="V40" s="22">
        <v>441</v>
      </c>
      <c r="W40" s="22" t="s">
        <v>110</v>
      </c>
      <c r="X40" s="22" t="s">
        <v>82</v>
      </c>
      <c r="Y40" s="72">
        <v>1015</v>
      </c>
      <c r="Z40" s="41"/>
      <c r="AA40" s="1" t="s">
        <v>176</v>
      </c>
      <c r="AB40" s="28" t="s">
        <v>272</v>
      </c>
    </row>
    <row r="41" spans="1:28" x14ac:dyDescent="0.3">
      <c r="A41" s="1" t="s">
        <v>46</v>
      </c>
      <c r="B41" s="1" t="s">
        <v>73</v>
      </c>
      <c r="C41" s="27" t="s">
        <v>183</v>
      </c>
      <c r="D41" s="38">
        <v>33</v>
      </c>
      <c r="E41" s="27">
        <v>9</v>
      </c>
      <c r="F41" s="27">
        <v>2</v>
      </c>
      <c r="G41" s="27">
        <v>5</v>
      </c>
      <c r="H41" s="27"/>
      <c r="I41" s="27"/>
      <c r="J41" s="27">
        <v>0</v>
      </c>
      <c r="K41" s="27">
        <v>2</v>
      </c>
      <c r="L41" s="90"/>
      <c r="M41" s="27">
        <v>0</v>
      </c>
      <c r="N41" s="27">
        <f t="shared" si="10"/>
        <v>0</v>
      </c>
      <c r="O41" s="39">
        <v>0</v>
      </c>
      <c r="P41" s="39">
        <v>3</v>
      </c>
      <c r="Q41" s="39">
        <v>3</v>
      </c>
      <c r="R41" s="91"/>
      <c r="S41" s="91"/>
      <c r="T41" s="27">
        <f t="shared" si="8"/>
        <v>4</v>
      </c>
      <c r="U41" s="40">
        <f t="shared" si="9"/>
        <v>0.77777777777777779</v>
      </c>
      <c r="V41" s="22">
        <v>441</v>
      </c>
      <c r="W41" s="22" t="s">
        <v>110</v>
      </c>
      <c r="X41" s="22" t="s">
        <v>82</v>
      </c>
      <c r="Y41" s="72">
        <v>1015</v>
      </c>
      <c r="Z41" s="41"/>
      <c r="AA41" s="1" t="s">
        <v>176</v>
      </c>
      <c r="AB41" s="28" t="s">
        <v>272</v>
      </c>
    </row>
    <row r="42" spans="1:28" x14ac:dyDescent="0.3">
      <c r="A42" s="1" t="s">
        <v>46</v>
      </c>
      <c r="B42" s="1" t="s">
        <v>73</v>
      </c>
      <c r="C42" s="27" t="s">
        <v>331</v>
      </c>
      <c r="D42" s="38">
        <v>40</v>
      </c>
      <c r="E42" s="27">
        <v>19</v>
      </c>
      <c r="F42" s="27">
        <v>2</v>
      </c>
      <c r="G42" s="27">
        <v>2</v>
      </c>
      <c r="H42" s="27"/>
      <c r="I42" s="27"/>
      <c r="J42" s="27">
        <v>3</v>
      </c>
      <c r="K42" s="27">
        <v>3</v>
      </c>
      <c r="L42" s="90"/>
      <c r="M42" s="27">
        <v>8</v>
      </c>
      <c r="N42" s="27">
        <f t="shared" si="10"/>
        <v>8</v>
      </c>
      <c r="O42" s="39">
        <v>1</v>
      </c>
      <c r="P42" s="39">
        <v>0</v>
      </c>
      <c r="Q42" s="91"/>
      <c r="R42" s="91"/>
      <c r="S42" s="91"/>
      <c r="T42" s="27">
        <f t="shared" si="8"/>
        <v>7</v>
      </c>
      <c r="U42" s="40">
        <f t="shared" si="9"/>
        <v>0.89473684210526316</v>
      </c>
      <c r="V42" s="22">
        <v>441</v>
      </c>
      <c r="W42" s="22" t="s">
        <v>110</v>
      </c>
      <c r="X42" s="22" t="s">
        <v>82</v>
      </c>
      <c r="Y42" s="72">
        <v>1015</v>
      </c>
      <c r="Z42" s="41"/>
      <c r="AA42" s="1" t="s">
        <v>176</v>
      </c>
      <c r="AB42" s="28" t="s">
        <v>272</v>
      </c>
    </row>
    <row r="43" spans="1:28" x14ac:dyDescent="0.3">
      <c r="A43" s="1" t="s">
        <v>46</v>
      </c>
      <c r="B43" s="1" t="s">
        <v>73</v>
      </c>
      <c r="C43" s="27" t="s">
        <v>197</v>
      </c>
      <c r="D43" s="38">
        <v>24</v>
      </c>
      <c r="E43" s="27">
        <v>13</v>
      </c>
      <c r="F43" s="27">
        <v>1</v>
      </c>
      <c r="G43" s="27">
        <v>2</v>
      </c>
      <c r="H43" s="27"/>
      <c r="I43" s="27"/>
      <c r="J43" s="27">
        <v>0</v>
      </c>
      <c r="K43" s="27">
        <v>0</v>
      </c>
      <c r="L43" s="90"/>
      <c r="M43" s="27">
        <v>0</v>
      </c>
      <c r="N43" s="27">
        <f>SUM(L43:M43)</f>
        <v>0</v>
      </c>
      <c r="O43" s="39">
        <v>0</v>
      </c>
      <c r="P43" s="39">
        <v>3</v>
      </c>
      <c r="Q43" s="91"/>
      <c r="R43" s="91"/>
      <c r="S43" s="91"/>
      <c r="T43" s="27">
        <f t="shared" si="8"/>
        <v>2</v>
      </c>
      <c r="U43" s="40">
        <f t="shared" si="9"/>
        <v>0.15384615384615385</v>
      </c>
      <c r="V43" s="22">
        <v>441</v>
      </c>
      <c r="W43" s="22" t="s">
        <v>110</v>
      </c>
      <c r="X43" s="22" t="s">
        <v>82</v>
      </c>
      <c r="Y43" s="72">
        <v>1015</v>
      </c>
      <c r="Z43" s="41"/>
      <c r="AA43" s="1" t="s">
        <v>176</v>
      </c>
      <c r="AB43" s="28" t="s">
        <v>272</v>
      </c>
    </row>
    <row r="44" spans="1:28" x14ac:dyDescent="0.3">
      <c r="A44" s="1" t="s">
        <v>46</v>
      </c>
      <c r="B44" s="1" t="s">
        <v>73</v>
      </c>
      <c r="C44" s="27" t="s">
        <v>186</v>
      </c>
      <c r="D44" s="38">
        <v>22</v>
      </c>
      <c r="E44" s="27" t="s">
        <v>490</v>
      </c>
      <c r="F44" s="27"/>
      <c r="G44" s="27"/>
      <c r="H44" s="27"/>
      <c r="I44" s="27"/>
      <c r="J44" s="27"/>
      <c r="K44" s="27"/>
      <c r="L44" s="90"/>
      <c r="M44" s="27"/>
      <c r="N44" s="27"/>
      <c r="O44" s="39"/>
      <c r="P44" s="39"/>
      <c r="Q44" s="91"/>
      <c r="R44" s="91"/>
      <c r="S44" s="91"/>
      <c r="T44" s="27"/>
      <c r="U44" s="40"/>
      <c r="V44" s="22">
        <v>441</v>
      </c>
      <c r="W44" s="22" t="s">
        <v>110</v>
      </c>
      <c r="X44" s="22" t="s">
        <v>82</v>
      </c>
      <c r="Y44" s="72">
        <v>1015</v>
      </c>
      <c r="Z44" s="41"/>
      <c r="AA44" s="1" t="s">
        <v>176</v>
      </c>
      <c r="AB44" s="28" t="s">
        <v>272</v>
      </c>
    </row>
    <row r="45" spans="1:28" x14ac:dyDescent="0.3">
      <c r="A45" s="1" t="s">
        <v>46</v>
      </c>
      <c r="B45" s="1" t="s">
        <v>73</v>
      </c>
      <c r="C45" s="27" t="s">
        <v>187</v>
      </c>
      <c r="D45" s="38">
        <v>1</v>
      </c>
      <c r="E45" s="27">
        <v>22</v>
      </c>
      <c r="F45" s="27">
        <v>4</v>
      </c>
      <c r="G45" s="27">
        <v>10</v>
      </c>
      <c r="H45" s="27"/>
      <c r="I45" s="27"/>
      <c r="J45" s="27">
        <v>1</v>
      </c>
      <c r="K45" s="27">
        <v>2</v>
      </c>
      <c r="L45" s="90"/>
      <c r="M45" s="27">
        <v>3</v>
      </c>
      <c r="N45" s="27">
        <f>SUM(L45:M45)</f>
        <v>3</v>
      </c>
      <c r="O45" s="39">
        <v>1</v>
      </c>
      <c r="P45" s="39">
        <v>4</v>
      </c>
      <c r="Q45" s="39">
        <v>3</v>
      </c>
      <c r="R45" s="91"/>
      <c r="S45" s="91"/>
      <c r="T45" s="27">
        <f t="shared" si="8"/>
        <v>9</v>
      </c>
      <c r="U45" s="40">
        <f t="shared" si="9"/>
        <v>0.77272727272727271</v>
      </c>
      <c r="V45" s="22">
        <v>441</v>
      </c>
      <c r="W45" s="22" t="s">
        <v>110</v>
      </c>
      <c r="X45" s="22" t="s">
        <v>82</v>
      </c>
      <c r="Y45" s="72">
        <v>1015</v>
      </c>
      <c r="Z45" s="41"/>
      <c r="AA45" s="1" t="s">
        <v>176</v>
      </c>
      <c r="AB45" s="28" t="s">
        <v>272</v>
      </c>
    </row>
    <row r="46" spans="1:28" x14ac:dyDescent="0.3">
      <c r="A46" s="1" t="s">
        <v>46</v>
      </c>
      <c r="B46" s="1" t="s">
        <v>73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55">
        <v>7</v>
      </c>
      <c r="R46" s="55">
        <v>17</v>
      </c>
      <c r="S46" s="42"/>
      <c r="T46" s="27"/>
      <c r="U46" s="40" t="str">
        <f t="shared" ref="U46" si="11">_xlfn.IFNA("",((T46+Q46+N46-R46)+(O46*2))/E46)</f>
        <v/>
      </c>
      <c r="V46" s="22">
        <v>441</v>
      </c>
      <c r="W46" s="22" t="s">
        <v>110</v>
      </c>
      <c r="X46" s="22" t="s">
        <v>82</v>
      </c>
      <c r="Y46" s="72">
        <v>1015</v>
      </c>
      <c r="Z46" s="41"/>
      <c r="AA46" s="1" t="s">
        <v>176</v>
      </c>
      <c r="AB46" s="28" t="s">
        <v>272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12">SUM(E35:E46)</f>
        <v>240</v>
      </c>
      <c r="F47" s="44">
        <f t="shared" si="12"/>
        <v>45</v>
      </c>
      <c r="G47" s="44">
        <f t="shared" si="12"/>
        <v>95</v>
      </c>
      <c r="H47" s="44">
        <f t="shared" si="12"/>
        <v>0</v>
      </c>
      <c r="I47" s="44">
        <f t="shared" si="12"/>
        <v>0</v>
      </c>
      <c r="J47" s="44">
        <f t="shared" si="12"/>
        <v>12</v>
      </c>
      <c r="K47" s="44">
        <f t="shared" si="12"/>
        <v>26</v>
      </c>
      <c r="L47" s="44">
        <f t="shared" si="12"/>
        <v>0</v>
      </c>
      <c r="M47" s="44">
        <f t="shared" si="12"/>
        <v>47</v>
      </c>
      <c r="N47" s="44">
        <f t="shared" si="12"/>
        <v>47</v>
      </c>
      <c r="O47" s="44">
        <f t="shared" si="12"/>
        <v>6</v>
      </c>
      <c r="P47" s="44">
        <f t="shared" si="12"/>
        <v>32</v>
      </c>
      <c r="Q47" s="44">
        <f t="shared" si="12"/>
        <v>16</v>
      </c>
      <c r="R47" s="44">
        <f t="shared" si="12"/>
        <v>24</v>
      </c>
      <c r="S47" s="44">
        <f t="shared" si="12"/>
        <v>1</v>
      </c>
      <c r="T47" s="44">
        <f t="shared" si="12"/>
        <v>102</v>
      </c>
      <c r="U47" s="45">
        <f>((T47+Q47+N47-R47)+(O47*2))/E47</f>
        <v>0.63749999999999996</v>
      </c>
      <c r="V47" s="46">
        <v>441</v>
      </c>
      <c r="W47" s="46" t="s">
        <v>110</v>
      </c>
      <c r="X47" s="46" t="s">
        <v>82</v>
      </c>
      <c r="Y47" s="73">
        <v>1015</v>
      </c>
      <c r="Z47" s="47"/>
      <c r="AA47" s="43" t="s">
        <v>176</v>
      </c>
      <c r="AB47" s="75" t="s">
        <v>272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0.47368421052631576</v>
      </c>
      <c r="H48" s="27"/>
      <c r="I48" s="1"/>
      <c r="J48" s="48" t="s">
        <v>42</v>
      </c>
      <c r="K48" s="50">
        <f>J47/K47</f>
        <v>0.46153846153846156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79"/>
    </row>
    <row r="51" spans="1:28" x14ac:dyDescent="0.3">
      <c r="AB51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0C92-B93F-4B0B-8E86-C4148CF88EBB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435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274</v>
      </c>
      <c r="K4" s="16" t="s">
        <v>45</v>
      </c>
      <c r="L4" s="17"/>
      <c r="M4" s="18"/>
      <c r="N4" s="19">
        <v>26</v>
      </c>
      <c r="O4" s="19">
        <v>15</v>
      </c>
      <c r="P4" s="19">
        <v>26</v>
      </c>
      <c r="Q4" s="19">
        <v>25</v>
      </c>
      <c r="R4" s="20"/>
      <c r="S4" s="21">
        <f>SUM(N4:R4)</f>
        <v>92</v>
      </c>
      <c r="T4" s="22">
        <v>444</v>
      </c>
    </row>
    <row r="5" spans="1:28" x14ac:dyDescent="0.3">
      <c r="B5" s="1"/>
      <c r="C5" s="6" t="s">
        <v>273</v>
      </c>
      <c r="D5" s="7" t="s">
        <v>6</v>
      </c>
      <c r="E5" s="1"/>
      <c r="F5" s="1"/>
      <c r="G5" s="1"/>
      <c r="J5" s="15" t="s">
        <v>275</v>
      </c>
      <c r="K5" s="16" t="s">
        <v>66</v>
      </c>
      <c r="L5" s="17"/>
      <c r="M5" s="18"/>
      <c r="N5" s="19">
        <v>27</v>
      </c>
      <c r="O5" s="19">
        <v>25</v>
      </c>
      <c r="P5" s="19">
        <v>19</v>
      </c>
      <c r="Q5" s="19">
        <v>23</v>
      </c>
      <c r="R5" s="20"/>
      <c r="S5" s="21">
        <f>SUM(N5:R5)</f>
        <v>94</v>
      </c>
      <c r="T5" s="22">
        <v>444</v>
      </c>
      <c r="U5" s="1"/>
      <c r="V5" s="1"/>
      <c r="W5" s="1"/>
    </row>
    <row r="6" spans="1:28" x14ac:dyDescent="0.3">
      <c r="C6" s="63">
        <v>2237</v>
      </c>
      <c r="D6" s="7" t="s">
        <v>7</v>
      </c>
      <c r="F6" s="1"/>
      <c r="G6" t="s">
        <v>465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444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22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8</v>
      </c>
      <c r="U13" s="40" t="str">
        <f>IFERROR(((T13+Q13+N13-R13)+(O13*2))/E13,"")</f>
        <v/>
      </c>
      <c r="V13" s="22">
        <v>444</v>
      </c>
      <c r="W13" s="22" t="s">
        <v>81</v>
      </c>
      <c r="X13" s="22" t="s">
        <v>82</v>
      </c>
      <c r="Y13" s="72">
        <v>2237</v>
      </c>
      <c r="Z13" s="41"/>
      <c r="AA13" s="1" t="s">
        <v>96</v>
      </c>
      <c r="AB13" s="28" t="s">
        <v>276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v>14</v>
      </c>
      <c r="U14" s="40" t="str">
        <f t="shared" ref="U14:U23" si="1">IFERROR(((T14+Q14+N14-R14)+(O14*2))/E14,"")</f>
        <v/>
      </c>
      <c r="V14" s="22">
        <v>444</v>
      </c>
      <c r="W14" s="22" t="s">
        <v>81</v>
      </c>
      <c r="X14" s="22" t="s">
        <v>82</v>
      </c>
      <c r="Y14" s="72">
        <v>2237</v>
      </c>
      <c r="Z14" s="41"/>
      <c r="AA14" s="1" t="s">
        <v>96</v>
      </c>
      <c r="AB14" s="28" t="s">
        <v>276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32</v>
      </c>
      <c r="E15" s="90"/>
      <c r="F15" s="90"/>
      <c r="G15" s="90"/>
      <c r="H15" s="27"/>
      <c r="I15" s="27"/>
      <c r="J15" s="90"/>
      <c r="K15" s="90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v>16</v>
      </c>
      <c r="U15" s="40" t="str">
        <f t="shared" si="1"/>
        <v/>
      </c>
      <c r="V15" s="22">
        <v>444</v>
      </c>
      <c r="W15" s="22" t="s">
        <v>81</v>
      </c>
      <c r="X15" s="22" t="s">
        <v>82</v>
      </c>
      <c r="Y15" s="72">
        <v>2237</v>
      </c>
      <c r="Z15" s="41"/>
      <c r="AA15" s="1" t="s">
        <v>96</v>
      </c>
      <c r="AB15" s="28" t="s">
        <v>276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14</v>
      </c>
      <c r="E16" s="90" t="s">
        <v>490</v>
      </c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f t="shared" ref="T16:T17" si="2">(H16*3)+((F16-H16)*2)+J16</f>
        <v>0</v>
      </c>
      <c r="U16" s="40" t="str">
        <f t="shared" si="1"/>
        <v/>
      </c>
      <c r="V16" s="22">
        <v>444</v>
      </c>
      <c r="W16" s="22" t="s">
        <v>81</v>
      </c>
      <c r="X16" s="22" t="s">
        <v>82</v>
      </c>
      <c r="Y16" s="72">
        <v>2237</v>
      </c>
      <c r="Z16" s="41"/>
      <c r="AA16" s="1" t="s">
        <v>96</v>
      </c>
      <c r="AB16" s="28" t="s">
        <v>276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30</v>
      </c>
      <c r="E17" s="90" t="s">
        <v>490</v>
      </c>
      <c r="F17" s="90"/>
      <c r="G17" s="90"/>
      <c r="H17" s="27"/>
      <c r="I17" s="27"/>
      <c r="J17" s="90"/>
      <c r="K17" s="90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f t="shared" si="2"/>
        <v>0</v>
      </c>
      <c r="U17" s="40" t="str">
        <f t="shared" si="1"/>
        <v/>
      </c>
      <c r="V17" s="22">
        <v>444</v>
      </c>
      <c r="W17" s="22" t="s">
        <v>81</v>
      </c>
      <c r="X17" s="22" t="s">
        <v>82</v>
      </c>
      <c r="Y17" s="72">
        <v>2237</v>
      </c>
      <c r="Z17" s="41"/>
      <c r="AA17" s="1" t="s">
        <v>96</v>
      </c>
      <c r="AB17" s="28" t="s">
        <v>276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50</v>
      </c>
      <c r="E18" s="90"/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7</v>
      </c>
      <c r="U18" s="40" t="str">
        <f t="shared" si="1"/>
        <v/>
      </c>
      <c r="V18" s="22">
        <v>444</v>
      </c>
      <c r="W18" s="22" t="s">
        <v>81</v>
      </c>
      <c r="X18" s="22" t="s">
        <v>82</v>
      </c>
      <c r="Y18" s="72">
        <v>2237</v>
      </c>
      <c r="Z18" s="41"/>
      <c r="AA18" s="1" t="s">
        <v>96</v>
      </c>
      <c r="AB18" s="28" t="s">
        <v>276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20</v>
      </c>
      <c r="E19" s="90" t="s">
        <v>490</v>
      </c>
      <c r="F19" s="90"/>
      <c r="G19" s="90"/>
      <c r="H19" s="27"/>
      <c r="I19" s="27"/>
      <c r="J19" s="90"/>
      <c r="K19" s="90"/>
      <c r="L19" s="90"/>
      <c r="M19" s="90"/>
      <c r="N19" s="27">
        <f>SUM(L19:M19)</f>
        <v>0</v>
      </c>
      <c r="O19" s="91"/>
      <c r="P19" s="91"/>
      <c r="Q19" s="91"/>
      <c r="R19" s="91"/>
      <c r="S19" s="91"/>
      <c r="T19" s="39">
        <f>(H19*3)+((F19-H19)*2)+J19</f>
        <v>0</v>
      </c>
      <c r="U19" s="40" t="str">
        <f t="shared" si="1"/>
        <v/>
      </c>
      <c r="V19" s="22">
        <v>444</v>
      </c>
      <c r="W19" s="22" t="s">
        <v>81</v>
      </c>
      <c r="X19" s="22" t="s">
        <v>82</v>
      </c>
      <c r="Y19" s="72">
        <v>2237</v>
      </c>
      <c r="Z19" s="41"/>
      <c r="AA19" s="1" t="s">
        <v>96</v>
      </c>
      <c r="AB19" s="28" t="s">
        <v>276</v>
      </c>
    </row>
    <row r="20" spans="1:28" x14ac:dyDescent="0.3">
      <c r="A20" s="1" t="s">
        <v>65</v>
      </c>
      <c r="B20" s="1" t="s">
        <v>46</v>
      </c>
      <c r="C20" s="27" t="s">
        <v>123</v>
      </c>
      <c r="D20" s="92"/>
      <c r="E20" s="90" t="s">
        <v>490</v>
      </c>
      <c r="F20" s="90"/>
      <c r="G20" s="90"/>
      <c r="H20" s="27"/>
      <c r="I20" s="27"/>
      <c r="J20" s="90"/>
      <c r="K20" s="90"/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0</v>
      </c>
      <c r="U20" s="40" t="str">
        <f t="shared" si="1"/>
        <v/>
      </c>
      <c r="V20" s="22">
        <v>444</v>
      </c>
      <c r="W20" s="22" t="s">
        <v>81</v>
      </c>
      <c r="X20" s="22" t="s">
        <v>82</v>
      </c>
      <c r="Y20" s="72">
        <v>2237</v>
      </c>
      <c r="Z20" s="41"/>
      <c r="AA20" s="1" t="s">
        <v>96</v>
      </c>
      <c r="AB20" s="28" t="s">
        <v>276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2"/>
      <c r="K21" s="90"/>
      <c r="L21" s="90"/>
      <c r="M21" s="92"/>
      <c r="N21" s="27">
        <f>SUM(L21:M21)</f>
        <v>0</v>
      </c>
      <c r="O21" s="91"/>
      <c r="P21" s="91"/>
      <c r="Q21" s="91"/>
      <c r="R21" s="91"/>
      <c r="S21" s="91"/>
      <c r="T21" s="39">
        <v>6</v>
      </c>
      <c r="U21" s="40" t="str">
        <f t="shared" si="1"/>
        <v/>
      </c>
      <c r="V21" s="22">
        <v>444</v>
      </c>
      <c r="W21" s="22" t="s">
        <v>81</v>
      </c>
      <c r="X21" s="22" t="s">
        <v>82</v>
      </c>
      <c r="Y21" s="72">
        <v>2237</v>
      </c>
      <c r="Z21" s="41"/>
      <c r="AA21" s="1" t="s">
        <v>96</v>
      </c>
      <c r="AB21" s="28" t="s">
        <v>276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1"/>
      <c r="K22" s="91"/>
      <c r="L22" s="91"/>
      <c r="M22" s="39">
        <v>15</v>
      </c>
      <c r="N22" s="27">
        <f>SUM(L22:M22)</f>
        <v>15</v>
      </c>
      <c r="O22" s="91"/>
      <c r="P22" s="91"/>
      <c r="Q22" s="91"/>
      <c r="R22" s="91"/>
      <c r="S22" s="91"/>
      <c r="T22" s="39">
        <v>36</v>
      </c>
      <c r="U22" s="40" t="str">
        <f t="shared" si="1"/>
        <v/>
      </c>
      <c r="V22" s="22">
        <v>444</v>
      </c>
      <c r="W22" s="22" t="s">
        <v>81</v>
      </c>
      <c r="X22" s="22" t="s">
        <v>82</v>
      </c>
      <c r="Y22" s="72">
        <v>2237</v>
      </c>
      <c r="Z22" s="41"/>
      <c r="AA22" s="1" t="s">
        <v>96</v>
      </c>
      <c r="AB22" s="28" t="s">
        <v>276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4</v>
      </c>
      <c r="U23" s="40" t="str">
        <f t="shared" si="1"/>
        <v/>
      </c>
      <c r="V23" s="22">
        <v>444</v>
      </c>
      <c r="W23" s="22" t="s">
        <v>81</v>
      </c>
      <c r="X23" s="22" t="s">
        <v>82</v>
      </c>
      <c r="Y23" s="72">
        <v>2237</v>
      </c>
      <c r="Z23" s="41"/>
      <c r="AA23" s="1" t="s">
        <v>96</v>
      </c>
      <c r="AB23" s="28" t="s">
        <v>276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42</v>
      </c>
      <c r="E24" s="94"/>
      <c r="F24" s="94"/>
      <c r="G24" s="94"/>
      <c r="H24" s="42"/>
      <c r="I24" s="42"/>
      <c r="J24" s="94"/>
      <c r="K24" s="94"/>
      <c r="L24" s="94"/>
      <c r="M24" s="94"/>
      <c r="N24" s="27">
        <f t="shared" ref="N24" si="3">SUM(L24:M24)</f>
        <v>0</v>
      </c>
      <c r="O24" s="91"/>
      <c r="P24" s="91"/>
      <c r="Q24" s="91"/>
      <c r="R24" s="91"/>
      <c r="S24" s="91"/>
      <c r="T24" s="39">
        <v>1</v>
      </c>
      <c r="U24" s="40" t="str">
        <f t="shared" ref="U24" si="4">IFERROR(((T24+Q24+N24-R24)+(O24*2))/E24,"")</f>
        <v/>
      </c>
      <c r="V24" s="22">
        <v>444</v>
      </c>
      <c r="W24" s="22" t="s">
        <v>81</v>
      </c>
      <c r="X24" s="22" t="s">
        <v>82</v>
      </c>
      <c r="Y24" s="72">
        <v>2237</v>
      </c>
      <c r="Z24" s="41"/>
      <c r="AA24" s="1" t="s">
        <v>96</v>
      </c>
      <c r="AB24" s="28" t="s">
        <v>276</v>
      </c>
    </row>
    <row r="25" spans="1:28" x14ac:dyDescent="0.3">
      <c r="A25" s="1" t="s">
        <v>65</v>
      </c>
      <c r="B25" s="84" t="s">
        <v>46</v>
      </c>
      <c r="C25" s="55" t="s">
        <v>39</v>
      </c>
      <c r="D25" s="38"/>
      <c r="E25" s="55">
        <v>240</v>
      </c>
      <c r="F25" s="42"/>
      <c r="G25" s="42"/>
      <c r="H25" s="42"/>
      <c r="I25" s="42"/>
      <c r="J25" s="55"/>
      <c r="K25" s="42"/>
      <c r="L25" s="42"/>
      <c r="M25" s="42"/>
      <c r="N25" s="27"/>
      <c r="O25" s="39"/>
      <c r="P25" s="39"/>
      <c r="Q25" s="39"/>
      <c r="R25" s="39"/>
      <c r="S25" s="39"/>
      <c r="T25" s="39"/>
      <c r="U25" s="40"/>
      <c r="V25" s="22">
        <v>444</v>
      </c>
      <c r="W25" s="22" t="s">
        <v>81</v>
      </c>
      <c r="X25" s="22" t="s">
        <v>82</v>
      </c>
      <c r="Y25" s="72">
        <v>2237</v>
      </c>
      <c r="Z25" s="41"/>
      <c r="AA25" s="1" t="s">
        <v>96</v>
      </c>
      <c r="AB25" s="28" t="s">
        <v>276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>SUM(E13:E25)</f>
        <v>240</v>
      </c>
      <c r="F26" s="44">
        <f t="shared" ref="F26:S26" si="5">SUM(F13:F25)</f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15</v>
      </c>
      <c r="N26" s="44">
        <f t="shared" si="5"/>
        <v>15</v>
      </c>
      <c r="O26" s="44">
        <f t="shared" si="5"/>
        <v>0</v>
      </c>
      <c r="P26" s="44">
        <f t="shared" si="5"/>
        <v>0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ref="T26" si="6">SUM(T13:T24)</f>
        <v>92</v>
      </c>
      <c r="U26" s="45">
        <f>((T26+Q26+N26-R26)+(O26*2))/E26</f>
        <v>0.44583333333333336</v>
      </c>
      <c r="V26" s="46">
        <v>444</v>
      </c>
      <c r="W26" s="46" t="s">
        <v>81</v>
      </c>
      <c r="X26" s="46" t="s">
        <v>82</v>
      </c>
      <c r="Y26" s="73">
        <v>2237</v>
      </c>
      <c r="Z26" s="47"/>
      <c r="AA26" s="43" t="s">
        <v>96</v>
      </c>
      <c r="AB26" s="83" t="s">
        <v>276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320</v>
      </c>
      <c r="D35" s="38">
        <v>12</v>
      </c>
      <c r="E35" s="39">
        <v>18</v>
      </c>
      <c r="F35" s="91"/>
      <c r="G35" s="91"/>
      <c r="H35" s="39"/>
      <c r="I35" s="39"/>
      <c r="J35" s="91"/>
      <c r="K35" s="91"/>
      <c r="L35" s="91"/>
      <c r="M35" s="91"/>
      <c r="N35" s="39">
        <f>SUM(L35:M35)</f>
        <v>0</v>
      </c>
      <c r="O35" s="91"/>
      <c r="P35" s="91"/>
      <c r="Q35" s="91"/>
      <c r="R35" s="91"/>
      <c r="S35" s="91"/>
      <c r="T35" s="27">
        <v>13</v>
      </c>
      <c r="U35" s="40">
        <f>IFERROR(((T35+Q35+N35-R35)+(O35*2))/E35,"")</f>
        <v>0.72222222222222221</v>
      </c>
      <c r="V35" s="22">
        <v>444</v>
      </c>
      <c r="W35" s="22" t="s">
        <v>94</v>
      </c>
      <c r="X35" s="22" t="s">
        <v>95</v>
      </c>
      <c r="Y35" s="72">
        <v>2237</v>
      </c>
      <c r="Z35" s="41" t="s">
        <v>432</v>
      </c>
      <c r="AA35" s="1" t="s">
        <v>236</v>
      </c>
      <c r="AB35" s="28" t="s">
        <v>277</v>
      </c>
    </row>
    <row r="36" spans="1:28" x14ac:dyDescent="0.3">
      <c r="A36" s="1" t="s">
        <v>46</v>
      </c>
      <c r="B36" s="1" t="s">
        <v>65</v>
      </c>
      <c r="C36" s="27" t="s">
        <v>321</v>
      </c>
      <c r="D36" s="38">
        <v>34</v>
      </c>
      <c r="E36" s="91"/>
      <c r="F36" s="91"/>
      <c r="G36" s="91"/>
      <c r="H36" s="39"/>
      <c r="I36" s="39"/>
      <c r="J36" s="91"/>
      <c r="K36" s="91"/>
      <c r="L36" s="91"/>
      <c r="M36" s="91"/>
      <c r="N36" s="39">
        <f t="shared" ref="N36:N37" si="7">SUM(L36:M36)</f>
        <v>0</v>
      </c>
      <c r="O36" s="91"/>
      <c r="P36" s="91"/>
      <c r="Q36" s="91"/>
      <c r="R36" s="91"/>
      <c r="S36" s="91"/>
      <c r="T36" s="27">
        <v>7</v>
      </c>
      <c r="U36" s="40" t="str">
        <f t="shared" ref="U36:U43" si="8">IFERROR(((T36+Q36+N36-R36)+(O36*2))/E36,"")</f>
        <v/>
      </c>
      <c r="V36" s="22">
        <v>444</v>
      </c>
      <c r="W36" s="22" t="s">
        <v>94</v>
      </c>
      <c r="X36" s="22" t="s">
        <v>95</v>
      </c>
      <c r="Y36" s="72">
        <v>2237</v>
      </c>
      <c r="Z36" s="41"/>
      <c r="AA36" s="1" t="s">
        <v>236</v>
      </c>
      <c r="AB36" s="28" t="s">
        <v>277</v>
      </c>
    </row>
    <row r="37" spans="1:28" x14ac:dyDescent="0.3">
      <c r="A37" s="1" t="s">
        <v>46</v>
      </c>
      <c r="B37" s="1" t="s">
        <v>65</v>
      </c>
      <c r="C37" s="27" t="s">
        <v>433</v>
      </c>
      <c r="D37" s="38">
        <v>42</v>
      </c>
      <c r="E37" s="91"/>
      <c r="F37" s="91"/>
      <c r="G37" s="91"/>
      <c r="H37" s="39"/>
      <c r="I37" s="39"/>
      <c r="J37" s="91"/>
      <c r="K37" s="91"/>
      <c r="L37" s="91"/>
      <c r="M37" s="91"/>
      <c r="N37" s="39">
        <f t="shared" si="7"/>
        <v>0</v>
      </c>
      <c r="O37" s="91"/>
      <c r="P37" s="91"/>
      <c r="Q37" s="91"/>
      <c r="R37" s="91"/>
      <c r="S37" s="91"/>
      <c r="T37" s="27">
        <v>13</v>
      </c>
      <c r="U37" s="40" t="str">
        <f t="shared" si="8"/>
        <v/>
      </c>
      <c r="V37" s="22">
        <v>444</v>
      </c>
      <c r="W37" s="22" t="s">
        <v>94</v>
      </c>
      <c r="X37" s="22" t="s">
        <v>95</v>
      </c>
      <c r="Y37" s="72">
        <v>2237</v>
      </c>
      <c r="Z37" s="41"/>
      <c r="AA37" s="1" t="s">
        <v>236</v>
      </c>
      <c r="AB37" s="28" t="s">
        <v>277</v>
      </c>
    </row>
    <row r="38" spans="1:28" x14ac:dyDescent="0.3">
      <c r="A38" s="1" t="s">
        <v>46</v>
      </c>
      <c r="B38" s="1" t="s">
        <v>65</v>
      </c>
      <c r="C38" s="27" t="s">
        <v>434</v>
      </c>
      <c r="D38" s="38">
        <v>40</v>
      </c>
      <c r="E38" s="91"/>
      <c r="F38" s="91"/>
      <c r="G38" s="91"/>
      <c r="H38" s="39"/>
      <c r="I38" s="39"/>
      <c r="J38" s="91"/>
      <c r="K38" s="91"/>
      <c r="L38" s="91"/>
      <c r="M38" s="39">
        <v>10</v>
      </c>
      <c r="N38" s="39">
        <f t="shared" ref="N38:N42" si="9">SUM(L38:M38)</f>
        <v>10</v>
      </c>
      <c r="O38" s="91"/>
      <c r="P38" s="91"/>
      <c r="Q38" s="91"/>
      <c r="R38" s="91"/>
      <c r="S38" s="91"/>
      <c r="T38" s="27">
        <v>14</v>
      </c>
      <c r="U38" s="40" t="str">
        <f t="shared" si="8"/>
        <v/>
      </c>
      <c r="V38" s="22">
        <v>444</v>
      </c>
      <c r="W38" s="22" t="s">
        <v>94</v>
      </c>
      <c r="X38" s="22" t="s">
        <v>95</v>
      </c>
      <c r="Y38" s="72">
        <v>2237</v>
      </c>
      <c r="Z38" s="41"/>
      <c r="AA38" s="1" t="s">
        <v>236</v>
      </c>
      <c r="AB38" s="28" t="s">
        <v>277</v>
      </c>
    </row>
    <row r="39" spans="1:28" x14ac:dyDescent="0.3">
      <c r="A39" s="1" t="s">
        <v>46</v>
      </c>
      <c r="B39" s="1" t="s">
        <v>65</v>
      </c>
      <c r="C39" s="27" t="s">
        <v>322</v>
      </c>
      <c r="D39" s="38">
        <v>44</v>
      </c>
      <c r="E39" s="91"/>
      <c r="F39" s="91"/>
      <c r="G39" s="91"/>
      <c r="H39" s="39"/>
      <c r="I39" s="39"/>
      <c r="J39" s="91"/>
      <c r="K39" s="91"/>
      <c r="L39" s="91"/>
      <c r="M39" s="91"/>
      <c r="N39" s="39">
        <f t="shared" si="9"/>
        <v>0</v>
      </c>
      <c r="O39" s="39">
        <v>9</v>
      </c>
      <c r="P39" s="91"/>
      <c r="Q39" s="91"/>
      <c r="R39" s="91"/>
      <c r="S39" s="91"/>
      <c r="T39" s="27">
        <v>19</v>
      </c>
      <c r="U39" s="40" t="str">
        <f t="shared" si="8"/>
        <v/>
      </c>
      <c r="V39" s="22">
        <v>444</v>
      </c>
      <c r="W39" s="22" t="s">
        <v>94</v>
      </c>
      <c r="X39" s="22" t="s">
        <v>95</v>
      </c>
      <c r="Y39" s="72">
        <v>2237</v>
      </c>
      <c r="Z39" s="41"/>
      <c r="AA39" s="1" t="s">
        <v>236</v>
      </c>
      <c r="AB39" s="28" t="s">
        <v>277</v>
      </c>
    </row>
    <row r="40" spans="1:28" x14ac:dyDescent="0.3">
      <c r="A40" s="1" t="s">
        <v>46</v>
      </c>
      <c r="B40" s="1" t="s">
        <v>65</v>
      </c>
      <c r="C40" s="27" t="s">
        <v>323</v>
      </c>
      <c r="D40" s="38">
        <v>24</v>
      </c>
      <c r="E40" s="91"/>
      <c r="F40" s="91"/>
      <c r="G40" s="91"/>
      <c r="H40" s="39"/>
      <c r="I40" s="39"/>
      <c r="J40" s="91"/>
      <c r="K40" s="91"/>
      <c r="L40" s="91"/>
      <c r="M40" s="91"/>
      <c r="N40" s="39">
        <f t="shared" si="9"/>
        <v>0</v>
      </c>
      <c r="O40" s="91"/>
      <c r="P40" s="91"/>
      <c r="Q40" s="91"/>
      <c r="R40" s="91"/>
      <c r="S40" s="91"/>
      <c r="T40" s="27">
        <v>7</v>
      </c>
      <c r="U40" s="40" t="str">
        <f t="shared" si="8"/>
        <v/>
      </c>
      <c r="V40" s="22">
        <v>444</v>
      </c>
      <c r="W40" s="22" t="s">
        <v>94</v>
      </c>
      <c r="X40" s="22" t="s">
        <v>95</v>
      </c>
      <c r="Y40" s="72">
        <v>2237</v>
      </c>
      <c r="Z40" s="41"/>
      <c r="AA40" s="1" t="s">
        <v>236</v>
      </c>
      <c r="AB40" s="28" t="s">
        <v>277</v>
      </c>
    </row>
    <row r="41" spans="1:28" x14ac:dyDescent="0.3">
      <c r="A41" s="1" t="s">
        <v>46</v>
      </c>
      <c r="B41" s="1" t="s">
        <v>65</v>
      </c>
      <c r="C41" s="27" t="s">
        <v>324</v>
      </c>
      <c r="D41" s="38">
        <v>23</v>
      </c>
      <c r="E41" s="91"/>
      <c r="F41" s="39">
        <v>6</v>
      </c>
      <c r="G41" s="39">
        <v>9</v>
      </c>
      <c r="H41" s="39"/>
      <c r="I41" s="39"/>
      <c r="J41" s="39">
        <v>1</v>
      </c>
      <c r="K41" s="91"/>
      <c r="L41" s="91"/>
      <c r="M41" s="91"/>
      <c r="N41" s="39">
        <f t="shared" si="9"/>
        <v>0</v>
      </c>
      <c r="O41" s="91"/>
      <c r="P41" s="91"/>
      <c r="Q41" s="91"/>
      <c r="R41" s="91"/>
      <c r="S41" s="91"/>
      <c r="T41" s="27">
        <f t="shared" ref="T41:T43" si="10">+(F41*2)+J41</f>
        <v>13</v>
      </c>
      <c r="U41" s="40" t="str">
        <f t="shared" si="8"/>
        <v/>
      </c>
      <c r="V41" s="22">
        <v>444</v>
      </c>
      <c r="W41" s="22" t="s">
        <v>94</v>
      </c>
      <c r="X41" s="22" t="s">
        <v>95</v>
      </c>
      <c r="Y41" s="72">
        <v>2237</v>
      </c>
      <c r="Z41" s="41"/>
      <c r="AA41" s="1" t="s">
        <v>236</v>
      </c>
      <c r="AB41" s="28" t="s">
        <v>277</v>
      </c>
    </row>
    <row r="42" spans="1:28" x14ac:dyDescent="0.3">
      <c r="A42" s="1" t="s">
        <v>46</v>
      </c>
      <c r="B42" s="1" t="s">
        <v>65</v>
      </c>
      <c r="C42" s="27" t="s">
        <v>326</v>
      </c>
      <c r="D42" s="38">
        <v>10</v>
      </c>
      <c r="E42" s="91"/>
      <c r="F42" s="91"/>
      <c r="G42" s="91"/>
      <c r="H42" s="39"/>
      <c r="I42" s="39"/>
      <c r="J42" s="91"/>
      <c r="K42" s="91"/>
      <c r="L42" s="91"/>
      <c r="M42" s="91"/>
      <c r="N42" s="39">
        <f t="shared" si="9"/>
        <v>0</v>
      </c>
      <c r="O42" s="39">
        <v>14</v>
      </c>
      <c r="P42" s="91"/>
      <c r="Q42" s="39">
        <v>1</v>
      </c>
      <c r="R42" s="95" t="s">
        <v>488</v>
      </c>
      <c r="S42" s="91"/>
      <c r="T42" s="27">
        <v>8</v>
      </c>
      <c r="U42" s="40" t="str">
        <f t="shared" si="8"/>
        <v/>
      </c>
      <c r="V42" s="22">
        <v>444</v>
      </c>
      <c r="W42" s="22" t="s">
        <v>94</v>
      </c>
      <c r="X42" s="22" t="s">
        <v>95</v>
      </c>
      <c r="Y42" s="72">
        <v>2237</v>
      </c>
      <c r="Z42" s="41"/>
      <c r="AA42" s="1" t="s">
        <v>236</v>
      </c>
      <c r="AB42" s="28" t="s">
        <v>277</v>
      </c>
    </row>
    <row r="43" spans="1:28" x14ac:dyDescent="0.3">
      <c r="A43" s="1" t="s">
        <v>46</v>
      </c>
      <c r="B43" s="1" t="s">
        <v>65</v>
      </c>
      <c r="C43" s="27" t="s">
        <v>327</v>
      </c>
      <c r="D43" s="38">
        <v>32</v>
      </c>
      <c r="E43" s="95" t="s">
        <v>445</v>
      </c>
      <c r="F43" s="91"/>
      <c r="G43" s="91"/>
      <c r="H43" s="39"/>
      <c r="I43" s="39"/>
      <c r="J43" s="91"/>
      <c r="K43" s="91"/>
      <c r="L43" s="91"/>
      <c r="M43" s="91"/>
      <c r="N43" s="39">
        <f>SUM(L43:M43)</f>
        <v>0</v>
      </c>
      <c r="O43" s="91"/>
      <c r="P43" s="91"/>
      <c r="Q43" s="91"/>
      <c r="R43" s="91"/>
      <c r="S43" s="91"/>
      <c r="T43" s="27">
        <f t="shared" si="10"/>
        <v>0</v>
      </c>
      <c r="U43" s="40" t="str">
        <f t="shared" si="8"/>
        <v/>
      </c>
      <c r="V43" s="22">
        <v>444</v>
      </c>
      <c r="W43" s="22" t="s">
        <v>94</v>
      </c>
      <c r="X43" s="22" t="s">
        <v>95</v>
      </c>
      <c r="Y43" s="72">
        <v>2237</v>
      </c>
      <c r="Z43" s="41"/>
      <c r="AA43" s="1" t="s">
        <v>236</v>
      </c>
      <c r="AB43" s="28" t="s">
        <v>277</v>
      </c>
    </row>
    <row r="44" spans="1:28" x14ac:dyDescent="0.3">
      <c r="A44" s="1" t="s">
        <v>46</v>
      </c>
      <c r="B44" s="1" t="s">
        <v>65</v>
      </c>
      <c r="C44" s="55" t="s">
        <v>39</v>
      </c>
      <c r="D44" s="1"/>
      <c r="E44" s="55">
        <v>222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27"/>
      <c r="U44" s="40" t="str">
        <f t="shared" ref="U44" si="11">_xlfn.IFNA("",((T44+Q44+N44-R44)+(O44*2))/E44)</f>
        <v/>
      </c>
      <c r="V44" s="22">
        <v>444</v>
      </c>
      <c r="W44" s="22" t="s">
        <v>94</v>
      </c>
      <c r="X44" s="22" t="s">
        <v>95</v>
      </c>
      <c r="Y44" s="72">
        <v>2237</v>
      </c>
      <c r="Z44" s="41"/>
      <c r="AA44" s="1" t="s">
        <v>236</v>
      </c>
      <c r="AB44" s="28" t="s">
        <v>277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12">SUM(E35:E44)</f>
        <v>240</v>
      </c>
      <c r="F45" s="44">
        <f t="shared" si="12"/>
        <v>6</v>
      </c>
      <c r="G45" s="44">
        <f t="shared" si="12"/>
        <v>9</v>
      </c>
      <c r="H45" s="44">
        <f t="shared" si="12"/>
        <v>0</v>
      </c>
      <c r="I45" s="44">
        <f t="shared" si="12"/>
        <v>0</v>
      </c>
      <c r="J45" s="44">
        <f t="shared" si="12"/>
        <v>1</v>
      </c>
      <c r="K45" s="44">
        <f t="shared" si="12"/>
        <v>0</v>
      </c>
      <c r="L45" s="44">
        <f t="shared" si="12"/>
        <v>0</v>
      </c>
      <c r="M45" s="44">
        <f t="shared" si="12"/>
        <v>10</v>
      </c>
      <c r="N45" s="44">
        <f t="shared" si="12"/>
        <v>10</v>
      </c>
      <c r="O45" s="44">
        <f t="shared" si="12"/>
        <v>23</v>
      </c>
      <c r="P45" s="44">
        <f t="shared" si="12"/>
        <v>0</v>
      </c>
      <c r="Q45" s="44">
        <f t="shared" si="12"/>
        <v>1</v>
      </c>
      <c r="R45" s="44">
        <f t="shared" si="12"/>
        <v>0</v>
      </c>
      <c r="S45" s="44">
        <f t="shared" si="12"/>
        <v>0</v>
      </c>
      <c r="T45" s="44">
        <f t="shared" si="12"/>
        <v>94</v>
      </c>
      <c r="U45" s="45">
        <f>((T45+Q45+N45-R45)+(O45*2))/E45</f>
        <v>0.62916666666666665</v>
      </c>
      <c r="V45" s="46">
        <v>444</v>
      </c>
      <c r="W45" s="46" t="s">
        <v>94</v>
      </c>
      <c r="X45" s="46" t="s">
        <v>95</v>
      </c>
      <c r="Y45" s="73">
        <v>2237</v>
      </c>
      <c r="Z45" s="47"/>
      <c r="AA45" s="43" t="s">
        <v>236</v>
      </c>
      <c r="AB45" s="75" t="s">
        <v>277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0.66666666666666663</v>
      </c>
      <c r="H46" s="27"/>
      <c r="I46" s="1"/>
      <c r="J46" s="48" t="s">
        <v>42</v>
      </c>
      <c r="K46" s="50" t="e">
        <f>J45/K45</f>
        <v>#DIV/0!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rintOptions gridLines="1"/>
  <pageMargins left="0.25" right="0.25" top="0.75" bottom="0.5" header="0.3" footer="0.3"/>
  <pageSetup scale="6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C734-5994-48E4-8DEA-FD4309A8BBD6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278</v>
      </c>
      <c r="K4" s="16" t="s">
        <v>45</v>
      </c>
      <c r="L4" s="17"/>
      <c r="M4" s="18"/>
      <c r="N4" s="19">
        <v>22</v>
      </c>
      <c r="O4" s="19">
        <v>26</v>
      </c>
      <c r="P4" s="19">
        <v>17</v>
      </c>
      <c r="Q4" s="19">
        <v>26</v>
      </c>
      <c r="R4" s="20"/>
      <c r="S4" s="21">
        <f>SUM(N4:R4)</f>
        <v>91</v>
      </c>
      <c r="T4" s="22">
        <v>447</v>
      </c>
    </row>
    <row r="5" spans="1:28" x14ac:dyDescent="0.3">
      <c r="B5" s="1"/>
      <c r="C5" s="6" t="s">
        <v>273</v>
      </c>
      <c r="D5" s="7" t="s">
        <v>6</v>
      </c>
      <c r="E5" s="1"/>
      <c r="F5" s="1"/>
      <c r="G5" s="1"/>
      <c r="J5" s="15" t="s">
        <v>279</v>
      </c>
      <c r="K5" s="16" t="s">
        <v>66</v>
      </c>
      <c r="L5" s="17"/>
      <c r="M5" s="18"/>
      <c r="N5" s="19">
        <v>30</v>
      </c>
      <c r="O5" s="19">
        <v>10</v>
      </c>
      <c r="P5" s="19">
        <v>27</v>
      </c>
      <c r="Q5" s="19">
        <v>19</v>
      </c>
      <c r="R5" s="20"/>
      <c r="S5" s="21">
        <f>SUM(N5:R5)</f>
        <v>86</v>
      </c>
      <c r="T5" s="22">
        <v>447</v>
      </c>
      <c r="U5" s="1"/>
      <c r="V5" s="1"/>
      <c r="W5" s="1"/>
    </row>
    <row r="6" spans="1:28" x14ac:dyDescent="0.3">
      <c r="C6" s="63">
        <v>1037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447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23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34</v>
      </c>
      <c r="E13" s="90"/>
      <c r="F13" s="27">
        <v>4</v>
      </c>
      <c r="G13" s="90"/>
      <c r="H13" s="27"/>
      <c r="I13" s="27"/>
      <c r="J13" s="27">
        <v>0</v>
      </c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(H13*3)+((F13-H13)*2)+J13</f>
        <v>8</v>
      </c>
      <c r="U13" s="40" t="str">
        <f>IFERROR(((T13+Q13+N13-R13)+(O13*2))/E13,"")</f>
        <v/>
      </c>
      <c r="V13" s="22">
        <v>447</v>
      </c>
      <c r="W13" s="22" t="s">
        <v>81</v>
      </c>
      <c r="X13" s="22" t="s">
        <v>95</v>
      </c>
      <c r="Y13" s="72">
        <v>1037</v>
      </c>
      <c r="Z13" s="41"/>
      <c r="AA13" s="1" t="s">
        <v>96</v>
      </c>
      <c r="AB13" s="28" t="s">
        <v>280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90"/>
      <c r="F14" s="27">
        <v>8</v>
      </c>
      <c r="G14" s="90"/>
      <c r="H14" s="27"/>
      <c r="I14" s="27"/>
      <c r="J14" s="27">
        <v>6</v>
      </c>
      <c r="K14" s="90"/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f t="shared" ref="T14:T18" si="1">(H14*3)+((F14-H14)*2)+J14</f>
        <v>22</v>
      </c>
      <c r="U14" s="40" t="str">
        <f t="shared" ref="U14:U23" si="2">IFERROR(((T14+Q14+N14-R14)+(O14*2))/E14,"")</f>
        <v/>
      </c>
      <c r="V14" s="22">
        <v>447</v>
      </c>
      <c r="W14" s="22" t="s">
        <v>81</v>
      </c>
      <c r="X14" s="22" t="s">
        <v>95</v>
      </c>
      <c r="Y14" s="72">
        <v>1037</v>
      </c>
      <c r="Z14" s="41"/>
      <c r="AA14" s="1" t="s">
        <v>96</v>
      </c>
      <c r="AB14" s="28" t="s">
        <v>280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32</v>
      </c>
      <c r="E15" s="90"/>
      <c r="F15" s="27">
        <v>0</v>
      </c>
      <c r="G15" s="90"/>
      <c r="H15" s="27"/>
      <c r="I15" s="27"/>
      <c r="J15" s="27">
        <v>0</v>
      </c>
      <c r="K15" s="90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si="1"/>
        <v>0</v>
      </c>
      <c r="U15" s="40" t="str">
        <f t="shared" si="2"/>
        <v/>
      </c>
      <c r="V15" s="22">
        <v>447</v>
      </c>
      <c r="W15" s="22" t="s">
        <v>81</v>
      </c>
      <c r="X15" s="22" t="s">
        <v>95</v>
      </c>
      <c r="Y15" s="72">
        <v>1037</v>
      </c>
      <c r="Z15" s="41"/>
      <c r="AA15" s="1" t="s">
        <v>96</v>
      </c>
      <c r="AB15" s="28" t="s">
        <v>280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14</v>
      </c>
      <c r="E16" s="90" t="s">
        <v>410</v>
      </c>
      <c r="F16" s="27"/>
      <c r="G16" s="90"/>
      <c r="H16" s="27"/>
      <c r="I16" s="27"/>
      <c r="J16" s="27"/>
      <c r="K16" s="90"/>
      <c r="L16" s="90"/>
      <c r="M16" s="90"/>
      <c r="N16" s="27"/>
      <c r="O16" s="91"/>
      <c r="P16" s="91"/>
      <c r="Q16" s="91"/>
      <c r="R16" s="91"/>
      <c r="S16" s="91"/>
      <c r="T16" s="39"/>
      <c r="U16" s="40" t="str">
        <f t="shared" si="2"/>
        <v/>
      </c>
      <c r="V16" s="22">
        <v>447</v>
      </c>
      <c r="W16" s="22" t="s">
        <v>81</v>
      </c>
      <c r="X16" s="22" t="s">
        <v>95</v>
      </c>
      <c r="Y16" s="72">
        <v>1037</v>
      </c>
      <c r="Z16" s="41"/>
      <c r="AA16" s="1" t="s">
        <v>96</v>
      </c>
      <c r="AB16" s="28" t="s">
        <v>280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30</v>
      </c>
      <c r="E17" s="90" t="s">
        <v>410</v>
      </c>
      <c r="F17" s="27"/>
      <c r="G17" s="90"/>
      <c r="H17" s="27"/>
      <c r="I17" s="27"/>
      <c r="J17" s="27"/>
      <c r="K17" s="90"/>
      <c r="L17" s="90"/>
      <c r="M17" s="90"/>
      <c r="N17" s="27"/>
      <c r="O17" s="91"/>
      <c r="P17" s="91"/>
      <c r="Q17" s="91"/>
      <c r="R17" s="91"/>
      <c r="S17" s="91"/>
      <c r="T17" s="39"/>
      <c r="U17" s="40" t="str">
        <f t="shared" si="2"/>
        <v/>
      </c>
      <c r="V17" s="22">
        <v>447</v>
      </c>
      <c r="W17" s="22" t="s">
        <v>81</v>
      </c>
      <c r="X17" s="22" t="s">
        <v>95</v>
      </c>
      <c r="Y17" s="72">
        <v>1037</v>
      </c>
      <c r="Z17" s="41"/>
      <c r="AA17" s="1" t="s">
        <v>96</v>
      </c>
      <c r="AB17" s="28" t="s">
        <v>280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50</v>
      </c>
      <c r="E18" s="90"/>
      <c r="F18" s="27">
        <v>4</v>
      </c>
      <c r="G18" s="90"/>
      <c r="H18" s="27"/>
      <c r="I18" s="27"/>
      <c r="J18" s="27">
        <v>5</v>
      </c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1"/>
        <v>13</v>
      </c>
      <c r="U18" s="40" t="str">
        <f t="shared" si="2"/>
        <v/>
      </c>
      <c r="V18" s="22">
        <v>447</v>
      </c>
      <c r="W18" s="22" t="s">
        <v>81</v>
      </c>
      <c r="X18" s="22" t="s">
        <v>95</v>
      </c>
      <c r="Y18" s="72">
        <v>1037</v>
      </c>
      <c r="Z18" s="41"/>
      <c r="AA18" s="1" t="s">
        <v>96</v>
      </c>
      <c r="AB18" s="28" t="s">
        <v>280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20</v>
      </c>
      <c r="E19" s="90" t="s">
        <v>410</v>
      </c>
      <c r="F19" s="27"/>
      <c r="G19" s="90"/>
      <c r="H19" s="27"/>
      <c r="I19" s="27"/>
      <c r="J19" s="27"/>
      <c r="K19" s="90"/>
      <c r="L19" s="90"/>
      <c r="M19" s="90"/>
      <c r="N19" s="27"/>
      <c r="O19" s="91"/>
      <c r="P19" s="91"/>
      <c r="Q19" s="91"/>
      <c r="R19" s="91"/>
      <c r="S19" s="91"/>
      <c r="T19" s="39"/>
      <c r="U19" s="40" t="str">
        <f t="shared" si="2"/>
        <v/>
      </c>
      <c r="V19" s="22">
        <v>447</v>
      </c>
      <c r="W19" s="22" t="s">
        <v>81</v>
      </c>
      <c r="X19" s="22" t="s">
        <v>95</v>
      </c>
      <c r="Y19" s="72">
        <v>1037</v>
      </c>
      <c r="Z19" s="41"/>
      <c r="AA19" s="1" t="s">
        <v>96</v>
      </c>
      <c r="AB19" s="28" t="s">
        <v>280</v>
      </c>
    </row>
    <row r="20" spans="1:28" x14ac:dyDescent="0.3">
      <c r="A20" s="1" t="s">
        <v>65</v>
      </c>
      <c r="B20" s="1" t="s">
        <v>46</v>
      </c>
      <c r="C20" s="27" t="s">
        <v>123</v>
      </c>
      <c r="D20" s="92"/>
      <c r="E20" s="90"/>
      <c r="F20" s="27">
        <v>0</v>
      </c>
      <c r="G20" s="90"/>
      <c r="H20" s="27"/>
      <c r="I20" s="27"/>
      <c r="J20" s="27">
        <v>0</v>
      </c>
      <c r="K20" s="90"/>
      <c r="L20" s="90"/>
      <c r="M20" s="90"/>
      <c r="N20" s="27">
        <f t="shared" ref="N20:N23" si="3">SUM(L20:M20)</f>
        <v>0</v>
      </c>
      <c r="O20" s="91"/>
      <c r="P20" s="91"/>
      <c r="Q20" s="91"/>
      <c r="R20" s="91"/>
      <c r="S20" s="91"/>
      <c r="T20" s="39">
        <f t="shared" ref="T20:T23" si="4">(H20*3)+((F20-H20)*2)+J20</f>
        <v>0</v>
      </c>
      <c r="U20" s="40" t="str">
        <f t="shared" si="2"/>
        <v/>
      </c>
      <c r="V20" s="22">
        <v>447</v>
      </c>
      <c r="W20" s="22" t="s">
        <v>81</v>
      </c>
      <c r="X20" s="22" t="s">
        <v>95</v>
      </c>
      <c r="Y20" s="72">
        <v>1037</v>
      </c>
      <c r="Z20" s="41"/>
      <c r="AA20" s="1" t="s">
        <v>96</v>
      </c>
      <c r="AB20" s="28" t="s">
        <v>280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24</v>
      </c>
      <c r="E21" s="90"/>
      <c r="F21" s="27">
        <v>5</v>
      </c>
      <c r="G21" s="90"/>
      <c r="H21" s="27"/>
      <c r="I21" s="27"/>
      <c r="J21" s="27">
        <v>1</v>
      </c>
      <c r="K21" s="90"/>
      <c r="L21" s="90"/>
      <c r="M21" s="90"/>
      <c r="N21" s="27">
        <f t="shared" si="3"/>
        <v>0</v>
      </c>
      <c r="O21" s="91"/>
      <c r="P21" s="91"/>
      <c r="Q21" s="91"/>
      <c r="R21" s="91"/>
      <c r="S21" s="91"/>
      <c r="T21" s="39">
        <f t="shared" si="4"/>
        <v>11</v>
      </c>
      <c r="U21" s="40" t="str">
        <f t="shared" si="2"/>
        <v/>
      </c>
      <c r="V21" s="22">
        <v>447</v>
      </c>
      <c r="W21" s="22" t="s">
        <v>81</v>
      </c>
      <c r="X21" s="22" t="s">
        <v>95</v>
      </c>
      <c r="Y21" s="72">
        <v>1037</v>
      </c>
      <c r="Z21" s="41"/>
      <c r="AA21" s="1" t="s">
        <v>96</v>
      </c>
      <c r="AB21" s="28" t="s">
        <v>280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40</v>
      </c>
      <c r="E22" s="90"/>
      <c r="F22" s="27">
        <v>15</v>
      </c>
      <c r="G22" s="27">
        <v>19</v>
      </c>
      <c r="H22" s="27"/>
      <c r="I22" s="27"/>
      <c r="J22" s="27">
        <v>2</v>
      </c>
      <c r="K22" s="90"/>
      <c r="L22" s="90"/>
      <c r="M22" s="27">
        <v>14</v>
      </c>
      <c r="N22" s="27">
        <f t="shared" si="3"/>
        <v>14</v>
      </c>
      <c r="O22" s="39">
        <v>6</v>
      </c>
      <c r="P22" s="91"/>
      <c r="Q22" s="91"/>
      <c r="R22" s="91"/>
      <c r="S22" s="91"/>
      <c r="T22" s="39">
        <f t="shared" si="4"/>
        <v>32</v>
      </c>
      <c r="U22" s="40" t="str">
        <f t="shared" si="2"/>
        <v/>
      </c>
      <c r="V22" s="22">
        <v>447</v>
      </c>
      <c r="W22" s="22" t="s">
        <v>81</v>
      </c>
      <c r="X22" s="22" t="s">
        <v>95</v>
      </c>
      <c r="Y22" s="72">
        <v>1037</v>
      </c>
      <c r="Z22" s="41"/>
      <c r="AA22" s="1" t="s">
        <v>96</v>
      </c>
      <c r="AB22" s="28" t="s">
        <v>280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22</v>
      </c>
      <c r="E23" s="90"/>
      <c r="F23" s="27">
        <v>2</v>
      </c>
      <c r="G23" s="90"/>
      <c r="H23" s="27"/>
      <c r="I23" s="27"/>
      <c r="J23" s="27">
        <v>1</v>
      </c>
      <c r="K23" s="90"/>
      <c r="L23" s="90"/>
      <c r="M23" s="90"/>
      <c r="N23" s="27">
        <f t="shared" si="3"/>
        <v>0</v>
      </c>
      <c r="O23" s="91"/>
      <c r="P23" s="91"/>
      <c r="Q23" s="91"/>
      <c r="R23" s="91"/>
      <c r="S23" s="91"/>
      <c r="T23" s="39">
        <f t="shared" si="4"/>
        <v>5</v>
      </c>
      <c r="U23" s="40" t="str">
        <f t="shared" si="2"/>
        <v/>
      </c>
      <c r="V23" s="22">
        <v>447</v>
      </c>
      <c r="W23" s="22" t="s">
        <v>81</v>
      </c>
      <c r="X23" s="22" t="s">
        <v>95</v>
      </c>
      <c r="Y23" s="72">
        <v>1037</v>
      </c>
      <c r="Z23" s="41"/>
      <c r="AA23" s="1" t="s">
        <v>96</v>
      </c>
      <c r="AB23" s="28" t="s">
        <v>280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42</v>
      </c>
      <c r="E24" s="95" t="s">
        <v>410</v>
      </c>
      <c r="F24" s="42"/>
      <c r="G24" s="94"/>
      <c r="H24" s="42"/>
      <c r="I24" s="42"/>
      <c r="J24" s="42"/>
      <c r="K24" s="94"/>
      <c r="L24" s="94"/>
      <c r="M24" s="94"/>
      <c r="N24" s="27"/>
      <c r="O24" s="91"/>
      <c r="P24" s="91"/>
      <c r="Q24" s="91"/>
      <c r="R24" s="91"/>
      <c r="S24" s="91"/>
      <c r="T24" s="39"/>
      <c r="U24" s="40" t="str">
        <f t="shared" ref="U24" si="5">_xlfn.IFNA("",((T24+Q24+N24-R24)+(O24*2))/E24)</f>
        <v/>
      </c>
      <c r="V24" s="22">
        <v>447</v>
      </c>
      <c r="W24" s="22" t="s">
        <v>81</v>
      </c>
      <c r="X24" s="22" t="s">
        <v>95</v>
      </c>
      <c r="Y24" s="72">
        <v>1037</v>
      </c>
      <c r="Z24" s="41"/>
      <c r="AA24" s="1" t="s">
        <v>96</v>
      </c>
      <c r="AB24" s="28" t="s">
        <v>280</v>
      </c>
    </row>
    <row r="25" spans="1:28" x14ac:dyDescent="0.3">
      <c r="A25" s="1" t="s">
        <v>65</v>
      </c>
      <c r="B25" s="1" t="s">
        <v>46</v>
      </c>
      <c r="C25" s="55" t="s">
        <v>39</v>
      </c>
      <c r="D25" s="38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0"/>
      <c r="V25" s="22">
        <v>447</v>
      </c>
      <c r="W25" s="22" t="s">
        <v>81</v>
      </c>
      <c r="X25" s="22" t="s">
        <v>95</v>
      </c>
      <c r="Y25" s="72">
        <v>1037</v>
      </c>
      <c r="Z25" s="41"/>
      <c r="AA25" s="1"/>
      <c r="AB25" s="28"/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6">SUM(E13:E24)</f>
        <v>0</v>
      </c>
      <c r="F26" s="44">
        <f t="shared" si="6"/>
        <v>38</v>
      </c>
      <c r="G26" s="44">
        <f t="shared" si="6"/>
        <v>19</v>
      </c>
      <c r="H26" s="44">
        <f t="shared" si="6"/>
        <v>0</v>
      </c>
      <c r="I26" s="44">
        <f t="shared" si="6"/>
        <v>0</v>
      </c>
      <c r="J26" s="44">
        <f t="shared" si="6"/>
        <v>15</v>
      </c>
      <c r="K26" s="44">
        <f t="shared" si="6"/>
        <v>0</v>
      </c>
      <c r="L26" s="44">
        <f t="shared" si="6"/>
        <v>0</v>
      </c>
      <c r="M26" s="44">
        <f t="shared" si="6"/>
        <v>14</v>
      </c>
      <c r="N26" s="44">
        <f t="shared" si="6"/>
        <v>14</v>
      </c>
      <c r="O26" s="44">
        <f t="shared" si="6"/>
        <v>6</v>
      </c>
      <c r="P26" s="44">
        <f t="shared" si="6"/>
        <v>0</v>
      </c>
      <c r="Q26" s="44">
        <f t="shared" si="6"/>
        <v>0</v>
      </c>
      <c r="R26" s="44">
        <f t="shared" si="6"/>
        <v>0</v>
      </c>
      <c r="S26" s="44">
        <f t="shared" si="6"/>
        <v>0</v>
      </c>
      <c r="T26" s="44">
        <f t="shared" si="6"/>
        <v>91</v>
      </c>
      <c r="U26" s="45" t="e">
        <f>((T26+Q26+N26-R26)+(O26*2))/E26</f>
        <v>#DIV/0!</v>
      </c>
      <c r="V26" s="46">
        <v>447</v>
      </c>
      <c r="W26" s="46" t="s">
        <v>81</v>
      </c>
      <c r="X26" s="46" t="s">
        <v>95</v>
      </c>
      <c r="Y26" s="73">
        <v>1037</v>
      </c>
      <c r="Z26" s="74" t="s">
        <v>436</v>
      </c>
      <c r="AA26" s="43" t="s">
        <v>96</v>
      </c>
      <c r="AB26" s="75" t="s">
        <v>280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2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136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320</v>
      </c>
      <c r="D35" s="38">
        <v>12</v>
      </c>
      <c r="E35" s="27">
        <v>35</v>
      </c>
      <c r="F35" s="27">
        <v>11</v>
      </c>
      <c r="G35" s="27">
        <v>22</v>
      </c>
      <c r="H35" s="27"/>
      <c r="I35" s="27"/>
      <c r="J35" s="27">
        <v>3</v>
      </c>
      <c r="K35" s="27">
        <v>3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+(F35*2)+J35</f>
        <v>25</v>
      </c>
      <c r="U35" s="40">
        <f>IFERROR(((T35+Q35+N35-R35)+(O35*2))/E35,"")</f>
        <v>0.7142857142857143</v>
      </c>
      <c r="V35" s="22">
        <v>447</v>
      </c>
      <c r="W35" s="22" t="s">
        <v>94</v>
      </c>
      <c r="X35" s="22" t="s">
        <v>82</v>
      </c>
      <c r="Y35" s="72">
        <v>1037</v>
      </c>
      <c r="Z35" s="41"/>
      <c r="AA35" s="1" t="s">
        <v>236</v>
      </c>
      <c r="AB35" s="28" t="s">
        <v>281</v>
      </c>
    </row>
    <row r="36" spans="1:28" x14ac:dyDescent="0.3">
      <c r="A36" s="1" t="s">
        <v>46</v>
      </c>
      <c r="B36" s="1" t="s">
        <v>65</v>
      </c>
      <c r="C36" s="27" t="s">
        <v>321</v>
      </c>
      <c r="D36" s="38">
        <v>34</v>
      </c>
      <c r="E36" s="90"/>
      <c r="F36" s="27">
        <v>4</v>
      </c>
      <c r="G36" s="90"/>
      <c r="H36" s="27"/>
      <c r="I36" s="27"/>
      <c r="J36" s="27">
        <v>4</v>
      </c>
      <c r="K36" s="90"/>
      <c r="L36" s="90"/>
      <c r="M36" s="90"/>
      <c r="N36" s="27">
        <f t="shared" ref="N36:N41" si="7">SUM(L36:M36)</f>
        <v>0</v>
      </c>
      <c r="O36" s="91"/>
      <c r="P36" s="91"/>
      <c r="Q36" s="91"/>
      <c r="R36" s="91"/>
      <c r="S36" s="91"/>
      <c r="T36" s="27">
        <f t="shared" ref="T36:T43" si="8">+(F36*2)+J36</f>
        <v>12</v>
      </c>
      <c r="U36" s="40" t="str">
        <f t="shared" ref="U36:U43" si="9">IFERROR(((T36+Q36+N36-R36)+(O36*2))/E36,"")</f>
        <v/>
      </c>
      <c r="V36" s="22">
        <v>447</v>
      </c>
      <c r="W36" s="22" t="s">
        <v>94</v>
      </c>
      <c r="X36" s="22" t="s">
        <v>82</v>
      </c>
      <c r="Y36" s="72">
        <v>1037</v>
      </c>
      <c r="Z36" s="41"/>
      <c r="AA36" s="1" t="s">
        <v>236</v>
      </c>
      <c r="AB36" s="28" t="s">
        <v>281</v>
      </c>
    </row>
    <row r="37" spans="1:28" x14ac:dyDescent="0.3">
      <c r="A37" s="1" t="s">
        <v>46</v>
      </c>
      <c r="B37" s="1" t="s">
        <v>65</v>
      </c>
      <c r="C37" s="27" t="s">
        <v>433</v>
      </c>
      <c r="D37" s="38">
        <v>42</v>
      </c>
      <c r="E37" s="90"/>
      <c r="F37" s="27">
        <v>3</v>
      </c>
      <c r="G37" s="90"/>
      <c r="H37" s="27"/>
      <c r="I37" s="27"/>
      <c r="J37" s="27">
        <v>1</v>
      </c>
      <c r="K37" s="90"/>
      <c r="L37" s="90"/>
      <c r="M37" s="90"/>
      <c r="N37" s="27">
        <f t="shared" si="7"/>
        <v>0</v>
      </c>
      <c r="O37" s="91"/>
      <c r="P37" s="91"/>
      <c r="Q37" s="91"/>
      <c r="R37" s="91"/>
      <c r="S37" s="91"/>
      <c r="T37" s="27">
        <f t="shared" si="8"/>
        <v>7</v>
      </c>
      <c r="U37" s="40" t="str">
        <f t="shared" si="9"/>
        <v/>
      </c>
      <c r="V37" s="22">
        <v>447</v>
      </c>
      <c r="W37" s="22" t="s">
        <v>94</v>
      </c>
      <c r="X37" s="22" t="s">
        <v>82</v>
      </c>
      <c r="Y37" s="72">
        <v>1037</v>
      </c>
      <c r="Z37" s="41"/>
      <c r="AA37" s="1" t="s">
        <v>236</v>
      </c>
      <c r="AB37" s="28" t="s">
        <v>281</v>
      </c>
    </row>
    <row r="38" spans="1:28" x14ac:dyDescent="0.3">
      <c r="A38" s="1" t="s">
        <v>46</v>
      </c>
      <c r="B38" s="1" t="s">
        <v>65</v>
      </c>
      <c r="C38" s="27" t="s">
        <v>434</v>
      </c>
      <c r="D38" s="38">
        <v>40</v>
      </c>
      <c r="E38" s="90"/>
      <c r="F38" s="27">
        <v>4</v>
      </c>
      <c r="G38" s="90"/>
      <c r="H38" s="27"/>
      <c r="I38" s="27"/>
      <c r="J38" s="27">
        <v>6</v>
      </c>
      <c r="K38" s="90"/>
      <c r="L38" s="90"/>
      <c r="M38" s="27">
        <v>11</v>
      </c>
      <c r="N38" s="27">
        <f t="shared" si="7"/>
        <v>11</v>
      </c>
      <c r="O38" s="91"/>
      <c r="P38" s="91"/>
      <c r="Q38" s="91"/>
      <c r="R38" s="91"/>
      <c r="S38" s="91"/>
      <c r="T38" s="27">
        <f t="shared" si="8"/>
        <v>14</v>
      </c>
      <c r="U38" s="40" t="str">
        <f t="shared" si="9"/>
        <v/>
      </c>
      <c r="V38" s="22">
        <v>447</v>
      </c>
      <c r="W38" s="22" t="s">
        <v>94</v>
      </c>
      <c r="X38" s="22" t="s">
        <v>82</v>
      </c>
      <c r="Y38" s="72">
        <v>1037</v>
      </c>
      <c r="Z38" s="41"/>
      <c r="AA38" s="1" t="s">
        <v>236</v>
      </c>
      <c r="AB38" s="28" t="s">
        <v>281</v>
      </c>
    </row>
    <row r="39" spans="1:28" x14ac:dyDescent="0.3">
      <c r="A39" s="1" t="s">
        <v>46</v>
      </c>
      <c r="B39" s="1" t="s">
        <v>65</v>
      </c>
      <c r="C39" s="27" t="s">
        <v>322</v>
      </c>
      <c r="D39" s="38">
        <v>44</v>
      </c>
      <c r="E39" s="90"/>
      <c r="F39" s="27">
        <v>8</v>
      </c>
      <c r="G39" s="90"/>
      <c r="H39" s="27"/>
      <c r="I39" s="27"/>
      <c r="J39" s="27">
        <v>4</v>
      </c>
      <c r="K39" s="90"/>
      <c r="L39" s="90"/>
      <c r="M39" s="90"/>
      <c r="N39" s="27">
        <f t="shared" si="7"/>
        <v>0</v>
      </c>
      <c r="O39" s="39">
        <v>8</v>
      </c>
      <c r="P39" s="91"/>
      <c r="Q39" s="91"/>
      <c r="R39" s="91"/>
      <c r="S39" s="91"/>
      <c r="T39" s="27">
        <f t="shared" si="8"/>
        <v>20</v>
      </c>
      <c r="U39" s="40" t="str">
        <f t="shared" si="9"/>
        <v/>
      </c>
      <c r="V39" s="22">
        <v>447</v>
      </c>
      <c r="W39" s="22" t="s">
        <v>94</v>
      </c>
      <c r="X39" s="22" t="s">
        <v>82</v>
      </c>
      <c r="Y39" s="72">
        <v>1037</v>
      </c>
      <c r="Z39" s="41"/>
      <c r="AA39" s="1" t="s">
        <v>236</v>
      </c>
      <c r="AB39" s="28" t="s">
        <v>281</v>
      </c>
    </row>
    <row r="40" spans="1:28" x14ac:dyDescent="0.3">
      <c r="A40" s="1" t="s">
        <v>46</v>
      </c>
      <c r="B40" s="1" t="s">
        <v>65</v>
      </c>
      <c r="C40" s="27" t="s">
        <v>323</v>
      </c>
      <c r="D40" s="38">
        <v>24</v>
      </c>
      <c r="E40" s="90"/>
      <c r="F40" s="27">
        <v>2</v>
      </c>
      <c r="G40" s="90"/>
      <c r="H40" s="27"/>
      <c r="I40" s="27"/>
      <c r="J40" s="27">
        <v>0</v>
      </c>
      <c r="K40" s="90"/>
      <c r="L40" s="90"/>
      <c r="M40" s="90"/>
      <c r="N40" s="27">
        <f t="shared" si="7"/>
        <v>0</v>
      </c>
      <c r="O40" s="91"/>
      <c r="P40" s="91"/>
      <c r="Q40" s="91"/>
      <c r="R40" s="91"/>
      <c r="S40" s="91"/>
      <c r="T40" s="27">
        <f t="shared" si="8"/>
        <v>4</v>
      </c>
      <c r="U40" s="40" t="str">
        <f t="shared" si="9"/>
        <v/>
      </c>
      <c r="V40" s="22">
        <v>447</v>
      </c>
      <c r="W40" s="22" t="s">
        <v>94</v>
      </c>
      <c r="X40" s="22" t="s">
        <v>82</v>
      </c>
      <c r="Y40" s="72">
        <v>1037</v>
      </c>
      <c r="Z40" s="41"/>
      <c r="AA40" s="1" t="s">
        <v>236</v>
      </c>
      <c r="AB40" s="28" t="s">
        <v>281</v>
      </c>
    </row>
    <row r="41" spans="1:28" x14ac:dyDescent="0.3">
      <c r="A41" s="1" t="s">
        <v>46</v>
      </c>
      <c r="B41" s="1" t="s">
        <v>65</v>
      </c>
      <c r="C41" s="27" t="s">
        <v>324</v>
      </c>
      <c r="D41" s="38">
        <v>23</v>
      </c>
      <c r="E41" s="90"/>
      <c r="F41" s="27">
        <v>0</v>
      </c>
      <c r="G41" s="90"/>
      <c r="H41" s="27"/>
      <c r="I41" s="27"/>
      <c r="J41" s="27">
        <v>0</v>
      </c>
      <c r="K41" s="90"/>
      <c r="L41" s="90"/>
      <c r="M41" s="90"/>
      <c r="N41" s="27">
        <f t="shared" si="7"/>
        <v>0</v>
      </c>
      <c r="O41" s="91"/>
      <c r="P41" s="91"/>
      <c r="Q41" s="91"/>
      <c r="R41" s="91"/>
      <c r="S41" s="91"/>
      <c r="T41" s="27">
        <f t="shared" si="8"/>
        <v>0</v>
      </c>
      <c r="U41" s="40" t="str">
        <f t="shared" si="9"/>
        <v/>
      </c>
      <c r="V41" s="22">
        <v>447</v>
      </c>
      <c r="W41" s="22" t="s">
        <v>94</v>
      </c>
      <c r="X41" s="22" t="s">
        <v>82</v>
      </c>
      <c r="Y41" s="72">
        <v>1037</v>
      </c>
      <c r="Z41" s="41"/>
      <c r="AA41" s="1" t="s">
        <v>236</v>
      </c>
      <c r="AB41" s="28" t="s">
        <v>281</v>
      </c>
    </row>
    <row r="42" spans="1:28" x14ac:dyDescent="0.3">
      <c r="A42" s="1" t="s">
        <v>46</v>
      </c>
      <c r="B42" s="1" t="s">
        <v>65</v>
      </c>
      <c r="C42" s="27" t="s">
        <v>326</v>
      </c>
      <c r="D42" s="38">
        <v>10</v>
      </c>
      <c r="E42" s="90"/>
      <c r="F42" s="27">
        <v>2</v>
      </c>
      <c r="G42" s="90"/>
      <c r="H42" s="27"/>
      <c r="I42" s="27"/>
      <c r="J42" s="27">
        <v>0</v>
      </c>
      <c r="K42" s="90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f t="shared" si="8"/>
        <v>4</v>
      </c>
      <c r="U42" s="40" t="str">
        <f t="shared" si="9"/>
        <v/>
      </c>
      <c r="V42" s="22">
        <v>447</v>
      </c>
      <c r="W42" s="22" t="s">
        <v>94</v>
      </c>
      <c r="X42" s="22" t="s">
        <v>82</v>
      </c>
      <c r="Y42" s="72">
        <v>1037</v>
      </c>
      <c r="Z42" s="41"/>
      <c r="AA42" s="1" t="s">
        <v>236</v>
      </c>
      <c r="AB42" s="28" t="s">
        <v>281</v>
      </c>
    </row>
    <row r="43" spans="1:28" x14ac:dyDescent="0.3">
      <c r="A43" s="1" t="s">
        <v>46</v>
      </c>
      <c r="B43" s="1" t="s">
        <v>65</v>
      </c>
      <c r="C43" s="27" t="s">
        <v>327</v>
      </c>
      <c r="D43" s="38">
        <v>32</v>
      </c>
      <c r="E43" s="90"/>
      <c r="F43" s="27">
        <v>0</v>
      </c>
      <c r="G43" s="90"/>
      <c r="H43" s="27"/>
      <c r="I43" s="27"/>
      <c r="J43" s="27">
        <v>0</v>
      </c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8"/>
        <v>0</v>
      </c>
      <c r="U43" s="40" t="str">
        <f t="shared" si="9"/>
        <v/>
      </c>
      <c r="V43" s="22">
        <v>447</v>
      </c>
      <c r="W43" s="22" t="s">
        <v>94</v>
      </c>
      <c r="X43" s="22" t="s">
        <v>82</v>
      </c>
      <c r="Y43" s="72">
        <v>1037</v>
      </c>
      <c r="Z43" s="41"/>
      <c r="AA43" s="1" t="s">
        <v>236</v>
      </c>
      <c r="AB43" s="28" t="s">
        <v>281</v>
      </c>
    </row>
    <row r="44" spans="1:28" x14ac:dyDescent="0.3">
      <c r="A44" s="1" t="s">
        <v>46</v>
      </c>
      <c r="B44" s="1" t="s">
        <v>65</v>
      </c>
      <c r="C44" s="55" t="s">
        <v>39</v>
      </c>
      <c r="D44" s="1"/>
      <c r="E44" s="55">
        <v>205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27"/>
      <c r="U44" s="40" t="str">
        <f t="shared" ref="U44" si="10">_xlfn.IFNA("",((T44+Q44+N44-R44)+(O44*2))/E44)</f>
        <v/>
      </c>
      <c r="V44" s="22">
        <v>447</v>
      </c>
      <c r="W44" s="22" t="s">
        <v>94</v>
      </c>
      <c r="X44" s="22" t="s">
        <v>82</v>
      </c>
      <c r="Y44" s="72">
        <v>1037</v>
      </c>
      <c r="Z44" s="41"/>
      <c r="AA44" s="1" t="s">
        <v>236</v>
      </c>
      <c r="AB44" s="28" t="s">
        <v>281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11">SUM(E35:E44)</f>
        <v>240</v>
      </c>
      <c r="F45" s="44">
        <f t="shared" si="11"/>
        <v>34</v>
      </c>
      <c r="G45" s="44">
        <f t="shared" si="11"/>
        <v>22</v>
      </c>
      <c r="H45" s="44">
        <f t="shared" si="11"/>
        <v>0</v>
      </c>
      <c r="I45" s="44">
        <f t="shared" si="11"/>
        <v>0</v>
      </c>
      <c r="J45" s="44">
        <f t="shared" si="11"/>
        <v>18</v>
      </c>
      <c r="K45" s="44">
        <f t="shared" si="11"/>
        <v>3</v>
      </c>
      <c r="L45" s="44">
        <f t="shared" si="11"/>
        <v>0</v>
      </c>
      <c r="M45" s="44">
        <f t="shared" si="11"/>
        <v>11</v>
      </c>
      <c r="N45" s="44">
        <f t="shared" si="11"/>
        <v>11</v>
      </c>
      <c r="O45" s="44">
        <f t="shared" si="11"/>
        <v>8</v>
      </c>
      <c r="P45" s="44">
        <f t="shared" si="11"/>
        <v>0</v>
      </c>
      <c r="Q45" s="44">
        <f t="shared" si="11"/>
        <v>0</v>
      </c>
      <c r="R45" s="44">
        <f t="shared" si="11"/>
        <v>0</v>
      </c>
      <c r="S45" s="44">
        <f t="shared" si="11"/>
        <v>0</v>
      </c>
      <c r="T45" s="44">
        <f t="shared" si="11"/>
        <v>86</v>
      </c>
      <c r="U45" s="45">
        <f>((T45+Q45+N45-R45)+(O45*2))/E45</f>
        <v>0.47083333333333333</v>
      </c>
      <c r="V45" s="46">
        <v>447</v>
      </c>
      <c r="W45" s="46" t="s">
        <v>94</v>
      </c>
      <c r="X45" s="46" t="s">
        <v>82</v>
      </c>
      <c r="Y45" s="73">
        <v>1037</v>
      </c>
      <c r="Z45" s="74" t="s">
        <v>438</v>
      </c>
      <c r="AA45" s="43" t="s">
        <v>236</v>
      </c>
      <c r="AB45" s="83" t="s">
        <v>499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1.5454545454545454</v>
      </c>
      <c r="H46" s="27"/>
      <c r="I46" s="1"/>
      <c r="J46" s="48" t="s">
        <v>42</v>
      </c>
      <c r="K46" s="50">
        <f>J45/K45</f>
        <v>6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437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6"/>
      <c r="H49" s="27"/>
      <c r="I49" s="1"/>
      <c r="J49" s="48"/>
      <c r="K49" s="77"/>
      <c r="L49" s="1"/>
      <c r="M49" s="39"/>
      <c r="N49" s="7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90E5-256E-473F-A149-9E17439735BD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451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461</v>
      </c>
    </row>
    <row r="3" spans="1:28" x14ac:dyDescent="0.3">
      <c r="B3" s="1"/>
      <c r="C3" s="6">
        <v>29635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120</v>
      </c>
      <c r="K4" s="16" t="str">
        <f>+C11</f>
        <v>Nebraska Wranglers</v>
      </c>
      <c r="L4" s="17"/>
      <c r="M4" s="18"/>
      <c r="N4" s="19">
        <v>19</v>
      </c>
      <c r="O4" s="19">
        <v>16</v>
      </c>
      <c r="P4" s="19">
        <v>28</v>
      </c>
      <c r="Q4" s="19">
        <v>30</v>
      </c>
      <c r="R4" s="20"/>
      <c r="S4" s="21">
        <f>SUM(N4:R4)</f>
        <v>93</v>
      </c>
      <c r="T4" s="22">
        <v>448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121</v>
      </c>
      <c r="K5" s="16" t="str">
        <f>+C33</f>
        <v>Dallas Diamonds</v>
      </c>
      <c r="L5" s="17"/>
      <c r="M5" s="18"/>
      <c r="N5" s="19">
        <v>26</v>
      </c>
      <c r="O5" s="19">
        <v>24</v>
      </c>
      <c r="P5" s="19">
        <v>27</v>
      </c>
      <c r="Q5" s="19">
        <v>26</v>
      </c>
      <c r="R5" s="20"/>
      <c r="S5" s="21">
        <f>SUM(N5:R5)</f>
        <v>103</v>
      </c>
      <c r="T5" s="22">
        <v>448</v>
      </c>
      <c r="U5" s="1"/>
      <c r="V5" s="1"/>
      <c r="W5" s="1"/>
    </row>
    <row r="6" spans="1:28" x14ac:dyDescent="0.3">
      <c r="C6" s="23">
        <v>1583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119</v>
      </c>
      <c r="D7" s="7" t="s">
        <v>8</v>
      </c>
      <c r="G7" s="1"/>
      <c r="S7" s="1"/>
      <c r="T7" s="25" t="s">
        <v>9</v>
      </c>
      <c r="U7" s="1"/>
      <c r="V7" s="26">
        <v>448</v>
      </c>
      <c r="W7" s="1"/>
    </row>
    <row r="8" spans="1:28" x14ac:dyDescent="0.3">
      <c r="B8" s="1"/>
      <c r="C8" s="24" t="s">
        <v>77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24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18</v>
      </c>
      <c r="F13" s="27">
        <v>4</v>
      </c>
      <c r="G13" s="27">
        <v>9</v>
      </c>
      <c r="H13" s="27">
        <v>1</v>
      </c>
      <c r="I13" s="27">
        <v>1</v>
      </c>
      <c r="J13" s="27">
        <v>0</v>
      </c>
      <c r="K13" s="27">
        <v>0</v>
      </c>
      <c r="L13" s="27">
        <v>2</v>
      </c>
      <c r="M13" s="27">
        <v>5</v>
      </c>
      <c r="N13" s="27">
        <f>SUM(L13:M13)</f>
        <v>7</v>
      </c>
      <c r="O13" s="27">
        <v>1</v>
      </c>
      <c r="P13" s="39">
        <v>0</v>
      </c>
      <c r="Q13" s="27">
        <v>0</v>
      </c>
      <c r="R13" s="90"/>
      <c r="S13" s="27">
        <v>1</v>
      </c>
      <c r="T13" s="27">
        <f>+(F13*2)+J13</f>
        <v>8</v>
      </c>
      <c r="U13" s="40">
        <f>IFERROR(((T13+Q13+N13-R13)+(O13*2))/E13,"")</f>
        <v>0.94444444444444442</v>
      </c>
      <c r="V13" s="22">
        <v>448</v>
      </c>
      <c r="W13" s="22" t="s">
        <v>94</v>
      </c>
      <c r="X13" s="22" t="s">
        <v>82</v>
      </c>
      <c r="Y13" s="72">
        <v>1583</v>
      </c>
      <c r="Z13" s="41"/>
      <c r="AA13" s="1" t="s">
        <v>96</v>
      </c>
      <c r="AB13" s="28" t="s">
        <v>122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35</v>
      </c>
      <c r="F14" s="27">
        <v>3</v>
      </c>
      <c r="G14" s="27">
        <v>8</v>
      </c>
      <c r="H14" s="27"/>
      <c r="I14" s="27"/>
      <c r="J14" s="27">
        <v>0</v>
      </c>
      <c r="K14" s="27">
        <v>0</v>
      </c>
      <c r="L14" s="27">
        <v>2</v>
      </c>
      <c r="M14" s="27">
        <v>4</v>
      </c>
      <c r="N14" s="27">
        <f t="shared" ref="N14:N19" si="0">SUM(L14:M14)</f>
        <v>6</v>
      </c>
      <c r="O14" s="39">
        <v>3</v>
      </c>
      <c r="P14" s="39">
        <v>1</v>
      </c>
      <c r="Q14" s="39">
        <v>4</v>
      </c>
      <c r="R14" s="91"/>
      <c r="S14" s="39">
        <v>0</v>
      </c>
      <c r="T14" s="27">
        <f t="shared" ref="T14:T24" si="1">+(F14*2)+J14</f>
        <v>6</v>
      </c>
      <c r="U14" s="40">
        <f t="shared" ref="U14:U24" si="2">IFERROR(((T14+Q14+N14-R14)+(O14*2))/E14,"")</f>
        <v>0.62857142857142856</v>
      </c>
      <c r="V14" s="22">
        <v>448</v>
      </c>
      <c r="W14" s="22" t="s">
        <v>94</v>
      </c>
      <c r="X14" s="22" t="s">
        <v>82</v>
      </c>
      <c r="Y14" s="72">
        <v>1583</v>
      </c>
      <c r="Z14" s="41"/>
      <c r="AA14" s="1" t="s">
        <v>96</v>
      </c>
      <c r="AB14" s="28" t="s">
        <v>122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>
        <v>28</v>
      </c>
      <c r="F15" s="27">
        <v>5</v>
      </c>
      <c r="G15" s="27">
        <v>11</v>
      </c>
      <c r="H15" s="27">
        <v>0</v>
      </c>
      <c r="I15" s="27">
        <v>1</v>
      </c>
      <c r="J15" s="27">
        <v>1</v>
      </c>
      <c r="K15" s="27">
        <v>2</v>
      </c>
      <c r="L15" s="27">
        <v>3</v>
      </c>
      <c r="M15" s="27">
        <v>1</v>
      </c>
      <c r="N15" s="27">
        <f t="shared" si="0"/>
        <v>4</v>
      </c>
      <c r="O15" s="39">
        <v>1</v>
      </c>
      <c r="P15" s="39">
        <v>3</v>
      </c>
      <c r="Q15" s="39">
        <v>2</v>
      </c>
      <c r="R15" s="91"/>
      <c r="S15" s="39">
        <v>0</v>
      </c>
      <c r="T15" s="27">
        <f t="shared" si="1"/>
        <v>11</v>
      </c>
      <c r="U15" s="40">
        <f t="shared" si="2"/>
        <v>0.6785714285714286</v>
      </c>
      <c r="V15" s="22">
        <v>448</v>
      </c>
      <c r="W15" s="22" t="s">
        <v>94</v>
      </c>
      <c r="X15" s="22" t="s">
        <v>82</v>
      </c>
      <c r="Y15" s="72">
        <v>1583</v>
      </c>
      <c r="Z15" s="41"/>
      <c r="AA15" s="1" t="s">
        <v>96</v>
      </c>
      <c r="AB15" s="28" t="s">
        <v>122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11</v>
      </c>
      <c r="F16" s="27">
        <v>3</v>
      </c>
      <c r="G16" s="27">
        <v>5</v>
      </c>
      <c r="H16" s="27">
        <v>0</v>
      </c>
      <c r="I16" s="27">
        <v>1</v>
      </c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0</v>
      </c>
      <c r="P16" s="39">
        <v>1</v>
      </c>
      <c r="Q16" s="39">
        <v>0</v>
      </c>
      <c r="R16" s="91"/>
      <c r="S16" s="39">
        <v>0</v>
      </c>
      <c r="T16" s="27">
        <f t="shared" si="1"/>
        <v>6</v>
      </c>
      <c r="U16" s="40">
        <f t="shared" si="2"/>
        <v>0.63636363636363635</v>
      </c>
      <c r="V16" s="22">
        <v>448</v>
      </c>
      <c r="W16" s="22" t="s">
        <v>94</v>
      </c>
      <c r="X16" s="22" t="s">
        <v>82</v>
      </c>
      <c r="Y16" s="72">
        <v>1583</v>
      </c>
      <c r="Z16" s="41"/>
      <c r="AA16" s="1" t="s">
        <v>96</v>
      </c>
      <c r="AB16" s="28" t="s">
        <v>122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30</v>
      </c>
      <c r="E17" s="27">
        <v>7</v>
      </c>
      <c r="F17" s="27">
        <v>1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1</v>
      </c>
      <c r="P17" s="39">
        <v>1</v>
      </c>
      <c r="Q17" s="39">
        <v>0</v>
      </c>
      <c r="R17" s="91"/>
      <c r="S17" s="39">
        <v>0</v>
      </c>
      <c r="T17" s="27">
        <f t="shared" si="1"/>
        <v>2</v>
      </c>
      <c r="U17" s="40">
        <f t="shared" si="2"/>
        <v>0.5714285714285714</v>
      </c>
      <c r="V17" s="22">
        <v>448</v>
      </c>
      <c r="W17" s="22" t="s">
        <v>94</v>
      </c>
      <c r="X17" s="22" t="s">
        <v>82</v>
      </c>
      <c r="Y17" s="72">
        <v>1583</v>
      </c>
      <c r="Z17" s="41"/>
      <c r="AA17" s="1" t="s">
        <v>96</v>
      </c>
      <c r="AB17" s="28" t="s">
        <v>122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50</v>
      </c>
      <c r="E18" s="27">
        <v>19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5</v>
      </c>
      <c r="N18" s="27">
        <f t="shared" si="0"/>
        <v>5</v>
      </c>
      <c r="O18" s="39">
        <v>0</v>
      </c>
      <c r="P18" s="39">
        <v>4</v>
      </c>
      <c r="Q18" s="39">
        <v>0</v>
      </c>
      <c r="R18" s="91"/>
      <c r="S18" s="39">
        <v>1</v>
      </c>
      <c r="T18" s="27">
        <f t="shared" si="1"/>
        <v>2</v>
      </c>
      <c r="U18" s="40">
        <f t="shared" si="2"/>
        <v>0.36842105263157893</v>
      </c>
      <c r="V18" s="22">
        <v>448</v>
      </c>
      <c r="W18" s="22" t="s">
        <v>94</v>
      </c>
      <c r="X18" s="22" t="s">
        <v>82</v>
      </c>
      <c r="Y18" s="72">
        <v>1583</v>
      </c>
      <c r="Z18" s="41"/>
      <c r="AA18" s="1" t="s">
        <v>96</v>
      </c>
      <c r="AB18" s="28" t="s">
        <v>122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20</v>
      </c>
      <c r="E19" s="27">
        <v>15</v>
      </c>
      <c r="F19" s="27">
        <v>6</v>
      </c>
      <c r="G19" s="27">
        <v>8</v>
      </c>
      <c r="H19" s="27"/>
      <c r="I19" s="27"/>
      <c r="J19" s="27">
        <v>2</v>
      </c>
      <c r="K19" s="27">
        <v>4</v>
      </c>
      <c r="L19" s="27">
        <v>3</v>
      </c>
      <c r="M19" s="27">
        <v>2</v>
      </c>
      <c r="N19" s="27">
        <f t="shared" si="0"/>
        <v>5</v>
      </c>
      <c r="O19" s="39">
        <v>1</v>
      </c>
      <c r="P19" s="39">
        <v>3</v>
      </c>
      <c r="Q19" s="39">
        <v>1</v>
      </c>
      <c r="R19" s="91"/>
      <c r="S19" s="39">
        <v>0</v>
      </c>
      <c r="T19" s="27">
        <f t="shared" si="1"/>
        <v>14</v>
      </c>
      <c r="U19" s="40">
        <f t="shared" si="2"/>
        <v>1.4666666666666666</v>
      </c>
      <c r="V19" s="22">
        <v>448</v>
      </c>
      <c r="W19" s="22" t="s">
        <v>94</v>
      </c>
      <c r="X19" s="22" t="s">
        <v>82</v>
      </c>
      <c r="Y19" s="72">
        <v>1583</v>
      </c>
      <c r="Z19" s="41"/>
      <c r="AA19" s="1" t="s">
        <v>96</v>
      </c>
      <c r="AB19" s="28" t="s">
        <v>122</v>
      </c>
    </row>
    <row r="20" spans="1:28" x14ac:dyDescent="0.3">
      <c r="A20" s="1" t="s">
        <v>71</v>
      </c>
      <c r="B20" s="1" t="s">
        <v>46</v>
      </c>
      <c r="C20" s="27" t="s">
        <v>123</v>
      </c>
      <c r="D20" s="101"/>
      <c r="E20" s="27">
        <v>4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2</v>
      </c>
      <c r="Q20" s="39">
        <v>0</v>
      </c>
      <c r="R20" s="91"/>
      <c r="S20" s="39">
        <v>0</v>
      </c>
      <c r="T20" s="27">
        <f t="shared" si="1"/>
        <v>2</v>
      </c>
      <c r="U20" s="40">
        <f t="shared" si="2"/>
        <v>0.5</v>
      </c>
      <c r="V20" s="22">
        <v>448</v>
      </c>
      <c r="W20" s="22" t="s">
        <v>94</v>
      </c>
      <c r="X20" s="22" t="s">
        <v>82</v>
      </c>
      <c r="Y20" s="72">
        <v>1583</v>
      </c>
      <c r="Z20" s="41"/>
      <c r="AA20" s="1" t="s">
        <v>96</v>
      </c>
      <c r="AB20" s="28" t="s">
        <v>122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24</v>
      </c>
      <c r="E21" s="27">
        <v>15</v>
      </c>
      <c r="F21" s="27">
        <v>4</v>
      </c>
      <c r="G21" s="27">
        <v>7</v>
      </c>
      <c r="H21" s="27"/>
      <c r="I21" s="27"/>
      <c r="J21" s="27">
        <v>1</v>
      </c>
      <c r="K21" s="27">
        <v>4</v>
      </c>
      <c r="L21" s="27">
        <v>6</v>
      </c>
      <c r="M21" s="27">
        <v>2</v>
      </c>
      <c r="N21" s="27">
        <f>SUM(L21:M21)</f>
        <v>8</v>
      </c>
      <c r="O21" s="39">
        <v>2</v>
      </c>
      <c r="P21" s="39">
        <v>4</v>
      </c>
      <c r="Q21" s="39">
        <v>0</v>
      </c>
      <c r="R21" s="91"/>
      <c r="S21" s="39">
        <v>1</v>
      </c>
      <c r="T21" s="27">
        <f t="shared" si="1"/>
        <v>9</v>
      </c>
      <c r="U21" s="40">
        <f t="shared" si="2"/>
        <v>1.4</v>
      </c>
      <c r="V21" s="22">
        <v>448</v>
      </c>
      <c r="W21" s="22" t="s">
        <v>94</v>
      </c>
      <c r="X21" s="22" t="s">
        <v>82</v>
      </c>
      <c r="Y21" s="72">
        <v>1583</v>
      </c>
      <c r="Z21" s="41"/>
      <c r="AA21" s="1" t="s">
        <v>96</v>
      </c>
      <c r="AB21" s="28" t="s">
        <v>122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40</v>
      </c>
      <c r="E22" s="27">
        <v>40</v>
      </c>
      <c r="F22" s="27">
        <v>10</v>
      </c>
      <c r="G22" s="27">
        <v>18</v>
      </c>
      <c r="H22" s="27"/>
      <c r="I22" s="27"/>
      <c r="J22" s="27">
        <v>5</v>
      </c>
      <c r="K22" s="27">
        <v>9</v>
      </c>
      <c r="L22" s="27">
        <v>7</v>
      </c>
      <c r="M22" s="27">
        <v>10</v>
      </c>
      <c r="N22" s="27">
        <f>SUM(L22:M22)</f>
        <v>17</v>
      </c>
      <c r="O22" s="39">
        <v>1</v>
      </c>
      <c r="P22" s="39">
        <v>5</v>
      </c>
      <c r="Q22" s="39">
        <v>2</v>
      </c>
      <c r="R22" s="91"/>
      <c r="S22" s="39">
        <v>0</v>
      </c>
      <c r="T22" s="27">
        <f t="shared" si="1"/>
        <v>25</v>
      </c>
      <c r="U22" s="40">
        <f t="shared" si="2"/>
        <v>1.1499999999999999</v>
      </c>
      <c r="V22" s="22">
        <v>448</v>
      </c>
      <c r="W22" s="22" t="s">
        <v>94</v>
      </c>
      <c r="X22" s="22" t="s">
        <v>82</v>
      </c>
      <c r="Y22" s="72">
        <v>1583</v>
      </c>
      <c r="Z22" s="41"/>
      <c r="AA22" s="1" t="s">
        <v>96</v>
      </c>
      <c r="AB22" s="28" t="s">
        <v>122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22</v>
      </c>
      <c r="E23" s="27">
        <v>34</v>
      </c>
      <c r="F23" s="27">
        <v>1</v>
      </c>
      <c r="G23" s="27">
        <v>11</v>
      </c>
      <c r="H23" s="27">
        <v>0</v>
      </c>
      <c r="I23" s="27">
        <v>1</v>
      </c>
      <c r="J23" s="27">
        <v>1</v>
      </c>
      <c r="K23" s="27">
        <v>2</v>
      </c>
      <c r="L23" s="27">
        <v>1</v>
      </c>
      <c r="M23" s="27">
        <v>3</v>
      </c>
      <c r="N23" s="27">
        <f>SUM(L23:M23)</f>
        <v>4</v>
      </c>
      <c r="O23" s="39">
        <v>0</v>
      </c>
      <c r="P23" s="39">
        <v>1</v>
      </c>
      <c r="Q23" s="39">
        <v>1</v>
      </c>
      <c r="R23" s="91"/>
      <c r="S23" s="39">
        <v>0</v>
      </c>
      <c r="T23" s="27">
        <f t="shared" si="1"/>
        <v>3</v>
      </c>
      <c r="U23" s="40">
        <f t="shared" si="2"/>
        <v>0.23529411764705882</v>
      </c>
      <c r="V23" s="22">
        <v>448</v>
      </c>
      <c r="W23" s="22" t="s">
        <v>94</v>
      </c>
      <c r="X23" s="22" t="s">
        <v>82</v>
      </c>
      <c r="Y23" s="72">
        <v>1583</v>
      </c>
      <c r="Z23" s="41"/>
      <c r="AA23" s="1" t="s">
        <v>96</v>
      </c>
      <c r="AB23" s="28" t="s">
        <v>122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42</v>
      </c>
      <c r="E24" s="27">
        <v>14</v>
      </c>
      <c r="F24" s="27">
        <v>1</v>
      </c>
      <c r="G24" s="27">
        <v>4</v>
      </c>
      <c r="H24" s="27"/>
      <c r="I24" s="27"/>
      <c r="J24" s="27">
        <v>2</v>
      </c>
      <c r="K24" s="27">
        <v>2</v>
      </c>
      <c r="L24" s="27">
        <v>2</v>
      </c>
      <c r="M24" s="27">
        <v>0</v>
      </c>
      <c r="N24" s="27">
        <f>SUM(L24:M24)</f>
        <v>2</v>
      </c>
      <c r="O24" s="39">
        <v>0</v>
      </c>
      <c r="P24" s="39">
        <v>2</v>
      </c>
      <c r="Q24" s="39">
        <v>0</v>
      </c>
      <c r="R24" s="91"/>
      <c r="S24" s="39">
        <v>0</v>
      </c>
      <c r="T24" s="27">
        <f t="shared" si="1"/>
        <v>4</v>
      </c>
      <c r="U24" s="40">
        <f t="shared" si="2"/>
        <v>0.42857142857142855</v>
      </c>
      <c r="V24" s="22">
        <v>448</v>
      </c>
      <c r="W24" s="22" t="s">
        <v>94</v>
      </c>
      <c r="X24" s="22" t="s">
        <v>82</v>
      </c>
      <c r="Y24" s="72">
        <v>1583</v>
      </c>
      <c r="Z24" s="41"/>
      <c r="AA24" s="1" t="s">
        <v>96</v>
      </c>
      <c r="AB24" s="28" t="s">
        <v>122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88</v>
      </c>
      <c r="H25" s="44">
        <f t="shared" si="3"/>
        <v>1</v>
      </c>
      <c r="I25" s="44">
        <f t="shared" si="3"/>
        <v>4</v>
      </c>
      <c r="J25" s="44">
        <f t="shared" si="3"/>
        <v>12</v>
      </c>
      <c r="K25" s="44">
        <f t="shared" si="3"/>
        <v>23</v>
      </c>
      <c r="L25" s="44">
        <f t="shared" si="3"/>
        <v>27</v>
      </c>
      <c r="M25" s="44">
        <f t="shared" si="3"/>
        <v>32</v>
      </c>
      <c r="N25" s="44">
        <f t="shared" si="3"/>
        <v>59</v>
      </c>
      <c r="O25" s="44">
        <f t="shared" si="3"/>
        <v>10</v>
      </c>
      <c r="P25" s="44">
        <f t="shared" si="3"/>
        <v>27</v>
      </c>
      <c r="Q25" s="44">
        <f t="shared" si="3"/>
        <v>10</v>
      </c>
      <c r="R25" s="44">
        <f t="shared" si="3"/>
        <v>0</v>
      </c>
      <c r="S25" s="44">
        <f t="shared" si="3"/>
        <v>3</v>
      </c>
      <c r="T25" s="44">
        <f t="shared" si="3"/>
        <v>92</v>
      </c>
      <c r="U25" s="45">
        <f>((T25+Q25+N25-R25)+(O25*2))/E25</f>
        <v>0.75416666666666665</v>
      </c>
      <c r="V25" s="46">
        <v>448</v>
      </c>
      <c r="W25" s="46" t="s">
        <v>94</v>
      </c>
      <c r="X25" s="46" t="s">
        <v>82</v>
      </c>
      <c r="Y25" s="73">
        <v>1583</v>
      </c>
      <c r="Z25" s="47"/>
      <c r="AA25" s="43" t="s">
        <v>96</v>
      </c>
      <c r="AB25" s="83" t="s">
        <v>122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0.45454545454545453</v>
      </c>
      <c r="H26" s="27"/>
      <c r="I26" s="1"/>
      <c r="J26" s="48" t="s">
        <v>42</v>
      </c>
      <c r="K26" s="50">
        <f>J25/K25</f>
        <v>0.52173913043478259</v>
      </c>
      <c r="L26" s="1"/>
      <c r="M26" s="39" t="s">
        <v>43</v>
      </c>
      <c r="N26" s="51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85</v>
      </c>
      <c r="D35" s="38">
        <v>11</v>
      </c>
      <c r="E35" s="27">
        <v>9</v>
      </c>
      <c r="F35" s="27">
        <v>0</v>
      </c>
      <c r="G35" s="27">
        <v>4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1</v>
      </c>
      <c r="P35" s="39">
        <v>0</v>
      </c>
      <c r="Q35" s="27">
        <v>1</v>
      </c>
      <c r="R35" s="105"/>
      <c r="S35" s="27">
        <v>0</v>
      </c>
      <c r="T35" s="27">
        <f>(H35*3)+((F35-H35)*2)+J35</f>
        <v>0</v>
      </c>
      <c r="U35" s="40">
        <f>IFERROR(((T35+Q35+N35-R35)+(O35*2))/E35,"")</f>
        <v>0.33333333333333331</v>
      </c>
      <c r="V35" s="22">
        <v>448</v>
      </c>
      <c r="W35" s="22" t="s">
        <v>81</v>
      </c>
      <c r="X35" s="22" t="s">
        <v>95</v>
      </c>
      <c r="Y35" s="72">
        <v>1583</v>
      </c>
      <c r="Z35" s="41"/>
      <c r="AA35" s="1" t="s">
        <v>83</v>
      </c>
      <c r="AB35" s="28" t="s">
        <v>124</v>
      </c>
    </row>
    <row r="36" spans="1:28" x14ac:dyDescent="0.3">
      <c r="A36" s="1" t="s">
        <v>46</v>
      </c>
      <c r="B36" s="1" t="s">
        <v>71</v>
      </c>
      <c r="C36" s="27" t="s">
        <v>87</v>
      </c>
      <c r="D36" s="38">
        <v>22</v>
      </c>
      <c r="E36" s="27">
        <v>21</v>
      </c>
      <c r="F36" s="27">
        <v>1</v>
      </c>
      <c r="G36" s="27">
        <v>5</v>
      </c>
      <c r="H36" s="27"/>
      <c r="I36" s="27"/>
      <c r="J36" s="27">
        <v>0</v>
      </c>
      <c r="K36" s="27">
        <v>0</v>
      </c>
      <c r="L36" s="27">
        <v>2</v>
      </c>
      <c r="M36" s="27">
        <v>3</v>
      </c>
      <c r="N36" s="27">
        <f t="shared" ref="N36:N42" si="4">SUM(L36:M36)</f>
        <v>5</v>
      </c>
      <c r="O36" s="39">
        <v>1</v>
      </c>
      <c r="P36" s="39">
        <v>2</v>
      </c>
      <c r="Q36" s="39">
        <v>1</v>
      </c>
      <c r="R36" s="106"/>
      <c r="S36" s="39">
        <v>0</v>
      </c>
      <c r="T36" s="39">
        <f t="shared" ref="T36:T42" si="5">(H36*3)+((F36-H36)*2)+J36</f>
        <v>2</v>
      </c>
      <c r="U36" s="40">
        <f t="shared" ref="U36:U46" si="6">IFERROR(((T36+Q36+N36-R36)+(O36*2))/E36,"")</f>
        <v>0.47619047619047616</v>
      </c>
      <c r="V36" s="22">
        <v>448</v>
      </c>
      <c r="W36" s="22" t="s">
        <v>81</v>
      </c>
      <c r="X36" s="22" t="s">
        <v>95</v>
      </c>
      <c r="Y36" s="72">
        <v>1583</v>
      </c>
      <c r="Z36" s="41"/>
      <c r="AA36" s="1" t="s">
        <v>83</v>
      </c>
      <c r="AB36" s="28" t="s">
        <v>124</v>
      </c>
    </row>
    <row r="37" spans="1:28" x14ac:dyDescent="0.3">
      <c r="A37" s="1" t="s">
        <v>46</v>
      </c>
      <c r="B37" s="1" t="s">
        <v>71</v>
      </c>
      <c r="C37" s="27" t="s">
        <v>117</v>
      </c>
      <c r="D37" s="38">
        <v>20</v>
      </c>
      <c r="E37" s="27">
        <v>14</v>
      </c>
      <c r="F37" s="27">
        <v>1</v>
      </c>
      <c r="G37" s="27">
        <v>1</v>
      </c>
      <c r="H37" s="27"/>
      <c r="I37" s="27"/>
      <c r="J37" s="27">
        <v>3</v>
      </c>
      <c r="K37" s="27">
        <v>5</v>
      </c>
      <c r="L37" s="27">
        <v>2</v>
      </c>
      <c r="M37" s="27">
        <v>0</v>
      </c>
      <c r="N37" s="27">
        <f t="shared" si="4"/>
        <v>2</v>
      </c>
      <c r="O37" s="39">
        <v>0</v>
      </c>
      <c r="P37" s="39">
        <v>3</v>
      </c>
      <c r="Q37" s="39">
        <v>0</v>
      </c>
      <c r="R37" s="106"/>
      <c r="S37" s="39">
        <v>0</v>
      </c>
      <c r="T37" s="39">
        <f t="shared" si="5"/>
        <v>5</v>
      </c>
      <c r="U37" s="40">
        <f t="shared" si="6"/>
        <v>0.5</v>
      </c>
      <c r="V37" s="22">
        <v>448</v>
      </c>
      <c r="W37" s="22" t="s">
        <v>81</v>
      </c>
      <c r="X37" s="22" t="s">
        <v>95</v>
      </c>
      <c r="Y37" s="72">
        <v>1583</v>
      </c>
      <c r="Z37" s="41"/>
      <c r="AA37" s="1" t="s">
        <v>83</v>
      </c>
      <c r="AB37" s="28" t="s">
        <v>124</v>
      </c>
    </row>
    <row r="38" spans="1:28" x14ac:dyDescent="0.3">
      <c r="A38" s="1" t="s">
        <v>46</v>
      </c>
      <c r="B38" s="1" t="s">
        <v>71</v>
      </c>
      <c r="C38" s="27" t="s">
        <v>100</v>
      </c>
      <c r="D38" s="38">
        <v>14</v>
      </c>
      <c r="E38" s="27">
        <v>28</v>
      </c>
      <c r="F38" s="27">
        <v>6</v>
      </c>
      <c r="G38" s="27">
        <v>13</v>
      </c>
      <c r="H38" s="27"/>
      <c r="I38" s="27"/>
      <c r="J38" s="27">
        <v>5</v>
      </c>
      <c r="K38" s="27">
        <v>6</v>
      </c>
      <c r="L38" s="27">
        <v>3</v>
      </c>
      <c r="M38" s="27">
        <v>5</v>
      </c>
      <c r="N38" s="27">
        <f t="shared" si="4"/>
        <v>8</v>
      </c>
      <c r="O38" s="39">
        <v>1</v>
      </c>
      <c r="P38" s="39">
        <v>3</v>
      </c>
      <c r="Q38" s="39">
        <v>1</v>
      </c>
      <c r="R38" s="106"/>
      <c r="S38" s="39">
        <v>0</v>
      </c>
      <c r="T38" s="39">
        <f t="shared" si="5"/>
        <v>17</v>
      </c>
      <c r="U38" s="40">
        <f t="shared" si="6"/>
        <v>1</v>
      </c>
      <c r="V38" s="22">
        <v>448</v>
      </c>
      <c r="W38" s="22" t="s">
        <v>81</v>
      </c>
      <c r="X38" s="22" t="s">
        <v>95</v>
      </c>
      <c r="Y38" s="72">
        <v>1583</v>
      </c>
      <c r="Z38" s="41"/>
      <c r="AA38" s="1" t="s">
        <v>83</v>
      </c>
      <c r="AB38" s="28" t="s">
        <v>124</v>
      </c>
    </row>
    <row r="39" spans="1:28" x14ac:dyDescent="0.3">
      <c r="A39" s="1" t="s">
        <v>46</v>
      </c>
      <c r="B39" s="1" t="s">
        <v>71</v>
      </c>
      <c r="C39" s="27" t="s">
        <v>89</v>
      </c>
      <c r="D39" s="38">
        <v>32</v>
      </c>
      <c r="E39" s="27" t="s">
        <v>490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106"/>
      <c r="S39" s="39"/>
      <c r="T39" s="39"/>
      <c r="U39" s="40"/>
      <c r="V39" s="22">
        <v>448</v>
      </c>
      <c r="W39" s="22" t="s">
        <v>81</v>
      </c>
      <c r="X39" s="22" t="s">
        <v>95</v>
      </c>
      <c r="Y39" s="72">
        <v>1583</v>
      </c>
      <c r="Z39" s="41"/>
      <c r="AA39" s="1" t="s">
        <v>83</v>
      </c>
      <c r="AB39" s="28" t="s">
        <v>124</v>
      </c>
    </row>
    <row r="40" spans="1:28" x14ac:dyDescent="0.3">
      <c r="A40" s="1" t="s">
        <v>46</v>
      </c>
      <c r="B40" s="1" t="s">
        <v>71</v>
      </c>
      <c r="C40" s="27" t="s">
        <v>90</v>
      </c>
      <c r="D40" s="38">
        <v>42</v>
      </c>
      <c r="E40" s="27">
        <v>18</v>
      </c>
      <c r="F40" s="27">
        <v>4</v>
      </c>
      <c r="G40" s="27">
        <v>9</v>
      </c>
      <c r="H40" s="27"/>
      <c r="I40" s="27"/>
      <c r="J40" s="27">
        <v>2</v>
      </c>
      <c r="K40" s="27">
        <v>3</v>
      </c>
      <c r="L40" s="27">
        <v>0</v>
      </c>
      <c r="M40" s="27">
        <v>3</v>
      </c>
      <c r="N40" s="27">
        <f t="shared" si="4"/>
        <v>3</v>
      </c>
      <c r="O40" s="39">
        <v>1</v>
      </c>
      <c r="P40" s="39">
        <v>2</v>
      </c>
      <c r="Q40" s="39">
        <v>0</v>
      </c>
      <c r="R40" s="106"/>
      <c r="S40" s="39">
        <v>0</v>
      </c>
      <c r="T40" s="39">
        <f t="shared" si="5"/>
        <v>10</v>
      </c>
      <c r="U40" s="40">
        <f t="shared" si="6"/>
        <v>0.83333333333333337</v>
      </c>
      <c r="V40" s="22">
        <v>448</v>
      </c>
      <c r="W40" s="22" t="s">
        <v>81</v>
      </c>
      <c r="X40" s="22" t="s">
        <v>95</v>
      </c>
      <c r="Y40" s="72">
        <v>1583</v>
      </c>
      <c r="Z40" s="41"/>
      <c r="AA40" s="1" t="s">
        <v>83</v>
      </c>
      <c r="AB40" s="28" t="s">
        <v>124</v>
      </c>
    </row>
    <row r="41" spans="1:28" x14ac:dyDescent="0.3">
      <c r="A41" s="1" t="s">
        <v>46</v>
      </c>
      <c r="B41" s="1" t="s">
        <v>71</v>
      </c>
      <c r="C41" s="27" t="s">
        <v>91</v>
      </c>
      <c r="D41" s="38">
        <v>15</v>
      </c>
      <c r="E41" s="27">
        <v>38</v>
      </c>
      <c r="F41" s="27">
        <v>4</v>
      </c>
      <c r="G41" s="27">
        <v>8</v>
      </c>
      <c r="H41" s="27"/>
      <c r="I41" s="27"/>
      <c r="J41" s="27">
        <v>6</v>
      </c>
      <c r="K41" s="27">
        <v>10</v>
      </c>
      <c r="L41" s="27">
        <v>1</v>
      </c>
      <c r="M41" s="27">
        <v>6</v>
      </c>
      <c r="N41" s="27">
        <f t="shared" si="4"/>
        <v>7</v>
      </c>
      <c r="O41" s="39">
        <v>6</v>
      </c>
      <c r="P41" s="39">
        <v>3</v>
      </c>
      <c r="Q41" s="39">
        <v>3</v>
      </c>
      <c r="R41" s="106"/>
      <c r="S41" s="39">
        <v>0</v>
      </c>
      <c r="T41" s="39">
        <f t="shared" si="5"/>
        <v>14</v>
      </c>
      <c r="U41" s="40">
        <f t="shared" si="6"/>
        <v>0.94736842105263153</v>
      </c>
      <c r="V41" s="22">
        <v>448</v>
      </c>
      <c r="W41" s="22" t="s">
        <v>81</v>
      </c>
      <c r="X41" s="22" t="s">
        <v>95</v>
      </c>
      <c r="Y41" s="72">
        <v>1583</v>
      </c>
      <c r="Z41" s="41"/>
      <c r="AA41" s="1" t="s">
        <v>83</v>
      </c>
      <c r="AB41" s="28" t="s">
        <v>124</v>
      </c>
    </row>
    <row r="42" spans="1:28" x14ac:dyDescent="0.3">
      <c r="A42" s="1" t="s">
        <v>46</v>
      </c>
      <c r="B42" s="1" t="s">
        <v>71</v>
      </c>
      <c r="C42" s="27" t="s">
        <v>92</v>
      </c>
      <c r="D42" s="38">
        <v>10</v>
      </c>
      <c r="E42" s="27">
        <v>36</v>
      </c>
      <c r="F42" s="27">
        <v>7</v>
      </c>
      <c r="G42" s="27">
        <v>19</v>
      </c>
      <c r="H42" s="27"/>
      <c r="I42" s="27"/>
      <c r="J42" s="27">
        <v>3</v>
      </c>
      <c r="K42" s="27">
        <v>4</v>
      </c>
      <c r="L42" s="27">
        <v>3</v>
      </c>
      <c r="M42" s="27">
        <v>5</v>
      </c>
      <c r="N42" s="27">
        <f t="shared" si="4"/>
        <v>8</v>
      </c>
      <c r="O42" s="39">
        <v>3</v>
      </c>
      <c r="P42" s="39">
        <v>1</v>
      </c>
      <c r="Q42" s="39">
        <v>4</v>
      </c>
      <c r="R42" s="106"/>
      <c r="S42" s="39">
        <v>0</v>
      </c>
      <c r="T42" s="39">
        <f t="shared" si="5"/>
        <v>17</v>
      </c>
      <c r="U42" s="40">
        <f t="shared" si="6"/>
        <v>0.97222222222222221</v>
      </c>
      <c r="V42" s="22">
        <v>448</v>
      </c>
      <c r="W42" s="22" t="s">
        <v>81</v>
      </c>
      <c r="X42" s="22" t="s">
        <v>95</v>
      </c>
      <c r="Y42" s="72">
        <v>1583</v>
      </c>
      <c r="Z42" s="41"/>
      <c r="AA42" s="1" t="s">
        <v>83</v>
      </c>
      <c r="AB42" s="28" t="s">
        <v>124</v>
      </c>
    </row>
    <row r="43" spans="1:28" x14ac:dyDescent="0.3">
      <c r="A43" s="1" t="s">
        <v>46</v>
      </c>
      <c r="B43" s="1" t="s">
        <v>71</v>
      </c>
      <c r="C43" s="27" t="s">
        <v>101</v>
      </c>
      <c r="D43" s="38">
        <v>33</v>
      </c>
      <c r="E43" s="27" t="s">
        <v>490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106"/>
      <c r="S43" s="39"/>
      <c r="T43" s="39"/>
      <c r="U43" s="40"/>
      <c r="V43" s="22">
        <v>448</v>
      </c>
      <c r="W43" s="22" t="s">
        <v>81</v>
      </c>
      <c r="X43" s="22" t="s">
        <v>95</v>
      </c>
      <c r="Y43" s="72">
        <v>1583</v>
      </c>
      <c r="Z43" s="41"/>
      <c r="AA43" s="1" t="s">
        <v>83</v>
      </c>
      <c r="AB43" s="28" t="s">
        <v>124</v>
      </c>
    </row>
    <row r="44" spans="1:28" x14ac:dyDescent="0.3">
      <c r="A44" s="1" t="s">
        <v>46</v>
      </c>
      <c r="B44" s="1" t="s">
        <v>71</v>
      </c>
      <c r="C44" s="27" t="s">
        <v>125</v>
      </c>
      <c r="D44" s="38">
        <v>24</v>
      </c>
      <c r="E44" s="27">
        <v>21</v>
      </c>
      <c r="F44" s="27">
        <v>4</v>
      </c>
      <c r="G44" s="27">
        <v>7</v>
      </c>
      <c r="H44" s="27"/>
      <c r="I44" s="27"/>
      <c r="J44" s="27">
        <v>2</v>
      </c>
      <c r="K44" s="27">
        <v>4</v>
      </c>
      <c r="L44" s="27">
        <v>0</v>
      </c>
      <c r="M44" s="27">
        <v>4</v>
      </c>
      <c r="N44" s="27">
        <f>SUM(L44:M44)</f>
        <v>4</v>
      </c>
      <c r="O44" s="39">
        <v>0</v>
      </c>
      <c r="P44" s="39">
        <v>5</v>
      </c>
      <c r="Q44" s="39">
        <v>0</v>
      </c>
      <c r="R44" s="106"/>
      <c r="S44" s="39">
        <v>1</v>
      </c>
      <c r="T44" s="39">
        <f>(H44*3)+((F44-H44)*2)+J44</f>
        <v>10</v>
      </c>
      <c r="U44" s="40">
        <f t="shared" si="6"/>
        <v>0.66666666666666663</v>
      </c>
      <c r="V44" s="22">
        <v>448</v>
      </c>
      <c r="W44" s="22" t="s">
        <v>81</v>
      </c>
      <c r="X44" s="22" t="s">
        <v>95</v>
      </c>
      <c r="Y44" s="72">
        <v>1583</v>
      </c>
      <c r="Z44" s="41"/>
      <c r="AA44" s="1" t="s">
        <v>83</v>
      </c>
      <c r="AB44" s="28" t="s">
        <v>124</v>
      </c>
    </row>
    <row r="45" spans="1:28" x14ac:dyDescent="0.3">
      <c r="A45" s="1" t="s">
        <v>46</v>
      </c>
      <c r="B45" s="1" t="s">
        <v>71</v>
      </c>
      <c r="C45" s="27" t="s">
        <v>93</v>
      </c>
      <c r="D45" s="38">
        <v>35</v>
      </c>
      <c r="E45" s="27">
        <v>29</v>
      </c>
      <c r="F45" s="27">
        <v>5</v>
      </c>
      <c r="G45" s="27">
        <v>10</v>
      </c>
      <c r="H45" s="27"/>
      <c r="I45" s="27"/>
      <c r="J45" s="27">
        <v>1</v>
      </c>
      <c r="K45" s="27">
        <v>2</v>
      </c>
      <c r="L45" s="27">
        <v>2</v>
      </c>
      <c r="M45" s="27">
        <v>4</v>
      </c>
      <c r="N45" s="27">
        <f>SUM(L45:M45)</f>
        <v>6</v>
      </c>
      <c r="O45" s="39">
        <v>1</v>
      </c>
      <c r="P45" s="39">
        <v>2</v>
      </c>
      <c r="Q45" s="39">
        <v>3</v>
      </c>
      <c r="R45" s="106"/>
      <c r="S45" s="39">
        <v>1</v>
      </c>
      <c r="T45" s="39">
        <f>(H45*3)+((F45-H45)*2)+J45</f>
        <v>11</v>
      </c>
      <c r="U45" s="40">
        <f t="shared" si="6"/>
        <v>0.75862068965517238</v>
      </c>
      <c r="V45" s="22">
        <v>448</v>
      </c>
      <c r="W45" s="22" t="s">
        <v>81</v>
      </c>
      <c r="X45" s="22" t="s">
        <v>95</v>
      </c>
      <c r="Y45" s="72">
        <v>1583</v>
      </c>
      <c r="Z45" s="41"/>
      <c r="AA45" s="1" t="s">
        <v>83</v>
      </c>
      <c r="AB45" s="28" t="s">
        <v>124</v>
      </c>
    </row>
    <row r="46" spans="1:28" x14ac:dyDescent="0.3">
      <c r="A46" s="1" t="s">
        <v>46</v>
      </c>
      <c r="B46" s="1" t="s">
        <v>71</v>
      </c>
      <c r="C46" s="27" t="s">
        <v>102</v>
      </c>
      <c r="D46" s="38">
        <v>40</v>
      </c>
      <c r="E46" s="27">
        <v>26</v>
      </c>
      <c r="F46" s="27">
        <v>6</v>
      </c>
      <c r="G46" s="27">
        <v>11</v>
      </c>
      <c r="H46" s="27"/>
      <c r="I46" s="27"/>
      <c r="J46" s="27">
        <v>5</v>
      </c>
      <c r="K46" s="27">
        <v>7</v>
      </c>
      <c r="L46" s="27">
        <v>9</v>
      </c>
      <c r="M46" s="27">
        <v>4</v>
      </c>
      <c r="N46" s="27">
        <f>SUM(L46:M46)</f>
        <v>13</v>
      </c>
      <c r="O46" s="39">
        <v>1</v>
      </c>
      <c r="P46" s="39">
        <v>4</v>
      </c>
      <c r="Q46" s="39">
        <v>0</v>
      </c>
      <c r="R46" s="106"/>
      <c r="S46" s="39">
        <v>2</v>
      </c>
      <c r="T46" s="39">
        <f>(H46*3)+((F46-H46)*2)+J46</f>
        <v>17</v>
      </c>
      <c r="U46" s="40">
        <f t="shared" si="6"/>
        <v>1.2307692307692308</v>
      </c>
      <c r="V46" s="22">
        <v>448</v>
      </c>
      <c r="W46" s="22" t="s">
        <v>81</v>
      </c>
      <c r="X46" s="22" t="s">
        <v>95</v>
      </c>
      <c r="Y46" s="72">
        <v>1583</v>
      </c>
      <c r="Z46" s="41"/>
      <c r="AA46" s="1" t="s">
        <v>83</v>
      </c>
      <c r="AB46" s="28" t="s">
        <v>124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38</v>
      </c>
      <c r="G47" s="44">
        <f t="shared" si="7"/>
        <v>87</v>
      </c>
      <c r="H47" s="44">
        <f t="shared" si="7"/>
        <v>0</v>
      </c>
      <c r="I47" s="44">
        <f t="shared" si="7"/>
        <v>0</v>
      </c>
      <c r="J47" s="44">
        <f t="shared" si="7"/>
        <v>27</v>
      </c>
      <c r="K47" s="44">
        <f t="shared" si="7"/>
        <v>41</v>
      </c>
      <c r="L47" s="44">
        <f t="shared" si="7"/>
        <v>22</v>
      </c>
      <c r="M47" s="44">
        <f t="shared" si="7"/>
        <v>34</v>
      </c>
      <c r="N47" s="44">
        <f t="shared" si="7"/>
        <v>56</v>
      </c>
      <c r="O47" s="44">
        <f t="shared" si="7"/>
        <v>15</v>
      </c>
      <c r="P47" s="44">
        <f t="shared" si="7"/>
        <v>25</v>
      </c>
      <c r="Q47" s="44">
        <f t="shared" si="7"/>
        <v>13</v>
      </c>
      <c r="R47" s="44">
        <f t="shared" si="7"/>
        <v>0</v>
      </c>
      <c r="S47" s="44">
        <f t="shared" si="7"/>
        <v>4</v>
      </c>
      <c r="T47" s="44">
        <f t="shared" si="7"/>
        <v>103</v>
      </c>
      <c r="U47" s="45">
        <f>((T47+Q47+N47-R47)+(O47*2))/E47</f>
        <v>0.84166666666666667</v>
      </c>
      <c r="V47" s="46">
        <v>448</v>
      </c>
      <c r="W47" s="46" t="s">
        <v>81</v>
      </c>
      <c r="X47" s="46" t="s">
        <v>95</v>
      </c>
      <c r="Y47" s="73">
        <v>1583</v>
      </c>
      <c r="Z47" s="47"/>
      <c r="AA47" s="43" t="s">
        <v>83</v>
      </c>
      <c r="AB47" s="75" t="s">
        <v>124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0.43678160919540232</v>
      </c>
      <c r="H48" s="27"/>
      <c r="I48" s="1"/>
      <c r="J48" s="48" t="s">
        <v>42</v>
      </c>
      <c r="K48" s="50">
        <f>J47/K47</f>
        <v>0.65853658536585369</v>
      </c>
      <c r="L48" s="1"/>
      <c r="M48" s="39" t="s">
        <v>43</v>
      </c>
      <c r="N48" s="51">
        <v>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79"/>
    </row>
    <row r="51" spans="1:28" x14ac:dyDescent="0.3">
      <c r="AB51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B84C-7BFA-45BA-AD3A-799D0F3C82AA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489</v>
      </c>
    </row>
    <row r="3" spans="1:28" x14ac:dyDescent="0.3">
      <c r="B3" s="1"/>
      <c r="C3" s="6">
        <v>29637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282</v>
      </c>
      <c r="K4" s="16" t="s">
        <v>45</v>
      </c>
      <c r="L4" s="17"/>
      <c r="M4" s="18"/>
      <c r="N4" s="19">
        <v>18</v>
      </c>
      <c r="O4" s="19">
        <v>29</v>
      </c>
      <c r="P4" s="19">
        <v>22</v>
      </c>
      <c r="Q4" s="19">
        <v>26</v>
      </c>
      <c r="R4" s="20"/>
      <c r="S4" s="21">
        <f>SUM(N4:R4)</f>
        <v>95</v>
      </c>
      <c r="T4" s="22">
        <v>449</v>
      </c>
    </row>
    <row r="5" spans="1:28" x14ac:dyDescent="0.3">
      <c r="B5" s="1"/>
      <c r="C5" s="6" t="s">
        <v>224</v>
      </c>
      <c r="D5" s="7" t="s">
        <v>6</v>
      </c>
      <c r="E5" s="1"/>
      <c r="F5" s="1"/>
      <c r="G5" s="1"/>
      <c r="J5" s="15" t="s">
        <v>283</v>
      </c>
      <c r="K5" s="16" t="s">
        <v>62</v>
      </c>
      <c r="L5" s="17"/>
      <c r="M5" s="18"/>
      <c r="N5" s="19">
        <v>24</v>
      </c>
      <c r="O5" s="19">
        <v>17</v>
      </c>
      <c r="P5" s="19">
        <v>31</v>
      </c>
      <c r="Q5" s="19">
        <v>20</v>
      </c>
      <c r="R5" s="20"/>
      <c r="S5" s="21">
        <f>SUM(N5:R5)</f>
        <v>92</v>
      </c>
      <c r="T5" s="22">
        <v>449</v>
      </c>
      <c r="U5" s="1"/>
      <c r="V5" s="1"/>
      <c r="W5" s="1"/>
    </row>
    <row r="6" spans="1:28" x14ac:dyDescent="0.3">
      <c r="C6" s="23">
        <v>2301</v>
      </c>
      <c r="D6" s="7" t="s">
        <v>7</v>
      </c>
      <c r="F6" s="1" t="s">
        <v>406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F7" s="1" t="s">
        <v>466</v>
      </c>
      <c r="G7" s="1"/>
      <c r="S7" s="1"/>
      <c r="T7" s="25" t="s">
        <v>9</v>
      </c>
      <c r="U7" s="1"/>
      <c r="V7" s="26">
        <v>449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90"/>
      <c r="F13" s="27">
        <v>4</v>
      </c>
      <c r="G13" s="90"/>
      <c r="H13" s="27"/>
      <c r="I13" s="27"/>
      <c r="J13" s="27">
        <v>5</v>
      </c>
      <c r="K13" s="27">
        <v>6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+(F13*2)+J13</f>
        <v>13</v>
      </c>
      <c r="U13" s="40" t="str">
        <f>IFERROR(((T13+Q13+N13-R13)+(O13*2))/E13,"")</f>
        <v/>
      </c>
      <c r="V13" s="22">
        <v>449</v>
      </c>
      <c r="W13" s="22" t="s">
        <v>81</v>
      </c>
      <c r="X13" s="22" t="s">
        <v>95</v>
      </c>
      <c r="Y13" s="72">
        <v>2301</v>
      </c>
      <c r="Z13" s="41"/>
      <c r="AA13" s="1" t="s">
        <v>96</v>
      </c>
      <c r="AB13" s="28" t="s">
        <v>284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6</v>
      </c>
      <c r="G14" s="90"/>
      <c r="H14" s="27"/>
      <c r="I14" s="27"/>
      <c r="J14" s="27">
        <v>5</v>
      </c>
      <c r="K14" s="27">
        <v>8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27">
        <f t="shared" ref="T14:T23" si="1">+(F14*2)+J14</f>
        <v>17</v>
      </c>
      <c r="U14" s="40" t="str">
        <f t="shared" ref="U14:U23" si="2">IFERROR(((T14+Q14+N14-R14)+(O14*2))/E14,"")</f>
        <v/>
      </c>
      <c r="V14" s="22">
        <v>449</v>
      </c>
      <c r="W14" s="22" t="s">
        <v>81</v>
      </c>
      <c r="X14" s="22" t="s">
        <v>95</v>
      </c>
      <c r="Y14" s="72">
        <v>2301</v>
      </c>
      <c r="Z14" s="41"/>
      <c r="AA14" s="1" t="s">
        <v>96</v>
      </c>
      <c r="AB14" s="28" t="s">
        <v>284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4</v>
      </c>
      <c r="G15" s="90"/>
      <c r="H15" s="27"/>
      <c r="I15" s="27"/>
      <c r="J15" s="27">
        <v>6</v>
      </c>
      <c r="K15" s="27">
        <v>6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27">
        <f t="shared" si="1"/>
        <v>14</v>
      </c>
      <c r="U15" s="40" t="str">
        <f t="shared" si="2"/>
        <v/>
      </c>
      <c r="V15" s="22">
        <v>449</v>
      </c>
      <c r="W15" s="22" t="s">
        <v>81</v>
      </c>
      <c r="X15" s="22" t="s">
        <v>95</v>
      </c>
      <c r="Y15" s="72">
        <v>2301</v>
      </c>
      <c r="Z15" s="41"/>
      <c r="AA15" s="1" t="s">
        <v>96</v>
      </c>
      <c r="AB15" s="28" t="s">
        <v>284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90"/>
      <c r="F16" s="27">
        <v>1</v>
      </c>
      <c r="G16" s="90"/>
      <c r="H16" s="27"/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27">
        <f t="shared" si="1"/>
        <v>2</v>
      </c>
      <c r="U16" s="40" t="str">
        <f t="shared" si="2"/>
        <v/>
      </c>
      <c r="V16" s="22">
        <v>449</v>
      </c>
      <c r="W16" s="22" t="s">
        <v>81</v>
      </c>
      <c r="X16" s="22" t="s">
        <v>95</v>
      </c>
      <c r="Y16" s="72">
        <v>2301</v>
      </c>
      <c r="Z16" s="41"/>
      <c r="AA16" s="1" t="s">
        <v>96</v>
      </c>
      <c r="AB16" s="28" t="s">
        <v>284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30</v>
      </c>
      <c r="E17" s="90" t="s">
        <v>410</v>
      </c>
      <c r="F17" s="27"/>
      <c r="G17" s="90"/>
      <c r="H17" s="27"/>
      <c r="I17" s="27"/>
      <c r="J17" s="27"/>
      <c r="K17" s="27"/>
      <c r="L17" s="90"/>
      <c r="M17" s="90"/>
      <c r="N17" s="27"/>
      <c r="O17" s="91"/>
      <c r="P17" s="91"/>
      <c r="Q17" s="91"/>
      <c r="R17" s="91"/>
      <c r="S17" s="91"/>
      <c r="T17" s="27"/>
      <c r="U17" s="40" t="str">
        <f t="shared" si="2"/>
        <v/>
      </c>
      <c r="V17" s="22">
        <v>449</v>
      </c>
      <c r="W17" s="22" t="s">
        <v>81</v>
      </c>
      <c r="X17" s="22" t="s">
        <v>95</v>
      </c>
      <c r="Y17" s="72">
        <v>2301</v>
      </c>
      <c r="Z17" s="41"/>
      <c r="AA17" s="1" t="s">
        <v>96</v>
      </c>
      <c r="AB17" s="28" t="s">
        <v>284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50</v>
      </c>
      <c r="E18" s="90"/>
      <c r="F18" s="27">
        <v>5</v>
      </c>
      <c r="G18" s="90"/>
      <c r="H18" s="27"/>
      <c r="I18" s="27"/>
      <c r="J18" s="27">
        <v>2</v>
      </c>
      <c r="K18" s="27">
        <v>5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27">
        <f t="shared" si="1"/>
        <v>12</v>
      </c>
      <c r="U18" s="40" t="str">
        <f t="shared" si="2"/>
        <v/>
      </c>
      <c r="V18" s="22">
        <v>449</v>
      </c>
      <c r="W18" s="22" t="s">
        <v>81</v>
      </c>
      <c r="X18" s="22" t="s">
        <v>95</v>
      </c>
      <c r="Y18" s="72">
        <v>2301</v>
      </c>
      <c r="Z18" s="41"/>
      <c r="AA18" s="1" t="s">
        <v>96</v>
      </c>
      <c r="AB18" s="28" t="s">
        <v>284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20</v>
      </c>
      <c r="E19" s="90"/>
      <c r="F19" s="27">
        <v>1</v>
      </c>
      <c r="G19" s="90"/>
      <c r="H19" s="27"/>
      <c r="I19" s="27"/>
      <c r="J19" s="27">
        <v>0</v>
      </c>
      <c r="K19" s="27">
        <v>0</v>
      </c>
      <c r="L19" s="90"/>
      <c r="M19" s="90"/>
      <c r="N19" s="27">
        <f>SUM(L19:M19)</f>
        <v>0</v>
      </c>
      <c r="O19" s="91"/>
      <c r="P19" s="91"/>
      <c r="Q19" s="91"/>
      <c r="R19" s="91"/>
      <c r="S19" s="91"/>
      <c r="T19" s="27">
        <f t="shared" si="1"/>
        <v>2</v>
      </c>
      <c r="U19" s="40" t="str">
        <f t="shared" si="2"/>
        <v/>
      </c>
      <c r="V19" s="22">
        <v>449</v>
      </c>
      <c r="W19" s="22" t="s">
        <v>81</v>
      </c>
      <c r="X19" s="22" t="s">
        <v>95</v>
      </c>
      <c r="Y19" s="72">
        <v>2301</v>
      </c>
      <c r="Z19" s="41"/>
      <c r="AA19" s="1" t="s">
        <v>96</v>
      </c>
      <c r="AB19" s="28" t="s">
        <v>284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24</v>
      </c>
      <c r="E20" s="90"/>
      <c r="F20" s="27">
        <v>4</v>
      </c>
      <c r="G20" s="90"/>
      <c r="H20" s="27"/>
      <c r="I20" s="27"/>
      <c r="J20" s="27">
        <v>3</v>
      </c>
      <c r="K20" s="27">
        <v>7</v>
      </c>
      <c r="L20" s="90"/>
      <c r="M20" s="90"/>
      <c r="N20" s="27">
        <f>SUM(L20:M20)</f>
        <v>0</v>
      </c>
      <c r="O20" s="91"/>
      <c r="P20" s="55">
        <v>6</v>
      </c>
      <c r="Q20" s="91"/>
      <c r="R20" s="91"/>
      <c r="S20" s="91"/>
      <c r="T20" s="27">
        <f t="shared" si="1"/>
        <v>11</v>
      </c>
      <c r="U20" s="40" t="str">
        <f t="shared" si="2"/>
        <v/>
      </c>
      <c r="V20" s="22">
        <v>449</v>
      </c>
      <c r="W20" s="22" t="s">
        <v>81</v>
      </c>
      <c r="X20" s="22" t="s">
        <v>95</v>
      </c>
      <c r="Y20" s="72">
        <v>2301</v>
      </c>
      <c r="Z20" s="41"/>
      <c r="AA20" s="1" t="s">
        <v>96</v>
      </c>
      <c r="AB20" s="28" t="s">
        <v>284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40</v>
      </c>
      <c r="E21" s="90"/>
      <c r="F21" s="27">
        <v>7</v>
      </c>
      <c r="G21" s="90"/>
      <c r="H21" s="27"/>
      <c r="I21" s="27"/>
      <c r="J21" s="27">
        <v>4</v>
      </c>
      <c r="K21" s="27">
        <v>5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27">
        <f t="shared" si="1"/>
        <v>18</v>
      </c>
      <c r="U21" s="40" t="str">
        <f t="shared" si="2"/>
        <v/>
      </c>
      <c r="V21" s="22">
        <v>449</v>
      </c>
      <c r="W21" s="22" t="s">
        <v>81</v>
      </c>
      <c r="X21" s="22" t="s">
        <v>95</v>
      </c>
      <c r="Y21" s="72">
        <v>2301</v>
      </c>
      <c r="Z21" s="41"/>
      <c r="AA21" s="1" t="s">
        <v>96</v>
      </c>
      <c r="AB21" s="28" t="s">
        <v>284</v>
      </c>
    </row>
    <row r="22" spans="1:28" x14ac:dyDescent="0.3">
      <c r="A22" s="1" t="s">
        <v>61</v>
      </c>
      <c r="B22" s="1" t="s">
        <v>46</v>
      </c>
      <c r="C22" s="27" t="s">
        <v>57</v>
      </c>
      <c r="D22" s="38">
        <v>22</v>
      </c>
      <c r="E22" s="90"/>
      <c r="F22" s="27">
        <v>2</v>
      </c>
      <c r="G22" s="90"/>
      <c r="H22" s="27"/>
      <c r="I22" s="27"/>
      <c r="J22" s="27">
        <v>2</v>
      </c>
      <c r="K22" s="27">
        <v>2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27">
        <f t="shared" si="1"/>
        <v>6</v>
      </c>
      <c r="U22" s="40" t="str">
        <f t="shared" si="2"/>
        <v/>
      </c>
      <c r="V22" s="22">
        <v>449</v>
      </c>
      <c r="W22" s="22" t="s">
        <v>81</v>
      </c>
      <c r="X22" s="22" t="s">
        <v>95</v>
      </c>
      <c r="Y22" s="72">
        <v>2301</v>
      </c>
      <c r="Z22" s="41"/>
      <c r="AA22" s="1" t="s">
        <v>96</v>
      </c>
      <c r="AB22" s="28" t="s">
        <v>284</v>
      </c>
    </row>
    <row r="23" spans="1:28" x14ac:dyDescent="0.3">
      <c r="A23" s="1" t="s">
        <v>61</v>
      </c>
      <c r="B23" s="1" t="s">
        <v>46</v>
      </c>
      <c r="C23" s="27" t="s">
        <v>58</v>
      </c>
      <c r="D23" s="38">
        <v>42</v>
      </c>
      <c r="E23" s="90"/>
      <c r="F23" s="27">
        <v>0</v>
      </c>
      <c r="G23" s="90"/>
      <c r="H23" s="27"/>
      <c r="I23" s="27"/>
      <c r="J23" s="27">
        <v>0</v>
      </c>
      <c r="K23" s="27">
        <v>0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27">
        <f t="shared" si="1"/>
        <v>0</v>
      </c>
      <c r="U23" s="40" t="str">
        <f t="shared" si="2"/>
        <v/>
      </c>
      <c r="V23" s="22">
        <v>449</v>
      </c>
      <c r="W23" s="22" t="s">
        <v>81</v>
      </c>
      <c r="X23" s="22" t="s">
        <v>95</v>
      </c>
      <c r="Y23" s="72">
        <v>2301</v>
      </c>
      <c r="Z23" s="41"/>
      <c r="AA23" s="1" t="s">
        <v>96</v>
      </c>
      <c r="AB23" s="28" t="s">
        <v>284</v>
      </c>
    </row>
    <row r="24" spans="1:28" x14ac:dyDescent="0.3">
      <c r="A24" s="1" t="s">
        <v>61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55">
        <v>39</v>
      </c>
      <c r="N24" s="55">
        <v>39</v>
      </c>
      <c r="O24" s="55"/>
      <c r="P24" s="55">
        <v>22</v>
      </c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449</v>
      </c>
      <c r="W24" s="22" t="s">
        <v>81</v>
      </c>
      <c r="X24" s="22" t="s">
        <v>95</v>
      </c>
      <c r="Y24" s="72">
        <v>2301</v>
      </c>
      <c r="Z24" s="41"/>
      <c r="AA24" s="1" t="s">
        <v>96</v>
      </c>
      <c r="AB24" s="28" t="s">
        <v>284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34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27</v>
      </c>
      <c r="K25" s="44">
        <f t="shared" si="4"/>
        <v>39</v>
      </c>
      <c r="L25" s="44">
        <f t="shared" si="4"/>
        <v>0</v>
      </c>
      <c r="M25" s="44">
        <f t="shared" si="4"/>
        <v>39</v>
      </c>
      <c r="N25" s="44">
        <f t="shared" si="4"/>
        <v>39</v>
      </c>
      <c r="O25" s="44">
        <f t="shared" si="4"/>
        <v>0</v>
      </c>
      <c r="P25" s="44">
        <f t="shared" si="4"/>
        <v>28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95</v>
      </c>
      <c r="U25" s="45">
        <f>((T25+Q25+N25-R25)+(O25*2))/E25</f>
        <v>0.55833333333333335</v>
      </c>
      <c r="V25" s="46">
        <v>449</v>
      </c>
      <c r="W25" s="46" t="s">
        <v>81</v>
      </c>
      <c r="X25" s="46" t="s">
        <v>95</v>
      </c>
      <c r="Y25" s="73">
        <v>2301</v>
      </c>
      <c r="Z25" s="47"/>
      <c r="AA25" s="43" t="s">
        <v>96</v>
      </c>
      <c r="AB25" s="83" t="s">
        <v>284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>
        <f>J25/K25</f>
        <v>0.69230769230769229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90"/>
      <c r="F35" s="27">
        <v>2</v>
      </c>
      <c r="G35" s="90"/>
      <c r="H35" s="27"/>
      <c r="I35" s="27"/>
      <c r="J35" s="27">
        <v>3</v>
      </c>
      <c r="K35" s="27">
        <v>4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(H35*3)+((F35-H35)*2)+J35</f>
        <v>7</v>
      </c>
      <c r="U35" s="40" t="str">
        <f>IFERROR(((T35+Q35+N35-R35)+(O35*2))/E35,"")</f>
        <v/>
      </c>
      <c r="V35" s="22">
        <v>449</v>
      </c>
      <c r="W35" s="22" t="s">
        <v>94</v>
      </c>
      <c r="X35" s="22" t="s">
        <v>82</v>
      </c>
      <c r="Y35" s="72">
        <v>2301</v>
      </c>
      <c r="Z35" s="41"/>
      <c r="AA35" s="1" t="s">
        <v>212</v>
      </c>
      <c r="AB35" s="28" t="s">
        <v>285</v>
      </c>
    </row>
    <row r="36" spans="1:28" x14ac:dyDescent="0.3">
      <c r="A36" s="1" t="s">
        <v>46</v>
      </c>
      <c r="B36" s="1" t="s">
        <v>61</v>
      </c>
      <c r="C36" s="27" t="s">
        <v>145</v>
      </c>
      <c r="D36" s="38">
        <v>22</v>
      </c>
      <c r="E36" s="90"/>
      <c r="F36" s="27">
        <v>4</v>
      </c>
      <c r="G36" s="90"/>
      <c r="H36" s="27"/>
      <c r="I36" s="27"/>
      <c r="J36" s="27">
        <v>0</v>
      </c>
      <c r="K36" s="27">
        <v>0</v>
      </c>
      <c r="L36" s="90"/>
      <c r="M36" s="90"/>
      <c r="N36" s="27">
        <f t="shared" ref="N36:N41" si="5">SUM(L36:M36)</f>
        <v>0</v>
      </c>
      <c r="O36" s="91"/>
      <c r="P36" s="91"/>
      <c r="Q36" s="91"/>
      <c r="R36" s="91"/>
      <c r="S36" s="91"/>
      <c r="T36" s="39">
        <f t="shared" ref="T36:T41" si="6">(H36*3)+((F36-H36)*2)+J36</f>
        <v>8</v>
      </c>
      <c r="U36" s="40" t="str">
        <f t="shared" ref="U36:U46" si="7">IFERROR(((T36+Q36+N36-R36)+(O36*2))/E36,"")</f>
        <v/>
      </c>
      <c r="V36" s="22">
        <v>449</v>
      </c>
      <c r="W36" s="22" t="s">
        <v>94</v>
      </c>
      <c r="X36" s="22" t="s">
        <v>82</v>
      </c>
      <c r="Y36" s="72">
        <v>2301</v>
      </c>
      <c r="Z36" s="41"/>
      <c r="AA36" s="1" t="s">
        <v>212</v>
      </c>
      <c r="AB36" s="28" t="s">
        <v>285</v>
      </c>
    </row>
    <row r="37" spans="1:28" x14ac:dyDescent="0.3">
      <c r="A37" s="1" t="s">
        <v>46</v>
      </c>
      <c r="B37" s="1" t="s">
        <v>61</v>
      </c>
      <c r="C37" s="27" t="s">
        <v>214</v>
      </c>
      <c r="D37" s="38">
        <v>21</v>
      </c>
      <c r="E37" s="90"/>
      <c r="F37" s="27">
        <v>2</v>
      </c>
      <c r="G37" s="90"/>
      <c r="H37" s="27"/>
      <c r="I37" s="27"/>
      <c r="J37" s="27">
        <v>4</v>
      </c>
      <c r="K37" s="27">
        <v>4</v>
      </c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39">
        <f t="shared" si="6"/>
        <v>8</v>
      </c>
      <c r="U37" s="40" t="str">
        <f t="shared" si="7"/>
        <v/>
      </c>
      <c r="V37" s="22">
        <v>449</v>
      </c>
      <c r="W37" s="22" t="s">
        <v>94</v>
      </c>
      <c r="X37" s="22" t="s">
        <v>82</v>
      </c>
      <c r="Y37" s="72">
        <v>2301</v>
      </c>
      <c r="Z37" s="41"/>
      <c r="AA37" s="1" t="s">
        <v>212</v>
      </c>
      <c r="AB37" s="28" t="s">
        <v>285</v>
      </c>
    </row>
    <row r="38" spans="1:28" x14ac:dyDescent="0.3">
      <c r="A38" s="1" t="s">
        <v>46</v>
      </c>
      <c r="B38" s="1" t="s">
        <v>61</v>
      </c>
      <c r="C38" s="27" t="s">
        <v>215</v>
      </c>
      <c r="D38" s="38">
        <v>15</v>
      </c>
      <c r="E38" s="90"/>
      <c r="F38" s="27">
        <v>0</v>
      </c>
      <c r="G38" s="90"/>
      <c r="H38" s="27"/>
      <c r="I38" s="27"/>
      <c r="J38" s="27">
        <v>0</v>
      </c>
      <c r="K38" s="27">
        <v>0</v>
      </c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39">
        <f t="shared" si="6"/>
        <v>0</v>
      </c>
      <c r="U38" s="40" t="str">
        <f t="shared" si="7"/>
        <v/>
      </c>
      <c r="V38" s="22">
        <v>449</v>
      </c>
      <c r="W38" s="22" t="s">
        <v>94</v>
      </c>
      <c r="X38" s="22" t="s">
        <v>82</v>
      </c>
      <c r="Y38" s="72">
        <v>2301</v>
      </c>
      <c r="Z38" s="41"/>
      <c r="AA38" s="1" t="s">
        <v>212</v>
      </c>
      <c r="AB38" s="28" t="s">
        <v>285</v>
      </c>
    </row>
    <row r="39" spans="1:28" x14ac:dyDescent="0.3">
      <c r="A39" s="1" t="s">
        <v>46</v>
      </c>
      <c r="B39" s="1" t="s">
        <v>61</v>
      </c>
      <c r="C39" s="27" t="s">
        <v>216</v>
      </c>
      <c r="D39" s="38">
        <v>10</v>
      </c>
      <c r="E39" s="90" t="s">
        <v>410</v>
      </c>
      <c r="F39" s="27"/>
      <c r="G39" s="90"/>
      <c r="H39" s="27"/>
      <c r="I39" s="27"/>
      <c r="J39" s="27"/>
      <c r="K39" s="27"/>
      <c r="L39" s="90"/>
      <c r="M39" s="90"/>
      <c r="N39" s="27"/>
      <c r="O39" s="91"/>
      <c r="P39" s="91"/>
      <c r="Q39" s="91"/>
      <c r="R39" s="91"/>
      <c r="S39" s="91"/>
      <c r="T39" s="39"/>
      <c r="U39" s="40" t="str">
        <f t="shared" si="7"/>
        <v/>
      </c>
      <c r="V39" s="22">
        <v>449</v>
      </c>
      <c r="W39" s="22" t="s">
        <v>94</v>
      </c>
      <c r="X39" s="22" t="s">
        <v>82</v>
      </c>
      <c r="Y39" s="72">
        <v>2301</v>
      </c>
      <c r="Z39" s="41"/>
      <c r="AA39" s="1" t="s">
        <v>212</v>
      </c>
      <c r="AB39" s="28" t="s">
        <v>285</v>
      </c>
    </row>
    <row r="40" spans="1:28" x14ac:dyDescent="0.3">
      <c r="A40" s="1" t="s">
        <v>46</v>
      </c>
      <c r="B40" s="1" t="s">
        <v>61</v>
      </c>
      <c r="C40" s="27" t="s">
        <v>217</v>
      </c>
      <c r="D40" s="38">
        <v>14</v>
      </c>
      <c r="E40" s="90"/>
      <c r="F40" s="27">
        <v>0</v>
      </c>
      <c r="G40" s="90"/>
      <c r="H40" s="27"/>
      <c r="I40" s="27"/>
      <c r="J40" s="27">
        <v>0</v>
      </c>
      <c r="K40" s="27">
        <v>0</v>
      </c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39">
        <f t="shared" si="6"/>
        <v>0</v>
      </c>
      <c r="U40" s="40" t="str">
        <f t="shared" si="7"/>
        <v/>
      </c>
      <c r="V40" s="22">
        <v>449</v>
      </c>
      <c r="W40" s="22" t="s">
        <v>94</v>
      </c>
      <c r="X40" s="22" t="s">
        <v>82</v>
      </c>
      <c r="Y40" s="72">
        <v>2301</v>
      </c>
      <c r="Z40" s="41"/>
      <c r="AA40" s="1" t="s">
        <v>212</v>
      </c>
      <c r="AB40" s="28" t="s">
        <v>285</v>
      </c>
    </row>
    <row r="41" spans="1:28" x14ac:dyDescent="0.3">
      <c r="A41" s="1" t="s">
        <v>46</v>
      </c>
      <c r="B41" s="1" t="s">
        <v>61</v>
      </c>
      <c r="C41" s="27" t="s">
        <v>150</v>
      </c>
      <c r="D41" s="38">
        <v>44</v>
      </c>
      <c r="E41" s="90"/>
      <c r="F41" s="27">
        <v>3</v>
      </c>
      <c r="G41" s="90"/>
      <c r="H41" s="27"/>
      <c r="I41" s="27"/>
      <c r="J41" s="27">
        <v>7</v>
      </c>
      <c r="K41" s="27">
        <v>8</v>
      </c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39">
        <f t="shared" si="6"/>
        <v>13</v>
      </c>
      <c r="U41" s="40" t="str">
        <f t="shared" si="7"/>
        <v/>
      </c>
      <c r="V41" s="22">
        <v>449</v>
      </c>
      <c r="W41" s="22" t="s">
        <v>94</v>
      </c>
      <c r="X41" s="22" t="s">
        <v>82</v>
      </c>
      <c r="Y41" s="72">
        <v>2301</v>
      </c>
      <c r="Z41" s="41"/>
      <c r="AA41" s="1" t="s">
        <v>212</v>
      </c>
      <c r="AB41" s="28" t="s">
        <v>285</v>
      </c>
    </row>
    <row r="42" spans="1:28" x14ac:dyDescent="0.3">
      <c r="A42" s="1" t="s">
        <v>46</v>
      </c>
      <c r="B42" s="1" t="s">
        <v>61</v>
      </c>
      <c r="C42" s="27" t="s">
        <v>402</v>
      </c>
      <c r="D42" s="38">
        <v>26</v>
      </c>
      <c r="E42" s="90" t="s">
        <v>410</v>
      </c>
      <c r="F42" s="27"/>
      <c r="G42" s="90"/>
      <c r="H42" s="27"/>
      <c r="I42" s="27"/>
      <c r="J42" s="27"/>
      <c r="K42" s="27"/>
      <c r="L42" s="90"/>
      <c r="M42" s="90"/>
      <c r="N42" s="27"/>
      <c r="O42" s="91"/>
      <c r="P42" s="91"/>
      <c r="Q42" s="91"/>
      <c r="R42" s="91"/>
      <c r="S42" s="91"/>
      <c r="T42" s="39"/>
      <c r="U42" s="40" t="str">
        <f t="shared" si="7"/>
        <v/>
      </c>
      <c r="V42" s="22">
        <v>449</v>
      </c>
      <c r="W42" s="22" t="s">
        <v>94</v>
      </c>
      <c r="X42" s="22" t="s">
        <v>82</v>
      </c>
      <c r="Y42" s="72">
        <v>2301</v>
      </c>
      <c r="Z42" s="41"/>
      <c r="AA42" s="1" t="s">
        <v>212</v>
      </c>
      <c r="AB42" s="28" t="s">
        <v>285</v>
      </c>
    </row>
    <row r="43" spans="1:28" x14ac:dyDescent="0.3">
      <c r="A43" s="1" t="s">
        <v>46</v>
      </c>
      <c r="B43" s="1" t="s">
        <v>61</v>
      </c>
      <c r="C43" s="27" t="s">
        <v>501</v>
      </c>
      <c r="D43" s="38">
        <v>12</v>
      </c>
      <c r="E43" s="90"/>
      <c r="F43" s="27">
        <v>0</v>
      </c>
      <c r="G43" s="90"/>
      <c r="H43" s="27"/>
      <c r="I43" s="27"/>
      <c r="J43" s="27">
        <v>2</v>
      </c>
      <c r="K43" s="27">
        <v>2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39">
        <f>(H43*3)+((F43-H43)*2)+J43</f>
        <v>2</v>
      </c>
      <c r="U43" s="40" t="str">
        <f t="shared" si="7"/>
        <v/>
      </c>
      <c r="V43" s="22">
        <v>449</v>
      </c>
      <c r="W43" s="22" t="s">
        <v>94</v>
      </c>
      <c r="X43" s="22" t="s">
        <v>82</v>
      </c>
      <c r="Y43" s="72">
        <v>2301</v>
      </c>
      <c r="Z43" s="41"/>
      <c r="AA43" s="1" t="s">
        <v>212</v>
      </c>
      <c r="AB43" s="28" t="s">
        <v>285</v>
      </c>
    </row>
    <row r="44" spans="1:28" x14ac:dyDescent="0.3">
      <c r="A44" s="1" t="s">
        <v>46</v>
      </c>
      <c r="B44" s="1" t="s">
        <v>61</v>
      </c>
      <c r="C44" s="27" t="s">
        <v>218</v>
      </c>
      <c r="D44" s="38">
        <v>25</v>
      </c>
      <c r="E44" s="90"/>
      <c r="F44" s="27">
        <v>6</v>
      </c>
      <c r="G44" s="90"/>
      <c r="H44" s="27"/>
      <c r="I44" s="27"/>
      <c r="J44" s="27">
        <v>6</v>
      </c>
      <c r="K44" s="27">
        <v>6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39">
        <f>(H44*3)+((F44-H44)*2)+J44</f>
        <v>18</v>
      </c>
      <c r="U44" s="40" t="str">
        <f t="shared" si="7"/>
        <v/>
      </c>
      <c r="V44" s="22">
        <v>449</v>
      </c>
      <c r="W44" s="22" t="s">
        <v>94</v>
      </c>
      <c r="X44" s="22" t="s">
        <v>82</v>
      </c>
      <c r="Y44" s="72">
        <v>2301</v>
      </c>
      <c r="Z44" s="41"/>
      <c r="AA44" s="1" t="s">
        <v>212</v>
      </c>
      <c r="AB44" s="28" t="s">
        <v>285</v>
      </c>
    </row>
    <row r="45" spans="1:28" x14ac:dyDescent="0.3">
      <c r="A45" s="1" t="s">
        <v>46</v>
      </c>
      <c r="B45" s="1" t="s">
        <v>61</v>
      </c>
      <c r="C45" s="27" t="s">
        <v>219</v>
      </c>
      <c r="D45" s="38">
        <v>42</v>
      </c>
      <c r="E45" s="90"/>
      <c r="F45" s="27">
        <v>11</v>
      </c>
      <c r="G45" s="27">
        <v>27</v>
      </c>
      <c r="H45" s="27"/>
      <c r="I45" s="27"/>
      <c r="J45" s="27">
        <v>9</v>
      </c>
      <c r="K45" s="27">
        <v>10</v>
      </c>
      <c r="L45" s="90"/>
      <c r="M45" s="27">
        <v>16</v>
      </c>
      <c r="N45" s="27">
        <f>SUM(L45:M45)</f>
        <v>16</v>
      </c>
      <c r="O45" s="91"/>
      <c r="P45" s="91"/>
      <c r="Q45" s="91"/>
      <c r="R45" s="91"/>
      <c r="S45" s="91"/>
      <c r="T45" s="39">
        <f>(H45*3)+((F45-H45)*2)+J45</f>
        <v>31</v>
      </c>
      <c r="U45" s="40" t="str">
        <f t="shared" si="7"/>
        <v/>
      </c>
      <c r="V45" s="22">
        <v>449</v>
      </c>
      <c r="W45" s="22" t="s">
        <v>94</v>
      </c>
      <c r="X45" s="22" t="s">
        <v>82</v>
      </c>
      <c r="Y45" s="72">
        <v>2301</v>
      </c>
      <c r="Z45" s="41"/>
      <c r="AA45" s="1" t="s">
        <v>212</v>
      </c>
      <c r="AB45" s="28" t="s">
        <v>285</v>
      </c>
    </row>
    <row r="46" spans="1:28" x14ac:dyDescent="0.3">
      <c r="A46" s="1" t="s">
        <v>46</v>
      </c>
      <c r="B46" s="1" t="s">
        <v>61</v>
      </c>
      <c r="C46" s="27" t="s">
        <v>220</v>
      </c>
      <c r="D46" s="38">
        <v>20</v>
      </c>
      <c r="E46" s="27">
        <v>48</v>
      </c>
      <c r="F46" s="27">
        <v>1</v>
      </c>
      <c r="G46" s="90"/>
      <c r="H46" s="27"/>
      <c r="I46" s="27"/>
      <c r="J46" s="27">
        <v>3</v>
      </c>
      <c r="K46" s="27">
        <v>5</v>
      </c>
      <c r="L46" s="90"/>
      <c r="M46" s="90"/>
      <c r="N46" s="27">
        <f>SUM(L46:M46)</f>
        <v>0</v>
      </c>
      <c r="O46" s="91"/>
      <c r="P46" s="91"/>
      <c r="Q46" s="91"/>
      <c r="R46" s="91"/>
      <c r="S46" s="91"/>
      <c r="T46" s="39">
        <f>(H46*3)+((F46-H46)*2)+J46</f>
        <v>5</v>
      </c>
      <c r="U46" s="40">
        <f t="shared" si="7"/>
        <v>0.10416666666666667</v>
      </c>
      <c r="V46" s="22">
        <v>449</v>
      </c>
      <c r="W46" s="22" t="s">
        <v>94</v>
      </c>
      <c r="X46" s="22" t="s">
        <v>82</v>
      </c>
      <c r="Y46" s="72">
        <v>2301</v>
      </c>
      <c r="Z46" s="41"/>
      <c r="AA46" s="1" t="s">
        <v>212</v>
      </c>
      <c r="AB46" s="28" t="s">
        <v>285</v>
      </c>
    </row>
    <row r="47" spans="1:28" x14ac:dyDescent="0.3">
      <c r="A47" s="1" t="s">
        <v>46</v>
      </c>
      <c r="B47" s="1" t="s">
        <v>61</v>
      </c>
      <c r="C47" s="55" t="s">
        <v>39</v>
      </c>
      <c r="D47" s="1"/>
      <c r="E47" s="55">
        <v>192</v>
      </c>
      <c r="F47" s="55"/>
      <c r="G47" s="55"/>
      <c r="H47" s="55"/>
      <c r="I47" s="55"/>
      <c r="J47" s="55"/>
      <c r="K47" s="55"/>
      <c r="L47" s="55"/>
      <c r="M47" s="55">
        <v>23</v>
      </c>
      <c r="N47" s="55"/>
      <c r="O47" s="55"/>
      <c r="P47" s="55">
        <v>28</v>
      </c>
      <c r="Q47" s="55"/>
      <c r="R47" s="55">
        <v>33</v>
      </c>
      <c r="S47" s="42"/>
      <c r="T47" s="42"/>
      <c r="U47" s="40" t="str">
        <f t="shared" ref="U47" si="8">_xlfn.IFNA("",((T47+Q47+N47-R47)+(O47*2))/E47)</f>
        <v/>
      </c>
      <c r="V47" s="22">
        <v>449</v>
      </c>
      <c r="W47" s="22" t="s">
        <v>94</v>
      </c>
      <c r="X47" s="22" t="s">
        <v>82</v>
      </c>
      <c r="Y47" s="72">
        <v>2301</v>
      </c>
      <c r="Z47" s="41"/>
      <c r="AA47" s="1" t="s">
        <v>212</v>
      </c>
      <c r="AB47" s="28" t="s">
        <v>285</v>
      </c>
    </row>
    <row r="48" spans="1:28" x14ac:dyDescent="0.3">
      <c r="A48" s="43" t="s">
        <v>46</v>
      </c>
      <c r="B48" s="43" t="s">
        <v>61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29</v>
      </c>
      <c r="G48" s="44">
        <f t="shared" si="9"/>
        <v>27</v>
      </c>
      <c r="H48" s="44">
        <f t="shared" si="9"/>
        <v>0</v>
      </c>
      <c r="I48" s="44">
        <f t="shared" si="9"/>
        <v>0</v>
      </c>
      <c r="J48" s="44">
        <f t="shared" si="9"/>
        <v>34</v>
      </c>
      <c r="K48" s="44">
        <f t="shared" si="9"/>
        <v>39</v>
      </c>
      <c r="L48" s="44">
        <f t="shared" si="9"/>
        <v>0</v>
      </c>
      <c r="M48" s="44">
        <f t="shared" si="9"/>
        <v>39</v>
      </c>
      <c r="N48" s="44">
        <f t="shared" si="9"/>
        <v>16</v>
      </c>
      <c r="O48" s="44">
        <f t="shared" si="9"/>
        <v>0</v>
      </c>
      <c r="P48" s="44">
        <f t="shared" si="9"/>
        <v>28</v>
      </c>
      <c r="Q48" s="44">
        <f t="shared" si="9"/>
        <v>0</v>
      </c>
      <c r="R48" s="44">
        <f t="shared" si="9"/>
        <v>33</v>
      </c>
      <c r="S48" s="44">
        <f t="shared" si="9"/>
        <v>0</v>
      </c>
      <c r="T48" s="44">
        <f t="shared" si="9"/>
        <v>92</v>
      </c>
      <c r="U48" s="45">
        <f>((T48+Q48+N48-R48)+(O48*2))/E48</f>
        <v>0.3125</v>
      </c>
      <c r="V48" s="46">
        <v>449</v>
      </c>
      <c r="W48" s="46" t="s">
        <v>94</v>
      </c>
      <c r="X48" s="46" t="s">
        <v>82</v>
      </c>
      <c r="Y48" s="73">
        <v>2301</v>
      </c>
      <c r="Z48" s="47"/>
      <c r="AA48" s="43" t="s">
        <v>212</v>
      </c>
      <c r="AB48" s="75" t="s">
        <v>285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1.0740740740740742</v>
      </c>
      <c r="H49" s="27"/>
      <c r="I49" s="1"/>
      <c r="J49" s="48" t="s">
        <v>42</v>
      </c>
      <c r="K49" s="50">
        <f>J48/K48</f>
        <v>0.87179487179487181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8CC-8082-4EB4-AA1A-5084DB506EA9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29642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286</v>
      </c>
      <c r="K4" s="16" t="str">
        <f>+C11</f>
        <v>Nebraska Wranglers</v>
      </c>
      <c r="L4" s="17"/>
      <c r="M4" s="18"/>
      <c r="N4" s="19">
        <v>24</v>
      </c>
      <c r="O4" s="19">
        <v>27</v>
      </c>
      <c r="P4" s="19">
        <v>35</v>
      </c>
      <c r="Q4" s="19">
        <v>20</v>
      </c>
      <c r="R4" s="20"/>
      <c r="S4" s="21">
        <f>SUM(N4:R4)</f>
        <v>106</v>
      </c>
      <c r="T4" s="22">
        <v>455</v>
      </c>
    </row>
    <row r="5" spans="1:28" x14ac:dyDescent="0.3">
      <c r="B5" s="1"/>
      <c r="C5" s="6" t="s">
        <v>462</v>
      </c>
      <c r="D5" s="7" t="s">
        <v>6</v>
      </c>
      <c r="E5" s="1"/>
      <c r="F5" s="1" t="s">
        <v>468</v>
      </c>
      <c r="G5" s="1"/>
      <c r="J5" s="15" t="s">
        <v>287</v>
      </c>
      <c r="K5" s="16" t="str">
        <f>+C33</f>
        <v>Chicago Hustle</v>
      </c>
      <c r="L5" s="17"/>
      <c r="M5" s="18"/>
      <c r="N5" s="19">
        <v>22</v>
      </c>
      <c r="O5" s="19">
        <v>16</v>
      </c>
      <c r="P5" s="19">
        <v>26</v>
      </c>
      <c r="Q5" s="19">
        <v>26</v>
      </c>
      <c r="R5" s="20"/>
      <c r="S5" s="21">
        <f>SUM(N5:R5)</f>
        <v>90</v>
      </c>
      <c r="T5" s="22">
        <v>455</v>
      </c>
      <c r="U5" s="1"/>
      <c r="V5" s="1"/>
      <c r="W5" s="1"/>
    </row>
    <row r="6" spans="1:28" x14ac:dyDescent="0.3">
      <c r="C6" s="63">
        <v>1500</v>
      </c>
      <c r="D6" s="7" t="s">
        <v>7</v>
      </c>
      <c r="F6" s="1"/>
      <c r="H6" t="s">
        <v>507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455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26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90"/>
      <c r="F13" s="27">
        <v>1</v>
      </c>
      <c r="G13" s="27">
        <v>4</v>
      </c>
      <c r="H13" s="27"/>
      <c r="I13" s="27"/>
      <c r="J13" s="27">
        <v>3</v>
      </c>
      <c r="K13" s="27">
        <v>6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(H13*3)+((F13-H13)*2)+J13</f>
        <v>5</v>
      </c>
      <c r="U13" s="40" t="str">
        <f>IFERROR(((T13+Q13+N13-R13)+(O13*2))/E13,"")</f>
        <v/>
      </c>
      <c r="V13" s="22">
        <v>455</v>
      </c>
      <c r="W13" s="22" t="s">
        <v>94</v>
      </c>
      <c r="X13" s="22" t="s">
        <v>95</v>
      </c>
      <c r="Y13" s="72">
        <v>1500</v>
      </c>
      <c r="Z13" s="41"/>
      <c r="AA13" s="1" t="s">
        <v>96</v>
      </c>
      <c r="AB13" s="28" t="s">
        <v>288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2</v>
      </c>
      <c r="G14" s="27">
        <v>6</v>
      </c>
      <c r="H14" s="27"/>
      <c r="I14" s="27"/>
      <c r="J14" s="27">
        <v>2</v>
      </c>
      <c r="K14" s="27">
        <v>2</v>
      </c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f t="shared" ref="T14:T19" si="1">(H14*3)+((F14-H14)*2)+J14</f>
        <v>6</v>
      </c>
      <c r="U14" s="40" t="str">
        <f t="shared" ref="U14:U24" si="2">IFERROR(((T14+Q14+N14-R14)+(O14*2))/E14,"")</f>
        <v/>
      </c>
      <c r="V14" s="22">
        <v>455</v>
      </c>
      <c r="W14" s="22" t="s">
        <v>94</v>
      </c>
      <c r="X14" s="22" t="s">
        <v>95</v>
      </c>
      <c r="Y14" s="72">
        <v>1500</v>
      </c>
      <c r="Z14" s="41"/>
      <c r="AA14" s="1" t="s">
        <v>96</v>
      </c>
      <c r="AB14" s="28" t="s">
        <v>288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2</v>
      </c>
      <c r="G15" s="27">
        <v>4</v>
      </c>
      <c r="H15" s="27"/>
      <c r="I15" s="27"/>
      <c r="J15" s="27">
        <v>0</v>
      </c>
      <c r="K15" s="27">
        <v>1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si="1"/>
        <v>4</v>
      </c>
      <c r="U15" s="40" t="str">
        <f t="shared" si="2"/>
        <v/>
      </c>
      <c r="V15" s="22">
        <v>455</v>
      </c>
      <c r="W15" s="22" t="s">
        <v>94</v>
      </c>
      <c r="X15" s="22" t="s">
        <v>95</v>
      </c>
      <c r="Y15" s="72">
        <v>1500</v>
      </c>
      <c r="Z15" s="41"/>
      <c r="AA15" s="1" t="s">
        <v>96</v>
      </c>
      <c r="AB15" s="28" t="s">
        <v>288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90"/>
      <c r="F16" s="27">
        <v>1</v>
      </c>
      <c r="G16" s="27">
        <v>7</v>
      </c>
      <c r="H16" s="27"/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f t="shared" si="1"/>
        <v>2</v>
      </c>
      <c r="U16" s="40" t="str">
        <f t="shared" si="2"/>
        <v/>
      </c>
      <c r="V16" s="22">
        <v>455</v>
      </c>
      <c r="W16" s="22" t="s">
        <v>94</v>
      </c>
      <c r="X16" s="22" t="s">
        <v>95</v>
      </c>
      <c r="Y16" s="72">
        <v>1500</v>
      </c>
      <c r="Z16" s="41"/>
      <c r="AA16" s="1" t="s">
        <v>96</v>
      </c>
      <c r="AB16" s="28" t="s">
        <v>288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30</v>
      </c>
      <c r="E17" s="90" t="s">
        <v>410</v>
      </c>
      <c r="F17" s="27"/>
      <c r="G17" s="27"/>
      <c r="H17" s="27"/>
      <c r="I17" s="27"/>
      <c r="J17" s="27"/>
      <c r="K17" s="27"/>
      <c r="L17" s="90"/>
      <c r="M17" s="90"/>
      <c r="N17" s="27"/>
      <c r="O17" s="91"/>
      <c r="P17" s="91"/>
      <c r="Q17" s="91"/>
      <c r="R17" s="91"/>
      <c r="S17" s="91"/>
      <c r="T17" s="39"/>
      <c r="U17" s="40"/>
      <c r="V17" s="22">
        <v>455</v>
      </c>
      <c r="W17" s="22" t="s">
        <v>94</v>
      </c>
      <c r="X17" s="22" t="s">
        <v>95</v>
      </c>
      <c r="Y17" s="72">
        <v>1500</v>
      </c>
      <c r="Z17" s="41"/>
      <c r="AA17" s="1" t="s">
        <v>96</v>
      </c>
      <c r="AB17" s="28" t="s">
        <v>288</v>
      </c>
    </row>
    <row r="18" spans="1:28" x14ac:dyDescent="0.3">
      <c r="A18" s="1" t="s">
        <v>61</v>
      </c>
      <c r="B18" s="1" t="s">
        <v>46</v>
      </c>
      <c r="C18" s="27" t="s">
        <v>132</v>
      </c>
      <c r="D18" s="38">
        <v>52</v>
      </c>
      <c r="E18" s="90"/>
      <c r="F18" s="27">
        <v>3</v>
      </c>
      <c r="G18" s="27">
        <v>4</v>
      </c>
      <c r="H18" s="27"/>
      <c r="I18" s="27"/>
      <c r="J18" s="27">
        <v>0</v>
      </c>
      <c r="K18" s="27">
        <v>0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1"/>
        <v>6</v>
      </c>
      <c r="U18" s="40" t="str">
        <f t="shared" si="2"/>
        <v/>
      </c>
      <c r="V18" s="22">
        <v>455</v>
      </c>
      <c r="W18" s="22" t="s">
        <v>94</v>
      </c>
      <c r="X18" s="22" t="s">
        <v>95</v>
      </c>
      <c r="Y18" s="72">
        <v>1500</v>
      </c>
      <c r="Z18" s="41"/>
      <c r="AA18" s="1" t="s">
        <v>96</v>
      </c>
      <c r="AB18" s="28" t="s">
        <v>288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50</v>
      </c>
      <c r="E19" s="90"/>
      <c r="F19" s="27">
        <v>6</v>
      </c>
      <c r="G19" s="27">
        <v>14</v>
      </c>
      <c r="H19" s="27"/>
      <c r="I19" s="27"/>
      <c r="J19" s="27">
        <v>2</v>
      </c>
      <c r="K19" s="27">
        <v>2</v>
      </c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f t="shared" si="1"/>
        <v>14</v>
      </c>
      <c r="U19" s="40" t="str">
        <f t="shared" si="2"/>
        <v/>
      </c>
      <c r="V19" s="22">
        <v>455</v>
      </c>
      <c r="W19" s="22" t="s">
        <v>94</v>
      </c>
      <c r="X19" s="22" t="s">
        <v>95</v>
      </c>
      <c r="Y19" s="72">
        <v>1500</v>
      </c>
      <c r="Z19" s="41"/>
      <c r="AA19" s="1" t="s">
        <v>96</v>
      </c>
      <c r="AB19" s="28" t="s">
        <v>288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20</v>
      </c>
      <c r="E20" s="90"/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2</v>
      </c>
      <c r="U20" s="40" t="str">
        <f t="shared" si="2"/>
        <v/>
      </c>
      <c r="V20" s="22">
        <v>455</v>
      </c>
      <c r="W20" s="22" t="s">
        <v>94</v>
      </c>
      <c r="X20" s="22" t="s">
        <v>95</v>
      </c>
      <c r="Y20" s="72">
        <v>1500</v>
      </c>
      <c r="Z20" s="41"/>
      <c r="AA20" s="1" t="s">
        <v>96</v>
      </c>
      <c r="AB20" s="28" t="s">
        <v>288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24</v>
      </c>
      <c r="E21" s="90"/>
      <c r="F21" s="27">
        <v>6</v>
      </c>
      <c r="G21" s="27">
        <v>16</v>
      </c>
      <c r="H21" s="27"/>
      <c r="I21" s="27"/>
      <c r="J21" s="27">
        <v>6</v>
      </c>
      <c r="K21" s="27">
        <v>6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f>(H21*3)+((F21-H21)*2)+J21</f>
        <v>18</v>
      </c>
      <c r="U21" s="40" t="str">
        <f t="shared" si="2"/>
        <v/>
      </c>
      <c r="V21" s="22">
        <v>455</v>
      </c>
      <c r="W21" s="22" t="s">
        <v>94</v>
      </c>
      <c r="X21" s="22" t="s">
        <v>95</v>
      </c>
      <c r="Y21" s="72">
        <v>1500</v>
      </c>
      <c r="Z21" s="41"/>
      <c r="AA21" s="1" t="s">
        <v>96</v>
      </c>
      <c r="AB21" s="28" t="s">
        <v>288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40</v>
      </c>
      <c r="E22" s="90"/>
      <c r="F22" s="27">
        <v>9</v>
      </c>
      <c r="G22" s="27">
        <v>14</v>
      </c>
      <c r="H22" s="27"/>
      <c r="I22" s="27"/>
      <c r="J22" s="27">
        <v>8</v>
      </c>
      <c r="K22" s="27">
        <v>8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f>(H22*3)+((F22-H22)*2)+J22</f>
        <v>26</v>
      </c>
      <c r="U22" s="40" t="str">
        <f t="shared" si="2"/>
        <v/>
      </c>
      <c r="V22" s="22">
        <v>455</v>
      </c>
      <c r="W22" s="22" t="s">
        <v>94</v>
      </c>
      <c r="X22" s="22" t="s">
        <v>95</v>
      </c>
      <c r="Y22" s="72">
        <v>1500</v>
      </c>
      <c r="Z22" s="41"/>
      <c r="AA22" s="1" t="s">
        <v>96</v>
      </c>
      <c r="AB22" s="28" t="s">
        <v>288</v>
      </c>
    </row>
    <row r="23" spans="1:28" x14ac:dyDescent="0.3">
      <c r="A23" s="1" t="s">
        <v>61</v>
      </c>
      <c r="B23" s="1" t="s">
        <v>46</v>
      </c>
      <c r="C23" s="27" t="s">
        <v>57</v>
      </c>
      <c r="D23" s="38">
        <v>22</v>
      </c>
      <c r="E23" s="90"/>
      <c r="F23" s="27">
        <v>5</v>
      </c>
      <c r="G23" s="27">
        <v>9</v>
      </c>
      <c r="H23" s="27"/>
      <c r="I23" s="27"/>
      <c r="J23" s="27">
        <v>2</v>
      </c>
      <c r="K23" s="27">
        <v>3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f>(H23*3)+((F23-H23)*2)+J23</f>
        <v>12</v>
      </c>
      <c r="U23" s="40" t="str">
        <f t="shared" si="2"/>
        <v/>
      </c>
      <c r="V23" s="22">
        <v>455</v>
      </c>
      <c r="W23" s="22" t="s">
        <v>94</v>
      </c>
      <c r="X23" s="22" t="s">
        <v>95</v>
      </c>
      <c r="Y23" s="72">
        <v>1500</v>
      </c>
      <c r="Z23" s="41"/>
      <c r="AA23" s="1" t="s">
        <v>96</v>
      </c>
      <c r="AB23" s="28" t="s">
        <v>288</v>
      </c>
    </row>
    <row r="24" spans="1:28" x14ac:dyDescent="0.3">
      <c r="A24" s="1" t="s">
        <v>61</v>
      </c>
      <c r="B24" s="1" t="s">
        <v>46</v>
      </c>
      <c r="C24" s="27" t="s">
        <v>58</v>
      </c>
      <c r="D24" s="38">
        <v>42</v>
      </c>
      <c r="E24" s="90"/>
      <c r="F24" s="27">
        <v>1</v>
      </c>
      <c r="G24" s="27">
        <v>3</v>
      </c>
      <c r="H24" s="27"/>
      <c r="I24" s="27"/>
      <c r="J24" s="27">
        <v>9</v>
      </c>
      <c r="K24" s="27">
        <v>14</v>
      </c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f>(H24*3)+((F24-H24)*2)+J24</f>
        <v>11</v>
      </c>
      <c r="U24" s="40" t="str">
        <f t="shared" si="2"/>
        <v/>
      </c>
      <c r="V24" s="22">
        <v>455</v>
      </c>
      <c r="W24" s="22" t="s">
        <v>94</v>
      </c>
      <c r="X24" s="22" t="s">
        <v>95</v>
      </c>
      <c r="Y24" s="72">
        <v>1500</v>
      </c>
      <c r="Z24" s="41"/>
      <c r="AA24" s="1" t="s">
        <v>96</v>
      </c>
      <c r="AB24" s="28" t="s">
        <v>288</v>
      </c>
    </row>
    <row r="25" spans="1:28" x14ac:dyDescent="0.3">
      <c r="A25" s="1" t="s">
        <v>61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5">
        <v>20</v>
      </c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455</v>
      </c>
      <c r="W25" s="22" t="s">
        <v>94</v>
      </c>
      <c r="X25" s="22" t="s">
        <v>95</v>
      </c>
      <c r="Y25" s="72">
        <v>1500</v>
      </c>
      <c r="Z25" s="41"/>
      <c r="AA25" s="1" t="s">
        <v>96</v>
      </c>
      <c r="AB25" s="28" t="s">
        <v>288</v>
      </c>
    </row>
    <row r="26" spans="1:28" x14ac:dyDescent="0.3">
      <c r="A26" s="43" t="s">
        <v>61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37</v>
      </c>
      <c r="G26" s="44">
        <f t="shared" si="4"/>
        <v>82</v>
      </c>
      <c r="H26" s="44">
        <f t="shared" si="4"/>
        <v>0</v>
      </c>
      <c r="I26" s="44">
        <f t="shared" si="4"/>
        <v>0</v>
      </c>
      <c r="J26" s="44">
        <f t="shared" si="4"/>
        <v>32</v>
      </c>
      <c r="K26" s="44">
        <f t="shared" si="4"/>
        <v>42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106</v>
      </c>
      <c r="U26" s="45">
        <f>((T26+Q26+N26-R26)+(O26*2))/E26</f>
        <v>0.44166666666666665</v>
      </c>
      <c r="V26" s="46">
        <v>455</v>
      </c>
      <c r="W26" s="46" t="s">
        <v>94</v>
      </c>
      <c r="X26" s="46" t="s">
        <v>95</v>
      </c>
      <c r="Y26" s="73">
        <v>1500</v>
      </c>
      <c r="Z26" s="74" t="s">
        <v>436</v>
      </c>
      <c r="AA26" s="43" t="s">
        <v>96</v>
      </c>
      <c r="AB26" s="75" t="s">
        <v>288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0.45121951219512196</v>
      </c>
      <c r="H27" s="27"/>
      <c r="I27" s="1"/>
      <c r="J27" s="48" t="s">
        <v>42</v>
      </c>
      <c r="K27" s="50">
        <f>J26/K26</f>
        <v>0.76190476190476186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136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90"/>
      <c r="F35" s="27">
        <v>2</v>
      </c>
      <c r="G35" s="27">
        <v>5</v>
      </c>
      <c r="H35" s="27"/>
      <c r="I35" s="27"/>
      <c r="J35" s="27">
        <v>2</v>
      </c>
      <c r="K35" s="27">
        <v>2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+(F35*2)+J35</f>
        <v>6</v>
      </c>
      <c r="U35" s="40" t="str">
        <f>IFERROR(((T35+Q35+N35-R35)+(O35*2))/E35,"")</f>
        <v/>
      </c>
      <c r="V35" s="22">
        <v>455</v>
      </c>
      <c r="W35" s="22" t="s">
        <v>81</v>
      </c>
      <c r="X35" s="22" t="s">
        <v>82</v>
      </c>
      <c r="Y35" s="72">
        <v>1500</v>
      </c>
      <c r="Z35" s="41"/>
      <c r="AA35" s="1" t="s">
        <v>212</v>
      </c>
      <c r="AB35" s="28" t="s">
        <v>289</v>
      </c>
    </row>
    <row r="36" spans="1:28" x14ac:dyDescent="0.3">
      <c r="A36" s="1" t="s">
        <v>46</v>
      </c>
      <c r="B36" s="1" t="s">
        <v>61</v>
      </c>
      <c r="C36" s="27" t="s">
        <v>145</v>
      </c>
      <c r="D36" s="38">
        <v>22</v>
      </c>
      <c r="E36" s="90"/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90"/>
      <c r="M36" s="90"/>
      <c r="N36" s="27">
        <f t="shared" ref="N36:N41" si="5">SUM(L36:M36)</f>
        <v>0</v>
      </c>
      <c r="O36" s="91"/>
      <c r="P36" s="91"/>
      <c r="Q36" s="91"/>
      <c r="R36" s="91"/>
      <c r="S36" s="91"/>
      <c r="T36" s="27">
        <f t="shared" ref="T36:T46" si="6">+(F36*2)+J36</f>
        <v>2</v>
      </c>
      <c r="U36" s="40" t="str">
        <f t="shared" ref="U36:U46" si="7">IFERROR(((T36+Q36+N36-R36)+(O36*2))/E36,"")</f>
        <v/>
      </c>
      <c r="V36" s="22">
        <v>455</v>
      </c>
      <c r="W36" s="22" t="s">
        <v>81</v>
      </c>
      <c r="X36" s="22" t="s">
        <v>82</v>
      </c>
      <c r="Y36" s="72">
        <v>1500</v>
      </c>
      <c r="Z36" s="41"/>
      <c r="AA36" s="1" t="s">
        <v>212</v>
      </c>
      <c r="AB36" s="28" t="s">
        <v>289</v>
      </c>
    </row>
    <row r="37" spans="1:28" x14ac:dyDescent="0.3">
      <c r="A37" s="1" t="s">
        <v>46</v>
      </c>
      <c r="B37" s="1" t="s">
        <v>61</v>
      </c>
      <c r="C37" s="27" t="s">
        <v>214</v>
      </c>
      <c r="D37" s="38">
        <v>21</v>
      </c>
      <c r="E37" s="90"/>
      <c r="F37" s="27">
        <v>0</v>
      </c>
      <c r="G37" s="27">
        <v>3</v>
      </c>
      <c r="H37" s="27"/>
      <c r="I37" s="27"/>
      <c r="J37" s="27">
        <v>0</v>
      </c>
      <c r="K37" s="27">
        <v>0</v>
      </c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f t="shared" si="6"/>
        <v>0</v>
      </c>
      <c r="U37" s="40" t="str">
        <f t="shared" si="7"/>
        <v/>
      </c>
      <c r="V37" s="22">
        <v>455</v>
      </c>
      <c r="W37" s="22" t="s">
        <v>81</v>
      </c>
      <c r="X37" s="22" t="s">
        <v>82</v>
      </c>
      <c r="Y37" s="72">
        <v>1500</v>
      </c>
      <c r="Z37" s="41"/>
      <c r="AA37" s="1" t="s">
        <v>212</v>
      </c>
      <c r="AB37" s="28" t="s">
        <v>289</v>
      </c>
    </row>
    <row r="38" spans="1:28" x14ac:dyDescent="0.3">
      <c r="A38" s="1" t="s">
        <v>46</v>
      </c>
      <c r="B38" s="1" t="s">
        <v>61</v>
      </c>
      <c r="C38" s="27" t="s">
        <v>215</v>
      </c>
      <c r="D38" s="38">
        <v>15</v>
      </c>
      <c r="E38" s="90"/>
      <c r="F38" s="27">
        <v>0</v>
      </c>
      <c r="G38" s="27">
        <v>2</v>
      </c>
      <c r="H38" s="27"/>
      <c r="I38" s="27"/>
      <c r="J38" s="27">
        <v>0</v>
      </c>
      <c r="K38" s="27">
        <v>0</v>
      </c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27">
        <f t="shared" si="6"/>
        <v>0</v>
      </c>
      <c r="U38" s="40" t="str">
        <f t="shared" si="7"/>
        <v/>
      </c>
      <c r="V38" s="22">
        <v>455</v>
      </c>
      <c r="W38" s="22" t="s">
        <v>81</v>
      </c>
      <c r="X38" s="22" t="s">
        <v>82</v>
      </c>
      <c r="Y38" s="72">
        <v>1500</v>
      </c>
      <c r="Z38" s="41"/>
      <c r="AA38" s="1" t="s">
        <v>212</v>
      </c>
      <c r="AB38" s="28" t="s">
        <v>289</v>
      </c>
    </row>
    <row r="39" spans="1:28" x14ac:dyDescent="0.3">
      <c r="A39" s="1" t="s">
        <v>46</v>
      </c>
      <c r="B39" s="1" t="s">
        <v>61</v>
      </c>
      <c r="C39" s="27" t="s">
        <v>216</v>
      </c>
      <c r="D39" s="38">
        <v>10</v>
      </c>
      <c r="E39" s="90" t="s">
        <v>445</v>
      </c>
      <c r="F39" s="27"/>
      <c r="G39" s="27"/>
      <c r="H39" s="27"/>
      <c r="I39" s="27"/>
      <c r="J39" s="27"/>
      <c r="K39" s="27"/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f t="shared" si="6"/>
        <v>0</v>
      </c>
      <c r="U39" s="40" t="str">
        <f t="shared" si="7"/>
        <v/>
      </c>
      <c r="V39" s="22">
        <v>455</v>
      </c>
      <c r="W39" s="22" t="s">
        <v>81</v>
      </c>
      <c r="X39" s="22" t="s">
        <v>82</v>
      </c>
      <c r="Y39" s="72">
        <v>1500</v>
      </c>
      <c r="Z39" s="41"/>
      <c r="AA39" s="1" t="s">
        <v>212</v>
      </c>
      <c r="AB39" s="28" t="s">
        <v>289</v>
      </c>
    </row>
    <row r="40" spans="1:28" x14ac:dyDescent="0.3">
      <c r="A40" s="1" t="s">
        <v>46</v>
      </c>
      <c r="B40" s="1" t="s">
        <v>61</v>
      </c>
      <c r="C40" s="27" t="s">
        <v>217</v>
      </c>
      <c r="D40" s="38">
        <v>14</v>
      </c>
      <c r="E40" s="90"/>
      <c r="F40" s="27">
        <v>3</v>
      </c>
      <c r="G40" s="27">
        <v>4</v>
      </c>
      <c r="H40" s="27"/>
      <c r="I40" s="27"/>
      <c r="J40" s="27">
        <v>4</v>
      </c>
      <c r="K40" s="27">
        <v>5</v>
      </c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27">
        <f t="shared" si="6"/>
        <v>10</v>
      </c>
      <c r="U40" s="40" t="str">
        <f t="shared" si="7"/>
        <v/>
      </c>
      <c r="V40" s="22">
        <v>455</v>
      </c>
      <c r="W40" s="22" t="s">
        <v>81</v>
      </c>
      <c r="X40" s="22" t="s">
        <v>82</v>
      </c>
      <c r="Y40" s="72">
        <v>1500</v>
      </c>
      <c r="Z40" s="41"/>
      <c r="AA40" s="1" t="s">
        <v>212</v>
      </c>
      <c r="AB40" s="28" t="s">
        <v>289</v>
      </c>
    </row>
    <row r="41" spans="1:28" x14ac:dyDescent="0.3">
      <c r="A41" s="1" t="s">
        <v>46</v>
      </c>
      <c r="B41" s="1" t="s">
        <v>61</v>
      </c>
      <c r="C41" s="27" t="s">
        <v>150</v>
      </c>
      <c r="D41" s="38">
        <v>44</v>
      </c>
      <c r="E41" s="90"/>
      <c r="F41" s="27">
        <v>4</v>
      </c>
      <c r="G41" s="27">
        <v>12</v>
      </c>
      <c r="H41" s="27"/>
      <c r="I41" s="27"/>
      <c r="J41" s="27">
        <v>4</v>
      </c>
      <c r="K41" s="27">
        <v>5</v>
      </c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27">
        <f t="shared" si="6"/>
        <v>12</v>
      </c>
      <c r="U41" s="40" t="str">
        <f t="shared" si="7"/>
        <v/>
      </c>
      <c r="V41" s="22">
        <v>455</v>
      </c>
      <c r="W41" s="22" t="s">
        <v>81</v>
      </c>
      <c r="X41" s="22" t="s">
        <v>82</v>
      </c>
      <c r="Y41" s="72">
        <v>1500</v>
      </c>
      <c r="Z41" s="41" t="s">
        <v>408</v>
      </c>
      <c r="AA41" s="1" t="s">
        <v>212</v>
      </c>
      <c r="AB41" s="28" t="s">
        <v>289</v>
      </c>
    </row>
    <row r="42" spans="1:28" x14ac:dyDescent="0.3">
      <c r="A42" s="1" t="s">
        <v>46</v>
      </c>
      <c r="B42" s="1" t="s">
        <v>61</v>
      </c>
      <c r="C42" s="27" t="s">
        <v>402</v>
      </c>
      <c r="D42" s="38">
        <v>26</v>
      </c>
      <c r="E42" s="90" t="s">
        <v>445</v>
      </c>
      <c r="F42" s="27"/>
      <c r="G42" s="27"/>
      <c r="H42" s="27"/>
      <c r="I42" s="27"/>
      <c r="J42" s="27"/>
      <c r="K42" s="27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f t="shared" si="6"/>
        <v>0</v>
      </c>
      <c r="U42" s="40" t="str">
        <f t="shared" si="7"/>
        <v/>
      </c>
      <c r="V42" s="22">
        <v>455</v>
      </c>
      <c r="W42" s="22" t="s">
        <v>81</v>
      </c>
      <c r="X42" s="22" t="s">
        <v>82</v>
      </c>
      <c r="Y42" s="72">
        <v>1500</v>
      </c>
      <c r="Z42" s="41"/>
      <c r="AA42" s="1" t="s">
        <v>212</v>
      </c>
      <c r="AB42" s="28" t="s">
        <v>289</v>
      </c>
    </row>
    <row r="43" spans="1:28" x14ac:dyDescent="0.3">
      <c r="A43" s="1" t="s">
        <v>46</v>
      </c>
      <c r="B43" s="1" t="s">
        <v>61</v>
      </c>
      <c r="C43" s="27" t="s">
        <v>501</v>
      </c>
      <c r="D43" s="38">
        <v>12</v>
      </c>
      <c r="E43" s="90"/>
      <c r="F43" s="27">
        <v>3</v>
      </c>
      <c r="G43" s="27">
        <v>7</v>
      </c>
      <c r="H43" s="27"/>
      <c r="I43" s="27"/>
      <c r="J43" s="27">
        <v>4</v>
      </c>
      <c r="K43" s="27">
        <v>4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6"/>
        <v>10</v>
      </c>
      <c r="U43" s="40" t="str">
        <f t="shared" si="7"/>
        <v/>
      </c>
      <c r="V43" s="22">
        <v>455</v>
      </c>
      <c r="W43" s="22" t="s">
        <v>81</v>
      </c>
      <c r="X43" s="22" t="s">
        <v>82</v>
      </c>
      <c r="Y43" s="72">
        <v>1500</v>
      </c>
      <c r="Z43" s="41"/>
      <c r="AA43" s="1" t="s">
        <v>212</v>
      </c>
      <c r="AB43" s="28" t="s">
        <v>289</v>
      </c>
    </row>
    <row r="44" spans="1:28" x14ac:dyDescent="0.3">
      <c r="A44" s="1" t="s">
        <v>46</v>
      </c>
      <c r="B44" s="1" t="s">
        <v>61</v>
      </c>
      <c r="C44" s="27" t="s">
        <v>218</v>
      </c>
      <c r="D44" s="38">
        <v>25</v>
      </c>
      <c r="E44" s="90"/>
      <c r="F44" s="27">
        <v>8</v>
      </c>
      <c r="G44" s="27">
        <v>16</v>
      </c>
      <c r="H44" s="27"/>
      <c r="I44" s="27"/>
      <c r="J44" s="27">
        <v>1</v>
      </c>
      <c r="K44" s="27">
        <v>1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6"/>
        <v>17</v>
      </c>
      <c r="U44" s="40" t="str">
        <f t="shared" si="7"/>
        <v/>
      </c>
      <c r="V44" s="22">
        <v>455</v>
      </c>
      <c r="W44" s="22" t="s">
        <v>81</v>
      </c>
      <c r="X44" s="22" t="s">
        <v>82</v>
      </c>
      <c r="Y44" s="72">
        <v>1500</v>
      </c>
      <c r="Z44" s="41"/>
      <c r="AA44" s="1" t="s">
        <v>212</v>
      </c>
      <c r="AB44" s="28" t="s">
        <v>289</v>
      </c>
    </row>
    <row r="45" spans="1:28" x14ac:dyDescent="0.3">
      <c r="A45" s="1" t="s">
        <v>46</v>
      </c>
      <c r="B45" s="1" t="s">
        <v>61</v>
      </c>
      <c r="C45" s="27" t="s">
        <v>219</v>
      </c>
      <c r="D45" s="38">
        <v>42</v>
      </c>
      <c r="E45" s="90"/>
      <c r="F45" s="27">
        <v>9</v>
      </c>
      <c r="G45" s="27">
        <v>23</v>
      </c>
      <c r="H45" s="27"/>
      <c r="I45" s="27"/>
      <c r="J45" s="27">
        <v>8</v>
      </c>
      <c r="K45" s="27">
        <v>12</v>
      </c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f t="shared" si="6"/>
        <v>26</v>
      </c>
      <c r="U45" s="40" t="str">
        <f t="shared" si="7"/>
        <v/>
      </c>
      <c r="V45" s="22">
        <v>455</v>
      </c>
      <c r="W45" s="22" t="s">
        <v>81</v>
      </c>
      <c r="X45" s="22" t="s">
        <v>82</v>
      </c>
      <c r="Y45" s="72">
        <v>1500</v>
      </c>
      <c r="Z45" s="41"/>
      <c r="AA45" s="1" t="s">
        <v>212</v>
      </c>
      <c r="AB45" s="28" t="s">
        <v>289</v>
      </c>
    </row>
    <row r="46" spans="1:28" x14ac:dyDescent="0.3">
      <c r="A46" s="1" t="s">
        <v>46</v>
      </c>
      <c r="B46" s="1" t="s">
        <v>61</v>
      </c>
      <c r="C46" s="27" t="s">
        <v>220</v>
      </c>
      <c r="D46" s="38">
        <v>20</v>
      </c>
      <c r="E46" s="90"/>
      <c r="F46" s="27">
        <v>3</v>
      </c>
      <c r="G46" s="27">
        <v>6</v>
      </c>
      <c r="H46" s="27"/>
      <c r="I46" s="27"/>
      <c r="J46" s="27">
        <v>1</v>
      </c>
      <c r="K46" s="27">
        <v>2</v>
      </c>
      <c r="L46" s="90"/>
      <c r="M46" s="90"/>
      <c r="N46" s="27">
        <f>SUM(L46:M46)</f>
        <v>0</v>
      </c>
      <c r="O46" s="91"/>
      <c r="P46" s="91"/>
      <c r="Q46" s="91"/>
      <c r="R46" s="91"/>
      <c r="S46" s="91"/>
      <c r="T46" s="27">
        <f t="shared" si="6"/>
        <v>7</v>
      </c>
      <c r="U46" s="40" t="str">
        <f t="shared" si="7"/>
        <v/>
      </c>
      <c r="V46" s="22">
        <v>455</v>
      </c>
      <c r="W46" s="22" t="s">
        <v>81</v>
      </c>
      <c r="X46" s="22" t="s">
        <v>82</v>
      </c>
      <c r="Y46" s="72">
        <v>1500</v>
      </c>
      <c r="Z46" s="41"/>
      <c r="AA46" s="1" t="s">
        <v>212</v>
      </c>
      <c r="AB46" s="28" t="s">
        <v>289</v>
      </c>
    </row>
    <row r="47" spans="1:28" x14ac:dyDescent="0.3">
      <c r="A47" s="1" t="s">
        <v>46</v>
      </c>
      <c r="B47" s="1" t="s">
        <v>61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55">
        <v>28</v>
      </c>
      <c r="Q47" s="42"/>
      <c r="R47" s="42"/>
      <c r="S47" s="42"/>
      <c r="T47" s="55"/>
      <c r="U47" s="40" t="str">
        <f t="shared" ref="U47" si="8">_xlfn.IFNA("",((T47+Q47+N47-R47)+(O47*2))/E47)</f>
        <v/>
      </c>
      <c r="V47" s="22">
        <v>455</v>
      </c>
      <c r="W47" s="22" t="s">
        <v>81</v>
      </c>
      <c r="X47" s="22" t="s">
        <v>82</v>
      </c>
      <c r="Y47" s="72">
        <v>1500</v>
      </c>
      <c r="Z47" s="41"/>
      <c r="AA47" s="1" t="s">
        <v>212</v>
      </c>
      <c r="AB47" s="28" t="s">
        <v>289</v>
      </c>
    </row>
    <row r="48" spans="1:28" x14ac:dyDescent="0.3">
      <c r="A48" s="43" t="s">
        <v>46</v>
      </c>
      <c r="B48" s="43" t="s">
        <v>61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33</v>
      </c>
      <c r="G48" s="44">
        <f t="shared" si="9"/>
        <v>81</v>
      </c>
      <c r="H48" s="44">
        <f t="shared" si="9"/>
        <v>0</v>
      </c>
      <c r="I48" s="44">
        <f t="shared" si="9"/>
        <v>0</v>
      </c>
      <c r="J48" s="44">
        <f t="shared" si="9"/>
        <v>24</v>
      </c>
      <c r="K48" s="44">
        <f t="shared" si="9"/>
        <v>31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0</v>
      </c>
      <c r="P48" s="44">
        <f t="shared" si="9"/>
        <v>28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90</v>
      </c>
      <c r="U48" s="45">
        <f>((T48+Q48+N48-R48)+(O48*2))/E48</f>
        <v>0.375</v>
      </c>
      <c r="V48" s="46">
        <v>455</v>
      </c>
      <c r="W48" s="46" t="s">
        <v>81</v>
      </c>
      <c r="X48" s="46" t="s">
        <v>82</v>
      </c>
      <c r="Y48" s="73">
        <v>1500</v>
      </c>
      <c r="Z48" s="47"/>
      <c r="AA48" s="43" t="s">
        <v>212</v>
      </c>
      <c r="AB48" s="75" t="s">
        <v>289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0.40740740740740738</v>
      </c>
      <c r="H49" s="27"/>
      <c r="I49" s="1"/>
      <c r="J49" s="48" t="s">
        <v>42</v>
      </c>
      <c r="K49" s="50">
        <f>J48/K48</f>
        <v>0.77419354838709675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463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79"/>
    </row>
    <row r="53" spans="1:28" x14ac:dyDescent="0.3">
      <c r="AB53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B613-D79A-416B-82C7-0B98301098EC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29649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290</v>
      </c>
      <c r="K4" s="16" t="s">
        <v>45</v>
      </c>
      <c r="L4" s="17"/>
      <c r="M4" s="18"/>
      <c r="N4" s="19">
        <v>30</v>
      </c>
      <c r="O4" s="19">
        <v>26</v>
      </c>
      <c r="P4" s="19">
        <v>25</v>
      </c>
      <c r="Q4" s="19">
        <v>25</v>
      </c>
      <c r="R4" s="20"/>
      <c r="S4" s="21">
        <f>SUM(N4:R4)</f>
        <v>106</v>
      </c>
      <c r="T4" s="22">
        <v>465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291</v>
      </c>
      <c r="K5" s="16" t="s">
        <v>64</v>
      </c>
      <c r="L5" s="17"/>
      <c r="M5" s="18"/>
      <c r="N5" s="19">
        <v>16</v>
      </c>
      <c r="O5" s="19">
        <v>31</v>
      </c>
      <c r="P5" s="19">
        <v>10</v>
      </c>
      <c r="Q5" s="19">
        <v>38</v>
      </c>
      <c r="R5" s="20"/>
      <c r="S5" s="21">
        <f>SUM(N5:R5)</f>
        <v>95</v>
      </c>
      <c r="T5" s="22">
        <v>465</v>
      </c>
      <c r="U5" s="1"/>
      <c r="V5" s="1"/>
      <c r="W5" s="1"/>
    </row>
    <row r="6" spans="1:28" x14ac:dyDescent="0.3">
      <c r="C6" s="63">
        <v>2574</v>
      </c>
      <c r="D6" s="7" t="s">
        <v>7</v>
      </c>
      <c r="F6" s="1" t="s">
        <v>469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465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27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90"/>
      <c r="F13" s="27">
        <v>2</v>
      </c>
      <c r="G13" s="27">
        <v>4</v>
      </c>
      <c r="H13" s="27"/>
      <c r="I13" s="27"/>
      <c r="J13" s="27">
        <v>1</v>
      </c>
      <c r="K13" s="27">
        <v>4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5</v>
      </c>
      <c r="U13" s="40" t="str">
        <f>IFERROR(((T13+Q13+N13-R13)+(O13*2))/E13,"")</f>
        <v/>
      </c>
      <c r="V13" s="22">
        <v>465</v>
      </c>
      <c r="W13" s="22" t="s">
        <v>94</v>
      </c>
      <c r="X13" s="22" t="s">
        <v>95</v>
      </c>
      <c r="Y13" s="72">
        <v>2574</v>
      </c>
      <c r="Z13" s="41"/>
      <c r="AA13" s="1" t="s">
        <v>96</v>
      </c>
      <c r="AB13" s="28" t="s">
        <v>292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90"/>
      <c r="F14" s="27">
        <v>11</v>
      </c>
      <c r="G14" s="27">
        <v>19</v>
      </c>
      <c r="H14" s="27"/>
      <c r="I14" s="27"/>
      <c r="J14" s="27">
        <v>1</v>
      </c>
      <c r="K14" s="27">
        <v>1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v>23</v>
      </c>
      <c r="U14" s="40" t="str">
        <f t="shared" ref="U14:U23" si="1">IFERROR(((T14+Q14+N14-R14)+(O14*2))/E14,"")</f>
        <v/>
      </c>
      <c r="V14" s="22">
        <v>465</v>
      </c>
      <c r="W14" s="22" t="s">
        <v>94</v>
      </c>
      <c r="X14" s="22" t="s">
        <v>95</v>
      </c>
      <c r="Y14" s="72">
        <v>2574</v>
      </c>
      <c r="Z14" s="41"/>
      <c r="AA14" s="1" t="s">
        <v>96</v>
      </c>
      <c r="AB14" s="28" t="s">
        <v>292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90"/>
      <c r="F15" s="27">
        <v>6</v>
      </c>
      <c r="G15" s="27">
        <v>12</v>
      </c>
      <c r="H15" s="27"/>
      <c r="I15" s="27"/>
      <c r="J15" s="27">
        <v>0</v>
      </c>
      <c r="K15" s="27">
        <v>0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v>12</v>
      </c>
      <c r="U15" s="40" t="str">
        <f t="shared" si="1"/>
        <v/>
      </c>
      <c r="V15" s="22">
        <v>465</v>
      </c>
      <c r="W15" s="22" t="s">
        <v>94</v>
      </c>
      <c r="X15" s="22" t="s">
        <v>95</v>
      </c>
      <c r="Y15" s="72">
        <v>2574</v>
      </c>
      <c r="Z15" s="41"/>
      <c r="AA15" s="1" t="s">
        <v>96</v>
      </c>
      <c r="AB15" s="28" t="s">
        <v>292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14</v>
      </c>
      <c r="E16" s="90"/>
      <c r="F16" s="27">
        <v>2</v>
      </c>
      <c r="G16" s="27">
        <v>5</v>
      </c>
      <c r="H16" s="27"/>
      <c r="I16" s="27"/>
      <c r="J16" s="27">
        <v>2</v>
      </c>
      <c r="K16" s="27">
        <v>3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6</v>
      </c>
      <c r="U16" s="40" t="str">
        <f t="shared" si="1"/>
        <v/>
      </c>
      <c r="V16" s="22">
        <v>465</v>
      </c>
      <c r="W16" s="22" t="s">
        <v>94</v>
      </c>
      <c r="X16" s="22" t="s">
        <v>95</v>
      </c>
      <c r="Y16" s="72">
        <v>2574</v>
      </c>
      <c r="Z16" s="41"/>
      <c r="AA16" s="1" t="s">
        <v>96</v>
      </c>
      <c r="AB16" s="28" t="s">
        <v>292</v>
      </c>
    </row>
    <row r="17" spans="1:28" x14ac:dyDescent="0.3">
      <c r="A17" s="1" t="s">
        <v>63</v>
      </c>
      <c r="B17" s="1" t="s">
        <v>46</v>
      </c>
      <c r="C17" s="27" t="s">
        <v>132</v>
      </c>
      <c r="D17" s="38">
        <v>52</v>
      </c>
      <c r="E17" s="90"/>
      <c r="F17" s="27">
        <v>4</v>
      </c>
      <c r="G17" s="27">
        <v>5</v>
      </c>
      <c r="H17" s="27"/>
      <c r="I17" s="27"/>
      <c r="J17" s="27">
        <v>0</v>
      </c>
      <c r="K17" s="27">
        <v>0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v>8</v>
      </c>
      <c r="U17" s="40" t="str">
        <f t="shared" si="1"/>
        <v/>
      </c>
      <c r="V17" s="22">
        <v>465</v>
      </c>
      <c r="W17" s="22" t="s">
        <v>94</v>
      </c>
      <c r="X17" s="22" t="s">
        <v>95</v>
      </c>
      <c r="Y17" s="72">
        <v>2574</v>
      </c>
      <c r="Z17" s="41"/>
      <c r="AA17" s="1" t="s">
        <v>96</v>
      </c>
      <c r="AB17" s="28" t="s">
        <v>292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50</v>
      </c>
      <c r="E18" s="90"/>
      <c r="F18" s="27">
        <v>4</v>
      </c>
      <c r="G18" s="27">
        <v>10</v>
      </c>
      <c r="H18" s="27"/>
      <c r="I18" s="27"/>
      <c r="J18" s="27">
        <v>0</v>
      </c>
      <c r="K18" s="27">
        <v>0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8</v>
      </c>
      <c r="U18" s="40" t="str">
        <f t="shared" si="1"/>
        <v/>
      </c>
      <c r="V18" s="22">
        <v>465</v>
      </c>
      <c r="W18" s="22" t="s">
        <v>94</v>
      </c>
      <c r="X18" s="22" t="s">
        <v>95</v>
      </c>
      <c r="Y18" s="72">
        <v>2574</v>
      </c>
      <c r="Z18" s="41"/>
      <c r="AA18" s="1" t="s">
        <v>96</v>
      </c>
      <c r="AB18" s="28" t="s">
        <v>292</v>
      </c>
    </row>
    <row r="19" spans="1:28" x14ac:dyDescent="0.3">
      <c r="A19" s="1" t="s">
        <v>63</v>
      </c>
      <c r="B19" s="1" t="s">
        <v>46</v>
      </c>
      <c r="C19" s="27" t="s">
        <v>54</v>
      </c>
      <c r="D19" s="38">
        <v>20</v>
      </c>
      <c r="E19" s="90"/>
      <c r="F19" s="27">
        <v>2</v>
      </c>
      <c r="G19" s="27">
        <v>4</v>
      </c>
      <c r="H19" s="27"/>
      <c r="I19" s="27"/>
      <c r="J19" s="27">
        <v>0</v>
      </c>
      <c r="K19" s="27">
        <v>0</v>
      </c>
      <c r="L19" s="90"/>
      <c r="M19" s="90"/>
      <c r="N19" s="27">
        <f>SUM(L19:M19)</f>
        <v>0</v>
      </c>
      <c r="O19" s="91"/>
      <c r="P19" s="91"/>
      <c r="Q19" s="91"/>
      <c r="R19" s="91"/>
      <c r="S19" s="91"/>
      <c r="T19" s="39">
        <v>4</v>
      </c>
      <c r="U19" s="40" t="str">
        <f t="shared" si="1"/>
        <v/>
      </c>
      <c r="V19" s="22">
        <v>465</v>
      </c>
      <c r="W19" s="22" t="s">
        <v>94</v>
      </c>
      <c r="X19" s="22" t="s">
        <v>95</v>
      </c>
      <c r="Y19" s="72">
        <v>2574</v>
      </c>
      <c r="Z19" s="41"/>
      <c r="AA19" s="1" t="s">
        <v>96</v>
      </c>
      <c r="AB19" s="28" t="s">
        <v>292</v>
      </c>
    </row>
    <row r="20" spans="1:28" x14ac:dyDescent="0.3">
      <c r="A20" s="1" t="s">
        <v>63</v>
      </c>
      <c r="B20" s="1" t="s">
        <v>46</v>
      </c>
      <c r="C20" s="27" t="s">
        <v>55</v>
      </c>
      <c r="D20" s="38">
        <v>24</v>
      </c>
      <c r="E20" s="90"/>
      <c r="F20" s="27">
        <v>6</v>
      </c>
      <c r="G20" s="27">
        <v>15</v>
      </c>
      <c r="H20" s="27"/>
      <c r="I20" s="27"/>
      <c r="J20" s="27">
        <v>4</v>
      </c>
      <c r="K20" s="27">
        <v>6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v>16</v>
      </c>
      <c r="U20" s="40" t="str">
        <f t="shared" si="1"/>
        <v/>
      </c>
      <c r="V20" s="22">
        <v>465</v>
      </c>
      <c r="W20" s="22" t="s">
        <v>94</v>
      </c>
      <c r="X20" s="22" t="s">
        <v>95</v>
      </c>
      <c r="Y20" s="72">
        <v>2574</v>
      </c>
      <c r="Z20" s="41"/>
      <c r="AA20" s="1" t="s">
        <v>96</v>
      </c>
      <c r="AB20" s="28" t="s">
        <v>292</v>
      </c>
    </row>
    <row r="21" spans="1:28" x14ac:dyDescent="0.3">
      <c r="A21" s="1" t="s">
        <v>63</v>
      </c>
      <c r="B21" s="1" t="s">
        <v>46</v>
      </c>
      <c r="C21" s="27" t="s">
        <v>56</v>
      </c>
      <c r="D21" s="38">
        <v>40</v>
      </c>
      <c r="E21" s="90"/>
      <c r="F21" s="27">
        <v>7</v>
      </c>
      <c r="G21" s="27">
        <v>9</v>
      </c>
      <c r="H21" s="27"/>
      <c r="I21" s="27"/>
      <c r="J21" s="27">
        <v>3</v>
      </c>
      <c r="K21" s="27">
        <v>5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17</v>
      </c>
      <c r="U21" s="40" t="str">
        <f t="shared" si="1"/>
        <v/>
      </c>
      <c r="V21" s="22">
        <v>465</v>
      </c>
      <c r="W21" s="22" t="s">
        <v>94</v>
      </c>
      <c r="X21" s="22" t="s">
        <v>95</v>
      </c>
      <c r="Y21" s="72">
        <v>2574</v>
      </c>
      <c r="Z21" s="41"/>
      <c r="AA21" s="1" t="s">
        <v>96</v>
      </c>
      <c r="AB21" s="28" t="s">
        <v>292</v>
      </c>
    </row>
    <row r="22" spans="1:28" x14ac:dyDescent="0.3">
      <c r="A22" s="1" t="s">
        <v>63</v>
      </c>
      <c r="B22" s="1" t="s">
        <v>46</v>
      </c>
      <c r="C22" s="27" t="s">
        <v>57</v>
      </c>
      <c r="D22" s="38">
        <v>22</v>
      </c>
      <c r="E22" s="90"/>
      <c r="F22" s="27">
        <v>1</v>
      </c>
      <c r="G22" s="27">
        <v>7</v>
      </c>
      <c r="H22" s="27"/>
      <c r="I22" s="27"/>
      <c r="J22" s="27">
        <v>1</v>
      </c>
      <c r="K22" s="27">
        <v>2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v>3</v>
      </c>
      <c r="U22" s="40" t="str">
        <f t="shared" si="1"/>
        <v/>
      </c>
      <c r="V22" s="22">
        <v>465</v>
      </c>
      <c r="W22" s="22" t="s">
        <v>94</v>
      </c>
      <c r="X22" s="22" t="s">
        <v>95</v>
      </c>
      <c r="Y22" s="72">
        <v>2574</v>
      </c>
      <c r="Z22" s="41"/>
      <c r="AA22" s="1" t="s">
        <v>96</v>
      </c>
      <c r="AB22" s="28" t="s">
        <v>292</v>
      </c>
    </row>
    <row r="23" spans="1:28" x14ac:dyDescent="0.3">
      <c r="A23" s="1" t="s">
        <v>63</v>
      </c>
      <c r="B23" s="1" t="s">
        <v>46</v>
      </c>
      <c r="C23" s="27" t="s">
        <v>58</v>
      </c>
      <c r="D23" s="38">
        <v>42</v>
      </c>
      <c r="E23" s="90"/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4</v>
      </c>
      <c r="U23" s="40" t="str">
        <f t="shared" si="1"/>
        <v/>
      </c>
      <c r="V23" s="22">
        <v>465</v>
      </c>
      <c r="W23" s="22" t="s">
        <v>94</v>
      </c>
      <c r="X23" s="22" t="s">
        <v>95</v>
      </c>
      <c r="Y23" s="72">
        <v>2574</v>
      </c>
      <c r="Z23" s="41"/>
      <c r="AA23" s="1" t="s">
        <v>96</v>
      </c>
      <c r="AB23" s="28" t="s">
        <v>292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19</v>
      </c>
      <c r="Q24" s="42"/>
      <c r="R24" s="42"/>
      <c r="S24" s="42"/>
      <c r="T24" s="42"/>
      <c r="U24" s="40" t="str">
        <f t="shared" ref="U24" si="2">_xlfn.IFNA("",((T24+Q24+N24-R24)+(O24*2))/E24)</f>
        <v/>
      </c>
      <c r="V24" s="22">
        <v>465</v>
      </c>
      <c r="W24" s="22" t="s">
        <v>94</v>
      </c>
      <c r="X24" s="22" t="s">
        <v>95</v>
      </c>
      <c r="Y24" s="72">
        <v>2574</v>
      </c>
      <c r="Z24" s="41"/>
      <c r="AA24" s="1" t="s">
        <v>96</v>
      </c>
      <c r="AB24" s="28" t="s">
        <v>292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47</v>
      </c>
      <c r="G25" s="44">
        <f t="shared" si="3"/>
        <v>93</v>
      </c>
      <c r="H25" s="44">
        <f t="shared" si="3"/>
        <v>0</v>
      </c>
      <c r="I25" s="44">
        <f t="shared" si="3"/>
        <v>0</v>
      </c>
      <c r="J25" s="44">
        <f t="shared" si="3"/>
        <v>12</v>
      </c>
      <c r="K25" s="44">
        <f t="shared" si="3"/>
        <v>21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19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106</v>
      </c>
      <c r="U25" s="45">
        <f>((T25+Q25+N25-R25)+(O25*2))/E25</f>
        <v>0.44166666666666665</v>
      </c>
      <c r="V25" s="46">
        <v>465</v>
      </c>
      <c r="W25" s="46" t="s">
        <v>94</v>
      </c>
      <c r="X25" s="46" t="s">
        <v>95</v>
      </c>
      <c r="Y25" s="73">
        <v>2574</v>
      </c>
      <c r="Z25" s="47"/>
      <c r="AA25" s="43" t="s">
        <v>96</v>
      </c>
      <c r="AB25" s="75" t="s">
        <v>292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0.5053763440860215</v>
      </c>
      <c r="H26" s="27"/>
      <c r="I26" s="1"/>
      <c r="J26" s="48" t="s">
        <v>42</v>
      </c>
      <c r="K26" s="50">
        <f>J25/K25</f>
        <v>0.5714285714285714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80</v>
      </c>
      <c r="D35" s="38">
        <v>52</v>
      </c>
      <c r="E35" s="90"/>
      <c r="F35" s="27">
        <v>13</v>
      </c>
      <c r="G35" s="27">
        <v>16</v>
      </c>
      <c r="H35" s="27"/>
      <c r="I35" s="27"/>
      <c r="J35" s="27">
        <v>2</v>
      </c>
      <c r="K35" s="27">
        <v>3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28</v>
      </c>
      <c r="U35" s="40" t="str">
        <f>IFERROR(((T35+Q35+N35-R35)+(O35*2))/E35,"")</f>
        <v/>
      </c>
      <c r="V35" s="22">
        <v>465</v>
      </c>
      <c r="W35" s="22" t="s">
        <v>81</v>
      </c>
      <c r="X35" s="22" t="s">
        <v>82</v>
      </c>
      <c r="Y35" s="72">
        <v>2574</v>
      </c>
      <c r="Z35" s="41"/>
      <c r="AA35" s="1" t="s">
        <v>232</v>
      </c>
      <c r="AB35" s="28" t="s">
        <v>293</v>
      </c>
    </row>
    <row r="36" spans="1:28" x14ac:dyDescent="0.3">
      <c r="A36" s="1" t="s">
        <v>46</v>
      </c>
      <c r="B36" s="1" t="s">
        <v>63</v>
      </c>
      <c r="C36" s="27" t="s">
        <v>334</v>
      </c>
      <c r="D36" s="38">
        <v>20</v>
      </c>
      <c r="E36" s="90"/>
      <c r="F36" s="27">
        <v>2</v>
      </c>
      <c r="G36" s="27">
        <v>8</v>
      </c>
      <c r="H36" s="27"/>
      <c r="I36" s="27"/>
      <c r="J36" s="27">
        <v>1</v>
      </c>
      <c r="K36" s="27">
        <v>2</v>
      </c>
      <c r="L36" s="90"/>
      <c r="M36" s="90"/>
      <c r="N36" s="27">
        <f t="shared" ref="N36:N42" si="4">SUM(L36:M36)</f>
        <v>0</v>
      </c>
      <c r="O36" s="91"/>
      <c r="P36" s="91"/>
      <c r="Q36" s="91"/>
      <c r="R36" s="91"/>
      <c r="S36" s="91"/>
      <c r="T36" s="27">
        <v>5</v>
      </c>
      <c r="U36" s="40" t="str">
        <f t="shared" ref="U36:U45" si="5">IFERROR(((T36+Q36+N36-R36)+(O36*2))/E36,"")</f>
        <v/>
      </c>
      <c r="V36" s="22">
        <v>465</v>
      </c>
      <c r="W36" s="22" t="s">
        <v>81</v>
      </c>
      <c r="X36" s="22" t="s">
        <v>82</v>
      </c>
      <c r="Y36" s="72">
        <v>2574</v>
      </c>
      <c r="Z36" s="41"/>
      <c r="AA36" s="1" t="s">
        <v>232</v>
      </c>
      <c r="AB36" s="28" t="s">
        <v>293</v>
      </c>
    </row>
    <row r="37" spans="1:28" x14ac:dyDescent="0.3">
      <c r="A37" s="1" t="s">
        <v>46</v>
      </c>
      <c r="B37" s="1" t="s">
        <v>63</v>
      </c>
      <c r="C37" s="27" t="s">
        <v>343</v>
      </c>
      <c r="D37" s="38">
        <v>7</v>
      </c>
      <c r="E37" s="90"/>
      <c r="F37" s="27">
        <v>4</v>
      </c>
      <c r="G37" s="27">
        <v>8</v>
      </c>
      <c r="H37" s="27"/>
      <c r="I37" s="27"/>
      <c r="J37" s="27">
        <v>0</v>
      </c>
      <c r="K37" s="27">
        <v>0</v>
      </c>
      <c r="L37" s="90"/>
      <c r="M37" s="90"/>
      <c r="N37" s="27">
        <f t="shared" si="4"/>
        <v>0</v>
      </c>
      <c r="O37" s="91"/>
      <c r="P37" s="91"/>
      <c r="Q37" s="91"/>
      <c r="R37" s="91"/>
      <c r="S37" s="91"/>
      <c r="T37" s="27">
        <v>8</v>
      </c>
      <c r="U37" s="40" t="str">
        <f t="shared" si="5"/>
        <v/>
      </c>
      <c r="V37" s="22">
        <v>465</v>
      </c>
      <c r="W37" s="22" t="s">
        <v>81</v>
      </c>
      <c r="X37" s="22" t="s">
        <v>82</v>
      </c>
      <c r="Y37" s="72">
        <v>2574</v>
      </c>
      <c r="Z37" s="41"/>
      <c r="AA37" s="1" t="s">
        <v>232</v>
      </c>
      <c r="AB37" s="28" t="s">
        <v>293</v>
      </c>
    </row>
    <row r="38" spans="1:28" x14ac:dyDescent="0.3">
      <c r="A38" s="1" t="s">
        <v>46</v>
      </c>
      <c r="B38" s="1" t="s">
        <v>63</v>
      </c>
      <c r="C38" s="27" t="s">
        <v>422</v>
      </c>
      <c r="D38" s="38">
        <v>22</v>
      </c>
      <c r="E38" s="90" t="s">
        <v>439</v>
      </c>
      <c r="F38" s="27"/>
      <c r="G38" s="27"/>
      <c r="H38" s="27"/>
      <c r="I38" s="27"/>
      <c r="J38" s="27"/>
      <c r="K38" s="27"/>
      <c r="L38" s="90"/>
      <c r="M38" s="90"/>
      <c r="N38" s="27"/>
      <c r="O38" s="91"/>
      <c r="P38" s="91"/>
      <c r="Q38" s="91"/>
      <c r="R38" s="91"/>
      <c r="S38" s="91"/>
      <c r="T38" s="27"/>
      <c r="U38" s="40" t="str">
        <f t="shared" si="5"/>
        <v/>
      </c>
      <c r="V38" s="22">
        <v>465</v>
      </c>
      <c r="W38" s="22" t="s">
        <v>81</v>
      </c>
      <c r="X38" s="22" t="s">
        <v>82</v>
      </c>
      <c r="Y38" s="72">
        <v>2574</v>
      </c>
      <c r="Z38" s="41"/>
      <c r="AA38" s="1" t="s">
        <v>232</v>
      </c>
      <c r="AB38" s="28" t="s">
        <v>293</v>
      </c>
    </row>
    <row r="39" spans="1:28" x14ac:dyDescent="0.3">
      <c r="A39" s="1" t="s">
        <v>46</v>
      </c>
      <c r="B39" s="1" t="s">
        <v>63</v>
      </c>
      <c r="C39" s="27" t="s">
        <v>344</v>
      </c>
      <c r="D39" s="38">
        <v>50</v>
      </c>
      <c r="E39" s="90"/>
      <c r="F39" s="27">
        <v>4</v>
      </c>
      <c r="G39" s="27">
        <v>14</v>
      </c>
      <c r="H39" s="27"/>
      <c r="I39" s="27"/>
      <c r="J39" s="27">
        <v>7</v>
      </c>
      <c r="K39" s="27">
        <v>9</v>
      </c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15</v>
      </c>
      <c r="U39" s="40" t="str">
        <f t="shared" si="5"/>
        <v/>
      </c>
      <c r="V39" s="22">
        <v>465</v>
      </c>
      <c r="W39" s="22" t="s">
        <v>81</v>
      </c>
      <c r="X39" s="22" t="s">
        <v>82</v>
      </c>
      <c r="Y39" s="72">
        <v>2574</v>
      </c>
      <c r="Z39" s="41" t="s">
        <v>408</v>
      </c>
      <c r="AA39" s="1" t="s">
        <v>232</v>
      </c>
      <c r="AB39" s="28" t="s">
        <v>293</v>
      </c>
    </row>
    <row r="40" spans="1:28" x14ac:dyDescent="0.3">
      <c r="A40" s="1" t="s">
        <v>46</v>
      </c>
      <c r="B40" s="1" t="s">
        <v>63</v>
      </c>
      <c r="C40" s="27" t="s">
        <v>345</v>
      </c>
      <c r="D40" s="38">
        <v>1</v>
      </c>
      <c r="E40" s="90"/>
      <c r="F40" s="27">
        <v>4</v>
      </c>
      <c r="G40" s="27">
        <v>16</v>
      </c>
      <c r="H40" s="27"/>
      <c r="I40" s="27"/>
      <c r="J40" s="27">
        <v>0</v>
      </c>
      <c r="K40" s="27">
        <v>3</v>
      </c>
      <c r="L40" s="90"/>
      <c r="M40" s="90"/>
      <c r="N40" s="27">
        <f t="shared" si="4"/>
        <v>0</v>
      </c>
      <c r="O40" s="91"/>
      <c r="P40" s="91"/>
      <c r="Q40" s="91"/>
      <c r="R40" s="91"/>
      <c r="S40" s="91"/>
      <c r="T40" s="27">
        <v>8</v>
      </c>
      <c r="U40" s="40" t="str">
        <f t="shared" si="5"/>
        <v/>
      </c>
      <c r="V40" s="22">
        <v>465</v>
      </c>
      <c r="W40" s="22" t="s">
        <v>81</v>
      </c>
      <c r="X40" s="22" t="s">
        <v>82</v>
      </c>
      <c r="Y40" s="72">
        <v>2574</v>
      </c>
      <c r="Z40" s="41"/>
      <c r="AA40" s="1" t="s">
        <v>232</v>
      </c>
      <c r="AB40" s="28" t="s">
        <v>293</v>
      </c>
    </row>
    <row r="41" spans="1:28" x14ac:dyDescent="0.3">
      <c r="A41" s="1" t="s">
        <v>46</v>
      </c>
      <c r="B41" s="1" t="s">
        <v>63</v>
      </c>
      <c r="C41" s="27" t="s">
        <v>354</v>
      </c>
      <c r="D41" s="38">
        <v>55</v>
      </c>
      <c r="E41" s="90"/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90"/>
      <c r="M41" s="90"/>
      <c r="N41" s="27">
        <f t="shared" ref="N41" si="6">SUM(L41:M41)</f>
        <v>0</v>
      </c>
      <c r="O41" s="91"/>
      <c r="P41" s="91"/>
      <c r="Q41" s="91"/>
      <c r="R41" s="91"/>
      <c r="S41" s="91"/>
      <c r="T41" s="27">
        <v>11</v>
      </c>
      <c r="U41" s="40" t="str">
        <f t="shared" si="5"/>
        <v/>
      </c>
      <c r="V41" s="22">
        <v>465</v>
      </c>
      <c r="W41" s="22" t="s">
        <v>81</v>
      </c>
      <c r="X41" s="22" t="s">
        <v>82</v>
      </c>
      <c r="Y41" s="72">
        <v>2574</v>
      </c>
      <c r="Z41" s="41"/>
      <c r="AA41" s="1" t="s">
        <v>232</v>
      </c>
      <c r="AB41" s="28" t="s">
        <v>293</v>
      </c>
    </row>
    <row r="42" spans="1:28" x14ac:dyDescent="0.3">
      <c r="A42" s="1" t="s">
        <v>46</v>
      </c>
      <c r="B42" s="1" t="s">
        <v>63</v>
      </c>
      <c r="C42" s="27" t="s">
        <v>347</v>
      </c>
      <c r="D42" s="38">
        <v>12</v>
      </c>
      <c r="E42" s="90"/>
      <c r="F42" s="27">
        <v>5</v>
      </c>
      <c r="G42" s="27">
        <v>9</v>
      </c>
      <c r="H42" s="27"/>
      <c r="I42" s="27"/>
      <c r="J42" s="27">
        <v>1</v>
      </c>
      <c r="K42" s="27">
        <v>2</v>
      </c>
      <c r="L42" s="90"/>
      <c r="M42" s="90"/>
      <c r="N42" s="27">
        <f t="shared" si="4"/>
        <v>0</v>
      </c>
      <c r="O42" s="91"/>
      <c r="P42" s="91"/>
      <c r="Q42" s="91"/>
      <c r="R42" s="91"/>
      <c r="S42" s="91"/>
      <c r="T42" s="27">
        <v>11</v>
      </c>
      <c r="U42" s="40" t="str">
        <f t="shared" si="5"/>
        <v/>
      </c>
      <c r="V42" s="22">
        <v>465</v>
      </c>
      <c r="W42" s="22" t="s">
        <v>81</v>
      </c>
      <c r="X42" s="22" t="s">
        <v>82</v>
      </c>
      <c r="Y42" s="72">
        <v>2574</v>
      </c>
      <c r="Z42" s="41"/>
      <c r="AA42" s="1" t="s">
        <v>232</v>
      </c>
      <c r="AB42" s="28" t="s">
        <v>293</v>
      </c>
    </row>
    <row r="43" spans="1:28" x14ac:dyDescent="0.3">
      <c r="A43" s="1" t="s">
        <v>46</v>
      </c>
      <c r="B43" s="1" t="s">
        <v>63</v>
      </c>
      <c r="C43" s="27" t="s">
        <v>349</v>
      </c>
      <c r="D43" s="38">
        <v>11</v>
      </c>
      <c r="E43" s="90"/>
      <c r="F43" s="27">
        <v>1</v>
      </c>
      <c r="G43" s="27">
        <v>2</v>
      </c>
      <c r="H43" s="27"/>
      <c r="I43" s="27"/>
      <c r="J43" s="27">
        <v>0</v>
      </c>
      <c r="K43" s="27">
        <v>0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2</v>
      </c>
      <c r="U43" s="40" t="str">
        <f t="shared" si="5"/>
        <v/>
      </c>
      <c r="V43" s="22">
        <v>465</v>
      </c>
      <c r="W43" s="22" t="s">
        <v>81</v>
      </c>
      <c r="X43" s="22" t="s">
        <v>82</v>
      </c>
      <c r="Y43" s="72">
        <v>2574</v>
      </c>
      <c r="Z43" s="41"/>
      <c r="AA43" s="1" t="s">
        <v>232</v>
      </c>
      <c r="AB43" s="28" t="s">
        <v>293</v>
      </c>
    </row>
    <row r="44" spans="1:28" x14ac:dyDescent="0.3">
      <c r="A44" s="1" t="s">
        <v>46</v>
      </c>
      <c r="B44" s="1" t="s">
        <v>63</v>
      </c>
      <c r="C44" s="27" t="s">
        <v>350</v>
      </c>
      <c r="D44" s="48">
        <v>44</v>
      </c>
      <c r="E44" s="90"/>
      <c r="F44" s="27">
        <v>8</v>
      </c>
      <c r="G44" s="27">
        <v>15</v>
      </c>
      <c r="H44" s="27"/>
      <c r="I44" s="27"/>
      <c r="J44" s="27">
        <v>2</v>
      </c>
      <c r="K44" s="27">
        <v>2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v>18</v>
      </c>
      <c r="U44" s="40" t="str">
        <f t="shared" si="5"/>
        <v/>
      </c>
      <c r="V44" s="22">
        <v>465</v>
      </c>
      <c r="W44" s="22" t="s">
        <v>81</v>
      </c>
      <c r="X44" s="22" t="s">
        <v>82</v>
      </c>
      <c r="Y44" s="72">
        <v>2574</v>
      </c>
      <c r="Z44" s="41"/>
      <c r="AA44" s="1" t="s">
        <v>232</v>
      </c>
      <c r="AB44" s="28" t="s">
        <v>293</v>
      </c>
    </row>
    <row r="45" spans="1:28" x14ac:dyDescent="0.3">
      <c r="A45" s="1" t="s">
        <v>46</v>
      </c>
      <c r="B45" s="1" t="s">
        <v>63</v>
      </c>
      <c r="C45" s="27" t="s">
        <v>351</v>
      </c>
      <c r="D45" s="38">
        <v>10</v>
      </c>
      <c r="E45" s="90" t="s">
        <v>410</v>
      </c>
      <c r="F45" s="27"/>
      <c r="G45" s="27"/>
      <c r="H45" s="27"/>
      <c r="I45" s="27"/>
      <c r="J45" s="27"/>
      <c r="K45" s="27"/>
      <c r="L45" s="90"/>
      <c r="M45" s="90"/>
      <c r="N45" s="27"/>
      <c r="O45" s="91"/>
      <c r="P45" s="91"/>
      <c r="Q45" s="91"/>
      <c r="R45" s="91"/>
      <c r="S45" s="91"/>
      <c r="T45" s="27"/>
      <c r="U45" s="40" t="str">
        <f t="shared" si="5"/>
        <v/>
      </c>
      <c r="V45" s="22">
        <v>465</v>
      </c>
      <c r="W45" s="22" t="s">
        <v>81</v>
      </c>
      <c r="X45" s="22" t="s">
        <v>82</v>
      </c>
      <c r="Y45" s="72">
        <v>2574</v>
      </c>
      <c r="Z45" s="41"/>
      <c r="AA45" s="1" t="s">
        <v>232</v>
      </c>
      <c r="AB45" s="28" t="s">
        <v>293</v>
      </c>
    </row>
    <row r="46" spans="1:28" x14ac:dyDescent="0.3">
      <c r="A46" s="1" t="s">
        <v>46</v>
      </c>
      <c r="B46" s="1" t="s">
        <v>63</v>
      </c>
      <c r="C46" s="55" t="s">
        <v>39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"/>
      <c r="O46" s="55"/>
      <c r="P46" s="55">
        <v>17</v>
      </c>
      <c r="Q46" s="42"/>
      <c r="R46" s="42"/>
      <c r="S46" s="42"/>
      <c r="T46" s="27"/>
      <c r="U46" s="40" t="str">
        <f t="shared" ref="U46" si="7">_xlfn.IFNA("",((T46+Q46+N46-R46)+(O46*2))/E46)</f>
        <v/>
      </c>
      <c r="V46" s="22">
        <v>465</v>
      </c>
      <c r="W46" s="22" t="s">
        <v>81</v>
      </c>
      <c r="X46" s="22" t="s">
        <v>82</v>
      </c>
      <c r="Y46" s="72">
        <v>2574</v>
      </c>
      <c r="Z46" s="41"/>
      <c r="AA46" s="1" t="s">
        <v>232</v>
      </c>
      <c r="AB46" s="28" t="s">
        <v>293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41</v>
      </c>
      <c r="G47" s="44">
        <f t="shared" si="8"/>
        <v>91</v>
      </c>
      <c r="H47" s="44">
        <f t="shared" si="8"/>
        <v>0</v>
      </c>
      <c r="I47" s="44">
        <f t="shared" si="8"/>
        <v>0</v>
      </c>
      <c r="J47" s="44">
        <f t="shared" si="8"/>
        <v>13</v>
      </c>
      <c r="K47" s="44">
        <f t="shared" si="8"/>
        <v>21</v>
      </c>
      <c r="L47" s="44">
        <f t="shared" si="8"/>
        <v>0</v>
      </c>
      <c r="M47" s="44">
        <f t="shared" si="8"/>
        <v>0</v>
      </c>
      <c r="N47" s="44">
        <f t="shared" si="8"/>
        <v>0</v>
      </c>
      <c r="O47" s="44">
        <f t="shared" si="8"/>
        <v>0</v>
      </c>
      <c r="P47" s="44">
        <f t="shared" si="8"/>
        <v>17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106</v>
      </c>
      <c r="U47" s="45">
        <f>((T47+Q47+N47-R47)+(O47*2))/E47</f>
        <v>0.44166666666666665</v>
      </c>
      <c r="V47" s="46">
        <v>465</v>
      </c>
      <c r="W47" s="46" t="s">
        <v>81</v>
      </c>
      <c r="X47" s="46" t="s">
        <v>82</v>
      </c>
      <c r="Y47" s="73">
        <v>2574</v>
      </c>
      <c r="Z47" s="47"/>
      <c r="AA47" s="43" t="s">
        <v>232</v>
      </c>
      <c r="AB47" s="75" t="s">
        <v>293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0.45054945054945056</v>
      </c>
      <c r="H48" s="27"/>
      <c r="I48" s="1"/>
      <c r="J48" s="48" t="s">
        <v>42</v>
      </c>
      <c r="K48" s="50">
        <f>J47/K47</f>
        <v>0.61904761904761907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470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9"/>
    </row>
    <row r="52" spans="1:28" x14ac:dyDescent="0.3">
      <c r="AB52" s="79"/>
    </row>
    <row r="53" spans="1:28" x14ac:dyDescent="0.3">
      <c r="AB53" s="79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6B7F-4408-4831-929B-9008489A54C4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461</v>
      </c>
    </row>
    <row r="3" spans="1:28" x14ac:dyDescent="0.3">
      <c r="B3" s="1"/>
      <c r="C3" s="6">
        <v>29651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128</v>
      </c>
      <c r="K4" s="16" t="str">
        <f>+C11</f>
        <v>Nebraska Wranglers</v>
      </c>
      <c r="L4" s="17"/>
      <c r="M4" s="18"/>
      <c r="N4" s="19">
        <v>24</v>
      </c>
      <c r="O4" s="19">
        <v>28</v>
      </c>
      <c r="P4" s="19">
        <v>30</v>
      </c>
      <c r="Q4" s="19">
        <v>19</v>
      </c>
      <c r="R4" s="20"/>
      <c r="S4" s="21">
        <f>SUM(N4:R4)</f>
        <v>101</v>
      </c>
      <c r="T4" s="22">
        <v>467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129</v>
      </c>
      <c r="K5" s="16" t="str">
        <f>+C33</f>
        <v>Dallas Diamonds</v>
      </c>
      <c r="L5" s="17"/>
      <c r="M5" s="18"/>
      <c r="N5" s="19">
        <v>22</v>
      </c>
      <c r="O5" s="19">
        <v>21</v>
      </c>
      <c r="P5" s="19">
        <v>20</v>
      </c>
      <c r="Q5" s="19">
        <v>21</v>
      </c>
      <c r="R5" s="20"/>
      <c r="S5" s="21">
        <f>SUM(N5:R5)</f>
        <v>84</v>
      </c>
      <c r="T5" s="22">
        <v>467</v>
      </c>
      <c r="U5" s="1"/>
      <c r="V5" s="1"/>
      <c r="W5" s="1"/>
    </row>
    <row r="6" spans="1:28" x14ac:dyDescent="0.3">
      <c r="C6" s="63">
        <v>1724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8</v>
      </c>
      <c r="G7" s="1"/>
      <c r="S7" s="1"/>
      <c r="T7" s="25" t="s">
        <v>9</v>
      </c>
      <c r="U7" s="1"/>
      <c r="V7" s="26">
        <v>467</v>
      </c>
      <c r="W7" s="1"/>
    </row>
    <row r="8" spans="1:28" x14ac:dyDescent="0.3">
      <c r="B8" s="1"/>
      <c r="C8" s="24" t="s">
        <v>127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8.7500000000000008E-2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28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7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1</v>
      </c>
      <c r="P13" s="39">
        <v>0</v>
      </c>
      <c r="Q13" s="27">
        <v>0</v>
      </c>
      <c r="R13" s="27">
        <v>1</v>
      </c>
      <c r="S13" s="27">
        <v>0</v>
      </c>
      <c r="T13" s="27">
        <f>+(F13*2)+J13</f>
        <v>0</v>
      </c>
      <c r="U13" s="40">
        <f>IFERROR(((T13+Q13+N13-R13)+(O13*2))/E13,"")</f>
        <v>0.2857142857142857</v>
      </c>
      <c r="V13" s="22">
        <v>467</v>
      </c>
      <c r="W13" s="22" t="s">
        <v>94</v>
      </c>
      <c r="X13" s="22" t="s">
        <v>95</v>
      </c>
      <c r="Y13" s="72">
        <v>1724</v>
      </c>
      <c r="Z13" s="41"/>
      <c r="AA13" s="1" t="s">
        <v>96</v>
      </c>
      <c r="AB13" s="28" t="s">
        <v>131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32</v>
      </c>
      <c r="F14" s="27">
        <v>2</v>
      </c>
      <c r="G14" s="27">
        <v>6</v>
      </c>
      <c r="H14" s="27"/>
      <c r="I14" s="27"/>
      <c r="J14" s="27">
        <v>0</v>
      </c>
      <c r="K14" s="27">
        <v>0</v>
      </c>
      <c r="L14" s="27">
        <v>1</v>
      </c>
      <c r="M14" s="27">
        <v>1</v>
      </c>
      <c r="N14" s="27">
        <f t="shared" ref="N14:N19" si="0">SUM(L14:M14)</f>
        <v>2</v>
      </c>
      <c r="O14" s="39">
        <v>3</v>
      </c>
      <c r="P14" s="39">
        <v>3</v>
      </c>
      <c r="Q14" s="39">
        <v>2</v>
      </c>
      <c r="R14" s="39">
        <v>2</v>
      </c>
      <c r="S14" s="39">
        <v>0</v>
      </c>
      <c r="T14" s="27">
        <f t="shared" ref="T14:T23" si="1">+(F14*2)+J14</f>
        <v>4</v>
      </c>
      <c r="U14" s="40">
        <f t="shared" ref="U14:U23" si="2">IFERROR(((T14+Q14+N14-R14)+(O14*2))/E14,"")</f>
        <v>0.375</v>
      </c>
      <c r="V14" s="22">
        <v>467</v>
      </c>
      <c r="W14" s="22" t="s">
        <v>94</v>
      </c>
      <c r="X14" s="22" t="s">
        <v>95</v>
      </c>
      <c r="Y14" s="72">
        <v>1724</v>
      </c>
      <c r="Z14" s="41"/>
      <c r="AA14" s="1" t="s">
        <v>96</v>
      </c>
      <c r="AB14" s="28" t="s">
        <v>131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>
        <v>20</v>
      </c>
      <c r="F15" s="27">
        <v>3</v>
      </c>
      <c r="G15" s="27">
        <v>9</v>
      </c>
      <c r="H15" s="27"/>
      <c r="I15" s="27"/>
      <c r="J15" s="27">
        <v>4</v>
      </c>
      <c r="K15" s="27">
        <v>4</v>
      </c>
      <c r="L15" s="27">
        <v>1</v>
      </c>
      <c r="M15" s="27">
        <v>3</v>
      </c>
      <c r="N15" s="27">
        <f t="shared" si="0"/>
        <v>4</v>
      </c>
      <c r="O15" s="39">
        <v>4</v>
      </c>
      <c r="P15" s="39">
        <v>3</v>
      </c>
      <c r="Q15" s="39">
        <v>1</v>
      </c>
      <c r="R15" s="39">
        <v>2</v>
      </c>
      <c r="S15" s="39">
        <v>1</v>
      </c>
      <c r="T15" s="27">
        <f t="shared" si="1"/>
        <v>10</v>
      </c>
      <c r="U15" s="40">
        <f t="shared" si="2"/>
        <v>1.05</v>
      </c>
      <c r="V15" s="22">
        <v>467</v>
      </c>
      <c r="W15" s="22" t="s">
        <v>94</v>
      </c>
      <c r="X15" s="22" t="s">
        <v>95</v>
      </c>
      <c r="Y15" s="72">
        <v>1724</v>
      </c>
      <c r="Z15" s="41"/>
      <c r="AA15" s="1" t="s">
        <v>96</v>
      </c>
      <c r="AB15" s="28" t="s">
        <v>131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3</v>
      </c>
      <c r="F16" s="27">
        <v>1</v>
      </c>
      <c r="G16" s="27">
        <v>3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0</v>
      </c>
      <c r="Q16" s="39">
        <v>1</v>
      </c>
      <c r="R16" s="39">
        <v>0</v>
      </c>
      <c r="S16" s="39">
        <v>0</v>
      </c>
      <c r="T16" s="27">
        <f t="shared" si="1"/>
        <v>2</v>
      </c>
      <c r="U16" s="40">
        <f t="shared" si="2"/>
        <v>1.6666666666666667</v>
      </c>
      <c r="V16" s="22">
        <v>467</v>
      </c>
      <c r="W16" s="22" t="s">
        <v>94</v>
      </c>
      <c r="X16" s="22" t="s">
        <v>95</v>
      </c>
      <c r="Y16" s="72">
        <v>1724</v>
      </c>
      <c r="Z16" s="41"/>
      <c r="AA16" s="1" t="s">
        <v>96</v>
      </c>
      <c r="AB16" s="28" t="s">
        <v>131</v>
      </c>
    </row>
    <row r="17" spans="1:28" x14ac:dyDescent="0.3">
      <c r="A17" s="1" t="s">
        <v>71</v>
      </c>
      <c r="B17" s="1" t="s">
        <v>46</v>
      </c>
      <c r="C17" s="27" t="s">
        <v>132</v>
      </c>
      <c r="D17" s="38">
        <v>52</v>
      </c>
      <c r="E17" s="27">
        <v>12</v>
      </c>
      <c r="F17" s="27">
        <v>4</v>
      </c>
      <c r="G17" s="27">
        <v>7</v>
      </c>
      <c r="H17" s="27"/>
      <c r="I17" s="27"/>
      <c r="J17" s="27">
        <v>0</v>
      </c>
      <c r="K17" s="27">
        <v>0</v>
      </c>
      <c r="L17" s="27">
        <v>3</v>
      </c>
      <c r="M17" s="27">
        <v>0</v>
      </c>
      <c r="N17" s="27">
        <f t="shared" si="0"/>
        <v>3</v>
      </c>
      <c r="O17" s="39">
        <v>0</v>
      </c>
      <c r="P17" s="39">
        <v>2</v>
      </c>
      <c r="Q17" s="39">
        <v>0</v>
      </c>
      <c r="R17" s="39">
        <v>1</v>
      </c>
      <c r="S17" s="39">
        <v>1</v>
      </c>
      <c r="T17" s="27">
        <f t="shared" si="1"/>
        <v>8</v>
      </c>
      <c r="U17" s="40">
        <f t="shared" si="2"/>
        <v>0.83333333333333337</v>
      </c>
      <c r="V17" s="22">
        <v>467</v>
      </c>
      <c r="W17" s="22" t="s">
        <v>94</v>
      </c>
      <c r="X17" s="22" t="s">
        <v>95</v>
      </c>
      <c r="Y17" s="72">
        <v>1724</v>
      </c>
      <c r="Z17" s="41"/>
      <c r="AA17" s="1" t="s">
        <v>96</v>
      </c>
      <c r="AB17" s="28" t="s">
        <v>131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50</v>
      </c>
      <c r="E18" s="27">
        <v>39</v>
      </c>
      <c r="F18" s="27">
        <v>6</v>
      </c>
      <c r="G18" s="27">
        <v>13</v>
      </c>
      <c r="H18" s="27"/>
      <c r="I18" s="27"/>
      <c r="J18" s="27">
        <v>3</v>
      </c>
      <c r="K18" s="27">
        <v>4</v>
      </c>
      <c r="L18" s="27">
        <v>3</v>
      </c>
      <c r="M18" s="27">
        <v>10</v>
      </c>
      <c r="N18" s="27">
        <f t="shared" si="0"/>
        <v>13</v>
      </c>
      <c r="O18" s="39">
        <v>1</v>
      </c>
      <c r="P18" s="39">
        <v>3</v>
      </c>
      <c r="Q18" s="39">
        <v>1</v>
      </c>
      <c r="R18" s="39">
        <v>2</v>
      </c>
      <c r="S18" s="39">
        <v>3</v>
      </c>
      <c r="T18" s="27">
        <f t="shared" si="1"/>
        <v>15</v>
      </c>
      <c r="U18" s="40">
        <f t="shared" si="2"/>
        <v>0.74358974358974361</v>
      </c>
      <c r="V18" s="22">
        <v>467</v>
      </c>
      <c r="W18" s="22" t="s">
        <v>94</v>
      </c>
      <c r="X18" s="22" t="s">
        <v>95</v>
      </c>
      <c r="Y18" s="72">
        <v>1724</v>
      </c>
      <c r="Z18" s="41"/>
      <c r="AA18" s="1" t="s">
        <v>96</v>
      </c>
      <c r="AB18" s="28" t="s">
        <v>131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20</v>
      </c>
      <c r="E19" s="27">
        <v>3</v>
      </c>
      <c r="F19" s="27">
        <v>0</v>
      </c>
      <c r="G19" s="27">
        <v>0</v>
      </c>
      <c r="H19" s="27"/>
      <c r="I19" s="27"/>
      <c r="J19" s="27">
        <v>2</v>
      </c>
      <c r="K19" s="27">
        <v>2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27">
        <f t="shared" si="1"/>
        <v>2</v>
      </c>
      <c r="U19" s="40">
        <f t="shared" si="2"/>
        <v>0.66666666666666663</v>
      </c>
      <c r="V19" s="22">
        <v>467</v>
      </c>
      <c r="W19" s="22" t="s">
        <v>94</v>
      </c>
      <c r="X19" s="22" t="s">
        <v>95</v>
      </c>
      <c r="Y19" s="72">
        <v>1724</v>
      </c>
      <c r="Z19" s="41"/>
      <c r="AA19" s="1" t="s">
        <v>96</v>
      </c>
      <c r="AB19" s="28" t="s">
        <v>131</v>
      </c>
    </row>
    <row r="20" spans="1:28" x14ac:dyDescent="0.3">
      <c r="A20" s="1" t="s">
        <v>71</v>
      </c>
      <c r="B20" s="1" t="s">
        <v>46</v>
      </c>
      <c r="C20" s="27" t="s">
        <v>55</v>
      </c>
      <c r="D20" s="38">
        <v>24</v>
      </c>
      <c r="E20" s="27">
        <v>41</v>
      </c>
      <c r="F20" s="27">
        <v>7</v>
      </c>
      <c r="G20" s="27">
        <v>10</v>
      </c>
      <c r="H20" s="27"/>
      <c r="I20" s="27"/>
      <c r="J20" s="27">
        <v>2</v>
      </c>
      <c r="K20" s="27">
        <v>4</v>
      </c>
      <c r="L20" s="27">
        <v>1</v>
      </c>
      <c r="M20" s="27">
        <v>7</v>
      </c>
      <c r="N20" s="27">
        <f>SUM(L20:M20)</f>
        <v>8</v>
      </c>
      <c r="O20" s="39">
        <v>0</v>
      </c>
      <c r="P20" s="39">
        <v>3</v>
      </c>
      <c r="Q20" s="39">
        <v>3</v>
      </c>
      <c r="R20" s="39">
        <v>3</v>
      </c>
      <c r="S20" s="39">
        <v>0</v>
      </c>
      <c r="T20" s="27">
        <f t="shared" si="1"/>
        <v>16</v>
      </c>
      <c r="U20" s="40">
        <f t="shared" si="2"/>
        <v>0.58536585365853655</v>
      </c>
      <c r="V20" s="22">
        <v>467</v>
      </c>
      <c r="W20" s="22" t="s">
        <v>94</v>
      </c>
      <c r="X20" s="22" t="s">
        <v>95</v>
      </c>
      <c r="Y20" s="72">
        <v>1724</v>
      </c>
      <c r="Z20" s="41"/>
      <c r="AA20" s="1" t="s">
        <v>96</v>
      </c>
      <c r="AB20" s="28" t="s">
        <v>131</v>
      </c>
    </row>
    <row r="21" spans="1:28" x14ac:dyDescent="0.3">
      <c r="A21" s="1" t="s">
        <v>71</v>
      </c>
      <c r="B21" s="1" t="s">
        <v>46</v>
      </c>
      <c r="C21" s="27" t="s">
        <v>56</v>
      </c>
      <c r="D21" s="38">
        <v>40</v>
      </c>
      <c r="E21" s="27">
        <v>38</v>
      </c>
      <c r="F21" s="27">
        <v>11</v>
      </c>
      <c r="G21" s="27">
        <v>14</v>
      </c>
      <c r="H21" s="27"/>
      <c r="I21" s="27"/>
      <c r="J21" s="27">
        <v>8</v>
      </c>
      <c r="K21" s="27">
        <v>11</v>
      </c>
      <c r="L21" s="27">
        <v>0</v>
      </c>
      <c r="M21" s="27">
        <v>8</v>
      </c>
      <c r="N21" s="27">
        <f>SUM(L21:M21)</f>
        <v>8</v>
      </c>
      <c r="O21" s="39">
        <v>2</v>
      </c>
      <c r="P21" s="39">
        <v>2</v>
      </c>
      <c r="Q21" s="39">
        <v>1</v>
      </c>
      <c r="R21" s="39">
        <v>6</v>
      </c>
      <c r="S21" s="39">
        <v>0</v>
      </c>
      <c r="T21" s="27">
        <f t="shared" si="1"/>
        <v>30</v>
      </c>
      <c r="U21" s="40">
        <f t="shared" si="2"/>
        <v>0.97368421052631582</v>
      </c>
      <c r="V21" s="22">
        <v>467</v>
      </c>
      <c r="W21" s="22" t="s">
        <v>94</v>
      </c>
      <c r="X21" s="22" t="s">
        <v>95</v>
      </c>
      <c r="Y21" s="72">
        <v>1724</v>
      </c>
      <c r="Z21" s="41"/>
      <c r="AA21" s="1" t="s">
        <v>96</v>
      </c>
      <c r="AB21" s="28" t="s">
        <v>131</v>
      </c>
    </row>
    <row r="22" spans="1:28" x14ac:dyDescent="0.3">
      <c r="A22" s="1" t="s">
        <v>71</v>
      </c>
      <c r="B22" s="1" t="s">
        <v>46</v>
      </c>
      <c r="C22" s="27" t="s">
        <v>57</v>
      </c>
      <c r="D22" s="38">
        <v>22</v>
      </c>
      <c r="E22" s="27">
        <v>32</v>
      </c>
      <c r="F22" s="27">
        <v>6</v>
      </c>
      <c r="G22" s="27">
        <v>10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>SUM(L22:M22)</f>
        <v>2</v>
      </c>
      <c r="O22" s="39">
        <v>4</v>
      </c>
      <c r="P22" s="39">
        <v>0</v>
      </c>
      <c r="Q22" s="39">
        <v>1</v>
      </c>
      <c r="R22" s="39">
        <v>5</v>
      </c>
      <c r="S22" s="39">
        <v>0</v>
      </c>
      <c r="T22" s="27">
        <f t="shared" si="1"/>
        <v>12</v>
      </c>
      <c r="U22" s="40">
        <f t="shared" si="2"/>
        <v>0.5625</v>
      </c>
      <c r="V22" s="22">
        <v>467</v>
      </c>
      <c r="W22" s="22" t="s">
        <v>94</v>
      </c>
      <c r="X22" s="22" t="s">
        <v>95</v>
      </c>
      <c r="Y22" s="72">
        <v>1724</v>
      </c>
      <c r="Z22" s="41"/>
      <c r="AA22" s="1" t="s">
        <v>96</v>
      </c>
      <c r="AB22" s="28" t="s">
        <v>131</v>
      </c>
    </row>
    <row r="23" spans="1:28" x14ac:dyDescent="0.3">
      <c r="A23" s="1" t="s">
        <v>71</v>
      </c>
      <c r="B23" s="1" t="s">
        <v>46</v>
      </c>
      <c r="C23" s="27" t="s">
        <v>58</v>
      </c>
      <c r="D23" s="38">
        <v>42</v>
      </c>
      <c r="E23" s="27">
        <v>13</v>
      </c>
      <c r="F23" s="27">
        <v>1</v>
      </c>
      <c r="G23" s="27">
        <v>2</v>
      </c>
      <c r="H23" s="27"/>
      <c r="I23" s="27"/>
      <c r="J23" s="27">
        <v>0</v>
      </c>
      <c r="K23" s="27">
        <v>0</v>
      </c>
      <c r="L23" s="27">
        <v>3</v>
      </c>
      <c r="M23" s="27">
        <v>1</v>
      </c>
      <c r="N23" s="27">
        <f>SUM(L23:M23)</f>
        <v>4</v>
      </c>
      <c r="O23" s="39">
        <v>3</v>
      </c>
      <c r="P23" s="39">
        <v>0</v>
      </c>
      <c r="Q23" s="39">
        <v>0</v>
      </c>
      <c r="R23" s="39">
        <v>3</v>
      </c>
      <c r="S23" s="39">
        <v>1</v>
      </c>
      <c r="T23" s="27">
        <f t="shared" si="1"/>
        <v>2</v>
      </c>
      <c r="U23" s="40">
        <f t="shared" si="2"/>
        <v>0.69230769230769229</v>
      </c>
      <c r="V23" s="22">
        <v>467</v>
      </c>
      <c r="W23" s="22" t="s">
        <v>94</v>
      </c>
      <c r="X23" s="22" t="s">
        <v>95</v>
      </c>
      <c r="Y23" s="72">
        <v>1724</v>
      </c>
      <c r="Z23" s="41"/>
      <c r="AA23" s="1" t="s">
        <v>96</v>
      </c>
      <c r="AB23" s="28" t="s">
        <v>131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41</v>
      </c>
      <c r="G24" s="44">
        <f t="shared" si="3"/>
        <v>75</v>
      </c>
      <c r="H24" s="44">
        <f t="shared" si="3"/>
        <v>0</v>
      </c>
      <c r="I24" s="44">
        <f t="shared" si="3"/>
        <v>0</v>
      </c>
      <c r="J24" s="44">
        <f t="shared" si="3"/>
        <v>19</v>
      </c>
      <c r="K24" s="44">
        <f t="shared" si="3"/>
        <v>25</v>
      </c>
      <c r="L24" s="44">
        <f t="shared" si="3"/>
        <v>12</v>
      </c>
      <c r="M24" s="44">
        <f t="shared" si="3"/>
        <v>33</v>
      </c>
      <c r="N24" s="44">
        <f t="shared" si="3"/>
        <v>45</v>
      </c>
      <c r="O24" s="44">
        <f t="shared" si="3"/>
        <v>19</v>
      </c>
      <c r="P24" s="44">
        <f t="shared" si="3"/>
        <v>16</v>
      </c>
      <c r="Q24" s="44">
        <f t="shared" si="3"/>
        <v>10</v>
      </c>
      <c r="R24" s="44">
        <f t="shared" si="3"/>
        <v>25</v>
      </c>
      <c r="S24" s="44">
        <f t="shared" si="3"/>
        <v>6</v>
      </c>
      <c r="T24" s="44">
        <f t="shared" si="3"/>
        <v>101</v>
      </c>
      <c r="U24" s="45">
        <f>((T24+Q24+N24-R24)+(O24*2))/E24</f>
        <v>0.70416666666666672</v>
      </c>
      <c r="V24" s="46">
        <v>467</v>
      </c>
      <c r="W24" s="46" t="s">
        <v>94</v>
      </c>
      <c r="X24" s="46" t="s">
        <v>95</v>
      </c>
      <c r="Y24" s="73">
        <v>1724</v>
      </c>
      <c r="Z24" s="47"/>
      <c r="AA24" s="43" t="s">
        <v>96</v>
      </c>
      <c r="AB24" s="75" t="s">
        <v>131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0.54666666666666663</v>
      </c>
      <c r="H25" s="27"/>
      <c r="I25" s="1"/>
      <c r="J25" s="48" t="s">
        <v>42</v>
      </c>
      <c r="K25" s="50">
        <f>J24/K24</f>
        <v>0.76</v>
      </c>
      <c r="L25" s="1"/>
      <c r="M25" s="39" t="s">
        <v>43</v>
      </c>
      <c r="N25" s="51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85</v>
      </c>
      <c r="D35" s="38">
        <v>11</v>
      </c>
      <c r="E35" s="27">
        <v>23</v>
      </c>
      <c r="F35" s="27">
        <v>8</v>
      </c>
      <c r="G35" s="27">
        <v>15</v>
      </c>
      <c r="H35" s="27"/>
      <c r="I35" s="27"/>
      <c r="J35" s="27">
        <v>1</v>
      </c>
      <c r="K35" s="27">
        <v>2</v>
      </c>
      <c r="L35" s="27">
        <v>3</v>
      </c>
      <c r="M35" s="27">
        <v>0</v>
      </c>
      <c r="N35" s="27">
        <f>SUM(L35:M35)</f>
        <v>3</v>
      </c>
      <c r="O35" s="27">
        <v>1</v>
      </c>
      <c r="P35" s="39">
        <v>0</v>
      </c>
      <c r="Q35" s="27">
        <v>1</v>
      </c>
      <c r="R35" s="27">
        <v>3</v>
      </c>
      <c r="S35" s="27">
        <v>0</v>
      </c>
      <c r="T35" s="27">
        <f>(H35*3)+((F35-H35)*2)+J35</f>
        <v>17</v>
      </c>
      <c r="U35" s="40">
        <f>IFERROR(((T35+Q35+N35-R35)+(O35*2))/E35,"")</f>
        <v>0.86956521739130432</v>
      </c>
      <c r="V35" s="22">
        <v>467</v>
      </c>
      <c r="W35" s="22" t="s">
        <v>81</v>
      </c>
      <c r="X35" s="22" t="s">
        <v>82</v>
      </c>
      <c r="Y35" s="72">
        <v>1724</v>
      </c>
      <c r="Z35" s="41"/>
      <c r="AA35" s="1" t="s">
        <v>83</v>
      </c>
      <c r="AB35" s="28" t="s">
        <v>133</v>
      </c>
    </row>
    <row r="36" spans="1:28" x14ac:dyDescent="0.3">
      <c r="A36" s="1" t="s">
        <v>46</v>
      </c>
      <c r="B36" s="1" t="s">
        <v>71</v>
      </c>
      <c r="C36" s="27" t="s">
        <v>87</v>
      </c>
      <c r="D36" s="38">
        <v>22</v>
      </c>
      <c r="E36" s="27">
        <v>11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1</v>
      </c>
      <c r="M36" s="27">
        <v>1</v>
      </c>
      <c r="N36" s="27">
        <f t="shared" ref="N36:N42" si="4">SUM(L36:M36)</f>
        <v>2</v>
      </c>
      <c r="O36" s="39">
        <v>1</v>
      </c>
      <c r="P36" s="39">
        <v>0</v>
      </c>
      <c r="Q36" s="39">
        <v>1</v>
      </c>
      <c r="R36" s="39">
        <v>1</v>
      </c>
      <c r="S36" s="39">
        <v>0</v>
      </c>
      <c r="T36" s="39">
        <f t="shared" ref="T36:T42" si="5">(H36*3)+((F36-H36)*2)+J36</f>
        <v>0</v>
      </c>
      <c r="U36" s="40">
        <f t="shared" ref="U36:U45" si="6">IFERROR(((T36+Q36+N36-R36)+(O36*2))/E36,"")</f>
        <v>0.36363636363636365</v>
      </c>
      <c r="V36" s="22">
        <v>467</v>
      </c>
      <c r="W36" s="22" t="s">
        <v>81</v>
      </c>
      <c r="X36" s="22" t="s">
        <v>82</v>
      </c>
      <c r="Y36" s="72">
        <v>1724</v>
      </c>
      <c r="Z36" s="41"/>
      <c r="AA36" s="1" t="s">
        <v>83</v>
      </c>
      <c r="AB36" s="28" t="s">
        <v>133</v>
      </c>
    </row>
    <row r="37" spans="1:28" x14ac:dyDescent="0.3">
      <c r="A37" s="1" t="s">
        <v>46</v>
      </c>
      <c r="B37" s="1" t="s">
        <v>71</v>
      </c>
      <c r="C37" s="27" t="s">
        <v>100</v>
      </c>
      <c r="D37" s="38">
        <v>14</v>
      </c>
      <c r="E37" s="27">
        <v>25</v>
      </c>
      <c r="F37" s="27">
        <v>5</v>
      </c>
      <c r="G37" s="27">
        <v>7</v>
      </c>
      <c r="H37" s="27"/>
      <c r="I37" s="27"/>
      <c r="J37" s="27">
        <v>0</v>
      </c>
      <c r="K37" s="27">
        <v>0</v>
      </c>
      <c r="L37" s="27">
        <v>4</v>
      </c>
      <c r="M37" s="27">
        <v>6</v>
      </c>
      <c r="N37" s="27">
        <f t="shared" si="4"/>
        <v>10</v>
      </c>
      <c r="O37" s="39">
        <v>1</v>
      </c>
      <c r="P37" s="39">
        <v>5</v>
      </c>
      <c r="Q37" s="39">
        <v>4</v>
      </c>
      <c r="R37" s="39">
        <v>2</v>
      </c>
      <c r="S37" s="39">
        <v>1</v>
      </c>
      <c r="T37" s="39">
        <f t="shared" si="5"/>
        <v>10</v>
      </c>
      <c r="U37" s="40">
        <f t="shared" si="6"/>
        <v>0.96</v>
      </c>
      <c r="V37" s="22">
        <v>467</v>
      </c>
      <c r="W37" s="22" t="s">
        <v>81</v>
      </c>
      <c r="X37" s="22" t="s">
        <v>82</v>
      </c>
      <c r="Y37" s="72">
        <v>1724</v>
      </c>
      <c r="Z37" s="41"/>
      <c r="AA37" s="1" t="s">
        <v>83</v>
      </c>
      <c r="AB37" s="28" t="s">
        <v>133</v>
      </c>
    </row>
    <row r="38" spans="1:28" x14ac:dyDescent="0.3">
      <c r="A38" s="1" t="s">
        <v>46</v>
      </c>
      <c r="B38" s="1" t="s">
        <v>71</v>
      </c>
      <c r="C38" s="27" t="s">
        <v>89</v>
      </c>
      <c r="D38" s="38">
        <v>32</v>
      </c>
      <c r="E38" s="27" t="s">
        <v>490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467</v>
      </c>
      <c r="W38" s="22" t="s">
        <v>81</v>
      </c>
      <c r="X38" s="22" t="s">
        <v>82</v>
      </c>
      <c r="Y38" s="72">
        <v>1724</v>
      </c>
      <c r="Z38" s="41"/>
      <c r="AA38" s="1" t="s">
        <v>83</v>
      </c>
      <c r="AB38" s="28" t="s">
        <v>133</v>
      </c>
    </row>
    <row r="39" spans="1:28" x14ac:dyDescent="0.3">
      <c r="A39" s="1" t="s">
        <v>46</v>
      </c>
      <c r="B39" s="1" t="s">
        <v>71</v>
      </c>
      <c r="C39" s="27" t="s">
        <v>90</v>
      </c>
      <c r="D39" s="38">
        <v>42</v>
      </c>
      <c r="E39" s="27">
        <v>19</v>
      </c>
      <c r="F39" s="27">
        <v>1</v>
      </c>
      <c r="G39" s="27">
        <v>10</v>
      </c>
      <c r="H39" s="27"/>
      <c r="I39" s="27"/>
      <c r="J39" s="27">
        <v>0</v>
      </c>
      <c r="K39" s="27">
        <v>0</v>
      </c>
      <c r="L39" s="27">
        <v>1</v>
      </c>
      <c r="M39" s="27">
        <v>4</v>
      </c>
      <c r="N39" s="27">
        <f t="shared" si="4"/>
        <v>5</v>
      </c>
      <c r="O39" s="39">
        <v>0</v>
      </c>
      <c r="P39" s="39">
        <v>0</v>
      </c>
      <c r="Q39" s="39">
        <v>0</v>
      </c>
      <c r="R39" s="39">
        <v>2</v>
      </c>
      <c r="S39" s="39">
        <v>1</v>
      </c>
      <c r="T39" s="39">
        <f t="shared" si="5"/>
        <v>2</v>
      </c>
      <c r="U39" s="40">
        <f t="shared" si="6"/>
        <v>0.26315789473684209</v>
      </c>
      <c r="V39" s="22">
        <v>467</v>
      </c>
      <c r="W39" s="22" t="s">
        <v>81</v>
      </c>
      <c r="X39" s="22" t="s">
        <v>82</v>
      </c>
      <c r="Y39" s="72">
        <v>1724</v>
      </c>
      <c r="Z39" s="41"/>
      <c r="AA39" s="1" t="s">
        <v>83</v>
      </c>
      <c r="AB39" s="28" t="s">
        <v>133</v>
      </c>
    </row>
    <row r="40" spans="1:28" x14ac:dyDescent="0.3">
      <c r="A40" s="1" t="s">
        <v>46</v>
      </c>
      <c r="B40" s="1" t="s">
        <v>71</v>
      </c>
      <c r="C40" s="27" t="s">
        <v>91</v>
      </c>
      <c r="D40" s="38">
        <v>15</v>
      </c>
      <c r="E40" s="27">
        <v>34</v>
      </c>
      <c r="F40" s="27">
        <v>6</v>
      </c>
      <c r="G40" s="27">
        <v>10</v>
      </c>
      <c r="H40" s="27"/>
      <c r="I40" s="27"/>
      <c r="J40" s="27">
        <v>1</v>
      </c>
      <c r="K40" s="27">
        <v>1</v>
      </c>
      <c r="L40" s="27">
        <v>2</v>
      </c>
      <c r="M40" s="27">
        <v>5</v>
      </c>
      <c r="N40" s="27">
        <f t="shared" si="4"/>
        <v>7</v>
      </c>
      <c r="O40" s="39">
        <v>0</v>
      </c>
      <c r="P40" s="39">
        <v>1</v>
      </c>
      <c r="Q40" s="39">
        <v>1</v>
      </c>
      <c r="R40" s="39">
        <v>2</v>
      </c>
      <c r="S40" s="39">
        <v>0</v>
      </c>
      <c r="T40" s="39">
        <f t="shared" si="5"/>
        <v>13</v>
      </c>
      <c r="U40" s="40">
        <f t="shared" si="6"/>
        <v>0.55882352941176472</v>
      </c>
      <c r="V40" s="22">
        <v>467</v>
      </c>
      <c r="W40" s="22" t="s">
        <v>81</v>
      </c>
      <c r="X40" s="22" t="s">
        <v>82</v>
      </c>
      <c r="Y40" s="72">
        <v>1724</v>
      </c>
      <c r="Z40" s="41"/>
      <c r="AA40" s="1" t="s">
        <v>83</v>
      </c>
      <c r="AB40" s="28" t="s">
        <v>133</v>
      </c>
    </row>
    <row r="41" spans="1:28" x14ac:dyDescent="0.3">
      <c r="A41" s="1" t="s">
        <v>46</v>
      </c>
      <c r="B41" s="1" t="s">
        <v>71</v>
      </c>
      <c r="C41" s="27" t="s">
        <v>92</v>
      </c>
      <c r="D41" s="38">
        <v>10</v>
      </c>
      <c r="E41" s="27">
        <v>35</v>
      </c>
      <c r="F41" s="27">
        <v>5</v>
      </c>
      <c r="G41" s="27">
        <v>18</v>
      </c>
      <c r="H41" s="27"/>
      <c r="I41" s="27"/>
      <c r="J41" s="27">
        <v>1</v>
      </c>
      <c r="K41" s="27">
        <v>2</v>
      </c>
      <c r="L41" s="27">
        <v>1</v>
      </c>
      <c r="M41" s="27">
        <v>1</v>
      </c>
      <c r="N41" s="27">
        <f t="shared" si="4"/>
        <v>2</v>
      </c>
      <c r="O41" s="39">
        <v>3</v>
      </c>
      <c r="P41" s="39">
        <v>1</v>
      </c>
      <c r="Q41" s="39">
        <v>3</v>
      </c>
      <c r="R41" s="39">
        <v>6</v>
      </c>
      <c r="S41" s="39">
        <v>0</v>
      </c>
      <c r="T41" s="39">
        <f t="shared" si="5"/>
        <v>11</v>
      </c>
      <c r="U41" s="40">
        <f t="shared" si="6"/>
        <v>0.45714285714285713</v>
      </c>
      <c r="V41" s="22">
        <v>467</v>
      </c>
      <c r="W41" s="22" t="s">
        <v>81</v>
      </c>
      <c r="X41" s="22" t="s">
        <v>82</v>
      </c>
      <c r="Y41" s="72">
        <v>1724</v>
      </c>
      <c r="Z41" s="41"/>
      <c r="AA41" s="1" t="s">
        <v>83</v>
      </c>
      <c r="AB41" s="28" t="s">
        <v>133</v>
      </c>
    </row>
    <row r="42" spans="1:28" x14ac:dyDescent="0.3">
      <c r="A42" s="1" t="s">
        <v>46</v>
      </c>
      <c r="B42" s="1" t="s">
        <v>71</v>
      </c>
      <c r="C42" s="27" t="s">
        <v>101</v>
      </c>
      <c r="D42" s="38">
        <v>33</v>
      </c>
      <c r="E42" s="27">
        <v>19</v>
      </c>
      <c r="F42" s="27">
        <v>3</v>
      </c>
      <c r="G42" s="27">
        <v>5</v>
      </c>
      <c r="H42" s="27"/>
      <c r="I42" s="27"/>
      <c r="J42" s="27">
        <v>1</v>
      </c>
      <c r="K42" s="27">
        <v>2</v>
      </c>
      <c r="L42" s="27">
        <v>2</v>
      </c>
      <c r="M42" s="27">
        <v>3</v>
      </c>
      <c r="N42" s="27">
        <f t="shared" si="4"/>
        <v>5</v>
      </c>
      <c r="O42" s="39">
        <v>1</v>
      </c>
      <c r="P42" s="39">
        <v>1</v>
      </c>
      <c r="Q42" s="39">
        <v>1</v>
      </c>
      <c r="R42" s="39">
        <v>4</v>
      </c>
      <c r="S42" s="39">
        <v>0</v>
      </c>
      <c r="T42" s="39">
        <f t="shared" si="5"/>
        <v>7</v>
      </c>
      <c r="U42" s="40">
        <f t="shared" si="6"/>
        <v>0.57894736842105265</v>
      </c>
      <c r="V42" s="22">
        <v>467</v>
      </c>
      <c r="W42" s="22" t="s">
        <v>81</v>
      </c>
      <c r="X42" s="22" t="s">
        <v>82</v>
      </c>
      <c r="Y42" s="72">
        <v>1724</v>
      </c>
      <c r="Z42" s="41"/>
      <c r="AA42" s="1" t="s">
        <v>83</v>
      </c>
      <c r="AB42" s="28" t="s">
        <v>133</v>
      </c>
    </row>
    <row r="43" spans="1:28" x14ac:dyDescent="0.3">
      <c r="A43" s="1" t="s">
        <v>46</v>
      </c>
      <c r="B43" s="1" t="s">
        <v>71</v>
      </c>
      <c r="C43" s="27" t="s">
        <v>125</v>
      </c>
      <c r="D43" s="38">
        <v>24</v>
      </c>
      <c r="E43" s="27">
        <v>18</v>
      </c>
      <c r="F43" s="27">
        <v>0</v>
      </c>
      <c r="G43" s="27">
        <v>8</v>
      </c>
      <c r="H43" s="27"/>
      <c r="I43" s="27"/>
      <c r="J43" s="27">
        <v>1</v>
      </c>
      <c r="K43" s="27">
        <v>7</v>
      </c>
      <c r="L43" s="27">
        <v>3</v>
      </c>
      <c r="M43" s="27">
        <v>2</v>
      </c>
      <c r="N43" s="27">
        <f>SUM(L43:M43)</f>
        <v>5</v>
      </c>
      <c r="O43" s="39">
        <v>0</v>
      </c>
      <c r="P43" s="39">
        <v>3</v>
      </c>
      <c r="Q43" s="39">
        <v>0</v>
      </c>
      <c r="R43" s="39">
        <v>3</v>
      </c>
      <c r="S43" s="39">
        <v>0</v>
      </c>
      <c r="T43" s="39">
        <f>(H43*3)+((F43-H43)*2)+J43</f>
        <v>1</v>
      </c>
      <c r="U43" s="40">
        <f t="shared" si="6"/>
        <v>0.16666666666666666</v>
      </c>
      <c r="V43" s="22">
        <v>467</v>
      </c>
      <c r="W43" s="22" t="s">
        <v>81</v>
      </c>
      <c r="X43" s="22" t="s">
        <v>82</v>
      </c>
      <c r="Y43" s="72">
        <v>1724</v>
      </c>
      <c r="Z43" s="41"/>
      <c r="AA43" s="1" t="s">
        <v>83</v>
      </c>
      <c r="AB43" s="28" t="s">
        <v>133</v>
      </c>
    </row>
    <row r="44" spans="1:28" x14ac:dyDescent="0.3">
      <c r="A44" s="1" t="s">
        <v>46</v>
      </c>
      <c r="B44" s="1" t="s">
        <v>71</v>
      </c>
      <c r="C44" s="27" t="s">
        <v>93</v>
      </c>
      <c r="D44" s="38">
        <v>35</v>
      </c>
      <c r="E44" s="27">
        <v>28</v>
      </c>
      <c r="F44" s="27">
        <v>3</v>
      </c>
      <c r="G44" s="27">
        <v>6</v>
      </c>
      <c r="H44" s="27"/>
      <c r="I44" s="27"/>
      <c r="J44" s="27">
        <v>1</v>
      </c>
      <c r="K44" s="27">
        <v>4</v>
      </c>
      <c r="L44" s="27">
        <v>4</v>
      </c>
      <c r="M44" s="27">
        <v>2</v>
      </c>
      <c r="N44" s="27">
        <f>SUM(L44:M44)</f>
        <v>6</v>
      </c>
      <c r="O44" s="39">
        <v>1</v>
      </c>
      <c r="P44" s="39">
        <v>2</v>
      </c>
      <c r="Q44" s="39">
        <v>1</v>
      </c>
      <c r="R44" s="39">
        <v>2</v>
      </c>
      <c r="S44" s="39">
        <v>1</v>
      </c>
      <c r="T44" s="39">
        <f>(H44*3)+((F44-H44)*2)+J44</f>
        <v>7</v>
      </c>
      <c r="U44" s="40">
        <f t="shared" si="6"/>
        <v>0.5</v>
      </c>
      <c r="V44" s="22">
        <v>467</v>
      </c>
      <c r="W44" s="22" t="s">
        <v>81</v>
      </c>
      <c r="X44" s="22" t="s">
        <v>82</v>
      </c>
      <c r="Y44" s="72">
        <v>1724</v>
      </c>
      <c r="Z44" s="41"/>
      <c r="AA44" s="1" t="s">
        <v>83</v>
      </c>
      <c r="AB44" s="28" t="s">
        <v>133</v>
      </c>
    </row>
    <row r="45" spans="1:28" x14ac:dyDescent="0.3">
      <c r="A45" s="1" t="s">
        <v>46</v>
      </c>
      <c r="B45" s="1" t="s">
        <v>71</v>
      </c>
      <c r="C45" s="27" t="s">
        <v>102</v>
      </c>
      <c r="D45" s="38">
        <v>40</v>
      </c>
      <c r="E45" s="27">
        <v>28</v>
      </c>
      <c r="F45" s="27">
        <v>4</v>
      </c>
      <c r="G45" s="27">
        <v>15</v>
      </c>
      <c r="H45" s="27"/>
      <c r="I45" s="27"/>
      <c r="J45" s="27">
        <v>5</v>
      </c>
      <c r="K45" s="27">
        <v>6</v>
      </c>
      <c r="L45" s="27">
        <v>3</v>
      </c>
      <c r="M45" s="27">
        <v>4</v>
      </c>
      <c r="N45" s="27">
        <f>SUM(L45:M45)</f>
        <v>7</v>
      </c>
      <c r="O45" s="39">
        <v>0</v>
      </c>
      <c r="P45" s="39">
        <v>5</v>
      </c>
      <c r="Q45" s="39">
        <v>2</v>
      </c>
      <c r="R45" s="39">
        <v>1</v>
      </c>
      <c r="S45" s="39">
        <v>0</v>
      </c>
      <c r="T45" s="39">
        <f>(H45*3)+((F45-H45)*2)+J45</f>
        <v>13</v>
      </c>
      <c r="U45" s="40">
        <f t="shared" si="6"/>
        <v>0.75</v>
      </c>
      <c r="V45" s="22">
        <v>467</v>
      </c>
      <c r="W45" s="22" t="s">
        <v>81</v>
      </c>
      <c r="X45" s="22" t="s">
        <v>82</v>
      </c>
      <c r="Y45" s="72">
        <v>1724</v>
      </c>
      <c r="Z45" s="41"/>
      <c r="AA45" s="1" t="s">
        <v>83</v>
      </c>
      <c r="AB45" s="28" t="s">
        <v>133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35</v>
      </c>
      <c r="G46" s="44">
        <f t="shared" si="7"/>
        <v>95</v>
      </c>
      <c r="H46" s="44">
        <f t="shared" si="7"/>
        <v>0</v>
      </c>
      <c r="I46" s="44">
        <f t="shared" si="7"/>
        <v>0</v>
      </c>
      <c r="J46" s="44">
        <f t="shared" si="7"/>
        <v>11</v>
      </c>
      <c r="K46" s="44">
        <f t="shared" si="7"/>
        <v>24</v>
      </c>
      <c r="L46" s="44">
        <f t="shared" si="7"/>
        <v>24</v>
      </c>
      <c r="M46" s="44">
        <f t="shared" si="7"/>
        <v>28</v>
      </c>
      <c r="N46" s="44">
        <f t="shared" si="7"/>
        <v>52</v>
      </c>
      <c r="O46" s="44">
        <f t="shared" si="7"/>
        <v>8</v>
      </c>
      <c r="P46" s="44">
        <f t="shared" si="7"/>
        <v>18</v>
      </c>
      <c r="Q46" s="44">
        <f t="shared" si="7"/>
        <v>14</v>
      </c>
      <c r="R46" s="44">
        <f t="shared" si="7"/>
        <v>26</v>
      </c>
      <c r="S46" s="44">
        <f t="shared" si="7"/>
        <v>3</v>
      </c>
      <c r="T46" s="44">
        <f t="shared" si="7"/>
        <v>81</v>
      </c>
      <c r="U46" s="45">
        <f>((T46+Q46+N46-R46)+(O46*2))/E46</f>
        <v>0.5708333333333333</v>
      </c>
      <c r="V46" s="46">
        <v>467</v>
      </c>
      <c r="W46" s="46" t="s">
        <v>81</v>
      </c>
      <c r="X46" s="46" t="s">
        <v>82</v>
      </c>
      <c r="Y46" s="73">
        <v>1724</v>
      </c>
      <c r="Z46" s="47"/>
      <c r="AA46" s="43" t="s">
        <v>83</v>
      </c>
      <c r="AB46" s="75" t="s">
        <v>133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0.36842105263157893</v>
      </c>
      <c r="H47" s="27"/>
      <c r="I47" s="1"/>
      <c r="J47" s="48" t="s">
        <v>42</v>
      </c>
      <c r="K47" s="50">
        <f>J46/K46</f>
        <v>0.45833333333333331</v>
      </c>
      <c r="L47" s="1"/>
      <c r="M47" s="39" t="s">
        <v>43</v>
      </c>
      <c r="N47" s="51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8:28" x14ac:dyDescent="0.3">
      <c r="AB49" s="79"/>
    </row>
    <row r="50" spans="28:28" x14ac:dyDescent="0.3">
      <c r="AB50" s="79"/>
    </row>
    <row r="51" spans="28:28" x14ac:dyDescent="0.3">
      <c r="AB51" s="79"/>
    </row>
    <row r="52" spans="28:28" x14ac:dyDescent="0.3">
      <c r="AB52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86AB-63D4-4194-A7C3-A0ED6CD249D8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294</v>
      </c>
      <c r="K4" s="16" t="s">
        <v>45</v>
      </c>
      <c r="L4" s="17"/>
      <c r="M4" s="18"/>
      <c r="N4" s="19">
        <v>29</v>
      </c>
      <c r="O4" s="19">
        <v>28</v>
      </c>
      <c r="P4" s="19">
        <v>34</v>
      </c>
      <c r="Q4" s="19">
        <v>24</v>
      </c>
      <c r="R4" s="20"/>
      <c r="S4" s="21">
        <f>SUM(N4:R4)</f>
        <v>115</v>
      </c>
      <c r="T4" s="22">
        <v>475</v>
      </c>
    </row>
    <row r="5" spans="1:28" x14ac:dyDescent="0.3">
      <c r="B5" s="1"/>
      <c r="C5" s="6" t="s">
        <v>260</v>
      </c>
      <c r="D5" s="7" t="s">
        <v>6</v>
      </c>
      <c r="E5" s="1"/>
      <c r="F5" s="1"/>
      <c r="G5" s="1"/>
      <c r="J5" s="15" t="s">
        <v>295</v>
      </c>
      <c r="K5" s="16" t="s">
        <v>68</v>
      </c>
      <c r="L5" s="17"/>
      <c r="M5" s="18"/>
      <c r="N5" s="19">
        <v>33</v>
      </c>
      <c r="O5" s="19">
        <v>21</v>
      </c>
      <c r="P5" s="19">
        <v>27</v>
      </c>
      <c r="Q5" s="19">
        <v>32</v>
      </c>
      <c r="R5" s="20"/>
      <c r="S5" s="21">
        <f>SUM(N5:R5)</f>
        <v>113</v>
      </c>
      <c r="T5" s="22">
        <v>475</v>
      </c>
      <c r="U5" s="1"/>
      <c r="V5" s="1"/>
      <c r="W5" s="1"/>
    </row>
    <row r="6" spans="1:28" x14ac:dyDescent="0.3">
      <c r="C6" s="63">
        <v>1011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479</v>
      </c>
      <c r="D7" s="7" t="s">
        <v>8</v>
      </c>
      <c r="G7" s="1"/>
      <c r="S7" s="1"/>
      <c r="T7" s="25" t="s">
        <v>9</v>
      </c>
      <c r="U7" s="1"/>
      <c r="V7" s="26">
        <v>475</v>
      </c>
      <c r="W7" s="1"/>
    </row>
    <row r="8" spans="1:28" x14ac:dyDescent="0.3">
      <c r="B8" s="1"/>
      <c r="C8" s="24" t="s">
        <v>480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29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90"/>
      <c r="F13" s="27">
        <v>1</v>
      </c>
      <c r="G13" s="27">
        <v>1</v>
      </c>
      <c r="H13" s="27"/>
      <c r="I13" s="27"/>
      <c r="J13" s="27">
        <v>2</v>
      </c>
      <c r="K13" s="27">
        <v>4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(H13*3)+((F13-H13)*2)+J13</f>
        <v>4</v>
      </c>
      <c r="U13" s="40" t="str">
        <f>IFERROR(((T13+Q13+N13-R13)+(O13*2))/E13,"")</f>
        <v/>
      </c>
      <c r="V13" s="22">
        <v>475</v>
      </c>
      <c r="W13" s="22" t="s">
        <v>81</v>
      </c>
      <c r="X13" s="22" t="s">
        <v>95</v>
      </c>
      <c r="Y13" s="72">
        <v>1011</v>
      </c>
      <c r="Z13" s="41"/>
      <c r="AA13" s="1" t="s">
        <v>96</v>
      </c>
      <c r="AB13" s="28" t="s">
        <v>296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90"/>
      <c r="F14" s="27">
        <v>5</v>
      </c>
      <c r="G14" s="27">
        <v>10</v>
      </c>
      <c r="H14" s="27"/>
      <c r="I14" s="27"/>
      <c r="J14" s="27">
        <v>5</v>
      </c>
      <c r="K14" s="27">
        <v>6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f t="shared" ref="T14:T18" si="1">(H14*3)+((F14-H14)*2)+J14</f>
        <v>15</v>
      </c>
      <c r="U14" s="40" t="str">
        <f t="shared" ref="U14:U23" si="2">IFERROR(((T14+Q14+N14-R14)+(O14*2))/E14,"")</f>
        <v/>
      </c>
      <c r="V14" s="22">
        <v>475</v>
      </c>
      <c r="W14" s="22" t="s">
        <v>81</v>
      </c>
      <c r="X14" s="22" t="s">
        <v>95</v>
      </c>
      <c r="Y14" s="72">
        <v>1011</v>
      </c>
      <c r="Z14" s="41"/>
      <c r="AA14" s="1" t="s">
        <v>96</v>
      </c>
      <c r="AB14" s="28" t="s">
        <v>296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90"/>
      <c r="F15" s="27">
        <v>6</v>
      </c>
      <c r="G15" s="27">
        <v>10</v>
      </c>
      <c r="H15" s="27"/>
      <c r="I15" s="27"/>
      <c r="J15" s="27">
        <v>2</v>
      </c>
      <c r="K15" s="27">
        <v>2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si="1"/>
        <v>14</v>
      </c>
      <c r="U15" s="40" t="str">
        <f t="shared" si="2"/>
        <v/>
      </c>
      <c r="V15" s="22">
        <v>475</v>
      </c>
      <c r="W15" s="22" t="s">
        <v>81</v>
      </c>
      <c r="X15" s="22" t="s">
        <v>95</v>
      </c>
      <c r="Y15" s="72">
        <v>1011</v>
      </c>
      <c r="Z15" s="41"/>
      <c r="AA15" s="1" t="s">
        <v>96</v>
      </c>
      <c r="AB15" s="28" t="s">
        <v>296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14</v>
      </c>
      <c r="E16" s="90" t="s">
        <v>490</v>
      </c>
      <c r="F16" s="27"/>
      <c r="G16" s="27"/>
      <c r="H16" s="27"/>
      <c r="I16" s="27"/>
      <c r="J16" s="27"/>
      <c r="K16" s="27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f t="shared" si="1"/>
        <v>0</v>
      </c>
      <c r="U16" s="40" t="str">
        <f t="shared" si="2"/>
        <v/>
      </c>
      <c r="V16" s="22">
        <v>475</v>
      </c>
      <c r="W16" s="22" t="s">
        <v>81</v>
      </c>
      <c r="X16" s="22" t="s">
        <v>95</v>
      </c>
      <c r="Y16" s="72">
        <v>1011</v>
      </c>
      <c r="Z16" s="41"/>
      <c r="AA16" s="1" t="s">
        <v>96</v>
      </c>
      <c r="AB16" s="28" t="s">
        <v>296</v>
      </c>
    </row>
    <row r="17" spans="1:28" x14ac:dyDescent="0.3">
      <c r="A17" s="1" t="s">
        <v>67</v>
      </c>
      <c r="B17" s="1" t="s">
        <v>46</v>
      </c>
      <c r="C17" s="27" t="s">
        <v>132</v>
      </c>
      <c r="D17" s="38">
        <v>52</v>
      </c>
      <c r="E17" s="90"/>
      <c r="F17" s="27">
        <v>6</v>
      </c>
      <c r="G17" s="27">
        <v>7</v>
      </c>
      <c r="H17" s="27"/>
      <c r="I17" s="27"/>
      <c r="J17" s="27">
        <v>5</v>
      </c>
      <c r="K17" s="27">
        <v>6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f t="shared" si="1"/>
        <v>17</v>
      </c>
      <c r="U17" s="40" t="str">
        <f t="shared" si="2"/>
        <v/>
      </c>
      <c r="V17" s="22">
        <v>475</v>
      </c>
      <c r="W17" s="22" t="s">
        <v>81</v>
      </c>
      <c r="X17" s="22" t="s">
        <v>95</v>
      </c>
      <c r="Y17" s="72">
        <v>1011</v>
      </c>
      <c r="Z17" s="41"/>
      <c r="AA17" s="1" t="s">
        <v>96</v>
      </c>
      <c r="AB17" s="28" t="s">
        <v>296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50</v>
      </c>
      <c r="E18" s="90"/>
      <c r="F18" s="27">
        <v>3</v>
      </c>
      <c r="G18" s="27">
        <v>11</v>
      </c>
      <c r="H18" s="27"/>
      <c r="I18" s="27"/>
      <c r="J18" s="27">
        <v>1</v>
      </c>
      <c r="K18" s="27">
        <v>2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1"/>
        <v>7</v>
      </c>
      <c r="U18" s="40" t="str">
        <f t="shared" si="2"/>
        <v/>
      </c>
      <c r="V18" s="22">
        <v>475</v>
      </c>
      <c r="W18" s="22" t="s">
        <v>81</v>
      </c>
      <c r="X18" s="22" t="s">
        <v>95</v>
      </c>
      <c r="Y18" s="72">
        <v>1011</v>
      </c>
      <c r="Z18" s="41"/>
      <c r="AA18" s="1" t="s">
        <v>96</v>
      </c>
      <c r="AB18" s="28" t="s">
        <v>296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20</v>
      </c>
      <c r="E19" s="90" t="s">
        <v>490</v>
      </c>
      <c r="F19" s="27"/>
      <c r="G19" s="27"/>
      <c r="H19" s="27"/>
      <c r="I19" s="27"/>
      <c r="J19" s="27"/>
      <c r="K19" s="27"/>
      <c r="L19" s="90"/>
      <c r="M19" s="90"/>
      <c r="N19" s="27">
        <f>SUM(L19:M19)</f>
        <v>0</v>
      </c>
      <c r="O19" s="91"/>
      <c r="P19" s="91"/>
      <c r="Q19" s="91"/>
      <c r="R19" s="91"/>
      <c r="S19" s="91"/>
      <c r="T19" s="39">
        <f>(H19*3)+((F19-H19)*2)+J19</f>
        <v>0</v>
      </c>
      <c r="U19" s="40" t="str">
        <f t="shared" si="2"/>
        <v/>
      </c>
      <c r="V19" s="22">
        <v>475</v>
      </c>
      <c r="W19" s="22" t="s">
        <v>81</v>
      </c>
      <c r="X19" s="22" t="s">
        <v>95</v>
      </c>
      <c r="Y19" s="72">
        <v>1011</v>
      </c>
      <c r="Z19" s="41"/>
      <c r="AA19" s="1" t="s">
        <v>96</v>
      </c>
      <c r="AB19" s="28" t="s">
        <v>296</v>
      </c>
    </row>
    <row r="20" spans="1:28" x14ac:dyDescent="0.3">
      <c r="A20" s="1" t="s">
        <v>67</v>
      </c>
      <c r="B20" s="1" t="s">
        <v>46</v>
      </c>
      <c r="C20" s="27" t="s">
        <v>55</v>
      </c>
      <c r="D20" s="38">
        <v>24</v>
      </c>
      <c r="E20" s="90"/>
      <c r="F20" s="27">
        <v>4</v>
      </c>
      <c r="G20" s="27">
        <v>8</v>
      </c>
      <c r="H20" s="27"/>
      <c r="I20" s="27"/>
      <c r="J20" s="27">
        <v>0</v>
      </c>
      <c r="K20" s="27">
        <v>0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8</v>
      </c>
      <c r="U20" s="40" t="str">
        <f t="shared" si="2"/>
        <v/>
      </c>
      <c r="V20" s="22">
        <v>475</v>
      </c>
      <c r="W20" s="22" t="s">
        <v>81</v>
      </c>
      <c r="X20" s="22" t="s">
        <v>95</v>
      </c>
      <c r="Y20" s="72">
        <v>1011</v>
      </c>
      <c r="Z20" s="41"/>
      <c r="AA20" s="1" t="s">
        <v>96</v>
      </c>
      <c r="AB20" s="28" t="s">
        <v>296</v>
      </c>
    </row>
    <row r="21" spans="1:28" x14ac:dyDescent="0.3">
      <c r="A21" s="1" t="s">
        <v>67</v>
      </c>
      <c r="B21" s="1" t="s">
        <v>46</v>
      </c>
      <c r="C21" s="27" t="s">
        <v>56</v>
      </c>
      <c r="D21" s="38">
        <v>40</v>
      </c>
      <c r="E21" s="90"/>
      <c r="F21" s="27">
        <v>14</v>
      </c>
      <c r="G21" s="27">
        <v>18</v>
      </c>
      <c r="H21" s="27"/>
      <c r="I21" s="27"/>
      <c r="J21" s="27">
        <v>10</v>
      </c>
      <c r="K21" s="27">
        <v>13</v>
      </c>
      <c r="L21" s="90"/>
      <c r="M21" s="27">
        <v>16</v>
      </c>
      <c r="N21" s="27">
        <f>SUM(L21:M21)</f>
        <v>16</v>
      </c>
      <c r="O21" s="91"/>
      <c r="P21" s="55">
        <v>6</v>
      </c>
      <c r="Q21" s="91"/>
      <c r="R21" s="91"/>
      <c r="S21" s="91"/>
      <c r="T21" s="39">
        <f>(H21*3)+((F21-H21)*2)+J21</f>
        <v>38</v>
      </c>
      <c r="U21" s="40" t="str">
        <f t="shared" si="2"/>
        <v/>
      </c>
      <c r="V21" s="22">
        <v>475</v>
      </c>
      <c r="W21" s="22" t="s">
        <v>81</v>
      </c>
      <c r="X21" s="22" t="s">
        <v>95</v>
      </c>
      <c r="Y21" s="72">
        <v>1011</v>
      </c>
      <c r="Z21" s="41"/>
      <c r="AA21" s="1" t="s">
        <v>96</v>
      </c>
      <c r="AB21" s="28" t="s">
        <v>296</v>
      </c>
    </row>
    <row r="22" spans="1:28" x14ac:dyDescent="0.3">
      <c r="A22" s="1" t="s">
        <v>67</v>
      </c>
      <c r="B22" s="1" t="s">
        <v>46</v>
      </c>
      <c r="C22" s="27" t="s">
        <v>57</v>
      </c>
      <c r="D22" s="38">
        <v>22</v>
      </c>
      <c r="E22" s="90"/>
      <c r="F22" s="27">
        <v>2</v>
      </c>
      <c r="G22" s="27">
        <v>8</v>
      </c>
      <c r="H22" s="27"/>
      <c r="I22" s="27"/>
      <c r="J22" s="27">
        <v>4</v>
      </c>
      <c r="K22" s="27">
        <v>5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f>(H22*3)+((F22-H22)*2)+J22</f>
        <v>8</v>
      </c>
      <c r="U22" s="40" t="str">
        <f t="shared" si="2"/>
        <v/>
      </c>
      <c r="V22" s="22">
        <v>475</v>
      </c>
      <c r="W22" s="22" t="s">
        <v>81</v>
      </c>
      <c r="X22" s="22" t="s">
        <v>95</v>
      </c>
      <c r="Y22" s="72">
        <v>1011</v>
      </c>
      <c r="Z22" s="41"/>
      <c r="AA22" s="1" t="s">
        <v>96</v>
      </c>
      <c r="AB22" s="28" t="s">
        <v>296</v>
      </c>
    </row>
    <row r="23" spans="1:28" x14ac:dyDescent="0.3">
      <c r="A23" s="1" t="s">
        <v>67</v>
      </c>
      <c r="B23" s="1" t="s">
        <v>46</v>
      </c>
      <c r="C23" s="27" t="s">
        <v>58</v>
      </c>
      <c r="D23" s="38">
        <v>42</v>
      </c>
      <c r="E23" s="90"/>
      <c r="F23" s="27">
        <v>1</v>
      </c>
      <c r="G23" s="27">
        <v>2</v>
      </c>
      <c r="H23" s="27"/>
      <c r="I23" s="27"/>
      <c r="J23" s="27">
        <v>2</v>
      </c>
      <c r="K23" s="27">
        <v>5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f>(H23*3)+((F23-H23)*2)+J23</f>
        <v>4</v>
      </c>
      <c r="U23" s="40" t="str">
        <f t="shared" si="2"/>
        <v/>
      </c>
      <c r="V23" s="22">
        <v>475</v>
      </c>
      <c r="W23" s="22" t="s">
        <v>81</v>
      </c>
      <c r="X23" s="22" t="s">
        <v>95</v>
      </c>
      <c r="Y23" s="72">
        <v>1011</v>
      </c>
      <c r="Z23" s="41"/>
      <c r="AA23" s="1" t="s">
        <v>96</v>
      </c>
      <c r="AB23" s="28" t="s">
        <v>296</v>
      </c>
    </row>
    <row r="24" spans="1:28" x14ac:dyDescent="0.3">
      <c r="A24" s="1" t="s">
        <v>67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55"/>
      <c r="U24" s="40" t="str">
        <f t="shared" ref="U24" si="3">_xlfn.IFNA("",((T24+Q24+N24-R24)+(O24*2))/E24)</f>
        <v/>
      </c>
      <c r="V24" s="22">
        <v>475</v>
      </c>
      <c r="W24" s="22" t="s">
        <v>81</v>
      </c>
      <c r="X24" s="22" t="s">
        <v>95</v>
      </c>
      <c r="Y24" s="72">
        <v>1011</v>
      </c>
      <c r="Z24" s="41"/>
      <c r="AA24" s="1" t="s">
        <v>96</v>
      </c>
      <c r="AB24" s="28" t="s">
        <v>296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42</v>
      </c>
      <c r="G25" s="44">
        <f t="shared" si="4"/>
        <v>75</v>
      </c>
      <c r="H25" s="44">
        <f t="shared" si="4"/>
        <v>0</v>
      </c>
      <c r="I25" s="44">
        <f t="shared" si="4"/>
        <v>0</v>
      </c>
      <c r="J25" s="44">
        <f t="shared" si="4"/>
        <v>31</v>
      </c>
      <c r="K25" s="44">
        <f t="shared" si="4"/>
        <v>43</v>
      </c>
      <c r="L25" s="44">
        <f t="shared" si="4"/>
        <v>0</v>
      </c>
      <c r="M25" s="44">
        <f t="shared" si="4"/>
        <v>16</v>
      </c>
      <c r="N25" s="44">
        <f t="shared" si="4"/>
        <v>16</v>
      </c>
      <c r="O25" s="44">
        <f t="shared" si="4"/>
        <v>0</v>
      </c>
      <c r="P25" s="44">
        <f t="shared" si="4"/>
        <v>6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115</v>
      </c>
      <c r="U25" s="45">
        <f>((T25+Q25+N25-R25)+(O25*2))/E25</f>
        <v>0.54583333333333328</v>
      </c>
      <c r="V25" s="46">
        <v>475</v>
      </c>
      <c r="W25" s="46" t="s">
        <v>81</v>
      </c>
      <c r="X25" s="46" t="s">
        <v>95</v>
      </c>
      <c r="Y25" s="73">
        <v>1011</v>
      </c>
      <c r="Z25" s="74" t="s">
        <v>472</v>
      </c>
      <c r="AA25" s="43" t="s">
        <v>96</v>
      </c>
      <c r="AB25" s="75" t="s">
        <v>296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0.56000000000000005</v>
      </c>
      <c r="H26" s="27"/>
      <c r="I26" s="1"/>
      <c r="J26" s="48" t="s">
        <v>42</v>
      </c>
      <c r="K26" s="50">
        <f>J25/K25</f>
        <v>0.72093023255813948</v>
      </c>
      <c r="L26" s="1"/>
      <c r="M26" s="39" t="s">
        <v>43</v>
      </c>
      <c r="N26" s="51"/>
      <c r="P26" s="36" t="s">
        <v>508</v>
      </c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471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332</v>
      </c>
      <c r="D35" s="38">
        <v>32</v>
      </c>
      <c r="E35" s="90"/>
      <c r="F35" s="27">
        <v>4</v>
      </c>
      <c r="G35" s="27">
        <v>5</v>
      </c>
      <c r="H35" s="27"/>
      <c r="I35" s="27"/>
      <c r="J35" s="27">
        <v>0</v>
      </c>
      <c r="K35" s="27">
        <v>0</v>
      </c>
      <c r="L35" s="90"/>
      <c r="M35" s="90"/>
      <c r="N35" s="27">
        <f>SUM(L35:M35)</f>
        <v>0</v>
      </c>
      <c r="O35" s="90"/>
      <c r="P35" s="39">
        <v>4</v>
      </c>
      <c r="Q35" s="90"/>
      <c r="R35" s="90"/>
      <c r="S35" s="90"/>
      <c r="T35" s="27">
        <f>+(F35*2)+J35</f>
        <v>8</v>
      </c>
      <c r="U35" s="40" t="str">
        <f>IFERROR(((T35+Q35+N35-R35)+(O35*2))/E35,"")</f>
        <v/>
      </c>
      <c r="V35" s="22">
        <v>475</v>
      </c>
      <c r="W35" s="22" t="s">
        <v>94</v>
      </c>
      <c r="X35" s="22" t="s">
        <v>82</v>
      </c>
      <c r="Y35" s="72">
        <v>1011</v>
      </c>
      <c r="Z35" s="41"/>
      <c r="AA35" s="1" t="s">
        <v>251</v>
      </c>
      <c r="AB35" s="28" t="s">
        <v>297</v>
      </c>
    </row>
    <row r="36" spans="1:28" x14ac:dyDescent="0.3">
      <c r="A36" s="1" t="s">
        <v>46</v>
      </c>
      <c r="B36" s="1" t="s">
        <v>67</v>
      </c>
      <c r="C36" s="27" t="s">
        <v>333</v>
      </c>
      <c r="D36" s="38">
        <v>10</v>
      </c>
      <c r="E36" s="90"/>
      <c r="F36" s="27">
        <v>4</v>
      </c>
      <c r="G36" s="27">
        <v>15</v>
      </c>
      <c r="H36" s="27"/>
      <c r="I36" s="27"/>
      <c r="J36" s="27">
        <v>6</v>
      </c>
      <c r="K36" s="27">
        <v>6</v>
      </c>
      <c r="L36" s="90"/>
      <c r="M36" s="90"/>
      <c r="N36" s="27">
        <f t="shared" ref="N36:N41" si="5">SUM(L36:M36)</f>
        <v>0</v>
      </c>
      <c r="O36" s="91"/>
      <c r="P36" s="91"/>
      <c r="Q36" s="91"/>
      <c r="R36" s="91"/>
      <c r="S36" s="91"/>
      <c r="T36" s="27">
        <f t="shared" ref="T36:T44" si="6">+(F36*2)+J36</f>
        <v>14</v>
      </c>
      <c r="U36" s="40" t="str">
        <f t="shared" ref="U36:U44" si="7">IFERROR(((T36+Q36+N36-R36)+(O36*2))/E36,"")</f>
        <v/>
      </c>
      <c r="V36" s="22">
        <v>475</v>
      </c>
      <c r="W36" s="22" t="s">
        <v>94</v>
      </c>
      <c r="X36" s="22" t="s">
        <v>82</v>
      </c>
      <c r="Y36" s="72">
        <v>1011</v>
      </c>
      <c r="Z36" s="41"/>
      <c r="AA36" s="1" t="s">
        <v>251</v>
      </c>
      <c r="AB36" s="28" t="s">
        <v>297</v>
      </c>
    </row>
    <row r="37" spans="1:28" x14ac:dyDescent="0.3">
      <c r="A37" s="1" t="s">
        <v>46</v>
      </c>
      <c r="B37" s="1" t="s">
        <v>67</v>
      </c>
      <c r="C37" s="27" t="s">
        <v>335</v>
      </c>
      <c r="D37" s="38">
        <v>44</v>
      </c>
      <c r="E37" s="90"/>
      <c r="F37" s="27">
        <v>2</v>
      </c>
      <c r="G37" s="27">
        <v>8</v>
      </c>
      <c r="H37" s="27"/>
      <c r="I37" s="27"/>
      <c r="J37" s="27">
        <v>1</v>
      </c>
      <c r="K37" s="27">
        <v>2</v>
      </c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f t="shared" si="6"/>
        <v>5</v>
      </c>
      <c r="U37" s="40" t="str">
        <f t="shared" si="7"/>
        <v/>
      </c>
      <c r="V37" s="22">
        <v>475</v>
      </c>
      <c r="W37" s="22" t="s">
        <v>94</v>
      </c>
      <c r="X37" s="22" t="s">
        <v>82</v>
      </c>
      <c r="Y37" s="72">
        <v>1011</v>
      </c>
      <c r="Z37" s="41"/>
      <c r="AA37" s="1" t="s">
        <v>251</v>
      </c>
      <c r="AB37" s="28" t="s">
        <v>297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30</v>
      </c>
      <c r="E38" s="90"/>
      <c r="F38" s="27">
        <v>10</v>
      </c>
      <c r="G38" s="27">
        <v>15</v>
      </c>
      <c r="H38" s="27"/>
      <c r="I38" s="27"/>
      <c r="J38" s="27">
        <v>7</v>
      </c>
      <c r="K38" s="27">
        <v>7</v>
      </c>
      <c r="L38" s="90"/>
      <c r="M38" s="90"/>
      <c r="N38" s="27">
        <f t="shared" si="5"/>
        <v>0</v>
      </c>
      <c r="O38" s="91"/>
      <c r="P38" s="39">
        <v>4</v>
      </c>
      <c r="Q38" s="91"/>
      <c r="R38" s="91"/>
      <c r="S38" s="91"/>
      <c r="T38" s="27">
        <f t="shared" si="6"/>
        <v>27</v>
      </c>
      <c r="U38" s="40" t="str">
        <f t="shared" si="7"/>
        <v/>
      </c>
      <c r="V38" s="22">
        <v>475</v>
      </c>
      <c r="W38" s="22" t="s">
        <v>94</v>
      </c>
      <c r="X38" s="22" t="s">
        <v>82</v>
      </c>
      <c r="Y38" s="72">
        <v>1011</v>
      </c>
      <c r="Z38" s="41"/>
      <c r="AA38" s="1" t="s">
        <v>251</v>
      </c>
      <c r="AB38" s="28" t="s">
        <v>297</v>
      </c>
    </row>
    <row r="39" spans="1:28" x14ac:dyDescent="0.3">
      <c r="A39" s="1" t="s">
        <v>46</v>
      </c>
      <c r="B39" s="1" t="s">
        <v>67</v>
      </c>
      <c r="C39" s="27" t="s">
        <v>337</v>
      </c>
      <c r="D39" s="38">
        <v>11</v>
      </c>
      <c r="E39" s="90"/>
      <c r="F39" s="27">
        <v>6</v>
      </c>
      <c r="G39" s="27">
        <v>10</v>
      </c>
      <c r="H39" s="27"/>
      <c r="I39" s="27"/>
      <c r="J39" s="27">
        <v>0</v>
      </c>
      <c r="K39" s="27">
        <v>0</v>
      </c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f t="shared" si="6"/>
        <v>12</v>
      </c>
      <c r="U39" s="40" t="str">
        <f t="shared" si="7"/>
        <v/>
      </c>
      <c r="V39" s="22">
        <v>475</v>
      </c>
      <c r="W39" s="22" t="s">
        <v>94</v>
      </c>
      <c r="X39" s="22" t="s">
        <v>82</v>
      </c>
      <c r="Y39" s="72">
        <v>1011</v>
      </c>
      <c r="Z39" s="41"/>
      <c r="AA39" s="1" t="s">
        <v>251</v>
      </c>
      <c r="AB39" s="28" t="s">
        <v>297</v>
      </c>
    </row>
    <row r="40" spans="1:28" x14ac:dyDescent="0.3">
      <c r="A40" s="1" t="s">
        <v>46</v>
      </c>
      <c r="B40" s="1" t="s">
        <v>67</v>
      </c>
      <c r="C40" s="27" t="s">
        <v>339</v>
      </c>
      <c r="D40" s="38">
        <v>31</v>
      </c>
      <c r="E40" s="90"/>
      <c r="F40" s="27">
        <v>1</v>
      </c>
      <c r="G40" s="27">
        <v>5</v>
      </c>
      <c r="H40" s="27"/>
      <c r="I40" s="27"/>
      <c r="J40" s="27">
        <v>4</v>
      </c>
      <c r="K40" s="27">
        <v>4</v>
      </c>
      <c r="L40" s="90"/>
      <c r="M40" s="90"/>
      <c r="N40" s="27">
        <f t="shared" si="5"/>
        <v>0</v>
      </c>
      <c r="O40" s="91"/>
      <c r="P40" s="39">
        <v>4</v>
      </c>
      <c r="Q40" s="91"/>
      <c r="R40" s="91"/>
      <c r="S40" s="91"/>
      <c r="T40" s="27">
        <f t="shared" si="6"/>
        <v>6</v>
      </c>
      <c r="U40" s="40" t="str">
        <f t="shared" si="7"/>
        <v/>
      </c>
      <c r="V40" s="22">
        <v>475</v>
      </c>
      <c r="W40" s="22" t="s">
        <v>94</v>
      </c>
      <c r="X40" s="22" t="s">
        <v>82</v>
      </c>
      <c r="Y40" s="72">
        <v>1011</v>
      </c>
      <c r="Z40" s="41"/>
      <c r="AA40" s="1" t="s">
        <v>251</v>
      </c>
      <c r="AB40" s="28" t="s">
        <v>297</v>
      </c>
    </row>
    <row r="41" spans="1:28" x14ac:dyDescent="0.3">
      <c r="A41" s="1" t="s">
        <v>46</v>
      </c>
      <c r="B41" s="1" t="s">
        <v>67</v>
      </c>
      <c r="C41" s="27" t="s">
        <v>340</v>
      </c>
      <c r="D41" s="38">
        <v>33</v>
      </c>
      <c r="E41" s="90"/>
      <c r="F41" s="27">
        <v>1</v>
      </c>
      <c r="G41" s="27">
        <v>5</v>
      </c>
      <c r="H41" s="27"/>
      <c r="I41" s="27"/>
      <c r="J41" s="27">
        <v>0</v>
      </c>
      <c r="K41" s="27">
        <v>2</v>
      </c>
      <c r="L41" s="90"/>
      <c r="M41" s="90"/>
      <c r="N41" s="27">
        <f t="shared" si="5"/>
        <v>0</v>
      </c>
      <c r="O41" s="91"/>
      <c r="P41" s="39">
        <v>4</v>
      </c>
      <c r="Q41" s="91"/>
      <c r="R41" s="91"/>
      <c r="S41" s="91"/>
      <c r="T41" s="27">
        <f t="shared" si="6"/>
        <v>2</v>
      </c>
      <c r="U41" s="40" t="str">
        <f t="shared" si="7"/>
        <v/>
      </c>
      <c r="V41" s="22">
        <v>475</v>
      </c>
      <c r="W41" s="22" t="s">
        <v>94</v>
      </c>
      <c r="X41" s="22" t="s">
        <v>82</v>
      </c>
      <c r="Y41" s="72">
        <v>1011</v>
      </c>
      <c r="Z41" s="41"/>
      <c r="AA41" s="1" t="s">
        <v>251</v>
      </c>
      <c r="AB41" s="28" t="s">
        <v>297</v>
      </c>
    </row>
    <row r="42" spans="1:28" x14ac:dyDescent="0.3">
      <c r="A42" s="1" t="s">
        <v>46</v>
      </c>
      <c r="B42" s="1" t="s">
        <v>67</v>
      </c>
      <c r="C42" s="27" t="s">
        <v>184</v>
      </c>
      <c r="D42" s="38">
        <v>34</v>
      </c>
      <c r="E42" s="90"/>
      <c r="F42" s="27">
        <v>1</v>
      </c>
      <c r="G42" s="27">
        <v>3</v>
      </c>
      <c r="H42" s="27"/>
      <c r="I42" s="27"/>
      <c r="J42" s="27">
        <v>2</v>
      </c>
      <c r="K42" s="27">
        <v>2</v>
      </c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f t="shared" si="6"/>
        <v>4</v>
      </c>
      <c r="U42" s="40" t="str">
        <f t="shared" si="7"/>
        <v/>
      </c>
      <c r="V42" s="22">
        <v>475</v>
      </c>
      <c r="W42" s="22" t="s">
        <v>94</v>
      </c>
      <c r="X42" s="22" t="s">
        <v>82</v>
      </c>
      <c r="Y42" s="72">
        <v>1011</v>
      </c>
      <c r="Z42" s="41"/>
      <c r="AA42" s="1" t="s">
        <v>251</v>
      </c>
      <c r="AB42" s="28" t="s">
        <v>297</v>
      </c>
    </row>
    <row r="43" spans="1:28" x14ac:dyDescent="0.3">
      <c r="A43" s="1" t="s">
        <v>46</v>
      </c>
      <c r="B43" s="1" t="s">
        <v>67</v>
      </c>
      <c r="C43" s="27" t="s">
        <v>341</v>
      </c>
      <c r="D43" s="38">
        <v>23</v>
      </c>
      <c r="E43" s="90"/>
      <c r="F43" s="27">
        <v>6</v>
      </c>
      <c r="G43" s="27">
        <v>8</v>
      </c>
      <c r="H43" s="27"/>
      <c r="I43" s="27"/>
      <c r="J43" s="27">
        <v>10</v>
      </c>
      <c r="K43" s="27">
        <v>11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6"/>
        <v>22</v>
      </c>
      <c r="U43" s="40" t="str">
        <f t="shared" si="7"/>
        <v/>
      </c>
      <c r="V43" s="22">
        <v>475</v>
      </c>
      <c r="W43" s="22" t="s">
        <v>94</v>
      </c>
      <c r="X43" s="22" t="s">
        <v>82</v>
      </c>
      <c r="Y43" s="72">
        <v>1011</v>
      </c>
      <c r="Z43" s="41"/>
      <c r="AA43" s="1" t="s">
        <v>251</v>
      </c>
      <c r="AB43" s="28" t="s">
        <v>297</v>
      </c>
    </row>
    <row r="44" spans="1:28" x14ac:dyDescent="0.3">
      <c r="A44" s="1" t="s">
        <v>46</v>
      </c>
      <c r="B44" s="1" t="s">
        <v>67</v>
      </c>
      <c r="C44" s="27" t="s">
        <v>342</v>
      </c>
      <c r="D44" s="38">
        <v>22</v>
      </c>
      <c r="E44" s="90"/>
      <c r="F44" s="27">
        <v>5</v>
      </c>
      <c r="G44" s="27">
        <v>11</v>
      </c>
      <c r="H44" s="27"/>
      <c r="I44" s="27"/>
      <c r="J44" s="27">
        <v>3</v>
      </c>
      <c r="K44" s="27">
        <v>4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6"/>
        <v>13</v>
      </c>
      <c r="U44" s="40" t="str">
        <f t="shared" si="7"/>
        <v/>
      </c>
      <c r="V44" s="22">
        <v>475</v>
      </c>
      <c r="W44" s="22" t="s">
        <v>94</v>
      </c>
      <c r="X44" s="22" t="s">
        <v>82</v>
      </c>
      <c r="Y44" s="72">
        <v>1011</v>
      </c>
      <c r="Z44" s="41"/>
      <c r="AA44" s="1" t="s">
        <v>251</v>
      </c>
      <c r="AB44" s="28" t="s">
        <v>297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55"/>
      <c r="U45" s="40" t="str">
        <f t="shared" ref="U45" si="8">_xlfn.IFNA("",((T45+Q45+N45-R45)+(O45*2))/E45)</f>
        <v/>
      </c>
      <c r="V45" s="22">
        <v>475</v>
      </c>
      <c r="W45" s="22" t="s">
        <v>94</v>
      </c>
      <c r="X45" s="22" t="s">
        <v>82</v>
      </c>
      <c r="Y45" s="72">
        <v>1011</v>
      </c>
      <c r="Z45" s="41"/>
      <c r="AA45" s="1" t="s">
        <v>251</v>
      </c>
      <c r="AB45" s="28" t="s">
        <v>297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40</v>
      </c>
      <c r="G46" s="44">
        <f t="shared" si="9"/>
        <v>85</v>
      </c>
      <c r="H46" s="44">
        <f t="shared" si="9"/>
        <v>0</v>
      </c>
      <c r="I46" s="44">
        <f t="shared" si="9"/>
        <v>0</v>
      </c>
      <c r="J46" s="44">
        <f t="shared" si="9"/>
        <v>33</v>
      </c>
      <c r="K46" s="44">
        <f t="shared" si="9"/>
        <v>38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16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113</v>
      </c>
      <c r="U46" s="45">
        <f>((T46+Q46+N46-R46)+(O46*2))/E46</f>
        <v>0.47083333333333333</v>
      </c>
      <c r="V46" s="46">
        <v>475</v>
      </c>
      <c r="W46" s="46" t="s">
        <v>94</v>
      </c>
      <c r="X46" s="46" t="s">
        <v>82</v>
      </c>
      <c r="Y46" s="73">
        <v>1011</v>
      </c>
      <c r="Z46" s="74" t="s">
        <v>474</v>
      </c>
      <c r="AA46" s="43" t="s">
        <v>251</v>
      </c>
      <c r="AB46" s="75" t="s">
        <v>297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0.47058823529411764</v>
      </c>
      <c r="H47" s="27"/>
      <c r="I47" s="1"/>
      <c r="J47" s="48" t="s">
        <v>42</v>
      </c>
      <c r="K47" s="50">
        <f>J46/K46</f>
        <v>0.86842105263157898</v>
      </c>
      <c r="L47" s="1"/>
      <c r="M47" s="39" t="s">
        <v>43</v>
      </c>
      <c r="N47" s="51"/>
      <c r="P47" s="36" t="s">
        <v>508</v>
      </c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 t="s">
        <v>473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printOptions gridLines="1"/>
  <pageMargins left="0.25" right="0.25" top="0.75" bottom="0.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534D-C7AD-4987-B2D8-66F1A2F9BE9E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452</v>
      </c>
    </row>
    <row r="3" spans="1:28" x14ac:dyDescent="0.3">
      <c r="B3" s="1"/>
      <c r="C3" s="6">
        <v>29562</v>
      </c>
      <c r="D3" s="7" t="s">
        <v>1</v>
      </c>
      <c r="E3" s="8"/>
      <c r="F3" s="27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27"/>
      <c r="G4" s="1"/>
      <c r="J4" s="15" t="s">
        <v>230</v>
      </c>
      <c r="K4" s="16" t="s">
        <v>45</v>
      </c>
      <c r="L4" s="17"/>
      <c r="M4" s="18"/>
      <c r="N4" s="93"/>
      <c r="O4" s="93">
        <v>45</v>
      </c>
      <c r="P4" s="93"/>
      <c r="Q4" s="93">
        <v>50</v>
      </c>
      <c r="R4" s="20"/>
      <c r="S4" s="21">
        <f>SUM(N4:R4)</f>
        <v>95</v>
      </c>
      <c r="T4" s="22">
        <v>360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223</v>
      </c>
      <c r="K5" s="16" t="s">
        <v>64</v>
      </c>
      <c r="L5" s="17"/>
      <c r="M5" s="18"/>
      <c r="N5" s="93"/>
      <c r="O5" s="93">
        <v>45</v>
      </c>
      <c r="P5" s="93"/>
      <c r="Q5" s="93">
        <v>42</v>
      </c>
      <c r="R5" s="20"/>
      <c r="S5" s="21">
        <f>SUM(N5:R5)</f>
        <v>87</v>
      </c>
      <c r="T5" s="22">
        <v>360</v>
      </c>
      <c r="U5" s="1"/>
      <c r="V5" s="1"/>
      <c r="W5" s="1"/>
    </row>
    <row r="6" spans="1:28" x14ac:dyDescent="0.3">
      <c r="C6" s="23">
        <v>1257</v>
      </c>
      <c r="D6" s="7" t="s">
        <v>7</v>
      </c>
      <c r="F6" s="1" t="s">
        <v>454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F7" s="1" t="s">
        <v>453</v>
      </c>
      <c r="G7" s="1"/>
      <c r="S7" s="1"/>
      <c r="T7" s="25" t="s">
        <v>9</v>
      </c>
      <c r="U7" s="1"/>
      <c r="V7" s="26">
        <v>360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90"/>
      <c r="F13" s="27">
        <v>6</v>
      </c>
      <c r="G13" s="90"/>
      <c r="H13" s="27"/>
      <c r="I13" s="27"/>
      <c r="J13" s="27">
        <v>5</v>
      </c>
      <c r="K13" s="27">
        <v>7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(H13*3)+((F13-H13)*2)+J13</f>
        <v>17</v>
      </c>
      <c r="U13" s="40" t="str">
        <f>IFERROR(((T13+Q13+N13-R13)+(O13*2))/E13,"")</f>
        <v/>
      </c>
      <c r="V13" s="22">
        <v>360</v>
      </c>
      <c r="W13" s="22" t="s">
        <v>94</v>
      </c>
      <c r="X13" s="22" t="s">
        <v>95</v>
      </c>
      <c r="Y13" s="72">
        <v>1257</v>
      </c>
      <c r="Z13" s="41"/>
      <c r="AA13" s="1" t="s">
        <v>96</v>
      </c>
      <c r="AB13" s="28" t="s">
        <v>231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90"/>
      <c r="F14" s="27">
        <v>4</v>
      </c>
      <c r="G14" s="90"/>
      <c r="H14" s="27"/>
      <c r="I14" s="27"/>
      <c r="J14" s="27">
        <v>0</v>
      </c>
      <c r="K14" s="27">
        <v>0</v>
      </c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f t="shared" ref="T14:T19" si="1">(H14*3)+((F14-H14)*2)+J14</f>
        <v>8</v>
      </c>
      <c r="U14" s="40" t="str">
        <f t="shared" ref="U14:U24" si="2">IFERROR(((T14+Q14+N14-R14)+(O14*2))/E14,"")</f>
        <v/>
      </c>
      <c r="V14" s="22">
        <v>360</v>
      </c>
      <c r="W14" s="22" t="s">
        <v>94</v>
      </c>
      <c r="X14" s="22" t="s">
        <v>95</v>
      </c>
      <c r="Y14" s="72">
        <v>1257</v>
      </c>
      <c r="Z14" s="41"/>
      <c r="AA14" s="1" t="s">
        <v>96</v>
      </c>
      <c r="AB14" s="28" t="s">
        <v>231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90" t="s">
        <v>490</v>
      </c>
      <c r="F15" s="27"/>
      <c r="G15" s="90"/>
      <c r="H15" s="27"/>
      <c r="I15" s="27"/>
      <c r="J15" s="27"/>
      <c r="K15" s="27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si="1"/>
        <v>0</v>
      </c>
      <c r="U15" s="40" t="str">
        <f t="shared" si="2"/>
        <v/>
      </c>
      <c r="V15" s="22">
        <v>360</v>
      </c>
      <c r="W15" s="22" t="s">
        <v>94</v>
      </c>
      <c r="X15" s="22" t="s">
        <v>95</v>
      </c>
      <c r="Y15" s="72">
        <v>1257</v>
      </c>
      <c r="Z15" s="41"/>
      <c r="AA15" s="1" t="s">
        <v>96</v>
      </c>
      <c r="AB15" s="28" t="s">
        <v>231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14</v>
      </c>
      <c r="E16" s="90"/>
      <c r="F16" s="27">
        <v>5</v>
      </c>
      <c r="G16" s="90"/>
      <c r="H16" s="27"/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f t="shared" si="1"/>
        <v>10</v>
      </c>
      <c r="U16" s="40" t="str">
        <f t="shared" si="2"/>
        <v/>
      </c>
      <c r="V16" s="22">
        <v>360</v>
      </c>
      <c r="W16" s="22" t="s">
        <v>94</v>
      </c>
      <c r="X16" s="22" t="s">
        <v>95</v>
      </c>
      <c r="Y16" s="72">
        <v>1257</v>
      </c>
      <c r="Z16" s="41"/>
      <c r="AA16" s="1" t="s">
        <v>96</v>
      </c>
      <c r="AB16" s="28" t="s">
        <v>231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30</v>
      </c>
      <c r="E17" s="90"/>
      <c r="F17" s="27">
        <v>2</v>
      </c>
      <c r="G17" s="90"/>
      <c r="H17" s="27"/>
      <c r="I17" s="27"/>
      <c r="J17" s="27">
        <v>0</v>
      </c>
      <c r="K17" s="27">
        <v>0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f t="shared" si="1"/>
        <v>4</v>
      </c>
      <c r="U17" s="40" t="str">
        <f t="shared" si="2"/>
        <v/>
      </c>
      <c r="V17" s="22">
        <v>360</v>
      </c>
      <c r="W17" s="22" t="s">
        <v>94</v>
      </c>
      <c r="X17" s="22" t="s">
        <v>95</v>
      </c>
      <c r="Y17" s="72">
        <v>1257</v>
      </c>
      <c r="Z17" s="41"/>
      <c r="AA17" s="1" t="s">
        <v>96</v>
      </c>
      <c r="AB17" s="28" t="s">
        <v>231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44</v>
      </c>
      <c r="E18" s="90" t="s">
        <v>490</v>
      </c>
      <c r="F18" s="27"/>
      <c r="G18" s="90"/>
      <c r="H18" s="27"/>
      <c r="I18" s="27"/>
      <c r="J18" s="27"/>
      <c r="K18" s="27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1"/>
        <v>0</v>
      </c>
      <c r="U18" s="40" t="str">
        <f t="shared" si="2"/>
        <v/>
      </c>
      <c r="V18" s="22">
        <v>360</v>
      </c>
      <c r="W18" s="22" t="s">
        <v>94</v>
      </c>
      <c r="X18" s="22" t="s">
        <v>95</v>
      </c>
      <c r="Y18" s="72">
        <v>1257</v>
      </c>
      <c r="Z18" s="41"/>
      <c r="AA18" s="1" t="s">
        <v>96</v>
      </c>
      <c r="AB18" s="28" t="s">
        <v>231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50</v>
      </c>
      <c r="E19" s="90"/>
      <c r="F19" s="27">
        <v>2</v>
      </c>
      <c r="G19" s="90"/>
      <c r="H19" s="27"/>
      <c r="I19" s="27"/>
      <c r="J19" s="27">
        <v>0</v>
      </c>
      <c r="K19" s="27">
        <v>0</v>
      </c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f t="shared" si="1"/>
        <v>4</v>
      </c>
      <c r="U19" s="40" t="str">
        <f t="shared" si="2"/>
        <v/>
      </c>
      <c r="V19" s="22">
        <v>360</v>
      </c>
      <c r="W19" s="22" t="s">
        <v>94</v>
      </c>
      <c r="X19" s="22" t="s">
        <v>95</v>
      </c>
      <c r="Y19" s="72">
        <v>1257</v>
      </c>
      <c r="Z19" s="41"/>
      <c r="AA19" s="1" t="s">
        <v>96</v>
      </c>
      <c r="AB19" s="28" t="s">
        <v>231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20</v>
      </c>
      <c r="E20" s="90" t="s">
        <v>490</v>
      </c>
      <c r="F20" s="27"/>
      <c r="G20" s="90"/>
      <c r="H20" s="27"/>
      <c r="I20" s="27"/>
      <c r="J20" s="27"/>
      <c r="K20" s="27"/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f>(H20*3)+((F20-H20)*2)+J20</f>
        <v>0</v>
      </c>
      <c r="U20" s="40" t="str">
        <f t="shared" si="2"/>
        <v/>
      </c>
      <c r="V20" s="22">
        <v>360</v>
      </c>
      <c r="W20" s="22" t="s">
        <v>94</v>
      </c>
      <c r="X20" s="22" t="s">
        <v>95</v>
      </c>
      <c r="Y20" s="72">
        <v>1257</v>
      </c>
      <c r="Z20" s="41"/>
      <c r="AA20" s="1" t="s">
        <v>96</v>
      </c>
      <c r="AB20" s="28" t="s">
        <v>231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24</v>
      </c>
      <c r="E21" s="90"/>
      <c r="F21" s="27">
        <v>4</v>
      </c>
      <c r="G21" s="90"/>
      <c r="H21" s="27"/>
      <c r="I21" s="27"/>
      <c r="J21" s="27">
        <v>0</v>
      </c>
      <c r="K21" s="27">
        <v>0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f>(H21*3)+((F21-H21)*2)+J21</f>
        <v>8</v>
      </c>
      <c r="U21" s="40" t="str">
        <f t="shared" si="2"/>
        <v/>
      </c>
      <c r="V21" s="22">
        <v>360</v>
      </c>
      <c r="W21" s="22" t="s">
        <v>94</v>
      </c>
      <c r="X21" s="22" t="s">
        <v>95</v>
      </c>
      <c r="Y21" s="72">
        <v>1257</v>
      </c>
      <c r="Z21" s="41"/>
      <c r="AA21" s="1" t="s">
        <v>96</v>
      </c>
      <c r="AB21" s="28" t="s">
        <v>231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40</v>
      </c>
      <c r="E22" s="90"/>
      <c r="F22" s="27">
        <v>5</v>
      </c>
      <c r="G22" s="90"/>
      <c r="H22" s="27"/>
      <c r="I22" s="27"/>
      <c r="J22" s="27">
        <v>11</v>
      </c>
      <c r="K22" s="27">
        <v>12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f>(H22*3)+((F22-H22)*2)+J22</f>
        <v>21</v>
      </c>
      <c r="U22" s="40" t="str">
        <f t="shared" si="2"/>
        <v/>
      </c>
      <c r="V22" s="22">
        <v>360</v>
      </c>
      <c r="W22" s="22" t="s">
        <v>94</v>
      </c>
      <c r="X22" s="22" t="s">
        <v>95</v>
      </c>
      <c r="Y22" s="72">
        <v>1257</v>
      </c>
      <c r="Z22" s="41"/>
      <c r="AA22" s="1" t="s">
        <v>96</v>
      </c>
      <c r="AB22" s="28" t="s">
        <v>231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22</v>
      </c>
      <c r="E23" s="90"/>
      <c r="F23" s="27">
        <v>5</v>
      </c>
      <c r="G23" s="90"/>
      <c r="H23" s="27"/>
      <c r="I23" s="27"/>
      <c r="J23" s="27">
        <v>11</v>
      </c>
      <c r="K23" s="27">
        <v>15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f>(H23*3)+((F23-H23)*2)+J23</f>
        <v>21</v>
      </c>
      <c r="U23" s="40" t="str">
        <f t="shared" si="2"/>
        <v/>
      </c>
      <c r="V23" s="22">
        <v>360</v>
      </c>
      <c r="W23" s="22" t="s">
        <v>94</v>
      </c>
      <c r="X23" s="22" t="s">
        <v>95</v>
      </c>
      <c r="Y23" s="72">
        <v>1257</v>
      </c>
      <c r="Z23" s="41"/>
      <c r="AA23" s="1" t="s">
        <v>96</v>
      </c>
      <c r="AB23" s="28" t="s">
        <v>231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42</v>
      </c>
      <c r="E24" s="90"/>
      <c r="F24" s="27">
        <v>1</v>
      </c>
      <c r="G24" s="90"/>
      <c r="H24" s="27"/>
      <c r="I24" s="27"/>
      <c r="J24" s="27">
        <v>0</v>
      </c>
      <c r="K24" s="27">
        <v>0</v>
      </c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f>(H24*3)+((F24-H24)*2)+J24</f>
        <v>2</v>
      </c>
      <c r="U24" s="40" t="str">
        <f t="shared" si="2"/>
        <v/>
      </c>
      <c r="V24" s="22">
        <v>360</v>
      </c>
      <c r="W24" s="22" t="s">
        <v>94</v>
      </c>
      <c r="X24" s="22" t="s">
        <v>95</v>
      </c>
      <c r="Y24" s="72">
        <v>1257</v>
      </c>
      <c r="Z24" s="41"/>
      <c r="AA24" s="1" t="s">
        <v>96</v>
      </c>
      <c r="AB24" s="28" t="s">
        <v>231</v>
      </c>
    </row>
    <row r="25" spans="1:28" x14ac:dyDescent="0.3">
      <c r="A25" s="1" t="s">
        <v>63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360</v>
      </c>
      <c r="W25" s="22" t="s">
        <v>94</v>
      </c>
      <c r="X25" s="22" t="s">
        <v>95</v>
      </c>
      <c r="Y25" s="72">
        <v>1257</v>
      </c>
      <c r="Z25" s="41"/>
      <c r="AA25" s="1" t="s">
        <v>96</v>
      </c>
      <c r="AB25" s="28" t="s">
        <v>231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34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27</v>
      </c>
      <c r="K26" s="44">
        <f t="shared" si="4"/>
        <v>34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95</v>
      </c>
      <c r="U26" s="45">
        <f>((T26+Q26+N26-R26)+(O26*2))/E26</f>
        <v>0.39583333333333331</v>
      </c>
      <c r="V26" s="46">
        <v>360</v>
      </c>
      <c r="W26" s="46" t="s">
        <v>94</v>
      </c>
      <c r="X26" s="46" t="s">
        <v>95</v>
      </c>
      <c r="Y26" s="73">
        <v>1257</v>
      </c>
      <c r="Z26" s="47"/>
      <c r="AA26" s="43" t="s">
        <v>96</v>
      </c>
      <c r="AB26" s="75" t="s">
        <v>231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0.79411764705882348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88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343</v>
      </c>
      <c r="D35" s="38">
        <v>7</v>
      </c>
      <c r="E35" s="90" t="s">
        <v>490</v>
      </c>
      <c r="F35" s="27"/>
      <c r="G35" s="90"/>
      <c r="H35" s="27"/>
      <c r="I35" s="27"/>
      <c r="J35" s="27"/>
      <c r="K35" s="27"/>
      <c r="L35" s="90"/>
      <c r="M35" s="90"/>
      <c r="N35" s="27">
        <f t="shared" ref="N35:N41" si="5">SUM(L35:M35)</f>
        <v>0</v>
      </c>
      <c r="O35" s="91"/>
      <c r="P35" s="91"/>
      <c r="Q35" s="91"/>
      <c r="R35" s="91"/>
      <c r="S35" s="91"/>
      <c r="T35" s="27">
        <f t="shared" ref="T35:T47" si="6">+(F35*2)+J35</f>
        <v>0</v>
      </c>
      <c r="U35" s="40" t="str">
        <f t="shared" ref="U35:U46" si="7">IFERROR(((T35+Q35+N35-R35)+(O35*2))/E35,"")</f>
        <v/>
      </c>
      <c r="V35" s="22">
        <v>360</v>
      </c>
      <c r="W35" s="22" t="s">
        <v>81</v>
      </c>
      <c r="X35" s="22" t="s">
        <v>82</v>
      </c>
      <c r="Y35" s="72">
        <v>1257</v>
      </c>
      <c r="Z35" s="41"/>
      <c r="AA35" s="1" t="s">
        <v>232</v>
      </c>
      <c r="AB35" s="28" t="s">
        <v>228</v>
      </c>
    </row>
    <row r="36" spans="1:28" x14ac:dyDescent="0.3">
      <c r="A36" s="1" t="s">
        <v>46</v>
      </c>
      <c r="B36" s="1" t="s">
        <v>63</v>
      </c>
      <c r="C36" s="27" t="s">
        <v>423</v>
      </c>
      <c r="D36" s="38">
        <v>6</v>
      </c>
      <c r="E36" s="90"/>
      <c r="F36" s="27">
        <v>4</v>
      </c>
      <c r="G36" s="90"/>
      <c r="H36" s="27"/>
      <c r="I36" s="27"/>
      <c r="J36" s="27">
        <v>5</v>
      </c>
      <c r="K36" s="27">
        <v>7</v>
      </c>
      <c r="L36" s="90"/>
      <c r="M36" s="90"/>
      <c r="N36" s="27">
        <f t="shared" si="5"/>
        <v>0</v>
      </c>
      <c r="O36" s="91"/>
      <c r="P36" s="91"/>
      <c r="Q36" s="91"/>
      <c r="R36" s="91"/>
      <c r="S36" s="91"/>
      <c r="T36" s="27">
        <f t="shared" si="6"/>
        <v>13</v>
      </c>
      <c r="U36" s="40" t="str">
        <f t="shared" si="7"/>
        <v/>
      </c>
      <c r="V36" s="22">
        <v>360</v>
      </c>
      <c r="W36" s="22" t="s">
        <v>81</v>
      </c>
      <c r="X36" s="22" t="s">
        <v>82</v>
      </c>
      <c r="Y36" s="72">
        <v>1257</v>
      </c>
      <c r="Z36" s="41"/>
      <c r="AA36" s="1" t="s">
        <v>232</v>
      </c>
      <c r="AB36" s="28" t="s">
        <v>228</v>
      </c>
    </row>
    <row r="37" spans="1:28" x14ac:dyDescent="0.3">
      <c r="A37" s="1" t="s">
        <v>46</v>
      </c>
      <c r="B37" s="1" t="s">
        <v>63</v>
      </c>
      <c r="C37" s="27" t="s">
        <v>422</v>
      </c>
      <c r="D37" s="38">
        <v>22</v>
      </c>
      <c r="E37" s="90" t="s">
        <v>490</v>
      </c>
      <c r="F37" s="27"/>
      <c r="G37" s="90"/>
      <c r="H37" s="27"/>
      <c r="I37" s="27"/>
      <c r="J37" s="27"/>
      <c r="K37" s="27"/>
      <c r="L37" s="90"/>
      <c r="M37" s="90"/>
      <c r="N37" s="27"/>
      <c r="O37" s="91"/>
      <c r="P37" s="91"/>
      <c r="Q37" s="91"/>
      <c r="R37" s="91"/>
      <c r="S37" s="91"/>
      <c r="T37" s="27"/>
      <c r="U37" s="40"/>
      <c r="V37" s="22">
        <v>360</v>
      </c>
      <c r="W37" s="22" t="s">
        <v>81</v>
      </c>
      <c r="X37" s="22" t="s">
        <v>82</v>
      </c>
      <c r="Y37" s="72">
        <v>1257</v>
      </c>
      <c r="Z37" s="41"/>
      <c r="AA37" s="1" t="s">
        <v>232</v>
      </c>
      <c r="AB37" s="28" t="s">
        <v>228</v>
      </c>
    </row>
    <row r="38" spans="1:28" x14ac:dyDescent="0.3">
      <c r="A38" s="1" t="s">
        <v>46</v>
      </c>
      <c r="B38" s="1" t="s">
        <v>63</v>
      </c>
      <c r="C38" s="27" t="s">
        <v>344</v>
      </c>
      <c r="D38" s="38">
        <v>50</v>
      </c>
      <c r="E38" s="90"/>
      <c r="F38" s="27">
        <v>1</v>
      </c>
      <c r="G38" s="90"/>
      <c r="H38" s="27"/>
      <c r="I38" s="27"/>
      <c r="J38" s="27">
        <v>4</v>
      </c>
      <c r="K38" s="27">
        <v>4</v>
      </c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27">
        <f t="shared" si="6"/>
        <v>6</v>
      </c>
      <c r="U38" s="40" t="str">
        <f t="shared" si="7"/>
        <v/>
      </c>
      <c r="V38" s="22">
        <v>360</v>
      </c>
      <c r="W38" s="22" t="s">
        <v>81</v>
      </c>
      <c r="X38" s="22" t="s">
        <v>82</v>
      </c>
      <c r="Y38" s="72">
        <v>1257</v>
      </c>
      <c r="Z38" s="41"/>
      <c r="AA38" s="1" t="s">
        <v>232</v>
      </c>
      <c r="AB38" s="28" t="s">
        <v>228</v>
      </c>
    </row>
    <row r="39" spans="1:28" x14ac:dyDescent="0.3">
      <c r="A39" s="1" t="s">
        <v>46</v>
      </c>
      <c r="B39" s="1" t="s">
        <v>63</v>
      </c>
      <c r="C39" s="27" t="s">
        <v>345</v>
      </c>
      <c r="D39" s="38">
        <v>1</v>
      </c>
      <c r="E39" s="90"/>
      <c r="F39" s="27">
        <v>3</v>
      </c>
      <c r="G39" s="90"/>
      <c r="H39" s="27"/>
      <c r="I39" s="27"/>
      <c r="J39" s="27">
        <v>2</v>
      </c>
      <c r="K39" s="27">
        <v>4</v>
      </c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f t="shared" si="6"/>
        <v>8</v>
      </c>
      <c r="U39" s="40" t="str">
        <f t="shared" si="7"/>
        <v/>
      </c>
      <c r="V39" s="22">
        <v>360</v>
      </c>
      <c r="W39" s="22" t="s">
        <v>81</v>
      </c>
      <c r="X39" s="22" t="s">
        <v>82</v>
      </c>
      <c r="Y39" s="72">
        <v>1257</v>
      </c>
      <c r="Z39" s="41"/>
      <c r="AA39" s="1" t="s">
        <v>232</v>
      </c>
      <c r="AB39" s="28" t="s">
        <v>228</v>
      </c>
    </row>
    <row r="40" spans="1:28" x14ac:dyDescent="0.3">
      <c r="A40" s="1" t="s">
        <v>46</v>
      </c>
      <c r="B40" s="1" t="s">
        <v>63</v>
      </c>
      <c r="C40" s="27" t="s">
        <v>347</v>
      </c>
      <c r="D40" s="38">
        <v>12</v>
      </c>
      <c r="E40" s="90"/>
      <c r="F40" s="27">
        <v>8</v>
      </c>
      <c r="G40" s="90"/>
      <c r="H40" s="27"/>
      <c r="I40" s="27"/>
      <c r="J40" s="27">
        <v>5</v>
      </c>
      <c r="K40" s="27">
        <v>8</v>
      </c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27">
        <f t="shared" si="6"/>
        <v>21</v>
      </c>
      <c r="U40" s="40" t="str">
        <f t="shared" si="7"/>
        <v/>
      </c>
      <c r="V40" s="22">
        <v>360</v>
      </c>
      <c r="W40" s="22" t="s">
        <v>81</v>
      </c>
      <c r="X40" s="22" t="s">
        <v>82</v>
      </c>
      <c r="Y40" s="72">
        <v>1257</v>
      </c>
      <c r="Z40" s="41"/>
      <c r="AA40" s="1" t="s">
        <v>232</v>
      </c>
      <c r="AB40" s="28" t="s">
        <v>228</v>
      </c>
    </row>
    <row r="41" spans="1:28" x14ac:dyDescent="0.3">
      <c r="A41" s="1" t="s">
        <v>46</v>
      </c>
      <c r="B41" s="1" t="s">
        <v>63</v>
      </c>
      <c r="C41" s="27" t="s">
        <v>348</v>
      </c>
      <c r="D41" s="38">
        <v>33</v>
      </c>
      <c r="E41" s="90"/>
      <c r="F41" s="27">
        <v>5</v>
      </c>
      <c r="G41" s="90"/>
      <c r="H41" s="27"/>
      <c r="I41" s="27"/>
      <c r="J41" s="27">
        <v>1</v>
      </c>
      <c r="K41" s="27">
        <v>1</v>
      </c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27">
        <f t="shared" si="6"/>
        <v>11</v>
      </c>
      <c r="U41" s="40" t="str">
        <f t="shared" si="7"/>
        <v/>
      </c>
      <c r="V41" s="22">
        <v>360</v>
      </c>
      <c r="W41" s="22" t="s">
        <v>81</v>
      </c>
      <c r="X41" s="22" t="s">
        <v>82</v>
      </c>
      <c r="Y41" s="72">
        <v>1257</v>
      </c>
      <c r="Z41" s="41"/>
      <c r="AA41" s="1" t="s">
        <v>232</v>
      </c>
      <c r="AB41" s="28" t="s">
        <v>228</v>
      </c>
    </row>
    <row r="42" spans="1:28" x14ac:dyDescent="0.3">
      <c r="A42" s="1" t="s">
        <v>46</v>
      </c>
      <c r="B42" s="1" t="s">
        <v>63</v>
      </c>
      <c r="C42" s="27" t="s">
        <v>349</v>
      </c>
      <c r="D42" s="38">
        <v>11</v>
      </c>
      <c r="E42" s="90"/>
      <c r="F42" s="27">
        <v>2</v>
      </c>
      <c r="G42" s="90"/>
      <c r="H42" s="27">
        <v>1</v>
      </c>
      <c r="I42" s="27"/>
      <c r="J42" s="27">
        <v>0</v>
      </c>
      <c r="K42" s="27">
        <v>0</v>
      </c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v>7</v>
      </c>
      <c r="U42" s="40" t="str">
        <f t="shared" si="7"/>
        <v/>
      </c>
      <c r="V42" s="22">
        <v>360</v>
      </c>
      <c r="W42" s="22" t="s">
        <v>81</v>
      </c>
      <c r="X42" s="22" t="s">
        <v>82</v>
      </c>
      <c r="Y42" s="72">
        <v>1257</v>
      </c>
      <c r="Z42" s="41"/>
      <c r="AA42" s="1" t="s">
        <v>232</v>
      </c>
      <c r="AB42" s="28" t="s">
        <v>228</v>
      </c>
    </row>
    <row r="43" spans="1:28" x14ac:dyDescent="0.3">
      <c r="A43" s="1" t="s">
        <v>46</v>
      </c>
      <c r="B43" s="1" t="s">
        <v>63</v>
      </c>
      <c r="C43" s="27" t="s">
        <v>350</v>
      </c>
      <c r="D43" s="38">
        <v>44</v>
      </c>
      <c r="E43" s="90"/>
      <c r="F43" s="27">
        <v>8</v>
      </c>
      <c r="G43" s="90"/>
      <c r="H43" s="27"/>
      <c r="I43" s="27"/>
      <c r="J43" s="27">
        <v>0</v>
      </c>
      <c r="K43" s="27">
        <v>0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6"/>
        <v>16</v>
      </c>
      <c r="U43" s="40" t="str">
        <f t="shared" si="7"/>
        <v/>
      </c>
      <c r="V43" s="22">
        <v>360</v>
      </c>
      <c r="W43" s="22" t="s">
        <v>81</v>
      </c>
      <c r="X43" s="22" t="s">
        <v>82</v>
      </c>
      <c r="Y43" s="72">
        <v>1257</v>
      </c>
      <c r="Z43" s="41"/>
      <c r="AA43" s="1" t="s">
        <v>232</v>
      </c>
      <c r="AB43" s="28" t="s">
        <v>228</v>
      </c>
    </row>
    <row r="44" spans="1:28" x14ac:dyDescent="0.3">
      <c r="A44" s="1" t="s">
        <v>46</v>
      </c>
      <c r="B44" s="1" t="s">
        <v>63</v>
      </c>
      <c r="C44" s="27" t="s">
        <v>492</v>
      </c>
      <c r="D44" s="38">
        <v>2</v>
      </c>
      <c r="E44" s="90" t="s">
        <v>490</v>
      </c>
      <c r="F44" s="27"/>
      <c r="G44" s="90"/>
      <c r="H44" s="27"/>
      <c r="I44" s="27"/>
      <c r="J44" s="27"/>
      <c r="K44" s="27"/>
      <c r="L44" s="90"/>
      <c r="M44" s="90"/>
      <c r="N44" s="27"/>
      <c r="O44" s="91"/>
      <c r="P44" s="91"/>
      <c r="Q44" s="91"/>
      <c r="R44" s="91"/>
      <c r="S44" s="91"/>
      <c r="T44" s="27"/>
      <c r="U44" s="40" t="str">
        <f t="shared" si="7"/>
        <v/>
      </c>
      <c r="V44" s="22">
        <v>360</v>
      </c>
      <c r="W44" s="22" t="s">
        <v>81</v>
      </c>
      <c r="X44" s="22" t="s">
        <v>82</v>
      </c>
      <c r="Y44" s="72">
        <v>1257</v>
      </c>
      <c r="Z44" s="41"/>
      <c r="AA44" s="1" t="s">
        <v>232</v>
      </c>
      <c r="AB44" s="28" t="s">
        <v>228</v>
      </c>
    </row>
    <row r="45" spans="1:28" x14ac:dyDescent="0.3">
      <c r="A45" s="1" t="s">
        <v>46</v>
      </c>
      <c r="B45" s="1" t="s">
        <v>63</v>
      </c>
      <c r="C45" s="27" t="s">
        <v>493</v>
      </c>
      <c r="D45" s="38">
        <v>25</v>
      </c>
      <c r="E45" s="90" t="s">
        <v>490</v>
      </c>
      <c r="F45" s="27"/>
      <c r="G45" s="90"/>
      <c r="H45" s="27"/>
      <c r="I45" s="27"/>
      <c r="J45" s="27"/>
      <c r="K45" s="27"/>
      <c r="L45" s="90"/>
      <c r="M45" s="90"/>
      <c r="N45" s="27"/>
      <c r="O45" s="91"/>
      <c r="P45" s="91"/>
      <c r="Q45" s="91"/>
      <c r="R45" s="91"/>
      <c r="S45" s="91"/>
      <c r="T45" s="27"/>
      <c r="U45" s="40" t="str">
        <f t="shared" si="7"/>
        <v/>
      </c>
      <c r="V45" s="22">
        <v>360</v>
      </c>
      <c r="W45" s="22" t="s">
        <v>81</v>
      </c>
      <c r="X45" s="22" t="s">
        <v>82</v>
      </c>
      <c r="Y45" s="72">
        <v>1257</v>
      </c>
      <c r="Z45" s="41"/>
      <c r="AA45" s="1" t="s">
        <v>232</v>
      </c>
      <c r="AB45" s="28" t="s">
        <v>228</v>
      </c>
    </row>
    <row r="46" spans="1:28" x14ac:dyDescent="0.3">
      <c r="A46" s="1" t="s">
        <v>46</v>
      </c>
      <c r="B46" s="1" t="s">
        <v>63</v>
      </c>
      <c r="C46" s="27" t="s">
        <v>351</v>
      </c>
      <c r="D46" s="38">
        <v>10</v>
      </c>
      <c r="E46" s="90"/>
      <c r="F46" s="27"/>
      <c r="G46" s="90"/>
      <c r="H46" s="27"/>
      <c r="I46" s="27"/>
      <c r="J46" s="27"/>
      <c r="K46" s="27"/>
      <c r="L46" s="90"/>
      <c r="M46" s="90"/>
      <c r="N46" s="27">
        <f>SUM(L46:M46)</f>
        <v>0</v>
      </c>
      <c r="O46" s="91"/>
      <c r="P46" s="91"/>
      <c r="Q46" s="91"/>
      <c r="R46" s="91"/>
      <c r="S46" s="91"/>
      <c r="T46" s="27">
        <f t="shared" si="6"/>
        <v>0</v>
      </c>
      <c r="U46" s="40" t="str">
        <f t="shared" si="7"/>
        <v/>
      </c>
      <c r="V46" s="22">
        <v>360</v>
      </c>
      <c r="W46" s="22" t="s">
        <v>81</v>
      </c>
      <c r="X46" s="22" t="s">
        <v>82</v>
      </c>
      <c r="Y46" s="72">
        <v>1257</v>
      </c>
      <c r="Z46" s="41"/>
      <c r="AA46" s="1" t="s">
        <v>232</v>
      </c>
      <c r="AB46" s="28" t="s">
        <v>228</v>
      </c>
    </row>
    <row r="47" spans="1:28" x14ac:dyDescent="0.3">
      <c r="A47" s="1" t="s">
        <v>46</v>
      </c>
      <c r="B47" s="1" t="s">
        <v>63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55">
        <v>5</v>
      </c>
      <c r="K47" s="55">
        <v>6</v>
      </c>
      <c r="L47" s="42"/>
      <c r="M47" s="42"/>
      <c r="N47" s="27"/>
      <c r="O47" s="42"/>
      <c r="P47" s="42"/>
      <c r="Q47" s="42"/>
      <c r="R47" s="42"/>
      <c r="S47" s="42"/>
      <c r="T47" s="27">
        <f t="shared" si="6"/>
        <v>5</v>
      </c>
      <c r="U47" s="40" t="str">
        <f t="shared" ref="U47" si="8">_xlfn.IFNA("",((T47+Q47+N47-R47)+(O47*2))/E47)</f>
        <v/>
      </c>
      <c r="V47" s="22">
        <v>360</v>
      </c>
      <c r="W47" s="22" t="s">
        <v>81</v>
      </c>
      <c r="X47" s="22" t="s">
        <v>82</v>
      </c>
      <c r="Y47" s="72">
        <v>1257</v>
      </c>
      <c r="Z47" s="41"/>
      <c r="AA47" s="1" t="s">
        <v>232</v>
      </c>
      <c r="AB47" s="28" t="s">
        <v>228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31</v>
      </c>
      <c r="G48" s="44">
        <f t="shared" si="9"/>
        <v>0</v>
      </c>
      <c r="H48" s="44">
        <f t="shared" si="9"/>
        <v>1</v>
      </c>
      <c r="I48" s="44">
        <f t="shared" si="9"/>
        <v>0</v>
      </c>
      <c r="J48" s="44">
        <f t="shared" si="9"/>
        <v>22</v>
      </c>
      <c r="K48" s="44">
        <f t="shared" si="9"/>
        <v>30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0</v>
      </c>
      <c r="P48" s="44">
        <f t="shared" si="9"/>
        <v>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87</v>
      </c>
      <c r="U48" s="45">
        <f>((T48+Q48+N48-R48)+(O48*2))/E48</f>
        <v>0.36249999999999999</v>
      </c>
      <c r="V48" s="46">
        <v>360</v>
      </c>
      <c r="W48" s="46" t="s">
        <v>81</v>
      </c>
      <c r="X48" s="46" t="s">
        <v>82</v>
      </c>
      <c r="Y48" s="73">
        <v>1257</v>
      </c>
      <c r="Z48" s="47"/>
      <c r="AA48" s="43" t="s">
        <v>232</v>
      </c>
      <c r="AB48" s="75" t="s">
        <v>228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0.73333333333333328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A91D9-CE74-412E-8BA8-E813A5B9B0FC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5" t="s">
        <v>482</v>
      </c>
    </row>
    <row r="4" spans="1:28" x14ac:dyDescent="0.3">
      <c r="B4" s="1"/>
      <c r="C4" s="6" t="s">
        <v>242</v>
      </c>
      <c r="D4" s="7" t="s">
        <v>5</v>
      </c>
      <c r="E4" s="8"/>
      <c r="F4" s="5"/>
      <c r="G4" s="1"/>
      <c r="J4" s="15" t="s">
        <v>298</v>
      </c>
      <c r="K4" s="16" t="str">
        <f>+C11</f>
        <v>Nebraska Wranglers</v>
      </c>
      <c r="L4" s="17"/>
      <c r="M4" s="18"/>
      <c r="N4" s="19">
        <v>22</v>
      </c>
      <c r="O4" s="19">
        <v>22</v>
      </c>
      <c r="P4" s="19">
        <v>28</v>
      </c>
      <c r="Q4" s="19">
        <v>18</v>
      </c>
      <c r="R4" s="20"/>
      <c r="S4" s="21">
        <f>SUM(N4:R4)</f>
        <v>90</v>
      </c>
      <c r="T4" s="22">
        <v>477</v>
      </c>
    </row>
    <row r="5" spans="1:28" x14ac:dyDescent="0.3">
      <c r="B5" s="1"/>
      <c r="C5" s="6" t="s">
        <v>260</v>
      </c>
      <c r="D5" s="7" t="s">
        <v>6</v>
      </c>
      <c r="E5" s="1"/>
      <c r="F5" s="1"/>
      <c r="G5" s="1"/>
      <c r="J5" s="15" t="s">
        <v>299</v>
      </c>
      <c r="K5" s="16" t="str">
        <f>+C33</f>
        <v>New Orleans Pride</v>
      </c>
      <c r="L5" s="17"/>
      <c r="M5" s="18"/>
      <c r="N5" s="19">
        <v>21</v>
      </c>
      <c r="O5" s="19">
        <v>21</v>
      </c>
      <c r="P5" s="19">
        <v>16</v>
      </c>
      <c r="Q5" s="19">
        <v>26</v>
      </c>
      <c r="R5" s="20"/>
      <c r="S5" s="21">
        <f>SUM(N5:R5)</f>
        <v>84</v>
      </c>
      <c r="T5" s="22">
        <v>477</v>
      </c>
      <c r="U5" s="1"/>
      <c r="V5" s="1"/>
      <c r="W5" s="1"/>
    </row>
    <row r="6" spans="1:28" x14ac:dyDescent="0.3">
      <c r="C6" s="63">
        <v>840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484</v>
      </c>
      <c r="D7" s="7" t="s">
        <v>8</v>
      </c>
      <c r="G7" s="1"/>
      <c r="S7" s="1"/>
      <c r="T7" s="25" t="s">
        <v>9</v>
      </c>
      <c r="U7" s="1"/>
      <c r="V7" s="26">
        <v>477</v>
      </c>
      <c r="W7" s="1"/>
    </row>
    <row r="8" spans="1:28" x14ac:dyDescent="0.3">
      <c r="B8" s="1"/>
      <c r="C8" s="24" t="s">
        <v>485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8.4722222222222213E-2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30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27">
        <v>17</v>
      </c>
      <c r="F13" s="27">
        <v>7</v>
      </c>
      <c r="G13" s="27">
        <v>9</v>
      </c>
      <c r="H13" s="27"/>
      <c r="I13" s="27"/>
      <c r="J13" s="27">
        <v>3</v>
      </c>
      <c r="K13" s="27">
        <v>4</v>
      </c>
      <c r="L13" s="90"/>
      <c r="M13" s="27">
        <v>5</v>
      </c>
      <c r="N13" s="27">
        <f>SUM(L13:M13)</f>
        <v>5</v>
      </c>
      <c r="O13" s="27">
        <v>1</v>
      </c>
      <c r="P13" s="39">
        <v>4</v>
      </c>
      <c r="Q13" s="90"/>
      <c r="R13" s="90"/>
      <c r="S13" s="90"/>
      <c r="T13" s="27">
        <f>(H13*3)+((F13-H13)*2)+J13</f>
        <v>17</v>
      </c>
      <c r="U13" s="40">
        <f>IFERROR(((T13+Q13+N13-R13)+(O13*2))/E13,"")</f>
        <v>1.411764705882353</v>
      </c>
      <c r="V13" s="22">
        <v>477</v>
      </c>
      <c r="W13" s="22" t="s">
        <v>81</v>
      </c>
      <c r="X13" s="22" t="s">
        <v>95</v>
      </c>
      <c r="Y13" s="72">
        <v>840</v>
      </c>
      <c r="Z13" s="41"/>
      <c r="AA13" s="1" t="s">
        <v>96</v>
      </c>
      <c r="AB13" s="28" t="s">
        <v>300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32</v>
      </c>
      <c r="F14" s="27">
        <v>1</v>
      </c>
      <c r="G14" s="27">
        <v>7</v>
      </c>
      <c r="H14" s="27"/>
      <c r="I14" s="27"/>
      <c r="J14" s="27">
        <v>2</v>
      </c>
      <c r="K14" s="27">
        <v>3</v>
      </c>
      <c r="L14" s="90"/>
      <c r="M14" s="27">
        <v>4</v>
      </c>
      <c r="N14" s="27">
        <f t="shared" ref="N14:N18" si="0">SUM(L14:M14)</f>
        <v>4</v>
      </c>
      <c r="O14" s="39">
        <v>1</v>
      </c>
      <c r="P14" s="39">
        <v>3</v>
      </c>
      <c r="Q14" s="91"/>
      <c r="R14" s="91"/>
      <c r="S14" s="91"/>
      <c r="T14" s="39">
        <f t="shared" ref="T14:T18" si="1">(H14*3)+((F14-H14)*2)+J14</f>
        <v>4</v>
      </c>
      <c r="U14" s="40">
        <f t="shared" ref="U14:U23" si="2">IFERROR(((T14+Q14+N14-R14)+(O14*2))/E14,"")</f>
        <v>0.3125</v>
      </c>
      <c r="V14" s="22">
        <v>477</v>
      </c>
      <c r="W14" s="22" t="s">
        <v>81</v>
      </c>
      <c r="X14" s="22" t="s">
        <v>95</v>
      </c>
      <c r="Y14" s="72">
        <v>840</v>
      </c>
      <c r="Z14" s="41"/>
      <c r="AA14" s="1" t="s">
        <v>96</v>
      </c>
      <c r="AB14" s="28" t="s">
        <v>300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27">
        <v>19</v>
      </c>
      <c r="F15" s="27">
        <v>3</v>
      </c>
      <c r="G15" s="27">
        <v>6</v>
      </c>
      <c r="H15" s="27"/>
      <c r="I15" s="27"/>
      <c r="J15" s="27">
        <v>1</v>
      </c>
      <c r="K15" s="27">
        <v>2</v>
      </c>
      <c r="L15" s="90"/>
      <c r="M15" s="27">
        <v>1</v>
      </c>
      <c r="N15" s="27">
        <f t="shared" si="0"/>
        <v>1</v>
      </c>
      <c r="O15" s="39">
        <v>2</v>
      </c>
      <c r="P15" s="39">
        <v>0</v>
      </c>
      <c r="Q15" s="91"/>
      <c r="R15" s="91"/>
      <c r="S15" s="91"/>
      <c r="T15" s="39">
        <f t="shared" si="1"/>
        <v>7</v>
      </c>
      <c r="U15" s="40">
        <f t="shared" si="2"/>
        <v>0.63157894736842102</v>
      </c>
      <c r="V15" s="22">
        <v>477</v>
      </c>
      <c r="W15" s="22" t="s">
        <v>81</v>
      </c>
      <c r="X15" s="22" t="s">
        <v>95</v>
      </c>
      <c r="Y15" s="72">
        <v>840</v>
      </c>
      <c r="Z15" s="41"/>
      <c r="AA15" s="1" t="s">
        <v>96</v>
      </c>
      <c r="AB15" s="28" t="s">
        <v>300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14</v>
      </c>
      <c r="E16" s="27">
        <v>16</v>
      </c>
      <c r="F16" s="27">
        <v>3</v>
      </c>
      <c r="G16" s="27">
        <v>5</v>
      </c>
      <c r="H16" s="27"/>
      <c r="I16" s="27"/>
      <c r="J16" s="27">
        <v>4</v>
      </c>
      <c r="K16" s="27">
        <v>4</v>
      </c>
      <c r="L16" s="90"/>
      <c r="M16" s="27">
        <v>3</v>
      </c>
      <c r="N16" s="27">
        <f t="shared" si="0"/>
        <v>3</v>
      </c>
      <c r="O16" s="39">
        <v>1</v>
      </c>
      <c r="P16" s="39">
        <v>0</v>
      </c>
      <c r="Q16" s="91"/>
      <c r="R16" s="91"/>
      <c r="S16" s="91"/>
      <c r="T16" s="39">
        <f t="shared" si="1"/>
        <v>10</v>
      </c>
      <c r="U16" s="40">
        <f t="shared" si="2"/>
        <v>0.9375</v>
      </c>
      <c r="V16" s="22">
        <v>477</v>
      </c>
      <c r="W16" s="22" t="s">
        <v>81</v>
      </c>
      <c r="X16" s="22" t="s">
        <v>95</v>
      </c>
      <c r="Y16" s="72">
        <v>840</v>
      </c>
      <c r="Z16" s="41"/>
      <c r="AA16" s="1" t="s">
        <v>96</v>
      </c>
      <c r="AB16" s="28" t="s">
        <v>300</v>
      </c>
    </row>
    <row r="17" spans="1:28" x14ac:dyDescent="0.3">
      <c r="A17" s="1" t="s">
        <v>67</v>
      </c>
      <c r="B17" s="1" t="s">
        <v>46</v>
      </c>
      <c r="C17" s="27" t="s">
        <v>132</v>
      </c>
      <c r="D17" s="38">
        <v>52</v>
      </c>
      <c r="E17" s="27">
        <v>22</v>
      </c>
      <c r="F17" s="27">
        <v>6</v>
      </c>
      <c r="G17" s="27">
        <v>11</v>
      </c>
      <c r="H17" s="27"/>
      <c r="I17" s="27"/>
      <c r="J17" s="27">
        <v>0</v>
      </c>
      <c r="K17" s="27">
        <v>0</v>
      </c>
      <c r="L17" s="90"/>
      <c r="M17" s="27">
        <v>4</v>
      </c>
      <c r="N17" s="27">
        <f t="shared" si="0"/>
        <v>4</v>
      </c>
      <c r="O17" s="39">
        <v>1</v>
      </c>
      <c r="P17" s="39">
        <v>3</v>
      </c>
      <c r="Q17" s="91"/>
      <c r="R17" s="91"/>
      <c r="S17" s="91"/>
      <c r="T17" s="39">
        <f t="shared" si="1"/>
        <v>12</v>
      </c>
      <c r="U17" s="40">
        <f t="shared" si="2"/>
        <v>0.81818181818181823</v>
      </c>
      <c r="V17" s="22">
        <v>477</v>
      </c>
      <c r="W17" s="22" t="s">
        <v>81</v>
      </c>
      <c r="X17" s="22" t="s">
        <v>95</v>
      </c>
      <c r="Y17" s="72">
        <v>840</v>
      </c>
      <c r="Z17" s="41"/>
      <c r="AA17" s="1" t="s">
        <v>96</v>
      </c>
      <c r="AB17" s="28" t="s">
        <v>300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50</v>
      </c>
      <c r="E18" s="27">
        <v>22</v>
      </c>
      <c r="F18" s="27">
        <v>4</v>
      </c>
      <c r="G18" s="27">
        <v>6</v>
      </c>
      <c r="H18" s="27"/>
      <c r="I18" s="27"/>
      <c r="J18" s="27">
        <v>0</v>
      </c>
      <c r="K18" s="27">
        <v>0</v>
      </c>
      <c r="L18" s="90"/>
      <c r="M18" s="27">
        <v>8</v>
      </c>
      <c r="N18" s="27">
        <f t="shared" si="0"/>
        <v>8</v>
      </c>
      <c r="O18" s="39">
        <v>0</v>
      </c>
      <c r="P18" s="39">
        <v>4</v>
      </c>
      <c r="Q18" s="91"/>
      <c r="R18" s="91"/>
      <c r="S18" s="91"/>
      <c r="T18" s="39">
        <f t="shared" si="1"/>
        <v>8</v>
      </c>
      <c r="U18" s="40">
        <f t="shared" si="2"/>
        <v>0.72727272727272729</v>
      </c>
      <c r="V18" s="22">
        <v>477</v>
      </c>
      <c r="W18" s="22" t="s">
        <v>81</v>
      </c>
      <c r="X18" s="22" t="s">
        <v>95</v>
      </c>
      <c r="Y18" s="72">
        <v>840</v>
      </c>
      <c r="Z18" s="41"/>
      <c r="AA18" s="1" t="s">
        <v>96</v>
      </c>
      <c r="AB18" s="28" t="s">
        <v>300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20</v>
      </c>
      <c r="E19" s="27" t="s">
        <v>445</v>
      </c>
      <c r="F19" s="27"/>
      <c r="G19" s="27"/>
      <c r="H19" s="27"/>
      <c r="I19" s="27"/>
      <c r="J19" s="27"/>
      <c r="K19" s="27"/>
      <c r="L19" s="90"/>
      <c r="M19" s="27"/>
      <c r="N19" s="27">
        <f>SUM(L19:M19)</f>
        <v>0</v>
      </c>
      <c r="O19" s="39"/>
      <c r="P19" s="39"/>
      <c r="Q19" s="91"/>
      <c r="R19" s="91"/>
      <c r="S19" s="91"/>
      <c r="T19" s="39">
        <f>(H19*3)+((F19-H19)*2)+J19</f>
        <v>0</v>
      </c>
      <c r="U19" s="40" t="str">
        <f t="shared" si="2"/>
        <v/>
      </c>
      <c r="V19" s="22">
        <v>477</v>
      </c>
      <c r="W19" s="22" t="s">
        <v>81</v>
      </c>
      <c r="X19" s="22" t="s">
        <v>95</v>
      </c>
      <c r="Y19" s="72">
        <v>840</v>
      </c>
      <c r="Z19" s="41"/>
      <c r="AA19" s="1" t="s">
        <v>96</v>
      </c>
      <c r="AB19" s="28" t="s">
        <v>300</v>
      </c>
    </row>
    <row r="20" spans="1:28" x14ac:dyDescent="0.3">
      <c r="A20" s="1" t="s">
        <v>67</v>
      </c>
      <c r="B20" s="1" t="s">
        <v>46</v>
      </c>
      <c r="C20" s="27" t="s">
        <v>55</v>
      </c>
      <c r="D20" s="38">
        <v>24</v>
      </c>
      <c r="E20" s="27">
        <v>29</v>
      </c>
      <c r="F20" s="27">
        <v>1</v>
      </c>
      <c r="G20" s="27">
        <v>8</v>
      </c>
      <c r="H20" s="27"/>
      <c r="I20" s="27"/>
      <c r="J20" s="27">
        <v>1</v>
      </c>
      <c r="K20" s="27">
        <v>2</v>
      </c>
      <c r="L20" s="90"/>
      <c r="M20" s="27">
        <v>5</v>
      </c>
      <c r="N20" s="27">
        <f>SUM(L20:M20)</f>
        <v>5</v>
      </c>
      <c r="O20" s="39">
        <v>2</v>
      </c>
      <c r="P20" s="39">
        <v>2</v>
      </c>
      <c r="Q20" s="91"/>
      <c r="R20" s="91"/>
      <c r="S20" s="91"/>
      <c r="T20" s="39">
        <f>(H20*3)+((F20-H20)*2)+J20</f>
        <v>3</v>
      </c>
      <c r="U20" s="40">
        <f t="shared" si="2"/>
        <v>0.41379310344827586</v>
      </c>
      <c r="V20" s="22">
        <v>477</v>
      </c>
      <c r="W20" s="22" t="s">
        <v>81</v>
      </c>
      <c r="X20" s="22" t="s">
        <v>95</v>
      </c>
      <c r="Y20" s="72">
        <v>840</v>
      </c>
      <c r="Z20" s="41"/>
      <c r="AA20" s="1" t="s">
        <v>96</v>
      </c>
      <c r="AB20" s="28" t="s">
        <v>300</v>
      </c>
    </row>
    <row r="21" spans="1:28" x14ac:dyDescent="0.3">
      <c r="A21" s="1" t="s">
        <v>67</v>
      </c>
      <c r="B21" s="1" t="s">
        <v>46</v>
      </c>
      <c r="C21" s="27" t="s">
        <v>56</v>
      </c>
      <c r="D21" s="38">
        <v>40</v>
      </c>
      <c r="E21" s="27">
        <v>35</v>
      </c>
      <c r="F21" s="27">
        <v>5</v>
      </c>
      <c r="G21" s="27">
        <v>12</v>
      </c>
      <c r="H21" s="27"/>
      <c r="I21" s="27"/>
      <c r="J21" s="27">
        <v>7</v>
      </c>
      <c r="K21" s="27">
        <v>8</v>
      </c>
      <c r="L21" s="90"/>
      <c r="M21" s="27">
        <v>8</v>
      </c>
      <c r="N21" s="27">
        <f>SUM(L21:M21)</f>
        <v>8</v>
      </c>
      <c r="O21" s="39">
        <v>3</v>
      </c>
      <c r="P21" s="39">
        <v>2</v>
      </c>
      <c r="Q21" s="91"/>
      <c r="R21" s="91"/>
      <c r="S21" s="91"/>
      <c r="T21" s="39">
        <f>(H21*3)+((F21-H21)*2)+J21</f>
        <v>17</v>
      </c>
      <c r="U21" s="40">
        <f t="shared" si="2"/>
        <v>0.88571428571428568</v>
      </c>
      <c r="V21" s="22">
        <v>477</v>
      </c>
      <c r="W21" s="22" t="s">
        <v>81</v>
      </c>
      <c r="X21" s="22" t="s">
        <v>95</v>
      </c>
      <c r="Y21" s="72">
        <v>840</v>
      </c>
      <c r="Z21" s="41"/>
      <c r="AA21" s="1" t="s">
        <v>96</v>
      </c>
      <c r="AB21" s="28" t="s">
        <v>300</v>
      </c>
    </row>
    <row r="22" spans="1:28" x14ac:dyDescent="0.3">
      <c r="A22" s="1" t="s">
        <v>67</v>
      </c>
      <c r="B22" s="1" t="s">
        <v>46</v>
      </c>
      <c r="C22" s="27" t="s">
        <v>57</v>
      </c>
      <c r="D22" s="38">
        <v>22</v>
      </c>
      <c r="E22" s="27">
        <v>31</v>
      </c>
      <c r="F22" s="27">
        <v>4</v>
      </c>
      <c r="G22" s="27">
        <v>6</v>
      </c>
      <c r="H22" s="27"/>
      <c r="I22" s="27"/>
      <c r="J22" s="27">
        <v>0</v>
      </c>
      <c r="K22" s="27">
        <v>0</v>
      </c>
      <c r="L22" s="90"/>
      <c r="M22" s="27">
        <v>3</v>
      </c>
      <c r="N22" s="27">
        <f>SUM(L22:M22)</f>
        <v>3</v>
      </c>
      <c r="O22" s="39">
        <v>11</v>
      </c>
      <c r="P22" s="39">
        <v>4</v>
      </c>
      <c r="Q22" s="91"/>
      <c r="R22" s="91"/>
      <c r="S22" s="91"/>
      <c r="T22" s="39">
        <f>(H22*3)+((F22-H22)*2)+J22</f>
        <v>8</v>
      </c>
      <c r="U22" s="40">
        <f t="shared" si="2"/>
        <v>1.064516129032258</v>
      </c>
      <c r="V22" s="22">
        <v>477</v>
      </c>
      <c r="W22" s="22" t="s">
        <v>81</v>
      </c>
      <c r="X22" s="22" t="s">
        <v>95</v>
      </c>
      <c r="Y22" s="72">
        <v>840</v>
      </c>
      <c r="Z22" s="41"/>
      <c r="AA22" s="1" t="s">
        <v>96</v>
      </c>
      <c r="AB22" s="28" t="s">
        <v>300</v>
      </c>
    </row>
    <row r="23" spans="1:28" x14ac:dyDescent="0.3">
      <c r="A23" s="1" t="s">
        <v>67</v>
      </c>
      <c r="B23" s="1" t="s">
        <v>46</v>
      </c>
      <c r="C23" s="27" t="s">
        <v>58</v>
      </c>
      <c r="D23" s="38">
        <v>42</v>
      </c>
      <c r="E23" s="27">
        <v>17</v>
      </c>
      <c r="F23" s="27">
        <v>2</v>
      </c>
      <c r="G23" s="27">
        <v>4</v>
      </c>
      <c r="H23" s="27"/>
      <c r="I23" s="27"/>
      <c r="J23" s="27">
        <v>0</v>
      </c>
      <c r="K23" s="27">
        <v>2</v>
      </c>
      <c r="L23" s="90"/>
      <c r="M23" s="27">
        <v>4</v>
      </c>
      <c r="N23" s="27">
        <f>SUM(L23:M23)</f>
        <v>4</v>
      </c>
      <c r="O23" s="39">
        <v>4</v>
      </c>
      <c r="P23" s="39">
        <v>1</v>
      </c>
      <c r="Q23" s="91"/>
      <c r="R23" s="91"/>
      <c r="S23" s="91"/>
      <c r="T23" s="39">
        <f>(H23*3)+((F23-H23)*2)+J23</f>
        <v>4</v>
      </c>
      <c r="U23" s="40">
        <f t="shared" si="2"/>
        <v>0.94117647058823528</v>
      </c>
      <c r="V23" s="22">
        <v>477</v>
      </c>
      <c r="W23" s="22" t="s">
        <v>81</v>
      </c>
      <c r="X23" s="22" t="s">
        <v>95</v>
      </c>
      <c r="Y23" s="72">
        <v>840</v>
      </c>
      <c r="Z23" s="41"/>
      <c r="AA23" s="1" t="s">
        <v>96</v>
      </c>
      <c r="AB23" s="28" t="s">
        <v>300</v>
      </c>
    </row>
    <row r="24" spans="1:28" x14ac:dyDescent="0.3">
      <c r="A24" s="1" t="s">
        <v>67</v>
      </c>
      <c r="B24" s="1" t="s">
        <v>46</v>
      </c>
      <c r="C24" s="55" t="s">
        <v>39</v>
      </c>
      <c r="D24" s="1"/>
      <c r="E24" s="55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55">
        <v>34</v>
      </c>
      <c r="S24" s="42"/>
      <c r="T24" s="55"/>
      <c r="U24" s="40" t="str">
        <f t="shared" ref="U24" si="3">_xlfn.IFNA("",((T24+Q24+N24-R24)+(O24*2))/E24)</f>
        <v/>
      </c>
      <c r="V24" s="22">
        <v>477</v>
      </c>
      <c r="W24" s="22" t="s">
        <v>81</v>
      </c>
      <c r="X24" s="22" t="s">
        <v>95</v>
      </c>
      <c r="Y24" s="72">
        <v>840</v>
      </c>
      <c r="Z24" s="41"/>
      <c r="AA24" s="1" t="s">
        <v>96</v>
      </c>
      <c r="AB24" s="28" t="s">
        <v>300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36</v>
      </c>
      <c r="G25" s="44">
        <f t="shared" si="4"/>
        <v>74</v>
      </c>
      <c r="H25" s="44">
        <f t="shared" si="4"/>
        <v>0</v>
      </c>
      <c r="I25" s="44">
        <f t="shared" si="4"/>
        <v>0</v>
      </c>
      <c r="J25" s="44">
        <f t="shared" si="4"/>
        <v>18</v>
      </c>
      <c r="K25" s="44">
        <f t="shared" si="4"/>
        <v>25</v>
      </c>
      <c r="L25" s="44">
        <f t="shared" si="4"/>
        <v>0</v>
      </c>
      <c r="M25" s="44">
        <f t="shared" si="4"/>
        <v>45</v>
      </c>
      <c r="N25" s="44">
        <f t="shared" si="4"/>
        <v>45</v>
      </c>
      <c r="O25" s="44">
        <f t="shared" si="4"/>
        <v>26</v>
      </c>
      <c r="P25" s="44">
        <f t="shared" si="4"/>
        <v>23</v>
      </c>
      <c r="Q25" s="44">
        <f t="shared" si="4"/>
        <v>0</v>
      </c>
      <c r="R25" s="44">
        <f t="shared" si="4"/>
        <v>34</v>
      </c>
      <c r="S25" s="44">
        <f t="shared" si="4"/>
        <v>0</v>
      </c>
      <c r="T25" s="44">
        <f t="shared" si="4"/>
        <v>90</v>
      </c>
      <c r="U25" s="45">
        <f>((T25+Q25+N25-R25)+(O25*2))/E25</f>
        <v>0.63749999999999996</v>
      </c>
      <c r="V25" s="46">
        <v>477</v>
      </c>
      <c r="W25" s="46" t="s">
        <v>81</v>
      </c>
      <c r="X25" s="46" t="s">
        <v>95</v>
      </c>
      <c r="Y25" s="73">
        <v>840</v>
      </c>
      <c r="Z25" s="47"/>
      <c r="AA25" s="43" t="s">
        <v>96</v>
      </c>
      <c r="AB25" s="75" t="s">
        <v>300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0.48648648648648651</v>
      </c>
      <c r="H26" s="27"/>
      <c r="I26" s="1"/>
      <c r="J26" s="48" t="s">
        <v>42</v>
      </c>
      <c r="K26" s="50">
        <f>J25/K25</f>
        <v>0.72</v>
      </c>
      <c r="L26" s="1"/>
      <c r="M26" s="39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332</v>
      </c>
      <c r="D35" s="38">
        <v>32</v>
      </c>
      <c r="E35" s="27">
        <v>29</v>
      </c>
      <c r="F35" s="27">
        <v>2</v>
      </c>
      <c r="G35" s="27">
        <v>4</v>
      </c>
      <c r="H35" s="27"/>
      <c r="I35" s="27"/>
      <c r="J35" s="27">
        <v>1</v>
      </c>
      <c r="K35" s="27">
        <v>2</v>
      </c>
      <c r="L35" s="90"/>
      <c r="M35" s="27">
        <v>10</v>
      </c>
      <c r="N35" s="27">
        <f>SUM(L35:M35)</f>
        <v>10</v>
      </c>
      <c r="O35" s="27">
        <v>3</v>
      </c>
      <c r="P35" s="39">
        <v>2</v>
      </c>
      <c r="Q35" s="90"/>
      <c r="R35" s="90"/>
      <c r="S35" s="90"/>
      <c r="T35" s="27">
        <f>+(F35*2)+J35</f>
        <v>5</v>
      </c>
      <c r="U35" s="40">
        <f>IFERROR(((T35+Q35+N35-R35)+(O35*2))/E35,"")</f>
        <v>0.72413793103448276</v>
      </c>
      <c r="V35" s="22">
        <v>477</v>
      </c>
      <c r="W35" s="22" t="s">
        <v>94</v>
      </c>
      <c r="X35" s="22" t="s">
        <v>82</v>
      </c>
      <c r="Y35" s="72">
        <v>840</v>
      </c>
      <c r="Z35" s="41"/>
      <c r="AA35" s="1" t="s">
        <v>251</v>
      </c>
      <c r="AB35" s="28" t="s">
        <v>301</v>
      </c>
    </row>
    <row r="36" spans="1:28" x14ac:dyDescent="0.3">
      <c r="A36" s="1" t="s">
        <v>46</v>
      </c>
      <c r="B36" s="1" t="s">
        <v>67</v>
      </c>
      <c r="C36" s="27" t="s">
        <v>333</v>
      </c>
      <c r="D36" s="38">
        <v>10</v>
      </c>
      <c r="E36" s="27">
        <v>35</v>
      </c>
      <c r="F36" s="27">
        <v>1</v>
      </c>
      <c r="G36" s="27">
        <v>8</v>
      </c>
      <c r="H36" s="27"/>
      <c r="I36" s="27"/>
      <c r="J36" s="27">
        <v>8</v>
      </c>
      <c r="K36" s="27">
        <v>14</v>
      </c>
      <c r="L36" s="90"/>
      <c r="M36" s="27">
        <v>2</v>
      </c>
      <c r="N36" s="27">
        <f t="shared" ref="N36:N41" si="5">SUM(L36:M36)</f>
        <v>2</v>
      </c>
      <c r="O36" s="39">
        <v>6</v>
      </c>
      <c r="P36" s="39">
        <v>4</v>
      </c>
      <c r="Q36" s="91"/>
      <c r="R36" s="91"/>
      <c r="S36" s="91"/>
      <c r="T36" s="27">
        <f t="shared" ref="T36:T44" si="6">+(F36*2)+J36</f>
        <v>10</v>
      </c>
      <c r="U36" s="40">
        <f t="shared" ref="U36:U44" si="7">IFERROR(((T36+Q36+N36-R36)+(O36*2))/E36,"")</f>
        <v>0.68571428571428572</v>
      </c>
      <c r="V36" s="22">
        <v>477</v>
      </c>
      <c r="W36" s="22" t="s">
        <v>94</v>
      </c>
      <c r="X36" s="22" t="s">
        <v>82</v>
      </c>
      <c r="Y36" s="72">
        <v>840</v>
      </c>
      <c r="Z36" s="41"/>
      <c r="AA36" s="1" t="s">
        <v>251</v>
      </c>
      <c r="AB36" s="28" t="s">
        <v>301</v>
      </c>
    </row>
    <row r="37" spans="1:28" x14ac:dyDescent="0.3">
      <c r="A37" s="1" t="s">
        <v>46</v>
      </c>
      <c r="B37" s="1" t="s">
        <v>67</v>
      </c>
      <c r="C37" s="27" t="s">
        <v>335</v>
      </c>
      <c r="D37" s="38">
        <v>44</v>
      </c>
      <c r="E37" s="27">
        <v>29</v>
      </c>
      <c r="F37" s="27">
        <v>7</v>
      </c>
      <c r="G37" s="27">
        <v>15</v>
      </c>
      <c r="H37" s="27"/>
      <c r="I37" s="27"/>
      <c r="J37" s="27">
        <v>0</v>
      </c>
      <c r="K37" s="27">
        <v>1</v>
      </c>
      <c r="L37" s="90"/>
      <c r="M37" s="27">
        <v>3</v>
      </c>
      <c r="N37" s="27">
        <f t="shared" si="5"/>
        <v>3</v>
      </c>
      <c r="O37" s="39">
        <v>4</v>
      </c>
      <c r="P37" s="39">
        <v>0</v>
      </c>
      <c r="Q37" s="91"/>
      <c r="R37" s="91"/>
      <c r="S37" s="91"/>
      <c r="T37" s="27">
        <f t="shared" si="6"/>
        <v>14</v>
      </c>
      <c r="U37" s="40">
        <f t="shared" si="7"/>
        <v>0.86206896551724133</v>
      </c>
      <c r="V37" s="22">
        <v>477</v>
      </c>
      <c r="W37" s="22" t="s">
        <v>94</v>
      </c>
      <c r="X37" s="22" t="s">
        <v>82</v>
      </c>
      <c r="Y37" s="72">
        <v>840</v>
      </c>
      <c r="Z37" s="41"/>
      <c r="AA37" s="1" t="s">
        <v>251</v>
      </c>
      <c r="AB37" s="28" t="s">
        <v>301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30</v>
      </c>
      <c r="E38" s="27">
        <v>19</v>
      </c>
      <c r="F38" s="27">
        <v>2</v>
      </c>
      <c r="G38" s="27">
        <v>7</v>
      </c>
      <c r="H38" s="27"/>
      <c r="I38" s="27"/>
      <c r="J38" s="27">
        <v>0</v>
      </c>
      <c r="K38" s="27">
        <v>0</v>
      </c>
      <c r="L38" s="90"/>
      <c r="M38" s="27">
        <v>3</v>
      </c>
      <c r="N38" s="27">
        <f t="shared" si="5"/>
        <v>3</v>
      </c>
      <c r="O38" s="39">
        <v>4</v>
      </c>
      <c r="P38" s="39">
        <v>5</v>
      </c>
      <c r="Q38" s="91"/>
      <c r="R38" s="91"/>
      <c r="S38" s="91"/>
      <c r="T38" s="27">
        <f t="shared" si="6"/>
        <v>4</v>
      </c>
      <c r="U38" s="40">
        <f t="shared" si="7"/>
        <v>0.78947368421052633</v>
      </c>
      <c r="V38" s="22">
        <v>477</v>
      </c>
      <c r="W38" s="22" t="s">
        <v>94</v>
      </c>
      <c r="X38" s="22" t="s">
        <v>82</v>
      </c>
      <c r="Y38" s="72">
        <v>840</v>
      </c>
      <c r="Z38" s="41"/>
      <c r="AA38" s="1" t="s">
        <v>251</v>
      </c>
      <c r="AB38" s="28" t="s">
        <v>301</v>
      </c>
    </row>
    <row r="39" spans="1:28" x14ac:dyDescent="0.3">
      <c r="A39" s="1" t="s">
        <v>46</v>
      </c>
      <c r="B39" s="1" t="s">
        <v>67</v>
      </c>
      <c r="C39" s="27" t="s">
        <v>337</v>
      </c>
      <c r="D39" s="38">
        <v>11</v>
      </c>
      <c r="E39" s="27">
        <v>21</v>
      </c>
      <c r="F39" s="27">
        <v>2</v>
      </c>
      <c r="G39" s="27">
        <v>3</v>
      </c>
      <c r="H39" s="27"/>
      <c r="I39" s="27"/>
      <c r="J39" s="27">
        <v>0</v>
      </c>
      <c r="K39" s="27">
        <v>0</v>
      </c>
      <c r="L39" s="90"/>
      <c r="M39" s="27">
        <v>0</v>
      </c>
      <c r="N39" s="27">
        <f t="shared" si="5"/>
        <v>0</v>
      </c>
      <c r="O39" s="39">
        <v>1</v>
      </c>
      <c r="P39" s="39">
        <v>2</v>
      </c>
      <c r="Q39" s="91"/>
      <c r="R39" s="91"/>
      <c r="S39" s="91"/>
      <c r="T39" s="27">
        <f t="shared" si="6"/>
        <v>4</v>
      </c>
      <c r="U39" s="40">
        <f t="shared" si="7"/>
        <v>0.2857142857142857</v>
      </c>
      <c r="V39" s="22">
        <v>477</v>
      </c>
      <c r="W39" s="22" t="s">
        <v>94</v>
      </c>
      <c r="X39" s="22" t="s">
        <v>82</v>
      </c>
      <c r="Y39" s="72">
        <v>840</v>
      </c>
      <c r="Z39" s="41"/>
      <c r="AA39" s="1" t="s">
        <v>251</v>
      </c>
      <c r="AB39" s="28" t="s">
        <v>301</v>
      </c>
    </row>
    <row r="40" spans="1:28" x14ac:dyDescent="0.3">
      <c r="A40" s="1" t="s">
        <v>46</v>
      </c>
      <c r="B40" s="1" t="s">
        <v>67</v>
      </c>
      <c r="C40" s="27" t="s">
        <v>339</v>
      </c>
      <c r="D40" s="38">
        <v>31</v>
      </c>
      <c r="E40" s="27">
        <v>35</v>
      </c>
      <c r="F40" s="27">
        <v>10</v>
      </c>
      <c r="G40" s="27">
        <v>18</v>
      </c>
      <c r="H40" s="27"/>
      <c r="I40" s="27"/>
      <c r="J40" s="27">
        <v>0</v>
      </c>
      <c r="K40" s="27">
        <v>0</v>
      </c>
      <c r="L40" s="90"/>
      <c r="M40" s="27">
        <v>14</v>
      </c>
      <c r="N40" s="27">
        <f t="shared" si="5"/>
        <v>14</v>
      </c>
      <c r="O40" s="39">
        <v>3</v>
      </c>
      <c r="P40" s="39">
        <v>2</v>
      </c>
      <c r="Q40" s="91"/>
      <c r="R40" s="91"/>
      <c r="S40" s="91"/>
      <c r="T40" s="27">
        <f t="shared" si="6"/>
        <v>20</v>
      </c>
      <c r="U40" s="40">
        <f t="shared" si="7"/>
        <v>1.1428571428571428</v>
      </c>
      <c r="V40" s="22">
        <v>477</v>
      </c>
      <c r="W40" s="22" t="s">
        <v>94</v>
      </c>
      <c r="X40" s="22" t="s">
        <v>82</v>
      </c>
      <c r="Y40" s="72">
        <v>840</v>
      </c>
      <c r="Z40" s="41"/>
      <c r="AA40" s="1" t="s">
        <v>251</v>
      </c>
      <c r="AB40" s="28" t="s">
        <v>301</v>
      </c>
    </row>
    <row r="41" spans="1:28" x14ac:dyDescent="0.3">
      <c r="A41" s="1" t="s">
        <v>46</v>
      </c>
      <c r="B41" s="1" t="s">
        <v>67</v>
      </c>
      <c r="C41" s="27" t="s">
        <v>340</v>
      </c>
      <c r="D41" s="38">
        <v>33</v>
      </c>
      <c r="E41" s="27">
        <v>25</v>
      </c>
      <c r="F41" s="27">
        <v>3</v>
      </c>
      <c r="G41" s="27">
        <v>8</v>
      </c>
      <c r="H41" s="27"/>
      <c r="I41" s="27"/>
      <c r="J41" s="27">
        <v>0</v>
      </c>
      <c r="K41" s="27">
        <v>0</v>
      </c>
      <c r="L41" s="90"/>
      <c r="M41" s="27">
        <v>3</v>
      </c>
      <c r="N41" s="27">
        <f t="shared" si="5"/>
        <v>3</v>
      </c>
      <c r="O41" s="39">
        <v>3</v>
      </c>
      <c r="P41" s="39">
        <v>1</v>
      </c>
      <c r="Q41" s="91"/>
      <c r="R41" s="91"/>
      <c r="S41" s="91"/>
      <c r="T41" s="27">
        <f t="shared" si="6"/>
        <v>6</v>
      </c>
      <c r="U41" s="40">
        <f t="shared" si="7"/>
        <v>0.6</v>
      </c>
      <c r="V41" s="22">
        <v>477</v>
      </c>
      <c r="W41" s="22" t="s">
        <v>94</v>
      </c>
      <c r="X41" s="22" t="s">
        <v>82</v>
      </c>
      <c r="Y41" s="72">
        <v>840</v>
      </c>
      <c r="Z41" s="41"/>
      <c r="AA41" s="1" t="s">
        <v>251</v>
      </c>
      <c r="AB41" s="28" t="s">
        <v>301</v>
      </c>
    </row>
    <row r="42" spans="1:28" x14ac:dyDescent="0.3">
      <c r="A42" s="1" t="s">
        <v>46</v>
      </c>
      <c r="B42" s="1" t="s">
        <v>67</v>
      </c>
      <c r="C42" s="27" t="s">
        <v>184</v>
      </c>
      <c r="D42" s="38">
        <v>34</v>
      </c>
      <c r="E42" s="27" t="s">
        <v>490</v>
      </c>
      <c r="F42" s="27"/>
      <c r="G42" s="27"/>
      <c r="H42" s="27"/>
      <c r="I42" s="27"/>
      <c r="J42" s="27"/>
      <c r="K42" s="27"/>
      <c r="L42" s="90"/>
      <c r="M42" s="27"/>
      <c r="N42" s="27">
        <f>SUM(L42:M42)</f>
        <v>0</v>
      </c>
      <c r="O42" s="39"/>
      <c r="P42" s="39"/>
      <c r="Q42" s="91"/>
      <c r="R42" s="91"/>
      <c r="S42" s="91"/>
      <c r="T42" s="27">
        <f t="shared" si="6"/>
        <v>0</v>
      </c>
      <c r="U42" s="40" t="str">
        <f t="shared" si="7"/>
        <v/>
      </c>
      <c r="V42" s="22">
        <v>477</v>
      </c>
      <c r="W42" s="22" t="s">
        <v>94</v>
      </c>
      <c r="X42" s="22" t="s">
        <v>82</v>
      </c>
      <c r="Y42" s="72">
        <v>840</v>
      </c>
      <c r="Z42" s="41"/>
      <c r="AA42" s="1" t="s">
        <v>251</v>
      </c>
      <c r="AB42" s="28" t="s">
        <v>301</v>
      </c>
    </row>
    <row r="43" spans="1:28" x14ac:dyDescent="0.3">
      <c r="A43" s="1" t="s">
        <v>46</v>
      </c>
      <c r="B43" s="1" t="s">
        <v>67</v>
      </c>
      <c r="C43" s="27" t="s">
        <v>341</v>
      </c>
      <c r="D43" s="38">
        <v>23</v>
      </c>
      <c r="E43" s="27">
        <v>40</v>
      </c>
      <c r="F43" s="27">
        <v>8</v>
      </c>
      <c r="G43" s="27">
        <v>14</v>
      </c>
      <c r="H43" s="27"/>
      <c r="I43" s="27"/>
      <c r="J43" s="27">
        <v>3</v>
      </c>
      <c r="K43" s="27">
        <v>3</v>
      </c>
      <c r="L43" s="90"/>
      <c r="M43" s="27">
        <v>3</v>
      </c>
      <c r="N43" s="27">
        <f>SUM(L43:M43)</f>
        <v>3</v>
      </c>
      <c r="O43" s="39">
        <v>5</v>
      </c>
      <c r="P43" s="39">
        <v>3</v>
      </c>
      <c r="Q43" s="91"/>
      <c r="R43" s="91"/>
      <c r="S43" s="91"/>
      <c r="T43" s="27">
        <f t="shared" si="6"/>
        <v>19</v>
      </c>
      <c r="U43" s="40">
        <f t="shared" si="7"/>
        <v>0.8</v>
      </c>
      <c r="V43" s="22">
        <v>477</v>
      </c>
      <c r="W43" s="22" t="s">
        <v>94</v>
      </c>
      <c r="X43" s="22" t="s">
        <v>82</v>
      </c>
      <c r="Y43" s="72">
        <v>840</v>
      </c>
      <c r="Z43" s="41"/>
      <c r="AA43" s="1" t="s">
        <v>251</v>
      </c>
      <c r="AB43" s="28" t="s">
        <v>301</v>
      </c>
    </row>
    <row r="44" spans="1:28" x14ac:dyDescent="0.3">
      <c r="A44" s="1" t="s">
        <v>46</v>
      </c>
      <c r="B44" s="1" t="s">
        <v>67</v>
      </c>
      <c r="C44" s="27" t="s">
        <v>342</v>
      </c>
      <c r="D44" s="38">
        <v>22</v>
      </c>
      <c r="E44" s="27">
        <v>7</v>
      </c>
      <c r="F44" s="27">
        <v>0</v>
      </c>
      <c r="G44" s="27">
        <v>1</v>
      </c>
      <c r="H44" s="27"/>
      <c r="I44" s="27"/>
      <c r="J44" s="27">
        <v>2</v>
      </c>
      <c r="K44" s="27">
        <v>3</v>
      </c>
      <c r="L44" s="90"/>
      <c r="M44" s="27">
        <v>0</v>
      </c>
      <c r="N44" s="27">
        <f>SUM(L44:M44)</f>
        <v>0</v>
      </c>
      <c r="O44" s="39">
        <v>0</v>
      </c>
      <c r="P44" s="39">
        <v>3</v>
      </c>
      <c r="Q44" s="91"/>
      <c r="R44" s="91"/>
      <c r="S44" s="91"/>
      <c r="T44" s="27">
        <f t="shared" si="6"/>
        <v>2</v>
      </c>
      <c r="U44" s="40">
        <f t="shared" si="7"/>
        <v>0.2857142857142857</v>
      </c>
      <c r="V44" s="22">
        <v>477</v>
      </c>
      <c r="W44" s="22" t="s">
        <v>94</v>
      </c>
      <c r="X44" s="22" t="s">
        <v>82</v>
      </c>
      <c r="Y44" s="72">
        <v>840</v>
      </c>
      <c r="Z44" s="41"/>
      <c r="AA44" s="1" t="s">
        <v>251</v>
      </c>
      <c r="AB44" s="28" t="s">
        <v>301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29</v>
      </c>
      <c r="S45" s="42"/>
      <c r="T45" s="55"/>
      <c r="U45" s="40" t="str">
        <f t="shared" ref="U45" si="8">_xlfn.IFNA("",((T45+Q45+N45-R45)+(O45*2))/E45)</f>
        <v/>
      </c>
      <c r="V45" s="22">
        <v>477</v>
      </c>
      <c r="W45" s="22" t="s">
        <v>94</v>
      </c>
      <c r="X45" s="22" t="s">
        <v>82</v>
      </c>
      <c r="Y45" s="72">
        <v>840</v>
      </c>
      <c r="Z45" s="41"/>
      <c r="AA45" s="1" t="s">
        <v>251</v>
      </c>
      <c r="AB45" s="28" t="s">
        <v>301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35</v>
      </c>
      <c r="G46" s="44">
        <f t="shared" si="9"/>
        <v>78</v>
      </c>
      <c r="H46" s="44">
        <f t="shared" si="9"/>
        <v>0</v>
      </c>
      <c r="I46" s="44">
        <f t="shared" si="9"/>
        <v>0</v>
      </c>
      <c r="J46" s="44">
        <f t="shared" si="9"/>
        <v>14</v>
      </c>
      <c r="K46" s="44">
        <f t="shared" si="9"/>
        <v>23</v>
      </c>
      <c r="L46" s="44">
        <f t="shared" si="9"/>
        <v>0</v>
      </c>
      <c r="M46" s="44">
        <f t="shared" si="9"/>
        <v>38</v>
      </c>
      <c r="N46" s="44">
        <f t="shared" si="9"/>
        <v>38</v>
      </c>
      <c r="O46" s="44">
        <f t="shared" si="9"/>
        <v>29</v>
      </c>
      <c r="P46" s="44">
        <f t="shared" si="9"/>
        <v>22</v>
      </c>
      <c r="Q46" s="44">
        <f t="shared" si="9"/>
        <v>0</v>
      </c>
      <c r="R46" s="44">
        <f t="shared" si="9"/>
        <v>29</v>
      </c>
      <c r="S46" s="44">
        <f t="shared" si="9"/>
        <v>0</v>
      </c>
      <c r="T46" s="44">
        <f t="shared" si="9"/>
        <v>84</v>
      </c>
      <c r="U46" s="45">
        <f>((T46+Q46+N46-R46)+(O46*2))/E46</f>
        <v>0.62916666666666665</v>
      </c>
      <c r="V46" s="46">
        <v>477</v>
      </c>
      <c r="W46" s="46" t="s">
        <v>94</v>
      </c>
      <c r="X46" s="46" t="s">
        <v>82</v>
      </c>
      <c r="Y46" s="73">
        <v>840</v>
      </c>
      <c r="Z46" s="47"/>
      <c r="AA46" s="43" t="s">
        <v>251</v>
      </c>
      <c r="AB46" s="75" t="s">
        <v>301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0.44871794871794873</v>
      </c>
      <c r="H47" s="27"/>
      <c r="I47" s="1"/>
      <c r="J47" s="48" t="s">
        <v>42</v>
      </c>
      <c r="K47" s="50">
        <f>J46/K46</f>
        <v>0.60869565217391308</v>
      </c>
      <c r="L47" s="1"/>
      <c r="M47" s="39" t="s">
        <v>43</v>
      </c>
      <c r="N47" s="51">
        <v>7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rintOptions gridLines="1"/>
  <pageMargins left="0.25" right="0.25" top="0.75" bottom="0.5" header="0.3" footer="0.3"/>
  <pageSetup scale="6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4460-F0D3-40E6-BAA2-CFD77CDC14A1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416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302</v>
      </c>
      <c r="K4" s="16" t="s">
        <v>45</v>
      </c>
      <c r="L4" s="17"/>
      <c r="M4" s="18"/>
      <c r="N4" s="19">
        <v>20</v>
      </c>
      <c r="O4" s="19">
        <v>27</v>
      </c>
      <c r="P4" s="19">
        <v>19</v>
      </c>
      <c r="Q4" s="19">
        <v>31</v>
      </c>
      <c r="R4" s="20"/>
      <c r="S4" s="21">
        <f>SUM(N4:R4)</f>
        <v>97</v>
      </c>
      <c r="T4" s="22">
        <v>481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303</v>
      </c>
      <c r="K5" s="16" t="s">
        <v>60</v>
      </c>
      <c r="L5" s="17"/>
      <c r="M5" s="18"/>
      <c r="N5" s="19">
        <v>20</v>
      </c>
      <c r="O5" s="19">
        <v>20</v>
      </c>
      <c r="P5" s="19">
        <v>26</v>
      </c>
      <c r="Q5" s="19">
        <v>24</v>
      </c>
      <c r="R5" s="20"/>
      <c r="S5" s="21">
        <f>SUM(N5:R5)</f>
        <v>90</v>
      </c>
      <c r="T5" s="22">
        <v>481</v>
      </c>
      <c r="U5" s="1"/>
      <c r="V5" s="1"/>
      <c r="W5" s="1"/>
    </row>
    <row r="6" spans="1:28" x14ac:dyDescent="0.3">
      <c r="C6" s="63">
        <v>2463</v>
      </c>
      <c r="D6" s="7" t="s">
        <v>7</v>
      </c>
      <c r="F6" s="1" t="s">
        <v>475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481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31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90"/>
      <c r="F13" s="27">
        <v>4</v>
      </c>
      <c r="G13" s="27">
        <v>8</v>
      </c>
      <c r="H13" s="27"/>
      <c r="I13" s="27"/>
      <c r="J13" s="27">
        <v>2</v>
      </c>
      <c r="K13" s="27">
        <v>2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10</v>
      </c>
      <c r="U13" s="40" t="str">
        <f>IFERROR(((T13+Q13+N13-R13)+(O13*2))/E13,"")</f>
        <v/>
      </c>
      <c r="V13" s="22">
        <v>481</v>
      </c>
      <c r="W13" s="22" t="s">
        <v>94</v>
      </c>
      <c r="X13" s="22" t="s">
        <v>95</v>
      </c>
      <c r="Y13" s="72">
        <v>2463</v>
      </c>
      <c r="Z13" s="41"/>
      <c r="AA13" s="1" t="s">
        <v>96</v>
      </c>
      <c r="AB13" s="28" t="s">
        <v>304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90"/>
      <c r="F14" s="27">
        <v>3</v>
      </c>
      <c r="G14" s="27">
        <v>6</v>
      </c>
      <c r="H14" s="27"/>
      <c r="I14" s="27"/>
      <c r="J14" s="27">
        <v>1</v>
      </c>
      <c r="K14" s="27">
        <v>1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v>7</v>
      </c>
      <c r="U14" s="40" t="str">
        <f t="shared" ref="U14:U23" si="1">IFERROR(((T14+Q14+N14-R14)+(O14*2))/E14,"")</f>
        <v/>
      </c>
      <c r="V14" s="22">
        <v>481</v>
      </c>
      <c r="W14" s="22" t="s">
        <v>94</v>
      </c>
      <c r="X14" s="22" t="s">
        <v>95</v>
      </c>
      <c r="Y14" s="72">
        <v>2463</v>
      </c>
      <c r="Z14" s="41"/>
      <c r="AA14" s="1" t="s">
        <v>96</v>
      </c>
      <c r="AB14" s="28" t="s">
        <v>304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90"/>
      <c r="F15" s="27">
        <v>0</v>
      </c>
      <c r="G15" s="27">
        <v>6</v>
      </c>
      <c r="H15" s="27"/>
      <c r="I15" s="27"/>
      <c r="J15" s="27">
        <v>1</v>
      </c>
      <c r="K15" s="27">
        <v>2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v>1</v>
      </c>
      <c r="U15" s="40" t="str">
        <f t="shared" si="1"/>
        <v/>
      </c>
      <c r="V15" s="22">
        <v>481</v>
      </c>
      <c r="W15" s="22" t="s">
        <v>94</v>
      </c>
      <c r="X15" s="22" t="s">
        <v>95</v>
      </c>
      <c r="Y15" s="72">
        <v>2463</v>
      </c>
      <c r="Z15" s="41"/>
      <c r="AA15" s="1" t="s">
        <v>96</v>
      </c>
      <c r="AB15" s="28" t="s">
        <v>304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14</v>
      </c>
      <c r="E16" s="90"/>
      <c r="F16" s="27">
        <v>1</v>
      </c>
      <c r="G16" s="27">
        <v>4</v>
      </c>
      <c r="H16" s="27"/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2</v>
      </c>
      <c r="U16" s="40" t="str">
        <f t="shared" si="1"/>
        <v/>
      </c>
      <c r="V16" s="22">
        <v>481</v>
      </c>
      <c r="W16" s="22" t="s">
        <v>94</v>
      </c>
      <c r="X16" s="22" t="s">
        <v>95</v>
      </c>
      <c r="Y16" s="72">
        <v>2463</v>
      </c>
      <c r="Z16" s="41"/>
      <c r="AA16" s="1" t="s">
        <v>96</v>
      </c>
      <c r="AB16" s="28" t="s">
        <v>304</v>
      </c>
    </row>
    <row r="17" spans="1:28" x14ac:dyDescent="0.3">
      <c r="A17" s="1" t="s">
        <v>59</v>
      </c>
      <c r="B17" s="1" t="s">
        <v>46</v>
      </c>
      <c r="C17" s="27" t="s">
        <v>132</v>
      </c>
      <c r="D17" s="38">
        <v>52</v>
      </c>
      <c r="E17" s="90"/>
      <c r="F17" s="27">
        <v>2</v>
      </c>
      <c r="G17" s="27">
        <v>7</v>
      </c>
      <c r="H17" s="27"/>
      <c r="I17" s="27"/>
      <c r="J17" s="27">
        <v>0</v>
      </c>
      <c r="K17" s="27">
        <v>0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v>4</v>
      </c>
      <c r="U17" s="40" t="str">
        <f t="shared" si="1"/>
        <v/>
      </c>
      <c r="V17" s="22">
        <v>481</v>
      </c>
      <c r="W17" s="22" t="s">
        <v>94</v>
      </c>
      <c r="X17" s="22" t="s">
        <v>95</v>
      </c>
      <c r="Y17" s="72">
        <v>2463</v>
      </c>
      <c r="Z17" s="41"/>
      <c r="AA17" s="1" t="s">
        <v>96</v>
      </c>
      <c r="AB17" s="28" t="s">
        <v>304</v>
      </c>
    </row>
    <row r="18" spans="1:28" x14ac:dyDescent="0.3">
      <c r="A18" s="1" t="s">
        <v>59</v>
      </c>
      <c r="B18" s="1" t="s">
        <v>46</v>
      </c>
      <c r="C18" s="27" t="s">
        <v>53</v>
      </c>
      <c r="D18" s="38">
        <v>50</v>
      </c>
      <c r="E18" s="90"/>
      <c r="F18" s="27">
        <v>5</v>
      </c>
      <c r="G18" s="27">
        <v>13</v>
      </c>
      <c r="H18" s="27"/>
      <c r="I18" s="27"/>
      <c r="J18" s="27">
        <v>0</v>
      </c>
      <c r="K18" s="27">
        <v>0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10</v>
      </c>
      <c r="U18" s="40" t="str">
        <f t="shared" si="1"/>
        <v/>
      </c>
      <c r="V18" s="22">
        <v>481</v>
      </c>
      <c r="W18" s="22" t="s">
        <v>94</v>
      </c>
      <c r="X18" s="22" t="s">
        <v>95</v>
      </c>
      <c r="Y18" s="72">
        <v>2463</v>
      </c>
      <c r="Z18" s="41"/>
      <c r="AA18" s="1" t="s">
        <v>96</v>
      </c>
      <c r="AB18" s="28" t="s">
        <v>304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20</v>
      </c>
      <c r="E19" s="90" t="s">
        <v>410</v>
      </c>
      <c r="F19" s="27"/>
      <c r="G19" s="27"/>
      <c r="H19" s="27"/>
      <c r="I19" s="27"/>
      <c r="J19" s="27"/>
      <c r="K19" s="27"/>
      <c r="L19" s="90"/>
      <c r="M19" s="90"/>
      <c r="N19" s="27"/>
      <c r="O19" s="91"/>
      <c r="P19" s="91"/>
      <c r="Q19" s="91"/>
      <c r="R19" s="91"/>
      <c r="S19" s="91"/>
      <c r="T19" s="39"/>
      <c r="U19" s="40" t="str">
        <f t="shared" si="1"/>
        <v/>
      </c>
      <c r="V19" s="22">
        <v>481</v>
      </c>
      <c r="W19" s="22" t="s">
        <v>94</v>
      </c>
      <c r="X19" s="22" t="s">
        <v>95</v>
      </c>
      <c r="Y19" s="72">
        <v>2463</v>
      </c>
      <c r="Z19" s="41"/>
      <c r="AA19" s="1" t="s">
        <v>96</v>
      </c>
      <c r="AB19" s="28" t="s">
        <v>304</v>
      </c>
    </row>
    <row r="20" spans="1:28" x14ac:dyDescent="0.3">
      <c r="A20" s="1" t="s">
        <v>59</v>
      </c>
      <c r="B20" s="1" t="s">
        <v>46</v>
      </c>
      <c r="C20" s="27" t="s">
        <v>55</v>
      </c>
      <c r="D20" s="38">
        <v>24</v>
      </c>
      <c r="E20" s="90"/>
      <c r="F20" s="27">
        <v>6</v>
      </c>
      <c r="G20" s="27">
        <v>10</v>
      </c>
      <c r="H20" s="27"/>
      <c r="I20" s="27"/>
      <c r="J20" s="27">
        <v>5</v>
      </c>
      <c r="K20" s="27">
        <v>9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v>17</v>
      </c>
      <c r="U20" s="40" t="str">
        <f t="shared" si="1"/>
        <v/>
      </c>
      <c r="V20" s="22">
        <v>481</v>
      </c>
      <c r="W20" s="22" t="s">
        <v>94</v>
      </c>
      <c r="X20" s="22" t="s">
        <v>95</v>
      </c>
      <c r="Y20" s="72">
        <v>2463</v>
      </c>
      <c r="Z20" s="41"/>
      <c r="AA20" s="1" t="s">
        <v>96</v>
      </c>
      <c r="AB20" s="28" t="s">
        <v>304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40</v>
      </c>
      <c r="E21" s="90"/>
      <c r="F21" s="27">
        <v>5</v>
      </c>
      <c r="G21" s="27">
        <v>7</v>
      </c>
      <c r="H21" s="27"/>
      <c r="I21" s="27"/>
      <c r="J21" s="27">
        <v>15</v>
      </c>
      <c r="K21" s="27">
        <v>17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25</v>
      </c>
      <c r="U21" s="40" t="str">
        <f t="shared" si="1"/>
        <v/>
      </c>
      <c r="V21" s="22">
        <v>481</v>
      </c>
      <c r="W21" s="22" t="s">
        <v>94</v>
      </c>
      <c r="X21" s="22" t="s">
        <v>95</v>
      </c>
      <c r="Y21" s="72">
        <v>2463</v>
      </c>
      <c r="Z21" s="41"/>
      <c r="AA21" s="1" t="s">
        <v>96</v>
      </c>
      <c r="AB21" s="28" t="s">
        <v>304</v>
      </c>
    </row>
    <row r="22" spans="1:28" x14ac:dyDescent="0.3">
      <c r="A22" s="1" t="s">
        <v>59</v>
      </c>
      <c r="B22" s="1" t="s">
        <v>46</v>
      </c>
      <c r="C22" s="27" t="s">
        <v>57</v>
      </c>
      <c r="D22" s="38">
        <v>22</v>
      </c>
      <c r="E22" s="90"/>
      <c r="F22" s="27">
        <v>2</v>
      </c>
      <c r="G22" s="27">
        <v>7</v>
      </c>
      <c r="H22" s="27"/>
      <c r="I22" s="27"/>
      <c r="J22" s="27">
        <v>2</v>
      </c>
      <c r="K22" s="27">
        <v>2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v>6</v>
      </c>
      <c r="U22" s="40" t="str">
        <f t="shared" si="1"/>
        <v/>
      </c>
      <c r="V22" s="22">
        <v>481</v>
      </c>
      <c r="W22" s="22" t="s">
        <v>94</v>
      </c>
      <c r="X22" s="22" t="s">
        <v>95</v>
      </c>
      <c r="Y22" s="72">
        <v>2463</v>
      </c>
      <c r="Z22" s="41"/>
      <c r="AA22" s="1" t="s">
        <v>96</v>
      </c>
      <c r="AB22" s="28" t="s">
        <v>304</v>
      </c>
    </row>
    <row r="23" spans="1:28" x14ac:dyDescent="0.3">
      <c r="A23" s="1" t="s">
        <v>59</v>
      </c>
      <c r="B23" s="1" t="s">
        <v>46</v>
      </c>
      <c r="C23" s="27" t="s">
        <v>58</v>
      </c>
      <c r="D23" s="38">
        <v>42</v>
      </c>
      <c r="E23" s="90"/>
      <c r="F23" s="27">
        <v>2</v>
      </c>
      <c r="G23" s="27">
        <v>7</v>
      </c>
      <c r="H23" s="27"/>
      <c r="I23" s="27"/>
      <c r="J23" s="27">
        <v>11</v>
      </c>
      <c r="K23" s="27">
        <v>16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15</v>
      </c>
      <c r="U23" s="40" t="str">
        <f t="shared" si="1"/>
        <v/>
      </c>
      <c r="V23" s="22">
        <v>481</v>
      </c>
      <c r="W23" s="22" t="s">
        <v>94</v>
      </c>
      <c r="X23" s="22" t="s">
        <v>95</v>
      </c>
      <c r="Y23" s="72">
        <v>2463</v>
      </c>
      <c r="Z23" s="41" t="s">
        <v>476</v>
      </c>
      <c r="AA23" s="1" t="s">
        <v>96</v>
      </c>
      <c r="AB23" s="28" t="s">
        <v>304</v>
      </c>
    </row>
    <row r="24" spans="1:28" x14ac:dyDescent="0.3">
      <c r="A24" s="1" t="s">
        <v>59</v>
      </c>
      <c r="B24" s="1" t="s">
        <v>46</v>
      </c>
      <c r="C24" s="55" t="s">
        <v>39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55">
        <v>22</v>
      </c>
      <c r="Q24" s="42"/>
      <c r="R24" s="55">
        <v>24</v>
      </c>
      <c r="S24" s="42"/>
      <c r="T24" s="42"/>
      <c r="U24" s="40" t="str">
        <f t="shared" ref="U24" si="2">_xlfn.IFNA("",((T24+Q24+N24-R24)+(O24*2))/E24)</f>
        <v/>
      </c>
      <c r="V24" s="22">
        <v>481</v>
      </c>
      <c r="W24" s="22" t="s">
        <v>94</v>
      </c>
      <c r="X24" s="22" t="s">
        <v>95</v>
      </c>
      <c r="Y24" s="72">
        <v>2463</v>
      </c>
      <c r="Z24" s="41"/>
      <c r="AA24" s="1" t="s">
        <v>96</v>
      </c>
      <c r="AB24" s="28" t="s">
        <v>304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30</v>
      </c>
      <c r="G25" s="44">
        <f t="shared" si="3"/>
        <v>75</v>
      </c>
      <c r="H25" s="44">
        <f t="shared" si="3"/>
        <v>0</v>
      </c>
      <c r="I25" s="44">
        <f t="shared" si="3"/>
        <v>0</v>
      </c>
      <c r="J25" s="44">
        <f t="shared" si="3"/>
        <v>37</v>
      </c>
      <c r="K25" s="44">
        <f t="shared" si="3"/>
        <v>49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22</v>
      </c>
      <c r="Q25" s="44">
        <f t="shared" si="3"/>
        <v>0</v>
      </c>
      <c r="R25" s="44">
        <f t="shared" si="3"/>
        <v>24</v>
      </c>
      <c r="S25" s="44">
        <f t="shared" si="3"/>
        <v>0</v>
      </c>
      <c r="T25" s="44">
        <f t="shared" si="3"/>
        <v>97</v>
      </c>
      <c r="U25" s="45">
        <f>((T25+Q25+N25-R25)+(O25*2))/E25</f>
        <v>0.30416666666666664</v>
      </c>
      <c r="V25" s="46">
        <v>481</v>
      </c>
      <c r="W25" s="46" t="s">
        <v>94</v>
      </c>
      <c r="X25" s="57" t="s">
        <v>95</v>
      </c>
      <c r="Y25" s="80">
        <v>2463</v>
      </c>
      <c r="Z25" s="47"/>
      <c r="AA25" s="43" t="s">
        <v>96</v>
      </c>
      <c r="AB25" s="75" t="s">
        <v>304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0.4</v>
      </c>
      <c r="H26" s="27"/>
      <c r="I26" s="1"/>
      <c r="J26" s="48" t="s">
        <v>42</v>
      </c>
      <c r="K26" s="50">
        <f>J25/K25</f>
        <v>0.75510204081632648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21</v>
      </c>
      <c r="E35" s="90"/>
      <c r="F35" s="90"/>
      <c r="G35" s="90"/>
      <c r="H35" s="27"/>
      <c r="I35" s="27"/>
      <c r="J35" s="90"/>
      <c r="K35" s="90"/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9</v>
      </c>
      <c r="U35" s="40" t="str">
        <f>IFERROR(((T35+Q35+N35-R35)+(O35*2))/E35,"")</f>
        <v/>
      </c>
      <c r="V35" s="22">
        <v>481</v>
      </c>
      <c r="W35" s="22" t="s">
        <v>81</v>
      </c>
      <c r="X35" s="22" t="s">
        <v>82</v>
      </c>
      <c r="Y35" s="72">
        <v>2463</v>
      </c>
      <c r="Z35" s="41"/>
      <c r="AA35" s="1" t="s">
        <v>161</v>
      </c>
      <c r="AB35" s="28" t="s">
        <v>305</v>
      </c>
    </row>
    <row r="36" spans="1:28" x14ac:dyDescent="0.3">
      <c r="A36" s="1" t="s">
        <v>46</v>
      </c>
      <c r="B36" s="1" t="s">
        <v>59</v>
      </c>
      <c r="C36" s="27" t="s">
        <v>169</v>
      </c>
      <c r="D36" s="38">
        <v>24</v>
      </c>
      <c r="E36" s="90"/>
      <c r="F36" s="90"/>
      <c r="G36" s="90"/>
      <c r="H36" s="27"/>
      <c r="I36" s="27"/>
      <c r="J36" s="90"/>
      <c r="K36" s="90"/>
      <c r="L36" s="90"/>
      <c r="M36" s="90"/>
      <c r="N36" s="27">
        <f t="shared" ref="N36:N40" si="4">SUM(L36:M36)</f>
        <v>0</v>
      </c>
      <c r="O36" s="91"/>
      <c r="P36" s="91"/>
      <c r="Q36" s="91"/>
      <c r="R36" s="91"/>
      <c r="S36" s="91"/>
      <c r="T36" s="27">
        <v>10</v>
      </c>
      <c r="U36" s="40" t="str">
        <f t="shared" ref="U36:U43" si="5">IFERROR(((T36+Q36+N36-R36)+(O36*2))/E36,"")</f>
        <v/>
      </c>
      <c r="V36" s="22">
        <v>481</v>
      </c>
      <c r="W36" s="22" t="s">
        <v>81</v>
      </c>
      <c r="X36" s="22" t="s">
        <v>82</v>
      </c>
      <c r="Y36" s="72">
        <v>2463</v>
      </c>
      <c r="Z36" s="41"/>
      <c r="AA36" s="1" t="s">
        <v>161</v>
      </c>
      <c r="AB36" s="28" t="s">
        <v>305</v>
      </c>
    </row>
    <row r="37" spans="1:28" x14ac:dyDescent="0.3">
      <c r="A37" s="1" t="s">
        <v>46</v>
      </c>
      <c r="B37" s="1" t="s">
        <v>59</v>
      </c>
      <c r="C37" s="27" t="s">
        <v>164</v>
      </c>
      <c r="D37" s="38">
        <v>32</v>
      </c>
      <c r="E37" s="90"/>
      <c r="F37" s="90"/>
      <c r="G37" s="90"/>
      <c r="H37" s="27"/>
      <c r="I37" s="27"/>
      <c r="J37" s="90"/>
      <c r="K37" s="90"/>
      <c r="L37" s="90"/>
      <c r="M37" s="90"/>
      <c r="N37" s="27">
        <f t="shared" si="4"/>
        <v>0</v>
      </c>
      <c r="O37" s="91"/>
      <c r="P37" s="91"/>
      <c r="Q37" s="91"/>
      <c r="R37" s="91"/>
      <c r="S37" s="91"/>
      <c r="T37" s="27">
        <v>3</v>
      </c>
      <c r="U37" s="40" t="str">
        <f t="shared" si="5"/>
        <v/>
      </c>
      <c r="V37" s="22">
        <v>481</v>
      </c>
      <c r="W37" s="22" t="s">
        <v>81</v>
      </c>
      <c r="X37" s="22" t="s">
        <v>82</v>
      </c>
      <c r="Y37" s="72">
        <v>2463</v>
      </c>
      <c r="Z37" s="41"/>
      <c r="AA37" s="1" t="s">
        <v>161</v>
      </c>
      <c r="AB37" s="28" t="s">
        <v>305</v>
      </c>
    </row>
    <row r="38" spans="1:28" x14ac:dyDescent="0.3">
      <c r="A38" s="1" t="s">
        <v>46</v>
      </c>
      <c r="B38" s="1" t="s">
        <v>59</v>
      </c>
      <c r="C38" s="27" t="s">
        <v>180</v>
      </c>
      <c r="D38" s="38">
        <v>25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si="4"/>
        <v>0</v>
      </c>
      <c r="O38" s="91"/>
      <c r="P38" s="91"/>
      <c r="Q38" s="91"/>
      <c r="R38" s="91"/>
      <c r="S38" s="91"/>
      <c r="T38" s="27">
        <v>14</v>
      </c>
      <c r="U38" s="40" t="str">
        <f t="shared" si="5"/>
        <v/>
      </c>
      <c r="V38" s="22">
        <v>481</v>
      </c>
      <c r="W38" s="22" t="s">
        <v>81</v>
      </c>
      <c r="X38" s="22" t="s">
        <v>82</v>
      </c>
      <c r="Y38" s="72">
        <v>2463</v>
      </c>
      <c r="Z38" s="41"/>
      <c r="AA38" s="1" t="s">
        <v>161</v>
      </c>
      <c r="AB38" s="28" t="s">
        <v>305</v>
      </c>
    </row>
    <row r="39" spans="1:28" x14ac:dyDescent="0.3">
      <c r="A39" s="1" t="s">
        <v>46</v>
      </c>
      <c r="B39" s="1" t="s">
        <v>59</v>
      </c>
      <c r="C39" s="27" t="s">
        <v>172</v>
      </c>
      <c r="D39" s="38">
        <v>44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2</v>
      </c>
      <c r="U39" s="40" t="str">
        <f t="shared" si="5"/>
        <v/>
      </c>
      <c r="V39" s="22">
        <v>481</v>
      </c>
      <c r="W39" s="22" t="s">
        <v>81</v>
      </c>
      <c r="X39" s="22" t="s">
        <v>82</v>
      </c>
      <c r="Y39" s="72">
        <v>2463</v>
      </c>
      <c r="Z39" s="41"/>
      <c r="AA39" s="1" t="s">
        <v>161</v>
      </c>
      <c r="AB39" s="28" t="s">
        <v>305</v>
      </c>
    </row>
    <row r="40" spans="1:28" x14ac:dyDescent="0.3">
      <c r="A40" s="1" t="s">
        <v>46</v>
      </c>
      <c r="B40" s="1" t="s">
        <v>59</v>
      </c>
      <c r="C40" s="27" t="s">
        <v>165</v>
      </c>
      <c r="D40" s="38">
        <v>15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 t="shared" si="4"/>
        <v>0</v>
      </c>
      <c r="O40" s="91"/>
      <c r="P40" s="91"/>
      <c r="Q40" s="91"/>
      <c r="R40" s="91"/>
      <c r="S40" s="91"/>
      <c r="T40" s="27">
        <v>19</v>
      </c>
      <c r="U40" s="40" t="str">
        <f t="shared" si="5"/>
        <v/>
      </c>
      <c r="V40" s="22">
        <v>481</v>
      </c>
      <c r="W40" s="22" t="s">
        <v>81</v>
      </c>
      <c r="X40" s="22" t="s">
        <v>82</v>
      </c>
      <c r="Y40" s="72">
        <v>2463</v>
      </c>
      <c r="Z40" s="41"/>
      <c r="AA40" s="1" t="s">
        <v>161</v>
      </c>
      <c r="AB40" s="28" t="s">
        <v>305</v>
      </c>
    </row>
    <row r="41" spans="1:28" x14ac:dyDescent="0.3">
      <c r="A41" s="1" t="s">
        <v>46</v>
      </c>
      <c r="B41" s="1" t="s">
        <v>59</v>
      </c>
      <c r="C41" s="27" t="s">
        <v>196</v>
      </c>
      <c r="D41" s="38">
        <v>13</v>
      </c>
      <c r="E41" s="90" t="s">
        <v>490</v>
      </c>
      <c r="F41" s="90"/>
      <c r="G41" s="90"/>
      <c r="H41" s="27"/>
      <c r="I41" s="27"/>
      <c r="J41" s="90"/>
      <c r="K41" s="90"/>
      <c r="L41" s="90"/>
      <c r="M41" s="90"/>
      <c r="N41" s="27"/>
      <c r="O41" s="91"/>
      <c r="P41" s="91"/>
      <c r="Q41" s="91"/>
      <c r="R41" s="91"/>
      <c r="S41" s="91"/>
      <c r="T41" s="27"/>
      <c r="U41" s="40"/>
      <c r="V41" s="22">
        <v>481</v>
      </c>
      <c r="W41" s="22" t="s">
        <v>81</v>
      </c>
      <c r="X41" s="22" t="s">
        <v>82</v>
      </c>
      <c r="Y41" s="72">
        <v>2463</v>
      </c>
      <c r="Z41" s="41"/>
      <c r="AA41" s="1" t="s">
        <v>161</v>
      </c>
      <c r="AB41" s="28" t="s">
        <v>305</v>
      </c>
    </row>
    <row r="42" spans="1:28" x14ac:dyDescent="0.3">
      <c r="A42" s="1" t="s">
        <v>46</v>
      </c>
      <c r="B42" s="1" t="s">
        <v>59</v>
      </c>
      <c r="C42" s="27" t="s">
        <v>185</v>
      </c>
      <c r="D42" s="38">
        <v>33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v>14</v>
      </c>
      <c r="U42" s="40" t="str">
        <f t="shared" si="5"/>
        <v/>
      </c>
      <c r="V42" s="22">
        <v>481</v>
      </c>
      <c r="W42" s="22" t="s">
        <v>81</v>
      </c>
      <c r="X42" s="22" t="s">
        <v>82</v>
      </c>
      <c r="Y42" s="72">
        <v>2463</v>
      </c>
      <c r="Z42" s="41"/>
      <c r="AA42" s="1" t="s">
        <v>161</v>
      </c>
      <c r="AB42" s="28" t="s">
        <v>305</v>
      </c>
    </row>
    <row r="43" spans="1:28" x14ac:dyDescent="0.3">
      <c r="A43" s="1" t="s">
        <v>46</v>
      </c>
      <c r="B43" s="1" t="s">
        <v>59</v>
      </c>
      <c r="C43" s="27" t="s">
        <v>168</v>
      </c>
      <c r="D43" s="38">
        <v>11</v>
      </c>
      <c r="E43" s="90"/>
      <c r="F43" s="90"/>
      <c r="G43" s="90"/>
      <c r="H43" s="27"/>
      <c r="I43" s="27"/>
      <c r="J43" s="90"/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19</v>
      </c>
      <c r="U43" s="40" t="str">
        <f t="shared" si="5"/>
        <v/>
      </c>
      <c r="V43" s="22">
        <v>481</v>
      </c>
      <c r="W43" s="22" t="s">
        <v>81</v>
      </c>
      <c r="X43" s="22" t="s">
        <v>82</v>
      </c>
      <c r="Y43" s="72">
        <v>2463</v>
      </c>
      <c r="Z43" s="41"/>
      <c r="AA43" s="1" t="s">
        <v>161</v>
      </c>
      <c r="AB43" s="28" t="s">
        <v>305</v>
      </c>
    </row>
    <row r="44" spans="1:28" x14ac:dyDescent="0.3">
      <c r="A44" s="1" t="s">
        <v>46</v>
      </c>
      <c r="B44" s="1" t="s">
        <v>59</v>
      </c>
      <c r="C44" s="55" t="s">
        <v>39</v>
      </c>
      <c r="D44" s="1"/>
      <c r="E44" s="55">
        <v>240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55">
        <v>33</v>
      </c>
      <c r="Q44" s="42"/>
      <c r="R44" s="42"/>
      <c r="S44" s="42"/>
      <c r="T44" s="27"/>
      <c r="U44" s="40" t="str">
        <f t="shared" ref="U44" si="6">_xlfn.IFNA("",((T44+Q44+N44-R44)+(O44*2))/E44)</f>
        <v/>
      </c>
      <c r="V44" s="22">
        <v>481</v>
      </c>
      <c r="W44" s="22" t="s">
        <v>81</v>
      </c>
      <c r="X44" s="22" t="s">
        <v>82</v>
      </c>
      <c r="Y44" s="72">
        <v>2463</v>
      </c>
      <c r="Z44" s="41"/>
      <c r="AA44" s="1" t="s">
        <v>161</v>
      </c>
      <c r="AB44" s="28" t="s">
        <v>305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0</v>
      </c>
      <c r="G45" s="44">
        <f t="shared" si="7"/>
        <v>0</v>
      </c>
      <c r="H45" s="44">
        <f t="shared" si="7"/>
        <v>0</v>
      </c>
      <c r="I45" s="44">
        <f t="shared" si="7"/>
        <v>0</v>
      </c>
      <c r="J45" s="44">
        <f t="shared" si="7"/>
        <v>0</v>
      </c>
      <c r="K45" s="44">
        <f t="shared" si="7"/>
        <v>0</v>
      </c>
      <c r="L45" s="44">
        <f t="shared" si="7"/>
        <v>0</v>
      </c>
      <c r="M45" s="44">
        <f t="shared" si="7"/>
        <v>0</v>
      </c>
      <c r="N45" s="44">
        <f t="shared" si="7"/>
        <v>0</v>
      </c>
      <c r="O45" s="44">
        <f t="shared" si="7"/>
        <v>0</v>
      </c>
      <c r="P45" s="44">
        <f t="shared" si="7"/>
        <v>33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90</v>
      </c>
      <c r="U45" s="45">
        <f>((T45+Q45+N45-R45)+(O45*2))/E45</f>
        <v>0.375</v>
      </c>
      <c r="V45" s="46">
        <v>481</v>
      </c>
      <c r="W45" s="46" t="s">
        <v>81</v>
      </c>
      <c r="X45" s="46" t="s">
        <v>82</v>
      </c>
      <c r="Y45" s="73">
        <v>2463</v>
      </c>
      <c r="Z45" s="74" t="s">
        <v>441</v>
      </c>
      <c r="AA45" s="43" t="s">
        <v>161</v>
      </c>
      <c r="AB45" s="75" t="s">
        <v>305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 t="e">
        <f>J45/K45</f>
        <v>#DIV/0!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440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E135-B73A-4708-A79C-52D63448F0EE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A1" s="64"/>
      <c r="Z1" s="64" t="s">
        <v>442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248</v>
      </c>
      <c r="D4" s="7" t="s">
        <v>5</v>
      </c>
      <c r="E4" s="8"/>
      <c r="F4" s="5"/>
      <c r="G4" s="1"/>
      <c r="J4" s="15" t="s">
        <v>306</v>
      </c>
      <c r="K4" s="16" t="s">
        <v>45</v>
      </c>
      <c r="L4" s="17"/>
      <c r="M4" s="18"/>
      <c r="N4" s="19">
        <v>22</v>
      </c>
      <c r="O4" s="19">
        <v>29</v>
      </c>
      <c r="P4" s="19">
        <v>26</v>
      </c>
      <c r="Q4" s="19">
        <v>32</v>
      </c>
      <c r="R4" s="20"/>
      <c r="S4" s="21">
        <f>SUM(N4:R4)</f>
        <v>109</v>
      </c>
      <c r="T4" s="22">
        <v>482</v>
      </c>
    </row>
    <row r="5" spans="1:28" x14ac:dyDescent="0.3">
      <c r="B5" s="1"/>
      <c r="C5" s="6" t="s">
        <v>188</v>
      </c>
      <c r="D5" s="7" t="s">
        <v>6</v>
      </c>
      <c r="E5" s="1"/>
      <c r="F5" s="1"/>
      <c r="G5" s="1"/>
      <c r="J5" s="15" t="s">
        <v>307</v>
      </c>
      <c r="K5" s="16" t="s">
        <v>60</v>
      </c>
      <c r="L5" s="17"/>
      <c r="M5" s="18"/>
      <c r="N5" s="19">
        <v>13</v>
      </c>
      <c r="O5" s="19">
        <v>28</v>
      </c>
      <c r="P5" s="19">
        <v>26</v>
      </c>
      <c r="Q5" s="19">
        <v>20</v>
      </c>
      <c r="R5" s="20"/>
      <c r="S5" s="21">
        <f>SUM(N5:R5)</f>
        <v>87</v>
      </c>
      <c r="T5" s="22">
        <v>482</v>
      </c>
      <c r="U5" s="1"/>
      <c r="V5" s="1"/>
      <c r="W5" s="1"/>
    </row>
    <row r="6" spans="1:28" x14ac:dyDescent="0.3">
      <c r="C6" s="63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482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32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90"/>
      <c r="F13" s="27">
        <v>2</v>
      </c>
      <c r="G13" s="27">
        <v>6</v>
      </c>
      <c r="H13" s="27"/>
      <c r="I13" s="27"/>
      <c r="J13" s="27">
        <v>0</v>
      </c>
      <c r="K13" s="27">
        <v>0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4</v>
      </c>
      <c r="U13" s="40" t="str">
        <f>IFERROR(((T13+Q13+N13-R13)+(O13*2))/E13,"")</f>
        <v/>
      </c>
      <c r="V13" s="22">
        <v>482</v>
      </c>
      <c r="W13" s="22" t="s">
        <v>81</v>
      </c>
      <c r="X13" s="22" t="s">
        <v>95</v>
      </c>
      <c r="Y13" s="72">
        <v>647</v>
      </c>
      <c r="Z13" s="41"/>
      <c r="AA13" s="1" t="s">
        <v>96</v>
      </c>
      <c r="AB13" s="28" t="s">
        <v>308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90"/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39">
        <v>2</v>
      </c>
      <c r="U14" s="40" t="str">
        <f t="shared" ref="U14:U23" si="1">IFERROR(((T14+Q14+N14-R14)+(O14*2))/E14,"")</f>
        <v/>
      </c>
      <c r="V14" s="22">
        <v>482</v>
      </c>
      <c r="W14" s="22" t="s">
        <v>81</v>
      </c>
      <c r="X14" s="22" t="s">
        <v>95</v>
      </c>
      <c r="Y14" s="72">
        <v>647</v>
      </c>
      <c r="Z14" s="41"/>
      <c r="AA14" s="1" t="s">
        <v>96</v>
      </c>
      <c r="AB14" s="28" t="s">
        <v>308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90"/>
      <c r="F15" s="27">
        <v>6</v>
      </c>
      <c r="G15" s="27">
        <v>14</v>
      </c>
      <c r="H15" s="27"/>
      <c r="I15" s="27"/>
      <c r="J15" s="27">
        <v>0</v>
      </c>
      <c r="K15" s="27">
        <v>0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v>12</v>
      </c>
      <c r="U15" s="40" t="str">
        <f t="shared" si="1"/>
        <v/>
      </c>
      <c r="V15" s="22">
        <v>482</v>
      </c>
      <c r="W15" s="22" t="s">
        <v>81</v>
      </c>
      <c r="X15" s="22" t="s">
        <v>95</v>
      </c>
      <c r="Y15" s="72">
        <v>647</v>
      </c>
      <c r="Z15" s="41"/>
      <c r="AA15" s="1" t="s">
        <v>96</v>
      </c>
      <c r="AB15" s="28" t="s">
        <v>308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14</v>
      </c>
      <c r="E16" s="90"/>
      <c r="F16" s="27">
        <v>0</v>
      </c>
      <c r="G16" s="27">
        <v>2</v>
      </c>
      <c r="H16" s="27">
        <v>1</v>
      </c>
      <c r="I16" s="27"/>
      <c r="J16" s="27">
        <v>0</v>
      </c>
      <c r="K16" s="27">
        <v>0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3</v>
      </c>
      <c r="U16" s="40" t="str">
        <f t="shared" si="1"/>
        <v/>
      </c>
      <c r="V16" s="22">
        <v>482</v>
      </c>
      <c r="W16" s="22" t="s">
        <v>81</v>
      </c>
      <c r="X16" s="22" t="s">
        <v>95</v>
      </c>
      <c r="Y16" s="72">
        <v>647</v>
      </c>
      <c r="Z16" s="41"/>
      <c r="AA16" s="1" t="s">
        <v>96</v>
      </c>
      <c r="AB16" s="28" t="s">
        <v>308</v>
      </c>
    </row>
    <row r="17" spans="1:28" x14ac:dyDescent="0.3">
      <c r="A17" s="1" t="s">
        <v>59</v>
      </c>
      <c r="B17" s="1" t="s">
        <v>46</v>
      </c>
      <c r="C17" s="27" t="s">
        <v>132</v>
      </c>
      <c r="D17" s="38">
        <v>52</v>
      </c>
      <c r="E17" s="90"/>
      <c r="F17" s="27">
        <v>2</v>
      </c>
      <c r="G17" s="27">
        <v>3</v>
      </c>
      <c r="H17" s="27"/>
      <c r="I17" s="27"/>
      <c r="J17" s="27">
        <v>0</v>
      </c>
      <c r="K17" s="27">
        <v>0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v>4</v>
      </c>
      <c r="U17" s="40" t="str">
        <f t="shared" si="1"/>
        <v/>
      </c>
      <c r="V17" s="22">
        <v>482</v>
      </c>
      <c r="W17" s="22" t="s">
        <v>81</v>
      </c>
      <c r="X17" s="22" t="s">
        <v>95</v>
      </c>
      <c r="Y17" s="72">
        <v>647</v>
      </c>
      <c r="Z17" s="41"/>
      <c r="AA17" s="1" t="s">
        <v>96</v>
      </c>
      <c r="AB17" s="28" t="s">
        <v>308</v>
      </c>
    </row>
    <row r="18" spans="1:28" x14ac:dyDescent="0.3">
      <c r="A18" s="1" t="s">
        <v>59</v>
      </c>
      <c r="B18" s="1" t="s">
        <v>46</v>
      </c>
      <c r="C18" s="27" t="s">
        <v>53</v>
      </c>
      <c r="D18" s="38">
        <v>50</v>
      </c>
      <c r="E18" s="90"/>
      <c r="F18" s="27">
        <v>7</v>
      </c>
      <c r="G18" s="27">
        <v>11</v>
      </c>
      <c r="H18" s="27"/>
      <c r="I18" s="27"/>
      <c r="J18" s="27">
        <v>0</v>
      </c>
      <c r="K18" s="27">
        <v>2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14</v>
      </c>
      <c r="U18" s="40" t="str">
        <f t="shared" si="1"/>
        <v/>
      </c>
      <c r="V18" s="22">
        <v>482</v>
      </c>
      <c r="W18" s="22" t="s">
        <v>81</v>
      </c>
      <c r="X18" s="22" t="s">
        <v>95</v>
      </c>
      <c r="Y18" s="72">
        <v>647</v>
      </c>
      <c r="Z18" s="41"/>
      <c r="AA18" s="1" t="s">
        <v>96</v>
      </c>
      <c r="AB18" s="28" t="s">
        <v>308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20</v>
      </c>
      <c r="E19" s="90" t="s">
        <v>410</v>
      </c>
      <c r="F19" s="27"/>
      <c r="G19" s="27"/>
      <c r="H19" s="27"/>
      <c r="I19" s="27"/>
      <c r="J19" s="27"/>
      <c r="K19" s="27"/>
      <c r="L19" s="90"/>
      <c r="M19" s="90"/>
      <c r="N19" s="27"/>
      <c r="O19" s="91"/>
      <c r="P19" s="91"/>
      <c r="Q19" s="91"/>
      <c r="R19" s="91"/>
      <c r="S19" s="91"/>
      <c r="T19" s="39"/>
      <c r="U19" s="40" t="str">
        <f t="shared" si="1"/>
        <v/>
      </c>
      <c r="V19" s="22">
        <v>482</v>
      </c>
      <c r="W19" s="22" t="s">
        <v>81</v>
      </c>
      <c r="X19" s="22" t="s">
        <v>95</v>
      </c>
      <c r="Y19" s="72">
        <v>647</v>
      </c>
      <c r="Z19" s="41"/>
      <c r="AA19" s="1" t="s">
        <v>96</v>
      </c>
      <c r="AB19" s="28" t="s">
        <v>308</v>
      </c>
    </row>
    <row r="20" spans="1:28" x14ac:dyDescent="0.3">
      <c r="A20" s="1" t="s">
        <v>59</v>
      </c>
      <c r="B20" s="1" t="s">
        <v>46</v>
      </c>
      <c r="C20" s="27" t="s">
        <v>55</v>
      </c>
      <c r="D20" s="38">
        <v>24</v>
      </c>
      <c r="E20" s="90"/>
      <c r="F20" s="27">
        <v>11</v>
      </c>
      <c r="G20" s="27">
        <v>15</v>
      </c>
      <c r="H20" s="27"/>
      <c r="I20" s="27"/>
      <c r="J20" s="27">
        <v>0</v>
      </c>
      <c r="K20" s="27">
        <v>1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v>22</v>
      </c>
      <c r="U20" s="40" t="str">
        <f t="shared" si="1"/>
        <v/>
      </c>
      <c r="V20" s="22">
        <v>482</v>
      </c>
      <c r="W20" s="22" t="s">
        <v>81</v>
      </c>
      <c r="X20" s="22" t="s">
        <v>95</v>
      </c>
      <c r="Y20" s="72">
        <v>647</v>
      </c>
      <c r="Z20" s="41"/>
      <c r="AA20" s="1" t="s">
        <v>96</v>
      </c>
      <c r="AB20" s="28" t="s">
        <v>308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40</v>
      </c>
      <c r="E21" s="90"/>
      <c r="F21" s="27">
        <v>9</v>
      </c>
      <c r="G21" s="27">
        <v>14</v>
      </c>
      <c r="H21" s="27"/>
      <c r="I21" s="27"/>
      <c r="J21" s="27">
        <v>10</v>
      </c>
      <c r="K21" s="27">
        <v>12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28</v>
      </c>
      <c r="U21" s="40" t="str">
        <f t="shared" si="1"/>
        <v/>
      </c>
      <c r="V21" s="22">
        <v>482</v>
      </c>
      <c r="W21" s="22" t="s">
        <v>81</v>
      </c>
      <c r="X21" s="22" t="s">
        <v>95</v>
      </c>
      <c r="Y21" s="72">
        <v>647</v>
      </c>
      <c r="Z21" s="41"/>
      <c r="AA21" s="1" t="s">
        <v>96</v>
      </c>
      <c r="AB21" s="28" t="s">
        <v>308</v>
      </c>
    </row>
    <row r="22" spans="1:28" x14ac:dyDescent="0.3">
      <c r="A22" s="1" t="s">
        <v>59</v>
      </c>
      <c r="B22" s="1" t="s">
        <v>46</v>
      </c>
      <c r="C22" s="27" t="s">
        <v>57</v>
      </c>
      <c r="D22" s="38">
        <v>22</v>
      </c>
      <c r="E22" s="90"/>
      <c r="F22" s="90">
        <v>1</v>
      </c>
      <c r="G22" s="90">
        <v>2</v>
      </c>
      <c r="H22" s="90"/>
      <c r="I22" s="90"/>
      <c r="J22" s="90">
        <v>0</v>
      </c>
      <c r="K22" s="90">
        <v>4</v>
      </c>
      <c r="L22" s="90"/>
      <c r="M22" s="90"/>
      <c r="N22" s="90">
        <f>SUM(L22:M22)</f>
        <v>0</v>
      </c>
      <c r="O22" s="91"/>
      <c r="P22" s="91"/>
      <c r="Q22" s="91"/>
      <c r="R22" s="91"/>
      <c r="S22" s="91"/>
      <c r="T22" s="91">
        <v>12</v>
      </c>
      <c r="U22" s="40" t="str">
        <f t="shared" si="1"/>
        <v/>
      </c>
      <c r="V22" s="22">
        <v>482</v>
      </c>
      <c r="W22" s="22" t="s">
        <v>81</v>
      </c>
      <c r="X22" s="22" t="s">
        <v>95</v>
      </c>
      <c r="Y22" s="72">
        <v>647</v>
      </c>
      <c r="Z22" s="41" t="s">
        <v>486</v>
      </c>
      <c r="AA22" s="1" t="s">
        <v>96</v>
      </c>
      <c r="AB22" s="28" t="s">
        <v>308</v>
      </c>
    </row>
    <row r="23" spans="1:28" x14ac:dyDescent="0.3">
      <c r="A23" s="1" t="s">
        <v>59</v>
      </c>
      <c r="B23" s="1" t="s">
        <v>46</v>
      </c>
      <c r="C23" s="27" t="s">
        <v>58</v>
      </c>
      <c r="D23" s="38">
        <v>42</v>
      </c>
      <c r="E23" s="90"/>
      <c r="F23" s="27">
        <v>3</v>
      </c>
      <c r="G23" s="27">
        <v>3</v>
      </c>
      <c r="H23" s="27"/>
      <c r="I23" s="27"/>
      <c r="J23" s="27">
        <v>2</v>
      </c>
      <c r="K23" s="27">
        <v>2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8</v>
      </c>
      <c r="U23" s="40" t="str">
        <f t="shared" si="1"/>
        <v/>
      </c>
      <c r="V23" s="22">
        <v>482</v>
      </c>
      <c r="W23" s="22" t="s">
        <v>81</v>
      </c>
      <c r="X23" s="22" t="s">
        <v>95</v>
      </c>
      <c r="Y23" s="72">
        <v>647</v>
      </c>
      <c r="Z23" s="41"/>
      <c r="AA23" s="1" t="s">
        <v>96</v>
      </c>
      <c r="AB23" s="28" t="s">
        <v>308</v>
      </c>
    </row>
    <row r="24" spans="1:28" x14ac:dyDescent="0.3">
      <c r="A24" s="1" t="s">
        <v>59</v>
      </c>
      <c r="B24" s="1" t="s">
        <v>46</v>
      </c>
      <c r="C24" s="55" t="s">
        <v>39</v>
      </c>
      <c r="D24" s="1"/>
      <c r="E24" s="55">
        <v>240</v>
      </c>
      <c r="F24" s="100"/>
      <c r="G24" s="55"/>
      <c r="H24" s="55"/>
      <c r="I24" s="55"/>
      <c r="J24" s="100"/>
      <c r="K24" s="55"/>
      <c r="L24" s="55"/>
      <c r="M24" s="55"/>
      <c r="N24" s="55"/>
      <c r="O24" s="55"/>
      <c r="P24" s="55">
        <v>11</v>
      </c>
      <c r="Q24" s="42"/>
      <c r="R24" s="42"/>
      <c r="S24" s="42"/>
      <c r="T24" s="42"/>
      <c r="U24" s="40" t="str">
        <f t="shared" ref="U24" si="2">_xlfn.IFNA("",((T24+Q24+N24-R24)+(O24*2))/E24)</f>
        <v/>
      </c>
      <c r="V24" s="22">
        <v>482</v>
      </c>
      <c r="W24" s="22" t="s">
        <v>81</v>
      </c>
      <c r="X24" s="22" t="s">
        <v>95</v>
      </c>
      <c r="Y24" s="72">
        <v>647</v>
      </c>
      <c r="Z24" s="41"/>
      <c r="AA24" s="1" t="s">
        <v>96</v>
      </c>
      <c r="AB24" s="28" t="s">
        <v>308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73</v>
      </c>
      <c r="H25" s="44">
        <f t="shared" si="3"/>
        <v>1</v>
      </c>
      <c r="I25" s="44">
        <f t="shared" si="3"/>
        <v>0</v>
      </c>
      <c r="J25" s="44">
        <f t="shared" si="3"/>
        <v>12</v>
      </c>
      <c r="K25" s="44">
        <f t="shared" si="3"/>
        <v>21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11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109</v>
      </c>
      <c r="U25" s="45">
        <f>((T25+Q25+N25-R25)+(O25*2))/E25</f>
        <v>0.45416666666666666</v>
      </c>
      <c r="V25" s="46">
        <v>482</v>
      </c>
      <c r="W25" s="46" t="s">
        <v>81</v>
      </c>
      <c r="X25" s="46" t="s">
        <v>95</v>
      </c>
      <c r="Y25" s="73">
        <v>647</v>
      </c>
      <c r="Z25" s="47"/>
      <c r="AA25" s="43" t="s">
        <v>96</v>
      </c>
      <c r="AB25" s="75" t="s">
        <v>308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0.57534246575342463</v>
      </c>
      <c r="H26" s="27"/>
      <c r="I26" s="1"/>
      <c r="J26" s="48" t="s">
        <v>42</v>
      </c>
      <c r="K26" s="50">
        <f>J25/K25</f>
        <v>0.5714285714285714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163</v>
      </c>
      <c r="D35" s="38">
        <v>21</v>
      </c>
      <c r="E35" s="90"/>
      <c r="F35" s="27">
        <v>7</v>
      </c>
      <c r="G35" s="27">
        <v>17</v>
      </c>
      <c r="H35" s="27"/>
      <c r="I35" s="27"/>
      <c r="J35" s="27">
        <v>2</v>
      </c>
      <c r="K35" s="27">
        <v>2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16</v>
      </c>
      <c r="U35" s="40" t="str">
        <f>IFERROR(((T35+Q35+N35-R35)+(O35*2))/E35,"")</f>
        <v/>
      </c>
      <c r="V35" s="22">
        <v>482</v>
      </c>
      <c r="W35" s="22" t="s">
        <v>94</v>
      </c>
      <c r="X35" s="22" t="s">
        <v>82</v>
      </c>
      <c r="Y35" s="72">
        <v>647</v>
      </c>
      <c r="Z35" s="41"/>
      <c r="AA35" s="1" t="s">
        <v>161</v>
      </c>
      <c r="AB35" s="28" t="s">
        <v>309</v>
      </c>
    </row>
    <row r="36" spans="1:28" x14ac:dyDescent="0.3">
      <c r="A36" s="1" t="s">
        <v>46</v>
      </c>
      <c r="B36" s="1" t="s">
        <v>59</v>
      </c>
      <c r="C36" s="27" t="s">
        <v>169</v>
      </c>
      <c r="D36" s="38">
        <v>24</v>
      </c>
      <c r="E36" s="90"/>
      <c r="F36" s="27">
        <v>3</v>
      </c>
      <c r="G36" s="27">
        <v>8</v>
      </c>
      <c r="H36" s="27"/>
      <c r="I36" s="27"/>
      <c r="J36" s="27">
        <v>0</v>
      </c>
      <c r="K36" s="27">
        <v>0</v>
      </c>
      <c r="L36" s="90"/>
      <c r="M36" s="90"/>
      <c r="N36" s="27">
        <f t="shared" ref="N36:N42" si="4">SUM(L36:M36)</f>
        <v>0</v>
      </c>
      <c r="O36" s="91"/>
      <c r="P36" s="91"/>
      <c r="Q36" s="91"/>
      <c r="R36" s="91"/>
      <c r="S36" s="91"/>
      <c r="T36" s="27">
        <v>6</v>
      </c>
      <c r="U36" s="40" t="str">
        <f t="shared" ref="U36:U43" si="5">IFERROR(((T36+Q36+N36-R36)+(O36*2))/E36,"")</f>
        <v/>
      </c>
      <c r="V36" s="22">
        <v>482</v>
      </c>
      <c r="W36" s="22" t="s">
        <v>94</v>
      </c>
      <c r="X36" s="22" t="s">
        <v>82</v>
      </c>
      <c r="Y36" s="72">
        <v>647</v>
      </c>
      <c r="Z36" s="41"/>
      <c r="AA36" s="1" t="s">
        <v>161</v>
      </c>
      <c r="AB36" s="28" t="s">
        <v>309</v>
      </c>
    </row>
    <row r="37" spans="1:28" x14ac:dyDescent="0.3">
      <c r="A37" s="1" t="s">
        <v>46</v>
      </c>
      <c r="B37" s="1" t="s">
        <v>59</v>
      </c>
      <c r="C37" s="27" t="s">
        <v>164</v>
      </c>
      <c r="D37" s="38">
        <v>32</v>
      </c>
      <c r="E37" s="90"/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90"/>
      <c r="M37" s="90"/>
      <c r="N37" s="27">
        <f t="shared" si="4"/>
        <v>0</v>
      </c>
      <c r="O37" s="91"/>
      <c r="P37" s="91"/>
      <c r="Q37" s="91"/>
      <c r="R37" s="91"/>
      <c r="S37" s="91"/>
      <c r="T37" s="27">
        <v>4</v>
      </c>
      <c r="U37" s="40" t="str">
        <f t="shared" si="5"/>
        <v/>
      </c>
      <c r="V37" s="22">
        <v>482</v>
      </c>
      <c r="W37" s="22" t="s">
        <v>94</v>
      </c>
      <c r="X37" s="22" t="s">
        <v>82</v>
      </c>
      <c r="Y37" s="72">
        <v>647</v>
      </c>
      <c r="Z37" s="41"/>
      <c r="AA37" s="1" t="s">
        <v>161</v>
      </c>
      <c r="AB37" s="28" t="s">
        <v>309</v>
      </c>
    </row>
    <row r="38" spans="1:28" x14ac:dyDescent="0.3">
      <c r="A38" s="1" t="s">
        <v>46</v>
      </c>
      <c r="B38" s="1" t="s">
        <v>59</v>
      </c>
      <c r="C38" s="27" t="s">
        <v>180</v>
      </c>
      <c r="D38" s="38">
        <v>25</v>
      </c>
      <c r="E38" s="90"/>
      <c r="F38" s="27">
        <v>4</v>
      </c>
      <c r="G38" s="27">
        <v>11</v>
      </c>
      <c r="H38" s="27"/>
      <c r="I38" s="27"/>
      <c r="J38" s="27">
        <v>0</v>
      </c>
      <c r="K38" s="27">
        <v>0</v>
      </c>
      <c r="L38" s="90"/>
      <c r="M38" s="90"/>
      <c r="N38" s="27">
        <f t="shared" si="4"/>
        <v>0</v>
      </c>
      <c r="O38" s="91"/>
      <c r="P38" s="91"/>
      <c r="Q38" s="91"/>
      <c r="R38" s="91"/>
      <c r="S38" s="91"/>
      <c r="T38" s="27">
        <v>8</v>
      </c>
      <c r="U38" s="40" t="str">
        <f t="shared" si="5"/>
        <v/>
      </c>
      <c r="V38" s="22">
        <v>482</v>
      </c>
      <c r="W38" s="22" t="s">
        <v>94</v>
      </c>
      <c r="X38" s="22" t="s">
        <v>82</v>
      </c>
      <c r="Y38" s="72">
        <v>647</v>
      </c>
      <c r="Z38" s="41"/>
      <c r="AA38" s="1" t="s">
        <v>161</v>
      </c>
      <c r="AB38" s="28" t="s">
        <v>309</v>
      </c>
    </row>
    <row r="39" spans="1:28" x14ac:dyDescent="0.3">
      <c r="A39" s="1" t="s">
        <v>46</v>
      </c>
      <c r="B39" s="1" t="s">
        <v>59</v>
      </c>
      <c r="C39" s="27" t="s">
        <v>172</v>
      </c>
      <c r="D39" s="38">
        <v>44</v>
      </c>
      <c r="E39" s="90"/>
      <c r="F39" s="27">
        <v>3</v>
      </c>
      <c r="G39" s="27">
        <v>11</v>
      </c>
      <c r="H39" s="27"/>
      <c r="I39" s="27"/>
      <c r="J39" s="27">
        <v>3</v>
      </c>
      <c r="K39" s="27">
        <v>4</v>
      </c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9</v>
      </c>
      <c r="U39" s="40" t="str">
        <f t="shared" si="5"/>
        <v/>
      </c>
      <c r="V39" s="22">
        <v>482</v>
      </c>
      <c r="W39" s="22" t="s">
        <v>94</v>
      </c>
      <c r="X39" s="22" t="s">
        <v>82</v>
      </c>
      <c r="Y39" s="72">
        <v>647</v>
      </c>
      <c r="Z39" s="41"/>
      <c r="AA39" s="1" t="s">
        <v>161</v>
      </c>
      <c r="AB39" s="28" t="s">
        <v>309</v>
      </c>
    </row>
    <row r="40" spans="1:28" x14ac:dyDescent="0.3">
      <c r="A40" s="1" t="s">
        <v>46</v>
      </c>
      <c r="B40" s="1" t="s">
        <v>59</v>
      </c>
      <c r="C40" s="27" t="s">
        <v>165</v>
      </c>
      <c r="D40" s="38">
        <v>15</v>
      </c>
      <c r="E40" s="90"/>
      <c r="F40" s="27">
        <v>8</v>
      </c>
      <c r="G40" s="27">
        <v>19</v>
      </c>
      <c r="H40" s="27"/>
      <c r="I40" s="27"/>
      <c r="J40" s="27">
        <v>2</v>
      </c>
      <c r="K40" s="27">
        <v>4</v>
      </c>
      <c r="L40" s="90"/>
      <c r="M40" s="90"/>
      <c r="N40" s="27">
        <f t="shared" si="4"/>
        <v>0</v>
      </c>
      <c r="O40" s="91"/>
      <c r="P40" s="91"/>
      <c r="Q40" s="91"/>
      <c r="R40" s="91"/>
      <c r="S40" s="91"/>
      <c r="T40" s="27">
        <v>18</v>
      </c>
      <c r="U40" s="40" t="str">
        <f t="shared" si="5"/>
        <v/>
      </c>
      <c r="V40" s="22">
        <v>482</v>
      </c>
      <c r="W40" s="22" t="s">
        <v>94</v>
      </c>
      <c r="X40" s="22" t="s">
        <v>82</v>
      </c>
      <c r="Y40" s="72">
        <v>647</v>
      </c>
      <c r="Z40" s="41"/>
      <c r="AA40" s="1" t="s">
        <v>161</v>
      </c>
      <c r="AB40" s="28" t="s">
        <v>309</v>
      </c>
    </row>
    <row r="41" spans="1:28" x14ac:dyDescent="0.3">
      <c r="A41" s="1" t="s">
        <v>46</v>
      </c>
      <c r="B41" s="1" t="s">
        <v>59</v>
      </c>
      <c r="C41" s="27" t="s">
        <v>196</v>
      </c>
      <c r="D41" s="38">
        <v>13</v>
      </c>
      <c r="E41" s="90" t="s">
        <v>490</v>
      </c>
      <c r="F41" s="27"/>
      <c r="G41" s="27"/>
      <c r="H41" s="27"/>
      <c r="I41" s="27"/>
      <c r="J41" s="27"/>
      <c r="K41" s="27"/>
      <c r="L41" s="90"/>
      <c r="M41" s="90"/>
      <c r="N41" s="27"/>
      <c r="O41" s="91"/>
      <c r="P41" s="91"/>
      <c r="Q41" s="91"/>
      <c r="R41" s="91"/>
      <c r="S41" s="91"/>
      <c r="T41" s="27"/>
      <c r="U41" s="40"/>
      <c r="V41" s="22">
        <v>482</v>
      </c>
      <c r="W41" s="22" t="s">
        <v>94</v>
      </c>
      <c r="X41" s="22" t="s">
        <v>82</v>
      </c>
      <c r="Y41" s="72">
        <v>647</v>
      </c>
      <c r="Z41" s="41"/>
      <c r="AA41" s="1" t="s">
        <v>161</v>
      </c>
      <c r="AB41" s="28" t="s">
        <v>309</v>
      </c>
    </row>
    <row r="42" spans="1:28" x14ac:dyDescent="0.3">
      <c r="A42" s="1" t="s">
        <v>46</v>
      </c>
      <c r="B42" s="1" t="s">
        <v>59</v>
      </c>
      <c r="C42" s="27" t="s">
        <v>185</v>
      </c>
      <c r="D42" s="38">
        <v>33</v>
      </c>
      <c r="E42" s="90"/>
      <c r="F42" s="27">
        <v>6</v>
      </c>
      <c r="G42" s="27">
        <v>10</v>
      </c>
      <c r="H42" s="27"/>
      <c r="I42" s="27"/>
      <c r="J42" s="27">
        <v>2</v>
      </c>
      <c r="K42" s="27">
        <v>3</v>
      </c>
      <c r="L42" s="90"/>
      <c r="M42" s="90"/>
      <c r="N42" s="27">
        <f t="shared" si="4"/>
        <v>0</v>
      </c>
      <c r="O42" s="91"/>
      <c r="P42" s="91"/>
      <c r="Q42" s="91"/>
      <c r="R42" s="91"/>
      <c r="S42" s="91"/>
      <c r="T42" s="27">
        <v>14</v>
      </c>
      <c r="U42" s="40" t="str">
        <f t="shared" si="5"/>
        <v/>
      </c>
      <c r="V42" s="22">
        <v>482</v>
      </c>
      <c r="W42" s="22" t="s">
        <v>94</v>
      </c>
      <c r="X42" s="22" t="s">
        <v>82</v>
      </c>
      <c r="Y42" s="72">
        <v>647</v>
      </c>
      <c r="Z42" s="41"/>
      <c r="AA42" s="1" t="s">
        <v>161</v>
      </c>
      <c r="AB42" s="28" t="s">
        <v>309</v>
      </c>
    </row>
    <row r="43" spans="1:28" x14ac:dyDescent="0.3">
      <c r="A43" s="1" t="s">
        <v>46</v>
      </c>
      <c r="B43" s="1" t="s">
        <v>59</v>
      </c>
      <c r="C43" s="27" t="s">
        <v>168</v>
      </c>
      <c r="D43" s="38">
        <v>11</v>
      </c>
      <c r="E43" s="90"/>
      <c r="F43" s="27">
        <v>6</v>
      </c>
      <c r="G43" s="27">
        <v>14</v>
      </c>
      <c r="H43" s="27"/>
      <c r="I43" s="27"/>
      <c r="J43" s="27">
        <v>0</v>
      </c>
      <c r="K43" s="27">
        <v>0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12</v>
      </c>
      <c r="U43" s="40" t="str">
        <f t="shared" si="5"/>
        <v/>
      </c>
      <c r="V43" s="22">
        <v>482</v>
      </c>
      <c r="W43" s="22" t="s">
        <v>94</v>
      </c>
      <c r="X43" s="22" t="s">
        <v>82</v>
      </c>
      <c r="Y43" s="72">
        <v>647</v>
      </c>
      <c r="Z43" s="41"/>
      <c r="AA43" s="1" t="s">
        <v>161</v>
      </c>
      <c r="AB43" s="28" t="s">
        <v>309</v>
      </c>
    </row>
    <row r="44" spans="1:28" x14ac:dyDescent="0.3">
      <c r="A44" s="1" t="s">
        <v>46</v>
      </c>
      <c r="B44" s="1" t="s">
        <v>59</v>
      </c>
      <c r="C44" s="55" t="s">
        <v>39</v>
      </c>
      <c r="D44" s="1"/>
      <c r="E44" s="55">
        <v>240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55">
        <v>18</v>
      </c>
      <c r="Q44" s="42"/>
      <c r="R44" s="42"/>
      <c r="S44" s="42"/>
      <c r="T44" s="27"/>
      <c r="U44" s="40" t="str">
        <f t="shared" ref="U44" si="6">_xlfn.IFNA("",((T44+Q44+N44-R44)+(O44*2))/E44)</f>
        <v/>
      </c>
      <c r="V44" s="22">
        <v>482</v>
      </c>
      <c r="W44" s="22" t="s">
        <v>94</v>
      </c>
      <c r="X44" s="22" t="s">
        <v>82</v>
      </c>
      <c r="Y44" s="72">
        <v>647</v>
      </c>
      <c r="Z44" s="41"/>
      <c r="AA44" s="1" t="s">
        <v>161</v>
      </c>
      <c r="AB44" s="28" t="s">
        <v>309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39</v>
      </c>
      <c r="G45" s="44">
        <f t="shared" si="7"/>
        <v>95</v>
      </c>
      <c r="H45" s="44">
        <f t="shared" si="7"/>
        <v>0</v>
      </c>
      <c r="I45" s="44">
        <f t="shared" si="7"/>
        <v>0</v>
      </c>
      <c r="J45" s="44">
        <f t="shared" si="7"/>
        <v>9</v>
      </c>
      <c r="K45" s="44">
        <f t="shared" si="7"/>
        <v>13</v>
      </c>
      <c r="L45" s="44">
        <f t="shared" si="7"/>
        <v>0</v>
      </c>
      <c r="M45" s="44">
        <f t="shared" si="7"/>
        <v>0</v>
      </c>
      <c r="N45" s="44">
        <f t="shared" si="7"/>
        <v>0</v>
      </c>
      <c r="O45" s="44">
        <f t="shared" si="7"/>
        <v>0</v>
      </c>
      <c r="P45" s="44">
        <f t="shared" si="7"/>
        <v>18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87</v>
      </c>
      <c r="U45" s="45">
        <f>((T45+Q45+N45-R45)+(O45*2))/E45</f>
        <v>0.36249999999999999</v>
      </c>
      <c r="V45" s="46">
        <v>482</v>
      </c>
      <c r="W45" s="46" t="s">
        <v>94</v>
      </c>
      <c r="X45" s="46" t="s">
        <v>82</v>
      </c>
      <c r="Y45" s="73">
        <v>647</v>
      </c>
      <c r="Z45" s="47"/>
      <c r="AA45" s="43" t="s">
        <v>161</v>
      </c>
      <c r="AB45" s="75" t="s">
        <v>309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0.41052631578947368</v>
      </c>
      <c r="H46" s="27"/>
      <c r="I46" s="1"/>
      <c r="J46" s="48" t="s">
        <v>42</v>
      </c>
      <c r="K46" s="50">
        <f>J45/K45</f>
        <v>0.69230769230769229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2"/>
      <c r="V48" s="22"/>
      <c r="W48" s="22"/>
      <c r="X48" s="22"/>
      <c r="Y48" s="81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76"/>
      <c r="H49" s="27"/>
      <c r="I49" s="1"/>
      <c r="J49" s="48"/>
      <c r="K49" s="77"/>
      <c r="L49" s="1"/>
      <c r="M49" s="39"/>
      <c r="N49" s="7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D5B1-735F-4F2A-B180-EF9848078AD4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431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310</v>
      </c>
      <c r="K4" s="16" t="s">
        <v>45</v>
      </c>
      <c r="L4" s="17"/>
      <c r="M4" s="18"/>
      <c r="N4" s="19">
        <v>27</v>
      </c>
      <c r="O4" s="19">
        <v>22</v>
      </c>
      <c r="P4" s="19">
        <v>26</v>
      </c>
      <c r="Q4" s="19">
        <v>23</v>
      </c>
      <c r="R4" s="20"/>
      <c r="S4" s="21">
        <f>SUM(N4:R4)</f>
        <v>98</v>
      </c>
      <c r="T4" s="22">
        <v>490</v>
      </c>
    </row>
    <row r="5" spans="1:28" x14ac:dyDescent="0.3">
      <c r="B5" s="1"/>
      <c r="C5" s="6" t="s">
        <v>198</v>
      </c>
      <c r="D5" s="7" t="s">
        <v>6</v>
      </c>
      <c r="E5" s="1"/>
      <c r="F5" s="1"/>
      <c r="G5" s="1"/>
      <c r="J5" s="15" t="s">
        <v>311</v>
      </c>
      <c r="K5" s="16" t="s">
        <v>74</v>
      </c>
      <c r="L5" s="17"/>
      <c r="M5" s="18"/>
      <c r="N5" s="19">
        <v>20</v>
      </c>
      <c r="O5" s="19">
        <v>28</v>
      </c>
      <c r="P5" s="19">
        <v>27</v>
      </c>
      <c r="Q5" s="19">
        <v>29</v>
      </c>
      <c r="R5" s="20"/>
      <c r="S5" s="21">
        <f>SUM(N5:R5)</f>
        <v>104</v>
      </c>
      <c r="T5" s="22">
        <v>490</v>
      </c>
      <c r="U5" s="1"/>
      <c r="V5" s="1"/>
      <c r="W5" s="1"/>
    </row>
    <row r="6" spans="1:28" x14ac:dyDescent="0.3">
      <c r="C6" s="63">
        <v>1328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443</v>
      </c>
      <c r="D7" s="7" t="s">
        <v>8</v>
      </c>
      <c r="G7" s="1"/>
      <c r="S7" s="1"/>
      <c r="T7" s="25" t="s">
        <v>9</v>
      </c>
      <c r="U7" s="1"/>
      <c r="V7" s="26">
        <v>490</v>
      </c>
      <c r="W7" s="1"/>
    </row>
    <row r="8" spans="1:28" x14ac:dyDescent="0.3">
      <c r="B8" s="1"/>
      <c r="C8" s="24" t="s">
        <v>444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0.10208333333333335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9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33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34</v>
      </c>
      <c r="E13" s="27">
        <v>2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90"/>
      <c r="M13" s="27">
        <v>0</v>
      </c>
      <c r="N13" s="27">
        <f>SUM(L13:M13)</f>
        <v>0</v>
      </c>
      <c r="O13" s="27">
        <v>0</v>
      </c>
      <c r="P13" s="39">
        <v>0</v>
      </c>
      <c r="Q13" s="90"/>
      <c r="R13" s="90"/>
      <c r="S13" s="90"/>
      <c r="T13" s="27">
        <f>(H13*3)+((F13-H13)*2)+J13</f>
        <v>0</v>
      </c>
      <c r="U13" s="40">
        <f>IFERROR(((T13+Q13+N13-R13)+(O13*2))/E13,"")</f>
        <v>0</v>
      </c>
      <c r="V13" s="22">
        <v>490</v>
      </c>
      <c r="W13" s="22" t="s">
        <v>81</v>
      </c>
      <c r="X13" s="22" t="s">
        <v>82</v>
      </c>
      <c r="Y13" s="72">
        <v>1328</v>
      </c>
      <c r="Z13" s="41"/>
      <c r="AA13" s="1" t="s">
        <v>96</v>
      </c>
      <c r="AB13" s="28" t="s">
        <v>312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43</v>
      </c>
      <c r="F14" s="27">
        <v>4</v>
      </c>
      <c r="G14" s="27">
        <v>14</v>
      </c>
      <c r="H14" s="27"/>
      <c r="I14" s="27"/>
      <c r="J14" s="27">
        <v>9</v>
      </c>
      <c r="K14" s="27">
        <v>9</v>
      </c>
      <c r="L14" s="90"/>
      <c r="M14" s="27">
        <v>6</v>
      </c>
      <c r="N14" s="27">
        <f t="shared" ref="N14:N18" si="0">SUM(L14:M14)</f>
        <v>6</v>
      </c>
      <c r="O14" s="39">
        <v>3</v>
      </c>
      <c r="P14" s="39">
        <v>2</v>
      </c>
      <c r="Q14" s="39">
        <v>2</v>
      </c>
      <c r="R14" s="91"/>
      <c r="S14" s="91"/>
      <c r="T14" s="39">
        <f t="shared" ref="T14:T18" si="1">(H14*3)+((F14-H14)*2)+J14</f>
        <v>17</v>
      </c>
      <c r="U14" s="40">
        <f t="shared" ref="U14:U23" si="2">IFERROR(((T14+Q14+N14-R14)+(O14*2))/E14,"")</f>
        <v>0.72093023255813948</v>
      </c>
      <c r="V14" s="22">
        <v>490</v>
      </c>
      <c r="W14" s="22" t="s">
        <v>81</v>
      </c>
      <c r="X14" s="22" t="s">
        <v>82</v>
      </c>
      <c r="Y14" s="72">
        <v>1328</v>
      </c>
      <c r="Z14" s="41"/>
      <c r="AA14" s="1" t="s">
        <v>96</v>
      </c>
      <c r="AB14" s="28" t="s">
        <v>312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32</v>
      </c>
      <c r="E15" s="27">
        <v>21</v>
      </c>
      <c r="F15" s="27">
        <v>4</v>
      </c>
      <c r="G15" s="27">
        <v>7</v>
      </c>
      <c r="H15" s="27"/>
      <c r="I15" s="27"/>
      <c r="J15" s="27">
        <v>0</v>
      </c>
      <c r="K15" s="27">
        <v>0</v>
      </c>
      <c r="L15" s="90"/>
      <c r="M15" s="27">
        <v>1</v>
      </c>
      <c r="N15" s="27">
        <f t="shared" si="0"/>
        <v>1</v>
      </c>
      <c r="O15" s="39">
        <v>1</v>
      </c>
      <c r="P15" s="55">
        <v>6</v>
      </c>
      <c r="Q15" s="91"/>
      <c r="R15" s="91"/>
      <c r="S15" s="91"/>
      <c r="T15" s="39">
        <f t="shared" si="1"/>
        <v>8</v>
      </c>
      <c r="U15" s="40">
        <f t="shared" si="2"/>
        <v>0.52380952380952384</v>
      </c>
      <c r="V15" s="22">
        <v>490</v>
      </c>
      <c r="W15" s="22" t="s">
        <v>81</v>
      </c>
      <c r="X15" s="22" t="s">
        <v>82</v>
      </c>
      <c r="Y15" s="72">
        <v>1328</v>
      </c>
      <c r="Z15" s="41"/>
      <c r="AA15" s="1" t="s">
        <v>96</v>
      </c>
      <c r="AB15" s="28" t="s">
        <v>312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14</v>
      </c>
      <c r="E16" s="27">
        <v>1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90"/>
      <c r="M16" s="27">
        <v>0</v>
      </c>
      <c r="N16" s="27">
        <f t="shared" si="0"/>
        <v>0</v>
      </c>
      <c r="O16" s="39">
        <v>0</v>
      </c>
      <c r="P16" s="39">
        <v>0</v>
      </c>
      <c r="Q16" s="91"/>
      <c r="R16" s="91"/>
      <c r="S16" s="91"/>
      <c r="T16" s="39">
        <f t="shared" si="1"/>
        <v>0</v>
      </c>
      <c r="U16" s="40">
        <f t="shared" si="2"/>
        <v>0</v>
      </c>
      <c r="V16" s="22">
        <v>490</v>
      </c>
      <c r="W16" s="22" t="s">
        <v>81</v>
      </c>
      <c r="X16" s="22" t="s">
        <v>82</v>
      </c>
      <c r="Y16" s="72">
        <v>1328</v>
      </c>
      <c r="Z16" s="41"/>
      <c r="AA16" s="1" t="s">
        <v>96</v>
      </c>
      <c r="AB16" s="28" t="s">
        <v>312</v>
      </c>
    </row>
    <row r="17" spans="1:28" x14ac:dyDescent="0.3">
      <c r="A17" s="1" t="s">
        <v>73</v>
      </c>
      <c r="B17" s="1" t="s">
        <v>46</v>
      </c>
      <c r="C17" s="27" t="s">
        <v>132</v>
      </c>
      <c r="D17" s="38">
        <v>52</v>
      </c>
      <c r="E17" s="27">
        <v>14</v>
      </c>
      <c r="F17" s="27">
        <v>4</v>
      </c>
      <c r="G17" s="27">
        <v>9</v>
      </c>
      <c r="H17" s="27"/>
      <c r="I17" s="27"/>
      <c r="J17" s="27">
        <v>2</v>
      </c>
      <c r="K17" s="27">
        <v>3</v>
      </c>
      <c r="L17" s="90"/>
      <c r="M17" s="27">
        <v>3</v>
      </c>
      <c r="N17" s="27">
        <f t="shared" si="0"/>
        <v>3</v>
      </c>
      <c r="O17" s="39">
        <v>0</v>
      </c>
      <c r="P17" s="39">
        <v>4</v>
      </c>
      <c r="Q17" s="91"/>
      <c r="R17" s="91"/>
      <c r="S17" s="91"/>
      <c r="T17" s="39">
        <f t="shared" si="1"/>
        <v>10</v>
      </c>
      <c r="U17" s="40">
        <f t="shared" si="2"/>
        <v>0.9285714285714286</v>
      </c>
      <c r="V17" s="22">
        <v>490</v>
      </c>
      <c r="W17" s="22" t="s">
        <v>81</v>
      </c>
      <c r="X17" s="22" t="s">
        <v>82</v>
      </c>
      <c r="Y17" s="72">
        <v>1328</v>
      </c>
      <c r="Z17" s="41"/>
      <c r="AA17" s="1" t="s">
        <v>96</v>
      </c>
      <c r="AB17" s="28" t="s">
        <v>312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50</v>
      </c>
      <c r="E18" s="27">
        <v>39</v>
      </c>
      <c r="F18" s="27">
        <v>7</v>
      </c>
      <c r="G18" s="27">
        <v>14</v>
      </c>
      <c r="H18" s="27"/>
      <c r="I18" s="27"/>
      <c r="J18" s="27">
        <v>3</v>
      </c>
      <c r="K18" s="27">
        <v>4</v>
      </c>
      <c r="L18" s="90"/>
      <c r="M18" s="27">
        <v>7</v>
      </c>
      <c r="N18" s="27">
        <f t="shared" si="0"/>
        <v>7</v>
      </c>
      <c r="O18" s="39">
        <v>3</v>
      </c>
      <c r="P18" s="39">
        <v>2</v>
      </c>
      <c r="Q18" s="91"/>
      <c r="R18" s="91"/>
      <c r="S18" s="91"/>
      <c r="T18" s="39">
        <f t="shared" si="1"/>
        <v>17</v>
      </c>
      <c r="U18" s="40">
        <f t="shared" si="2"/>
        <v>0.76923076923076927</v>
      </c>
      <c r="V18" s="22">
        <v>490</v>
      </c>
      <c r="W18" s="22" t="s">
        <v>81</v>
      </c>
      <c r="X18" s="22" t="s">
        <v>82</v>
      </c>
      <c r="Y18" s="72">
        <v>1328</v>
      </c>
      <c r="Z18" s="41"/>
      <c r="AA18" s="1" t="s">
        <v>96</v>
      </c>
      <c r="AB18" s="28" t="s">
        <v>312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20</v>
      </c>
      <c r="E19" s="27" t="s">
        <v>410</v>
      </c>
      <c r="F19" s="27"/>
      <c r="G19" s="27"/>
      <c r="H19" s="27"/>
      <c r="I19" s="27"/>
      <c r="J19" s="27"/>
      <c r="K19" s="27"/>
      <c r="L19" s="90"/>
      <c r="M19" s="27"/>
      <c r="N19" s="27"/>
      <c r="O19" s="39"/>
      <c r="P19" s="39"/>
      <c r="Q19" s="91"/>
      <c r="R19" s="91"/>
      <c r="S19" s="91"/>
      <c r="T19" s="39"/>
      <c r="U19" s="40" t="str">
        <f t="shared" si="2"/>
        <v/>
      </c>
      <c r="V19" s="22">
        <v>490</v>
      </c>
      <c r="W19" s="22" t="s">
        <v>81</v>
      </c>
      <c r="X19" s="22" t="s">
        <v>82</v>
      </c>
      <c r="Y19" s="72">
        <v>1328</v>
      </c>
      <c r="Z19" s="41"/>
      <c r="AA19" s="1" t="s">
        <v>96</v>
      </c>
      <c r="AB19" s="28" t="s">
        <v>312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24</v>
      </c>
      <c r="E20" s="27">
        <v>31</v>
      </c>
      <c r="F20" s="27">
        <v>2</v>
      </c>
      <c r="G20" s="27">
        <v>8</v>
      </c>
      <c r="H20" s="27"/>
      <c r="I20" s="27"/>
      <c r="J20" s="27">
        <v>3</v>
      </c>
      <c r="K20" s="27">
        <v>5</v>
      </c>
      <c r="L20" s="90"/>
      <c r="M20" s="27">
        <v>10</v>
      </c>
      <c r="N20" s="27">
        <f>SUM(L20:M20)</f>
        <v>10</v>
      </c>
      <c r="O20" s="39">
        <v>6</v>
      </c>
      <c r="P20" s="39">
        <v>5</v>
      </c>
      <c r="Q20" s="91"/>
      <c r="R20" s="91"/>
      <c r="S20" s="91"/>
      <c r="T20" s="39">
        <f>(H20*3)+((F20-H20)*2)+J20</f>
        <v>7</v>
      </c>
      <c r="U20" s="40">
        <f t="shared" si="2"/>
        <v>0.93548387096774188</v>
      </c>
      <c r="V20" s="22">
        <v>490</v>
      </c>
      <c r="W20" s="22" t="s">
        <v>81</v>
      </c>
      <c r="X20" s="22" t="s">
        <v>82</v>
      </c>
      <c r="Y20" s="72">
        <v>1328</v>
      </c>
      <c r="Z20" s="41"/>
      <c r="AA20" s="1" t="s">
        <v>96</v>
      </c>
      <c r="AB20" s="28" t="s">
        <v>312</v>
      </c>
    </row>
    <row r="21" spans="1:28" x14ac:dyDescent="0.3">
      <c r="A21" s="1" t="s">
        <v>73</v>
      </c>
      <c r="B21" s="1" t="s">
        <v>46</v>
      </c>
      <c r="C21" s="27" t="s">
        <v>56</v>
      </c>
      <c r="D21" s="38">
        <v>40</v>
      </c>
      <c r="E21" s="27">
        <v>41</v>
      </c>
      <c r="F21" s="27">
        <v>11</v>
      </c>
      <c r="G21" s="27">
        <v>18</v>
      </c>
      <c r="H21" s="27"/>
      <c r="I21" s="27"/>
      <c r="J21" s="27">
        <v>6</v>
      </c>
      <c r="K21" s="27">
        <v>10</v>
      </c>
      <c r="L21" s="90"/>
      <c r="M21" s="27">
        <v>25</v>
      </c>
      <c r="N21" s="27">
        <f>SUM(L21:M21)</f>
        <v>25</v>
      </c>
      <c r="O21" s="39">
        <v>1</v>
      </c>
      <c r="P21" s="55">
        <v>6</v>
      </c>
      <c r="Q21" s="39">
        <v>2</v>
      </c>
      <c r="R21" s="91"/>
      <c r="S21" s="91"/>
      <c r="T21" s="39">
        <f>(H21*3)+((F21-H21)*2)+J21</f>
        <v>28</v>
      </c>
      <c r="U21" s="40">
        <f t="shared" si="2"/>
        <v>1.3902439024390243</v>
      </c>
      <c r="V21" s="22">
        <v>490</v>
      </c>
      <c r="W21" s="22" t="s">
        <v>81</v>
      </c>
      <c r="X21" s="22" t="s">
        <v>82</v>
      </c>
      <c r="Y21" s="72">
        <v>1328</v>
      </c>
      <c r="Z21" s="41"/>
      <c r="AA21" s="1" t="s">
        <v>96</v>
      </c>
      <c r="AB21" s="28" t="s">
        <v>312</v>
      </c>
    </row>
    <row r="22" spans="1:28" x14ac:dyDescent="0.3">
      <c r="A22" s="1" t="s">
        <v>73</v>
      </c>
      <c r="B22" s="1" t="s">
        <v>46</v>
      </c>
      <c r="C22" s="27" t="s">
        <v>57</v>
      </c>
      <c r="D22" s="38">
        <v>22</v>
      </c>
      <c r="E22" s="27">
        <v>23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90"/>
      <c r="M22" s="27">
        <v>3</v>
      </c>
      <c r="N22" s="27">
        <f>SUM(L22:M22)</f>
        <v>3</v>
      </c>
      <c r="O22" s="39">
        <v>3</v>
      </c>
      <c r="P22" s="39">
        <v>0</v>
      </c>
      <c r="Q22" s="39">
        <v>1</v>
      </c>
      <c r="R22" s="91"/>
      <c r="S22" s="91"/>
      <c r="T22" s="39">
        <f>(H22*3)+((F22-H22)*2)+J22</f>
        <v>2</v>
      </c>
      <c r="U22" s="40">
        <f t="shared" si="2"/>
        <v>0.52173913043478259</v>
      </c>
      <c r="V22" s="22">
        <v>490</v>
      </c>
      <c r="W22" s="22" t="s">
        <v>81</v>
      </c>
      <c r="X22" s="22" t="s">
        <v>82</v>
      </c>
      <c r="Y22" s="72">
        <v>1328</v>
      </c>
      <c r="Z22" s="41"/>
      <c r="AA22" s="1" t="s">
        <v>96</v>
      </c>
      <c r="AB22" s="28" t="s">
        <v>312</v>
      </c>
    </row>
    <row r="23" spans="1:28" x14ac:dyDescent="0.3">
      <c r="A23" s="1" t="s">
        <v>73</v>
      </c>
      <c r="B23" s="1" t="s">
        <v>46</v>
      </c>
      <c r="C23" s="27" t="s">
        <v>58</v>
      </c>
      <c r="D23" s="38">
        <v>42</v>
      </c>
      <c r="E23" s="27">
        <v>25</v>
      </c>
      <c r="F23" s="27">
        <v>4</v>
      </c>
      <c r="G23" s="27">
        <v>5</v>
      </c>
      <c r="H23" s="27"/>
      <c r="I23" s="27"/>
      <c r="J23" s="27">
        <v>1</v>
      </c>
      <c r="K23" s="27">
        <v>3</v>
      </c>
      <c r="L23" s="90"/>
      <c r="M23" s="27">
        <v>3</v>
      </c>
      <c r="N23" s="27">
        <f>SUM(L23:M23)</f>
        <v>3</v>
      </c>
      <c r="O23" s="39">
        <v>4</v>
      </c>
      <c r="P23" s="39">
        <v>1</v>
      </c>
      <c r="Q23" s="39">
        <v>1</v>
      </c>
      <c r="R23" s="91"/>
      <c r="S23" s="91"/>
      <c r="T23" s="39">
        <f>(H23*3)+((F23-H23)*2)+J23</f>
        <v>9</v>
      </c>
      <c r="U23" s="40">
        <f t="shared" si="2"/>
        <v>0.84</v>
      </c>
      <c r="V23" s="22">
        <v>490</v>
      </c>
      <c r="W23" s="22" t="s">
        <v>81</v>
      </c>
      <c r="X23" s="22" t="s">
        <v>82</v>
      </c>
      <c r="Y23" s="72">
        <v>1328</v>
      </c>
      <c r="Z23" s="41"/>
      <c r="AA23" s="1" t="s">
        <v>96</v>
      </c>
      <c r="AB23" s="28" t="s">
        <v>312</v>
      </c>
    </row>
    <row r="24" spans="1:28" x14ac:dyDescent="0.3">
      <c r="A24" s="1" t="s">
        <v>73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55">
        <v>35</v>
      </c>
      <c r="S24" s="42"/>
      <c r="T24" s="42"/>
      <c r="U24" s="40" t="str">
        <f t="shared" ref="U24" si="3">_xlfn.IFNA("",((T24+Q24+N24-R24)+(O24*2))/E24)</f>
        <v/>
      </c>
      <c r="V24" s="22">
        <v>490</v>
      </c>
      <c r="W24" s="22" t="s">
        <v>81</v>
      </c>
      <c r="X24" s="22" t="s">
        <v>82</v>
      </c>
      <c r="Y24" s="72">
        <v>1328</v>
      </c>
      <c r="Z24" s="41"/>
      <c r="AA24" s="1" t="s">
        <v>96</v>
      </c>
      <c r="AB24" s="28" t="s">
        <v>312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37</v>
      </c>
      <c r="G25" s="44">
        <f t="shared" si="4"/>
        <v>80</v>
      </c>
      <c r="H25" s="44">
        <f t="shared" si="4"/>
        <v>0</v>
      </c>
      <c r="I25" s="44">
        <f t="shared" si="4"/>
        <v>0</v>
      </c>
      <c r="J25" s="44">
        <f t="shared" si="4"/>
        <v>24</v>
      </c>
      <c r="K25" s="44">
        <f t="shared" si="4"/>
        <v>34</v>
      </c>
      <c r="L25" s="44">
        <f t="shared" si="4"/>
        <v>0</v>
      </c>
      <c r="M25" s="44">
        <f t="shared" si="4"/>
        <v>58</v>
      </c>
      <c r="N25" s="44">
        <f t="shared" si="4"/>
        <v>58</v>
      </c>
      <c r="O25" s="44">
        <f t="shared" si="4"/>
        <v>21</v>
      </c>
      <c r="P25" s="44">
        <f t="shared" si="4"/>
        <v>26</v>
      </c>
      <c r="Q25" s="44">
        <f t="shared" si="4"/>
        <v>6</v>
      </c>
      <c r="R25" s="44">
        <f t="shared" si="4"/>
        <v>35</v>
      </c>
      <c r="S25" s="44">
        <f t="shared" si="4"/>
        <v>0</v>
      </c>
      <c r="T25" s="44">
        <f t="shared" si="4"/>
        <v>98</v>
      </c>
      <c r="U25" s="45">
        <f>((T25+Q25+N25-R25)+(O25*2))/E25</f>
        <v>0.70416666666666672</v>
      </c>
      <c r="V25" s="46">
        <v>490</v>
      </c>
      <c r="W25" s="46" t="s">
        <v>81</v>
      </c>
      <c r="X25" s="46" t="s">
        <v>82</v>
      </c>
      <c r="Y25" s="73">
        <v>1328</v>
      </c>
      <c r="Z25" s="47"/>
      <c r="AA25" s="43" t="s">
        <v>96</v>
      </c>
      <c r="AB25" s="83" t="s">
        <v>312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0.46250000000000002</v>
      </c>
      <c r="H26" s="27"/>
      <c r="I26" s="1"/>
      <c r="J26" s="48" t="s">
        <v>42</v>
      </c>
      <c r="K26" s="50">
        <f>J25/K25</f>
        <v>0.70588235294117652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178</v>
      </c>
      <c r="D35" s="38">
        <v>44</v>
      </c>
      <c r="E35" s="27">
        <v>39</v>
      </c>
      <c r="F35" s="27">
        <v>12</v>
      </c>
      <c r="G35" s="27">
        <v>26</v>
      </c>
      <c r="H35" s="27"/>
      <c r="I35" s="27"/>
      <c r="J35" s="27">
        <v>4</v>
      </c>
      <c r="K35" s="27">
        <v>6</v>
      </c>
      <c r="L35" s="90"/>
      <c r="M35" s="27">
        <v>3</v>
      </c>
      <c r="N35" s="27">
        <f>SUM(L35:M35)</f>
        <v>3</v>
      </c>
      <c r="O35" s="27">
        <v>2</v>
      </c>
      <c r="P35" s="39">
        <v>4</v>
      </c>
      <c r="Q35" s="90"/>
      <c r="R35" s="90"/>
      <c r="S35" s="90"/>
      <c r="T35" s="27">
        <f>+(F35*2)+J35</f>
        <v>28</v>
      </c>
      <c r="U35" s="40">
        <f>IFERROR(((T35+Q35+N35-R35)+(O35*2))/E35,"")</f>
        <v>0.89743589743589747</v>
      </c>
      <c r="V35" s="22">
        <v>490</v>
      </c>
      <c r="W35" s="22" t="s">
        <v>94</v>
      </c>
      <c r="X35" s="22" t="s">
        <v>95</v>
      </c>
      <c r="Y35" s="72">
        <v>1328</v>
      </c>
      <c r="Z35" s="41"/>
      <c r="AA35" s="1" t="s">
        <v>176</v>
      </c>
      <c r="AB35" s="28" t="s">
        <v>313</v>
      </c>
    </row>
    <row r="36" spans="1:28" x14ac:dyDescent="0.3">
      <c r="A36" s="1" t="s">
        <v>46</v>
      </c>
      <c r="B36" s="1" t="s">
        <v>73</v>
      </c>
      <c r="C36" s="27" t="s">
        <v>330</v>
      </c>
      <c r="D36" s="38">
        <v>51</v>
      </c>
      <c r="E36" s="27">
        <v>8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90"/>
      <c r="M36" s="27">
        <v>0</v>
      </c>
      <c r="N36" s="27">
        <f t="shared" ref="N36:N41" si="5">SUM(L36:M36)</f>
        <v>0</v>
      </c>
      <c r="O36" s="39">
        <v>0</v>
      </c>
      <c r="P36" s="39">
        <v>0</v>
      </c>
      <c r="Q36" s="91"/>
      <c r="R36" s="91"/>
      <c r="S36" s="91"/>
      <c r="T36" s="27">
        <f t="shared" ref="T36:T44" si="6">+(F36*2)+J36</f>
        <v>0</v>
      </c>
      <c r="U36" s="40">
        <f t="shared" ref="U36:U44" si="7">IFERROR(((T36+Q36+N36-R36)+(O36*2))/E36,"")</f>
        <v>0</v>
      </c>
      <c r="V36" s="22">
        <v>490</v>
      </c>
      <c r="W36" s="22" t="s">
        <v>94</v>
      </c>
      <c r="X36" s="22" t="s">
        <v>95</v>
      </c>
      <c r="Y36" s="72">
        <v>1328</v>
      </c>
      <c r="Z36" s="41"/>
      <c r="AA36" s="1" t="s">
        <v>176</v>
      </c>
      <c r="AB36" s="28" t="s">
        <v>313</v>
      </c>
    </row>
    <row r="37" spans="1:28" x14ac:dyDescent="0.3">
      <c r="A37" s="1" t="s">
        <v>46</v>
      </c>
      <c r="B37" s="1" t="s">
        <v>73</v>
      </c>
      <c r="C37" s="27" t="s">
        <v>179</v>
      </c>
      <c r="D37" s="38">
        <v>50</v>
      </c>
      <c r="E37" s="27">
        <v>26</v>
      </c>
      <c r="F37" s="27">
        <v>2</v>
      </c>
      <c r="G37" s="27">
        <v>8</v>
      </c>
      <c r="H37" s="27"/>
      <c r="I37" s="27"/>
      <c r="J37" s="27">
        <v>1</v>
      </c>
      <c r="K37" s="27">
        <v>3</v>
      </c>
      <c r="L37" s="90"/>
      <c r="M37" s="27">
        <v>8</v>
      </c>
      <c r="N37" s="27">
        <f t="shared" si="5"/>
        <v>8</v>
      </c>
      <c r="O37" s="39">
        <v>0</v>
      </c>
      <c r="P37" s="55">
        <v>6</v>
      </c>
      <c r="Q37" s="91"/>
      <c r="R37" s="91"/>
      <c r="S37" s="91"/>
      <c r="T37" s="27">
        <f t="shared" si="6"/>
        <v>5</v>
      </c>
      <c r="U37" s="40">
        <f t="shared" si="7"/>
        <v>0.5</v>
      </c>
      <c r="V37" s="22">
        <v>490</v>
      </c>
      <c r="W37" s="22" t="s">
        <v>94</v>
      </c>
      <c r="X37" s="22" t="s">
        <v>95</v>
      </c>
      <c r="Y37" s="72">
        <v>1328</v>
      </c>
      <c r="Z37" s="41"/>
      <c r="AA37" s="1" t="s">
        <v>176</v>
      </c>
      <c r="AB37" s="28" t="s">
        <v>313</v>
      </c>
    </row>
    <row r="38" spans="1:28" x14ac:dyDescent="0.3">
      <c r="A38" s="1" t="s">
        <v>46</v>
      </c>
      <c r="B38" s="1" t="s">
        <v>73</v>
      </c>
      <c r="C38" s="27" t="s">
        <v>181</v>
      </c>
      <c r="D38" s="38">
        <v>43</v>
      </c>
      <c r="E38" s="27">
        <v>36</v>
      </c>
      <c r="F38" s="27">
        <v>8</v>
      </c>
      <c r="G38" s="27">
        <v>14</v>
      </c>
      <c r="H38" s="27"/>
      <c r="I38" s="27"/>
      <c r="J38" s="27">
        <v>3</v>
      </c>
      <c r="K38" s="27">
        <v>4</v>
      </c>
      <c r="L38" s="90"/>
      <c r="M38" s="27">
        <v>4</v>
      </c>
      <c r="N38" s="27">
        <f t="shared" si="5"/>
        <v>4</v>
      </c>
      <c r="O38" s="39">
        <v>2</v>
      </c>
      <c r="P38" s="39">
        <v>5</v>
      </c>
      <c r="Q38" s="39">
        <v>1</v>
      </c>
      <c r="R38" s="91"/>
      <c r="S38" s="91"/>
      <c r="T38" s="27">
        <f t="shared" si="6"/>
        <v>19</v>
      </c>
      <c r="U38" s="40">
        <f t="shared" si="7"/>
        <v>0.77777777777777779</v>
      </c>
      <c r="V38" s="22">
        <v>490</v>
      </c>
      <c r="W38" s="22" t="s">
        <v>94</v>
      </c>
      <c r="X38" s="22" t="s">
        <v>95</v>
      </c>
      <c r="Y38" s="72">
        <v>1328</v>
      </c>
      <c r="Z38" s="41"/>
      <c r="AA38" s="1" t="s">
        <v>176</v>
      </c>
      <c r="AB38" s="28" t="s">
        <v>313</v>
      </c>
    </row>
    <row r="39" spans="1:28" x14ac:dyDescent="0.3">
      <c r="A39" s="1" t="s">
        <v>46</v>
      </c>
      <c r="B39" s="1" t="s">
        <v>73</v>
      </c>
      <c r="C39" s="27" t="s">
        <v>182</v>
      </c>
      <c r="D39" s="38">
        <v>10</v>
      </c>
      <c r="E39" s="27">
        <v>34</v>
      </c>
      <c r="F39" s="27">
        <v>8</v>
      </c>
      <c r="G39" s="27">
        <v>14</v>
      </c>
      <c r="H39" s="27"/>
      <c r="I39" s="27"/>
      <c r="J39" s="27">
        <v>3</v>
      </c>
      <c r="K39" s="27">
        <v>4</v>
      </c>
      <c r="L39" s="90"/>
      <c r="M39" s="27">
        <v>4</v>
      </c>
      <c r="N39" s="27">
        <f t="shared" si="5"/>
        <v>4</v>
      </c>
      <c r="O39" s="39">
        <v>9</v>
      </c>
      <c r="P39" s="39">
        <v>3</v>
      </c>
      <c r="Q39" s="39">
        <v>5</v>
      </c>
      <c r="R39" s="91"/>
      <c r="S39" s="91"/>
      <c r="T39" s="27">
        <f t="shared" si="6"/>
        <v>19</v>
      </c>
      <c r="U39" s="40">
        <f t="shared" si="7"/>
        <v>1.3529411764705883</v>
      </c>
      <c r="V39" s="22">
        <v>490</v>
      </c>
      <c r="W39" s="22" t="s">
        <v>94</v>
      </c>
      <c r="X39" s="22" t="s">
        <v>95</v>
      </c>
      <c r="Y39" s="72">
        <v>1328</v>
      </c>
      <c r="Z39" s="41"/>
      <c r="AA39" s="1" t="s">
        <v>176</v>
      </c>
      <c r="AB39" s="28" t="s">
        <v>313</v>
      </c>
    </row>
    <row r="40" spans="1:28" x14ac:dyDescent="0.3">
      <c r="A40" s="1" t="s">
        <v>46</v>
      </c>
      <c r="B40" s="1" t="s">
        <v>73</v>
      </c>
      <c r="C40" s="27" t="s">
        <v>183</v>
      </c>
      <c r="D40" s="38">
        <v>33</v>
      </c>
      <c r="E40" s="27">
        <v>18</v>
      </c>
      <c r="F40" s="27">
        <v>1</v>
      </c>
      <c r="G40" s="27">
        <v>5</v>
      </c>
      <c r="H40" s="27"/>
      <c r="I40" s="27"/>
      <c r="J40" s="27">
        <v>6</v>
      </c>
      <c r="K40" s="27">
        <v>6</v>
      </c>
      <c r="L40" s="90"/>
      <c r="M40" s="27">
        <v>5</v>
      </c>
      <c r="N40" s="27">
        <f t="shared" si="5"/>
        <v>5</v>
      </c>
      <c r="O40" s="39">
        <v>2</v>
      </c>
      <c r="P40" s="39">
        <v>0</v>
      </c>
      <c r="Q40" s="91"/>
      <c r="R40" s="91"/>
      <c r="S40" s="91"/>
      <c r="T40" s="27">
        <f t="shared" si="6"/>
        <v>8</v>
      </c>
      <c r="U40" s="40">
        <f t="shared" si="7"/>
        <v>0.94444444444444442</v>
      </c>
      <c r="V40" s="22">
        <v>490</v>
      </c>
      <c r="W40" s="22" t="s">
        <v>94</v>
      </c>
      <c r="X40" s="22" t="s">
        <v>95</v>
      </c>
      <c r="Y40" s="72">
        <v>1328</v>
      </c>
      <c r="Z40" s="41"/>
      <c r="AA40" s="1" t="s">
        <v>176</v>
      </c>
      <c r="AB40" s="28" t="s">
        <v>313</v>
      </c>
    </row>
    <row r="41" spans="1:28" x14ac:dyDescent="0.3">
      <c r="A41" s="1" t="s">
        <v>46</v>
      </c>
      <c r="B41" s="1" t="s">
        <v>73</v>
      </c>
      <c r="C41" s="27" t="s">
        <v>331</v>
      </c>
      <c r="D41" s="38">
        <v>40</v>
      </c>
      <c r="E41" s="27">
        <v>10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90"/>
      <c r="M41" s="27">
        <v>3</v>
      </c>
      <c r="N41" s="27">
        <f t="shared" si="5"/>
        <v>3</v>
      </c>
      <c r="O41" s="39">
        <v>0</v>
      </c>
      <c r="P41" s="39">
        <v>3</v>
      </c>
      <c r="Q41" s="91"/>
      <c r="R41" s="91"/>
      <c r="S41" s="91"/>
      <c r="T41" s="27">
        <f t="shared" si="6"/>
        <v>2</v>
      </c>
      <c r="U41" s="40">
        <f t="shared" si="7"/>
        <v>0.5</v>
      </c>
      <c r="V41" s="22">
        <v>490</v>
      </c>
      <c r="W41" s="22" t="s">
        <v>94</v>
      </c>
      <c r="X41" s="22" t="s">
        <v>95</v>
      </c>
      <c r="Y41" s="72">
        <v>1328</v>
      </c>
      <c r="Z41" s="41"/>
      <c r="AA41" s="1" t="s">
        <v>176</v>
      </c>
      <c r="AB41" s="28" t="s">
        <v>313</v>
      </c>
    </row>
    <row r="42" spans="1:28" x14ac:dyDescent="0.3">
      <c r="A42" s="1" t="s">
        <v>46</v>
      </c>
      <c r="B42" s="1" t="s">
        <v>73</v>
      </c>
      <c r="C42" s="27" t="s">
        <v>123</v>
      </c>
      <c r="D42" s="38">
        <v>11</v>
      </c>
      <c r="E42" s="27">
        <v>11</v>
      </c>
      <c r="F42" s="27">
        <v>0</v>
      </c>
      <c r="G42" s="27">
        <v>0</v>
      </c>
      <c r="H42" s="27"/>
      <c r="I42" s="27"/>
      <c r="J42" s="27">
        <v>2</v>
      </c>
      <c r="K42" s="27">
        <v>2</v>
      </c>
      <c r="L42" s="90"/>
      <c r="M42" s="27">
        <v>2</v>
      </c>
      <c r="N42" s="27">
        <f>SUM(L42:M42)</f>
        <v>2</v>
      </c>
      <c r="O42" s="39">
        <v>1</v>
      </c>
      <c r="P42" s="39">
        <v>1</v>
      </c>
      <c r="Q42" s="91"/>
      <c r="R42" s="91"/>
      <c r="S42" s="91"/>
      <c r="T42" s="27">
        <f t="shared" si="6"/>
        <v>2</v>
      </c>
      <c r="U42" s="40">
        <f t="shared" si="7"/>
        <v>0.54545454545454541</v>
      </c>
      <c r="V42" s="22">
        <v>490</v>
      </c>
      <c r="W42" s="22" t="s">
        <v>94</v>
      </c>
      <c r="X42" s="22" t="s">
        <v>95</v>
      </c>
      <c r="Y42" s="72">
        <v>1328</v>
      </c>
      <c r="Z42" s="41"/>
      <c r="AA42" s="1" t="s">
        <v>176</v>
      </c>
      <c r="AB42" s="28" t="s">
        <v>313</v>
      </c>
    </row>
    <row r="43" spans="1:28" x14ac:dyDescent="0.3">
      <c r="A43" s="1" t="s">
        <v>46</v>
      </c>
      <c r="B43" s="1" t="s">
        <v>73</v>
      </c>
      <c r="C43" s="27" t="s">
        <v>197</v>
      </c>
      <c r="D43" s="38">
        <v>24</v>
      </c>
      <c r="E43" s="27">
        <v>29</v>
      </c>
      <c r="F43" s="27">
        <v>0</v>
      </c>
      <c r="G43" s="27">
        <v>2</v>
      </c>
      <c r="H43" s="27"/>
      <c r="I43" s="27"/>
      <c r="J43" s="27">
        <v>0</v>
      </c>
      <c r="K43" s="27">
        <v>0</v>
      </c>
      <c r="L43" s="90"/>
      <c r="M43" s="27">
        <v>7</v>
      </c>
      <c r="N43" s="27">
        <f>SUM(L43:M43)</f>
        <v>7</v>
      </c>
      <c r="O43" s="39">
        <v>2</v>
      </c>
      <c r="P43" s="39">
        <v>3</v>
      </c>
      <c r="Q43" s="91"/>
      <c r="R43" s="91"/>
      <c r="S43" s="91"/>
      <c r="T43" s="27">
        <f t="shared" si="6"/>
        <v>0</v>
      </c>
      <c r="U43" s="40">
        <f t="shared" si="7"/>
        <v>0.37931034482758619</v>
      </c>
      <c r="V43" s="22">
        <v>490</v>
      </c>
      <c r="W43" s="22" t="s">
        <v>94</v>
      </c>
      <c r="X43" s="22" t="s">
        <v>95</v>
      </c>
      <c r="Y43" s="72">
        <v>1328</v>
      </c>
      <c r="Z43" s="41"/>
      <c r="AA43" s="1" t="s">
        <v>176</v>
      </c>
      <c r="AB43" s="28" t="s">
        <v>313</v>
      </c>
    </row>
    <row r="44" spans="1:28" x14ac:dyDescent="0.3">
      <c r="A44" s="1" t="s">
        <v>46</v>
      </c>
      <c r="B44" s="1" t="s">
        <v>73</v>
      </c>
      <c r="C44" s="27" t="s">
        <v>187</v>
      </c>
      <c r="D44" s="38">
        <v>1</v>
      </c>
      <c r="E44" s="27">
        <v>39</v>
      </c>
      <c r="F44" s="27">
        <v>9</v>
      </c>
      <c r="G44" s="27">
        <v>17</v>
      </c>
      <c r="H44" s="27"/>
      <c r="I44" s="27"/>
      <c r="J44" s="27">
        <v>2</v>
      </c>
      <c r="K44" s="27">
        <v>2</v>
      </c>
      <c r="L44" s="90"/>
      <c r="M44" s="27">
        <v>5</v>
      </c>
      <c r="N44" s="27">
        <f>SUM(L44:M44)</f>
        <v>5</v>
      </c>
      <c r="O44" s="39">
        <v>7</v>
      </c>
      <c r="P44" s="39">
        <v>2</v>
      </c>
      <c r="Q44" s="39">
        <v>2</v>
      </c>
      <c r="R44" s="91"/>
      <c r="S44" s="91"/>
      <c r="T44" s="27">
        <f t="shared" si="6"/>
        <v>20</v>
      </c>
      <c r="U44" s="40">
        <f t="shared" si="7"/>
        <v>1.0512820512820513</v>
      </c>
      <c r="V44" s="22">
        <v>490</v>
      </c>
      <c r="W44" s="22" t="s">
        <v>94</v>
      </c>
      <c r="X44" s="22" t="s">
        <v>95</v>
      </c>
      <c r="Y44" s="72">
        <v>1328</v>
      </c>
      <c r="Z44" s="41"/>
      <c r="AA44" s="1" t="s">
        <v>176</v>
      </c>
      <c r="AB44" s="28" t="s">
        <v>313</v>
      </c>
    </row>
    <row r="45" spans="1:28" x14ac:dyDescent="0.3">
      <c r="A45" s="1" t="s">
        <v>46</v>
      </c>
      <c r="B45" s="1" t="s">
        <v>73</v>
      </c>
      <c r="C45" s="55" t="s">
        <v>39</v>
      </c>
      <c r="D45" s="1"/>
      <c r="E45" s="55">
        <v>-10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20</v>
      </c>
      <c r="S45" s="42"/>
      <c r="T45" s="55">
        <v>1</v>
      </c>
      <c r="U45" s="40" t="str">
        <f t="shared" ref="U45" si="8">_xlfn.IFNA("",((T45+Q45+N45-R45)+(O45*2))/E45)</f>
        <v/>
      </c>
      <c r="V45" s="22">
        <v>490</v>
      </c>
      <c r="W45" s="22" t="s">
        <v>94</v>
      </c>
      <c r="X45" s="22" t="s">
        <v>95</v>
      </c>
      <c r="Y45" s="72">
        <v>1328</v>
      </c>
      <c r="Z45" s="41"/>
      <c r="AA45" s="1" t="s">
        <v>176</v>
      </c>
      <c r="AB45" s="28" t="s">
        <v>313</v>
      </c>
    </row>
    <row r="46" spans="1:28" x14ac:dyDescent="0.3">
      <c r="A46" s="43" t="s">
        <v>46</v>
      </c>
      <c r="B46" s="43" t="s">
        <v>73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41</v>
      </c>
      <c r="G46" s="44">
        <f t="shared" si="9"/>
        <v>88</v>
      </c>
      <c r="H46" s="44">
        <f t="shared" si="9"/>
        <v>0</v>
      </c>
      <c r="I46" s="44">
        <f t="shared" si="9"/>
        <v>0</v>
      </c>
      <c r="J46" s="44">
        <f t="shared" si="9"/>
        <v>21</v>
      </c>
      <c r="K46" s="44">
        <f t="shared" si="9"/>
        <v>27</v>
      </c>
      <c r="L46" s="44">
        <f t="shared" si="9"/>
        <v>0</v>
      </c>
      <c r="M46" s="44">
        <f t="shared" si="9"/>
        <v>41</v>
      </c>
      <c r="N46" s="44">
        <f t="shared" si="9"/>
        <v>41</v>
      </c>
      <c r="O46" s="44">
        <f t="shared" si="9"/>
        <v>25</v>
      </c>
      <c r="P46" s="44">
        <f t="shared" si="9"/>
        <v>27</v>
      </c>
      <c r="Q46" s="44">
        <f t="shared" si="9"/>
        <v>8</v>
      </c>
      <c r="R46" s="44">
        <f t="shared" si="9"/>
        <v>20</v>
      </c>
      <c r="S46" s="44">
        <f t="shared" si="9"/>
        <v>0</v>
      </c>
      <c r="T46" s="44">
        <f t="shared" si="9"/>
        <v>104</v>
      </c>
      <c r="U46" s="45">
        <f>((T46+Q46+N46-R46)+(O46*2))/E46</f>
        <v>0.76249999999999996</v>
      </c>
      <c r="V46" s="46">
        <v>490</v>
      </c>
      <c r="W46" s="46" t="s">
        <v>94</v>
      </c>
      <c r="X46" s="46" t="s">
        <v>95</v>
      </c>
      <c r="Y46" s="73">
        <v>1328</v>
      </c>
      <c r="Z46" s="47"/>
      <c r="AA46" s="43" t="s">
        <v>176</v>
      </c>
      <c r="AB46" s="75" t="s">
        <v>313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0.46590909090909088</v>
      </c>
      <c r="H47" s="27"/>
      <c r="I47" s="1"/>
      <c r="J47" s="48" t="s">
        <v>42</v>
      </c>
      <c r="K47" s="50">
        <f>J46/K46</f>
        <v>0.77777777777777779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7F2-F298-41DD-97FD-CA91C41407E8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A1" t="s">
        <v>504</v>
      </c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242</v>
      </c>
      <c r="D4" s="7" t="s">
        <v>5</v>
      </c>
      <c r="E4" s="8"/>
      <c r="F4" s="5"/>
      <c r="G4" s="1"/>
      <c r="J4" s="15" t="s">
        <v>314</v>
      </c>
      <c r="K4" s="16" t="s">
        <v>45</v>
      </c>
      <c r="L4" s="17"/>
      <c r="M4" s="18"/>
      <c r="N4" s="19">
        <v>27</v>
      </c>
      <c r="O4" s="19">
        <v>12</v>
      </c>
      <c r="P4" s="19">
        <v>15</v>
      </c>
      <c r="Q4" s="19">
        <v>23</v>
      </c>
      <c r="R4" s="20"/>
      <c r="S4" s="21">
        <f>SUM(N4:R4)</f>
        <v>77</v>
      </c>
      <c r="T4" s="22">
        <v>498</v>
      </c>
    </row>
    <row r="5" spans="1:28" x14ac:dyDescent="0.3">
      <c r="B5" s="1"/>
      <c r="C5" s="6" t="s">
        <v>224</v>
      </c>
      <c r="D5" s="7" t="s">
        <v>6</v>
      </c>
      <c r="E5" s="1"/>
      <c r="F5" s="1"/>
      <c r="G5" s="1"/>
      <c r="J5" s="15" t="s">
        <v>315</v>
      </c>
      <c r="K5" s="16" t="s">
        <v>62</v>
      </c>
      <c r="L5" s="17"/>
      <c r="M5" s="18"/>
      <c r="N5" s="19">
        <v>18</v>
      </c>
      <c r="O5" s="19">
        <v>19</v>
      </c>
      <c r="P5" s="19">
        <v>28</v>
      </c>
      <c r="Q5" s="19">
        <v>13</v>
      </c>
      <c r="R5" s="20"/>
      <c r="S5" s="21">
        <f>SUM(N5:R5)</f>
        <v>78</v>
      </c>
      <c r="T5" s="22">
        <v>498</v>
      </c>
      <c r="U5" s="1"/>
      <c r="V5" s="1"/>
      <c r="W5" s="1"/>
    </row>
    <row r="6" spans="1:28" x14ac:dyDescent="0.3">
      <c r="C6" s="23">
        <v>3108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498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102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34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90"/>
      <c r="F13" s="27">
        <v>1</v>
      </c>
      <c r="G13" s="90"/>
      <c r="H13" s="27"/>
      <c r="I13" s="27"/>
      <c r="J13" s="27">
        <v>0</v>
      </c>
      <c r="K13" s="27">
        <v>2</v>
      </c>
      <c r="L13" s="90"/>
      <c r="M13" s="90"/>
      <c r="N13" s="27">
        <f>SUM(L13:M13)</f>
        <v>0</v>
      </c>
      <c r="O13" s="27"/>
      <c r="P13" s="91"/>
      <c r="Q13" s="90"/>
      <c r="R13" s="90"/>
      <c r="S13" s="90"/>
      <c r="T13" s="27">
        <f>(H13*3)+((F13-H13)*2)+J13</f>
        <v>2</v>
      </c>
      <c r="U13" s="40" t="str">
        <f>IFERROR(((T13+Q13+N13-R13)+(O13*2))/E13,"")</f>
        <v/>
      </c>
      <c r="V13" s="22">
        <v>498</v>
      </c>
      <c r="W13" s="22" t="s">
        <v>81</v>
      </c>
      <c r="X13" s="22" t="s">
        <v>82</v>
      </c>
      <c r="Y13" s="72">
        <v>3108</v>
      </c>
      <c r="Z13" s="41"/>
      <c r="AA13" s="1" t="s">
        <v>96</v>
      </c>
      <c r="AB13" s="28" t="s">
        <v>316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2</v>
      </c>
      <c r="G14" s="90"/>
      <c r="H14" s="27"/>
      <c r="I14" s="27"/>
      <c r="J14" s="27">
        <v>2</v>
      </c>
      <c r="K14" s="27">
        <v>2</v>
      </c>
      <c r="L14" s="90"/>
      <c r="M14" s="90"/>
      <c r="N14" s="27">
        <f t="shared" ref="N14:N18" si="0">SUM(L14:M14)</f>
        <v>0</v>
      </c>
      <c r="O14" s="39"/>
      <c r="P14" s="91"/>
      <c r="Q14" s="91"/>
      <c r="R14" s="91"/>
      <c r="S14" s="91"/>
      <c r="T14" s="39">
        <f t="shared" ref="T14:T18" si="1">(H14*3)+((F14-H14)*2)+J14</f>
        <v>6</v>
      </c>
      <c r="U14" s="40" t="str">
        <f t="shared" ref="U14:U23" si="2">IFERROR(((T14+Q14+N14-R14)+(O14*2))/E14,"")</f>
        <v/>
      </c>
      <c r="V14" s="22">
        <v>498</v>
      </c>
      <c r="W14" s="22" t="s">
        <v>81</v>
      </c>
      <c r="X14" s="22" t="s">
        <v>82</v>
      </c>
      <c r="Y14" s="72">
        <v>3108</v>
      </c>
      <c r="Z14" s="41"/>
      <c r="AA14" s="1" t="s">
        <v>96</v>
      </c>
      <c r="AB14" s="28" t="s">
        <v>316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4</v>
      </c>
      <c r="G15" s="90"/>
      <c r="H15" s="27"/>
      <c r="I15" s="27"/>
      <c r="J15" s="27">
        <v>0</v>
      </c>
      <c r="K15" s="27">
        <v>0</v>
      </c>
      <c r="L15" s="90"/>
      <c r="M15" s="90"/>
      <c r="N15" s="27">
        <f t="shared" si="0"/>
        <v>0</v>
      </c>
      <c r="O15" s="39"/>
      <c r="P15" s="91"/>
      <c r="Q15" s="91"/>
      <c r="R15" s="91"/>
      <c r="S15" s="91"/>
      <c r="T15" s="39">
        <f t="shared" si="1"/>
        <v>8</v>
      </c>
      <c r="U15" s="40" t="str">
        <f t="shared" si="2"/>
        <v/>
      </c>
      <c r="V15" s="22">
        <v>498</v>
      </c>
      <c r="W15" s="22" t="s">
        <v>81</v>
      </c>
      <c r="X15" s="22" t="s">
        <v>82</v>
      </c>
      <c r="Y15" s="72">
        <v>3108</v>
      </c>
      <c r="Z15" s="41"/>
      <c r="AA15" s="1" t="s">
        <v>96</v>
      </c>
      <c r="AB15" s="28" t="s">
        <v>316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90"/>
      <c r="F16" s="27">
        <v>2</v>
      </c>
      <c r="G16" s="90"/>
      <c r="H16" s="27"/>
      <c r="I16" s="27"/>
      <c r="J16" s="27">
        <v>1</v>
      </c>
      <c r="K16" s="27">
        <v>2</v>
      </c>
      <c r="L16" s="90"/>
      <c r="M16" s="90"/>
      <c r="N16" s="27">
        <f t="shared" si="0"/>
        <v>0</v>
      </c>
      <c r="O16" s="39"/>
      <c r="P16" s="91"/>
      <c r="Q16" s="91"/>
      <c r="R16" s="91"/>
      <c r="S16" s="91"/>
      <c r="T16" s="39">
        <f t="shared" si="1"/>
        <v>5</v>
      </c>
      <c r="U16" s="40" t="str">
        <f t="shared" si="2"/>
        <v/>
      </c>
      <c r="V16" s="22">
        <v>498</v>
      </c>
      <c r="W16" s="22" t="s">
        <v>81</v>
      </c>
      <c r="X16" s="22" t="s">
        <v>82</v>
      </c>
      <c r="Y16" s="72">
        <v>3108</v>
      </c>
      <c r="Z16" s="41"/>
      <c r="AA16" s="1" t="s">
        <v>96</v>
      </c>
      <c r="AB16" s="28" t="s">
        <v>316</v>
      </c>
    </row>
    <row r="17" spans="1:28" x14ac:dyDescent="0.3">
      <c r="A17" s="1" t="s">
        <v>61</v>
      </c>
      <c r="B17" s="1" t="s">
        <v>46</v>
      </c>
      <c r="C17" s="27" t="s">
        <v>132</v>
      </c>
      <c r="D17" s="38">
        <v>52</v>
      </c>
      <c r="E17" s="90"/>
      <c r="F17" s="27">
        <v>2</v>
      </c>
      <c r="G17" s="90"/>
      <c r="H17" s="27"/>
      <c r="I17" s="27"/>
      <c r="J17" s="27">
        <v>1</v>
      </c>
      <c r="K17" s="27">
        <v>2</v>
      </c>
      <c r="L17" s="90"/>
      <c r="M17" s="90"/>
      <c r="N17" s="27">
        <f t="shared" si="0"/>
        <v>0</v>
      </c>
      <c r="O17" s="39"/>
      <c r="P17" s="91"/>
      <c r="Q17" s="91"/>
      <c r="R17" s="91"/>
      <c r="S17" s="91"/>
      <c r="T17" s="39">
        <f t="shared" si="1"/>
        <v>5</v>
      </c>
      <c r="U17" s="40" t="str">
        <f t="shared" si="2"/>
        <v/>
      </c>
      <c r="V17" s="22">
        <v>498</v>
      </c>
      <c r="W17" s="22" t="s">
        <v>81</v>
      </c>
      <c r="X17" s="22" t="s">
        <v>82</v>
      </c>
      <c r="Y17" s="72">
        <v>3108</v>
      </c>
      <c r="Z17" s="41"/>
      <c r="AA17" s="1" t="s">
        <v>96</v>
      </c>
      <c r="AB17" s="28" t="s">
        <v>316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50</v>
      </c>
      <c r="E18" s="90"/>
      <c r="F18" s="27">
        <v>4</v>
      </c>
      <c r="G18" s="90"/>
      <c r="H18" s="27"/>
      <c r="I18" s="27"/>
      <c r="J18" s="27">
        <v>0</v>
      </c>
      <c r="K18" s="27">
        <v>0</v>
      </c>
      <c r="L18" s="90"/>
      <c r="M18" s="90"/>
      <c r="N18" s="27">
        <f t="shared" si="0"/>
        <v>0</v>
      </c>
      <c r="O18" s="39"/>
      <c r="P18" s="91"/>
      <c r="Q18" s="91"/>
      <c r="R18" s="91"/>
      <c r="S18" s="91"/>
      <c r="T18" s="39">
        <f t="shared" si="1"/>
        <v>8</v>
      </c>
      <c r="U18" s="40" t="str">
        <f t="shared" si="2"/>
        <v/>
      </c>
      <c r="V18" s="22">
        <v>498</v>
      </c>
      <c r="W18" s="22" t="s">
        <v>81</v>
      </c>
      <c r="X18" s="22" t="s">
        <v>82</v>
      </c>
      <c r="Y18" s="72">
        <v>3108</v>
      </c>
      <c r="Z18" s="41"/>
      <c r="AA18" s="1" t="s">
        <v>96</v>
      </c>
      <c r="AB18" s="28" t="s">
        <v>316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20</v>
      </c>
      <c r="E19" s="90" t="s">
        <v>420</v>
      </c>
      <c r="F19" s="27"/>
      <c r="G19" s="90"/>
      <c r="H19" s="27"/>
      <c r="I19" s="27"/>
      <c r="J19" s="27"/>
      <c r="K19" s="27"/>
      <c r="L19" s="90"/>
      <c r="M19" s="90"/>
      <c r="N19" s="27"/>
      <c r="O19" s="39"/>
      <c r="P19" s="91"/>
      <c r="Q19" s="91"/>
      <c r="R19" s="91"/>
      <c r="S19" s="91"/>
      <c r="T19" s="39"/>
      <c r="U19" s="40" t="str">
        <f t="shared" si="2"/>
        <v/>
      </c>
      <c r="V19" s="22">
        <v>498</v>
      </c>
      <c r="W19" s="22" t="s">
        <v>81</v>
      </c>
      <c r="X19" s="22" t="s">
        <v>82</v>
      </c>
      <c r="Y19" s="72">
        <v>3108</v>
      </c>
      <c r="Z19" s="41"/>
      <c r="AA19" s="1" t="s">
        <v>96</v>
      </c>
      <c r="AB19" s="28" t="s">
        <v>316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24</v>
      </c>
      <c r="E20" s="90"/>
      <c r="F20" s="27">
        <v>7</v>
      </c>
      <c r="G20" s="90"/>
      <c r="H20" s="27"/>
      <c r="I20" s="27"/>
      <c r="J20" s="27">
        <v>0</v>
      </c>
      <c r="K20" s="27">
        <v>2</v>
      </c>
      <c r="L20" s="90"/>
      <c r="M20" s="90"/>
      <c r="N20" s="27">
        <f>SUM(L20:M20)</f>
        <v>0</v>
      </c>
      <c r="O20" s="39"/>
      <c r="P20" s="91"/>
      <c r="Q20" s="91"/>
      <c r="R20" s="91"/>
      <c r="S20" s="91"/>
      <c r="T20" s="39">
        <f>(H20*3)+((F20-H20)*2)+J20</f>
        <v>14</v>
      </c>
      <c r="U20" s="40" t="str">
        <f t="shared" si="2"/>
        <v/>
      </c>
      <c r="V20" s="22">
        <v>498</v>
      </c>
      <c r="W20" s="22" t="s">
        <v>81</v>
      </c>
      <c r="X20" s="22" t="s">
        <v>82</v>
      </c>
      <c r="Y20" s="72">
        <v>3108</v>
      </c>
      <c r="Z20" s="41"/>
      <c r="AA20" s="1" t="s">
        <v>96</v>
      </c>
      <c r="AB20" s="28" t="s">
        <v>316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40</v>
      </c>
      <c r="E21" s="90"/>
      <c r="F21" s="27">
        <v>9</v>
      </c>
      <c r="G21" s="90"/>
      <c r="H21" s="27"/>
      <c r="I21" s="27"/>
      <c r="J21" s="27">
        <v>4</v>
      </c>
      <c r="K21" s="27">
        <v>7</v>
      </c>
      <c r="L21" s="90"/>
      <c r="M21" s="90"/>
      <c r="N21" s="27">
        <f>SUM(L21:M21)</f>
        <v>0</v>
      </c>
      <c r="O21" s="39"/>
      <c r="P21" s="91"/>
      <c r="Q21" s="91"/>
      <c r="R21" s="91"/>
      <c r="S21" s="91"/>
      <c r="T21" s="39">
        <f>(H21*3)+((F21-H21)*2)+J21</f>
        <v>22</v>
      </c>
      <c r="U21" s="40" t="str">
        <f t="shared" si="2"/>
        <v/>
      </c>
      <c r="V21" s="22">
        <v>498</v>
      </c>
      <c r="W21" s="22" t="s">
        <v>81</v>
      </c>
      <c r="X21" s="22" t="s">
        <v>82</v>
      </c>
      <c r="Y21" s="72">
        <v>3108</v>
      </c>
      <c r="Z21" s="41"/>
      <c r="AA21" s="1" t="s">
        <v>96</v>
      </c>
      <c r="AB21" s="28" t="s">
        <v>316</v>
      </c>
    </row>
    <row r="22" spans="1:28" x14ac:dyDescent="0.3">
      <c r="A22" s="1" t="s">
        <v>61</v>
      </c>
      <c r="B22" s="1" t="s">
        <v>46</v>
      </c>
      <c r="C22" s="27" t="s">
        <v>57</v>
      </c>
      <c r="D22" s="38">
        <v>22</v>
      </c>
      <c r="E22" s="90"/>
      <c r="F22" s="27">
        <v>0</v>
      </c>
      <c r="G22" s="90"/>
      <c r="H22" s="27"/>
      <c r="I22" s="27"/>
      <c r="J22" s="27">
        <v>0</v>
      </c>
      <c r="K22" s="27">
        <v>0</v>
      </c>
      <c r="L22" s="90"/>
      <c r="M22" s="90"/>
      <c r="N22" s="27">
        <f>SUM(L22:M22)</f>
        <v>0</v>
      </c>
      <c r="O22" s="39"/>
      <c r="P22" s="91"/>
      <c r="Q22" s="91"/>
      <c r="R22" s="91"/>
      <c r="S22" s="91"/>
      <c r="T22" s="39">
        <f>(H22*3)+((F22-H22)*2)+J22</f>
        <v>0</v>
      </c>
      <c r="U22" s="40" t="str">
        <f t="shared" si="2"/>
        <v/>
      </c>
      <c r="V22" s="22">
        <v>498</v>
      </c>
      <c r="W22" s="22" t="s">
        <v>81</v>
      </c>
      <c r="X22" s="22" t="s">
        <v>82</v>
      </c>
      <c r="Y22" s="72">
        <v>3108</v>
      </c>
      <c r="Z22" s="41"/>
      <c r="AA22" s="1" t="s">
        <v>96</v>
      </c>
      <c r="AB22" s="28" t="s">
        <v>316</v>
      </c>
    </row>
    <row r="23" spans="1:28" x14ac:dyDescent="0.3">
      <c r="A23" s="1" t="s">
        <v>61</v>
      </c>
      <c r="B23" s="1" t="s">
        <v>46</v>
      </c>
      <c r="C23" s="27" t="s">
        <v>58</v>
      </c>
      <c r="D23" s="38">
        <v>42</v>
      </c>
      <c r="E23" s="90"/>
      <c r="F23" s="27">
        <v>3</v>
      </c>
      <c r="G23" s="90"/>
      <c r="H23" s="27"/>
      <c r="I23" s="27"/>
      <c r="J23" s="27">
        <v>1</v>
      </c>
      <c r="K23" s="27">
        <v>1</v>
      </c>
      <c r="L23" s="90"/>
      <c r="M23" s="90"/>
      <c r="N23" s="27">
        <f>SUM(L23:M23)</f>
        <v>0</v>
      </c>
      <c r="O23" s="39"/>
      <c r="P23" s="91"/>
      <c r="Q23" s="91"/>
      <c r="R23" s="91"/>
      <c r="S23" s="91"/>
      <c r="T23" s="39">
        <f>(H23*3)+((F23-H23)*2)+J23</f>
        <v>7</v>
      </c>
      <c r="U23" s="40" t="str">
        <f t="shared" si="2"/>
        <v/>
      </c>
      <c r="V23" s="22">
        <v>498</v>
      </c>
      <c r="W23" s="22" t="s">
        <v>81</v>
      </c>
      <c r="X23" s="22" t="s">
        <v>82</v>
      </c>
      <c r="Y23" s="72">
        <v>3108</v>
      </c>
      <c r="Z23" s="41"/>
      <c r="AA23" s="1" t="s">
        <v>96</v>
      </c>
      <c r="AB23" s="28" t="s">
        <v>316</v>
      </c>
    </row>
    <row r="24" spans="1:28" x14ac:dyDescent="0.3">
      <c r="A24" s="1" t="s">
        <v>61</v>
      </c>
      <c r="B24" s="1" t="s">
        <v>46</v>
      </c>
      <c r="C24" s="55" t="s">
        <v>39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23</v>
      </c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498</v>
      </c>
      <c r="W24" s="22" t="s">
        <v>81</v>
      </c>
      <c r="X24" s="22" t="s">
        <v>82</v>
      </c>
      <c r="Y24" s="72">
        <v>3108</v>
      </c>
      <c r="Z24" s="41"/>
      <c r="AA24" s="1" t="s">
        <v>96</v>
      </c>
      <c r="AB24" s="28" t="s">
        <v>316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34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9</v>
      </c>
      <c r="K25" s="44">
        <f t="shared" si="4"/>
        <v>18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23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77</v>
      </c>
      <c r="U25" s="45">
        <f>((T25+Q25+N25-R25)+(O25*2))/E25</f>
        <v>0.32083333333333336</v>
      </c>
      <c r="V25" s="46">
        <v>498</v>
      </c>
      <c r="W25" s="46" t="s">
        <v>81</v>
      </c>
      <c r="X25" s="46" t="s">
        <v>82</v>
      </c>
      <c r="Y25" s="73">
        <v>3108</v>
      </c>
      <c r="Z25" s="47"/>
      <c r="AA25" s="43" t="s">
        <v>96</v>
      </c>
      <c r="AB25" s="75" t="s">
        <v>316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>
        <f>J25/K25</f>
        <v>0.5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90"/>
      <c r="F35" s="27">
        <v>1</v>
      </c>
      <c r="G35" s="90"/>
      <c r="H35" s="27"/>
      <c r="I35" s="27"/>
      <c r="J35" s="27">
        <v>0</v>
      </c>
      <c r="K35" s="27">
        <v>0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+(F35*2)+J35</f>
        <v>2</v>
      </c>
      <c r="U35" s="40" t="str">
        <f>IFERROR(((T35+Q35+N35-R35)+(O35*2))/E35,"")</f>
        <v/>
      </c>
      <c r="V35" s="22">
        <v>498</v>
      </c>
      <c r="W35" s="22" t="s">
        <v>94</v>
      </c>
      <c r="X35" s="22" t="s">
        <v>95</v>
      </c>
      <c r="Y35" s="72">
        <v>3108</v>
      </c>
      <c r="Z35" s="41"/>
      <c r="AA35" s="1" t="s">
        <v>212</v>
      </c>
      <c r="AB35" s="28" t="s">
        <v>317</v>
      </c>
    </row>
    <row r="36" spans="1:28" x14ac:dyDescent="0.3">
      <c r="A36" s="1" t="s">
        <v>46</v>
      </c>
      <c r="B36" s="1" t="s">
        <v>61</v>
      </c>
      <c r="C36" s="27" t="s">
        <v>145</v>
      </c>
      <c r="D36" s="38">
        <v>22</v>
      </c>
      <c r="E36" s="90"/>
      <c r="F36" s="27">
        <v>3</v>
      </c>
      <c r="G36" s="90"/>
      <c r="H36" s="27"/>
      <c r="I36" s="27"/>
      <c r="J36" s="27">
        <v>0</v>
      </c>
      <c r="K36" s="27">
        <v>0</v>
      </c>
      <c r="L36" s="90"/>
      <c r="M36" s="90"/>
      <c r="N36" s="27">
        <f t="shared" ref="N36:N41" si="5">SUM(L36:M36)</f>
        <v>0</v>
      </c>
      <c r="O36" s="91"/>
      <c r="P36" s="91"/>
      <c r="Q36" s="91"/>
      <c r="R36" s="91"/>
      <c r="S36" s="91"/>
      <c r="T36" s="27">
        <f t="shared" ref="T36:T45" si="6">+(F36*2)+J36</f>
        <v>6</v>
      </c>
      <c r="U36" s="40" t="str">
        <f t="shared" ref="U36:U45" si="7">IFERROR(((T36+Q36+N36-R36)+(O36*2))/E36,"")</f>
        <v/>
      </c>
      <c r="V36" s="22">
        <v>498</v>
      </c>
      <c r="W36" s="22" t="s">
        <v>94</v>
      </c>
      <c r="X36" s="22" t="s">
        <v>95</v>
      </c>
      <c r="Y36" s="72">
        <v>3108</v>
      </c>
      <c r="Z36" s="41"/>
      <c r="AA36" s="1" t="s">
        <v>212</v>
      </c>
      <c r="AB36" s="28" t="s">
        <v>317</v>
      </c>
    </row>
    <row r="37" spans="1:28" x14ac:dyDescent="0.3">
      <c r="A37" s="1" t="s">
        <v>46</v>
      </c>
      <c r="B37" s="1" t="s">
        <v>61</v>
      </c>
      <c r="C37" s="27" t="s">
        <v>214</v>
      </c>
      <c r="D37" s="38">
        <v>21</v>
      </c>
      <c r="E37" s="90"/>
      <c r="F37" s="27">
        <v>0</v>
      </c>
      <c r="G37" s="90"/>
      <c r="H37" s="27"/>
      <c r="I37" s="27"/>
      <c r="J37" s="27">
        <v>2</v>
      </c>
      <c r="K37" s="27">
        <v>4</v>
      </c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f t="shared" si="6"/>
        <v>2</v>
      </c>
      <c r="U37" s="40" t="str">
        <f t="shared" si="7"/>
        <v/>
      </c>
      <c r="V37" s="22">
        <v>498</v>
      </c>
      <c r="W37" s="22" t="s">
        <v>94</v>
      </c>
      <c r="X37" s="22" t="s">
        <v>95</v>
      </c>
      <c r="Y37" s="72">
        <v>3108</v>
      </c>
      <c r="Z37" s="41"/>
      <c r="AA37" s="1" t="s">
        <v>212</v>
      </c>
      <c r="AB37" s="28" t="s">
        <v>317</v>
      </c>
    </row>
    <row r="38" spans="1:28" x14ac:dyDescent="0.3">
      <c r="A38" s="1" t="s">
        <v>46</v>
      </c>
      <c r="B38" s="1" t="s">
        <v>61</v>
      </c>
      <c r="C38" s="27" t="s">
        <v>215</v>
      </c>
      <c r="D38" s="38">
        <v>15</v>
      </c>
      <c r="E38" s="90"/>
      <c r="F38" s="27">
        <v>0</v>
      </c>
      <c r="G38" s="90"/>
      <c r="H38" s="27"/>
      <c r="I38" s="27"/>
      <c r="J38" s="27">
        <v>3</v>
      </c>
      <c r="K38" s="27">
        <v>4</v>
      </c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27">
        <f t="shared" si="6"/>
        <v>3</v>
      </c>
      <c r="U38" s="40" t="str">
        <f t="shared" si="7"/>
        <v/>
      </c>
      <c r="V38" s="22">
        <v>498</v>
      </c>
      <c r="W38" s="22" t="s">
        <v>94</v>
      </c>
      <c r="X38" s="22" t="s">
        <v>95</v>
      </c>
      <c r="Y38" s="72">
        <v>3108</v>
      </c>
      <c r="Z38" s="41"/>
      <c r="AA38" s="1" t="s">
        <v>212</v>
      </c>
      <c r="AB38" s="28" t="s">
        <v>317</v>
      </c>
    </row>
    <row r="39" spans="1:28" x14ac:dyDescent="0.3">
      <c r="A39" s="1" t="s">
        <v>46</v>
      </c>
      <c r="B39" s="1" t="s">
        <v>61</v>
      </c>
      <c r="C39" s="27" t="s">
        <v>216</v>
      </c>
      <c r="D39" s="38">
        <v>10</v>
      </c>
      <c r="E39" s="90" t="s">
        <v>410</v>
      </c>
      <c r="F39" s="27"/>
      <c r="G39" s="90"/>
      <c r="H39" s="27"/>
      <c r="I39" s="27"/>
      <c r="J39" s="27"/>
      <c r="K39" s="27"/>
      <c r="L39" s="90"/>
      <c r="M39" s="90"/>
      <c r="N39" s="27"/>
      <c r="O39" s="91"/>
      <c r="P39" s="91"/>
      <c r="Q39" s="91"/>
      <c r="R39" s="91"/>
      <c r="S39" s="91"/>
      <c r="T39" s="27"/>
      <c r="U39" s="40" t="str">
        <f t="shared" si="7"/>
        <v/>
      </c>
      <c r="V39" s="22">
        <v>498</v>
      </c>
      <c r="W39" s="22" t="s">
        <v>94</v>
      </c>
      <c r="X39" s="22" t="s">
        <v>95</v>
      </c>
      <c r="Y39" s="72">
        <v>3108</v>
      </c>
      <c r="Z39" s="41"/>
      <c r="AA39" s="1" t="s">
        <v>212</v>
      </c>
      <c r="AB39" s="28" t="s">
        <v>317</v>
      </c>
    </row>
    <row r="40" spans="1:28" x14ac:dyDescent="0.3">
      <c r="A40" s="1" t="s">
        <v>46</v>
      </c>
      <c r="B40" s="1" t="s">
        <v>61</v>
      </c>
      <c r="C40" s="27" t="s">
        <v>217</v>
      </c>
      <c r="D40" s="38">
        <v>14</v>
      </c>
      <c r="E40" s="90" t="s">
        <v>410</v>
      </c>
      <c r="F40" s="27"/>
      <c r="G40" s="90"/>
      <c r="H40" s="27"/>
      <c r="I40" s="27"/>
      <c r="J40" s="27"/>
      <c r="K40" s="27"/>
      <c r="L40" s="90"/>
      <c r="M40" s="90"/>
      <c r="N40" s="27"/>
      <c r="O40" s="91"/>
      <c r="P40" s="91"/>
      <c r="Q40" s="91"/>
      <c r="R40" s="91"/>
      <c r="S40" s="91"/>
      <c r="T40" s="27"/>
      <c r="U40" s="40" t="str">
        <f t="shared" si="7"/>
        <v/>
      </c>
      <c r="V40" s="22">
        <v>498</v>
      </c>
      <c r="W40" s="22" t="s">
        <v>94</v>
      </c>
      <c r="X40" s="22" t="s">
        <v>95</v>
      </c>
      <c r="Y40" s="72">
        <v>3108</v>
      </c>
      <c r="Z40" s="41"/>
      <c r="AA40" s="1" t="s">
        <v>212</v>
      </c>
      <c r="AB40" s="28" t="s">
        <v>317</v>
      </c>
    </row>
    <row r="41" spans="1:28" x14ac:dyDescent="0.3">
      <c r="A41" s="1" t="s">
        <v>46</v>
      </c>
      <c r="B41" s="1" t="s">
        <v>61</v>
      </c>
      <c r="C41" s="27" t="s">
        <v>150</v>
      </c>
      <c r="D41" s="38">
        <v>44</v>
      </c>
      <c r="E41" s="90"/>
      <c r="F41" s="27">
        <v>9</v>
      </c>
      <c r="G41" s="90"/>
      <c r="H41" s="27"/>
      <c r="I41" s="27"/>
      <c r="J41" s="27">
        <v>4</v>
      </c>
      <c r="K41" s="27">
        <v>7</v>
      </c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27">
        <f t="shared" si="6"/>
        <v>22</v>
      </c>
      <c r="U41" s="40" t="str">
        <f t="shared" si="7"/>
        <v/>
      </c>
      <c r="V41" s="22">
        <v>498</v>
      </c>
      <c r="W41" s="22" t="s">
        <v>94</v>
      </c>
      <c r="X41" s="22" t="s">
        <v>95</v>
      </c>
      <c r="Y41" s="72">
        <v>3108</v>
      </c>
      <c r="Z41" s="41"/>
      <c r="AA41" s="1" t="s">
        <v>212</v>
      </c>
      <c r="AB41" s="28" t="s">
        <v>317</v>
      </c>
    </row>
    <row r="42" spans="1:28" x14ac:dyDescent="0.3">
      <c r="A42" s="1" t="s">
        <v>46</v>
      </c>
      <c r="B42" s="1" t="s">
        <v>61</v>
      </c>
      <c r="C42" s="27" t="s">
        <v>501</v>
      </c>
      <c r="D42" s="38">
        <v>12</v>
      </c>
      <c r="E42" s="90"/>
      <c r="F42" s="27">
        <v>4</v>
      </c>
      <c r="G42" s="90"/>
      <c r="H42" s="27"/>
      <c r="I42" s="27"/>
      <c r="J42" s="27">
        <v>4</v>
      </c>
      <c r="K42" s="27">
        <v>4</v>
      </c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f t="shared" si="6"/>
        <v>12</v>
      </c>
      <c r="U42" s="40" t="str">
        <f t="shared" si="7"/>
        <v/>
      </c>
      <c r="V42" s="22">
        <v>498</v>
      </c>
      <c r="W42" s="22" t="s">
        <v>94</v>
      </c>
      <c r="X42" s="22" t="s">
        <v>95</v>
      </c>
      <c r="Y42" s="72">
        <v>3108</v>
      </c>
      <c r="Z42" s="41"/>
      <c r="AA42" s="1" t="s">
        <v>212</v>
      </c>
      <c r="AB42" s="28" t="s">
        <v>317</v>
      </c>
    </row>
    <row r="43" spans="1:28" x14ac:dyDescent="0.3">
      <c r="A43" s="1" t="s">
        <v>46</v>
      </c>
      <c r="B43" s="1" t="s">
        <v>61</v>
      </c>
      <c r="C43" s="27" t="s">
        <v>218</v>
      </c>
      <c r="D43" s="38">
        <v>25</v>
      </c>
      <c r="E43" s="90"/>
      <c r="F43" s="27">
        <v>7</v>
      </c>
      <c r="G43" s="90"/>
      <c r="H43" s="27"/>
      <c r="I43" s="27"/>
      <c r="J43" s="27">
        <v>4</v>
      </c>
      <c r="K43" s="27">
        <v>8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6"/>
        <v>18</v>
      </c>
      <c r="U43" s="40" t="str">
        <f t="shared" si="7"/>
        <v/>
      </c>
      <c r="V43" s="22">
        <v>498</v>
      </c>
      <c r="W43" s="22" t="s">
        <v>94</v>
      </c>
      <c r="X43" s="22" t="s">
        <v>95</v>
      </c>
      <c r="Y43" s="72">
        <v>3108</v>
      </c>
      <c r="Z43" s="41"/>
      <c r="AA43" s="1" t="s">
        <v>212</v>
      </c>
      <c r="AB43" s="28" t="s">
        <v>317</v>
      </c>
    </row>
    <row r="44" spans="1:28" x14ac:dyDescent="0.3">
      <c r="A44" s="1" t="s">
        <v>46</v>
      </c>
      <c r="B44" s="1" t="s">
        <v>61</v>
      </c>
      <c r="C44" s="27" t="s">
        <v>219</v>
      </c>
      <c r="D44" s="38">
        <v>42</v>
      </c>
      <c r="E44" s="90"/>
      <c r="F44" s="27">
        <v>3</v>
      </c>
      <c r="G44" s="90"/>
      <c r="H44" s="27"/>
      <c r="I44" s="27"/>
      <c r="J44" s="27">
        <v>3</v>
      </c>
      <c r="K44" s="27">
        <v>4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6"/>
        <v>9</v>
      </c>
      <c r="U44" s="40" t="str">
        <f t="shared" si="7"/>
        <v/>
      </c>
      <c r="V44" s="22">
        <v>498</v>
      </c>
      <c r="W44" s="22" t="s">
        <v>94</v>
      </c>
      <c r="X44" s="22" t="s">
        <v>95</v>
      </c>
      <c r="Y44" s="72">
        <v>3108</v>
      </c>
      <c r="Z44" s="41"/>
      <c r="AA44" s="1" t="s">
        <v>212</v>
      </c>
      <c r="AB44" s="28" t="s">
        <v>317</v>
      </c>
    </row>
    <row r="45" spans="1:28" x14ac:dyDescent="0.3">
      <c r="A45" s="1" t="s">
        <v>46</v>
      </c>
      <c r="B45" s="1" t="s">
        <v>61</v>
      </c>
      <c r="C45" s="27" t="s">
        <v>220</v>
      </c>
      <c r="D45" s="38">
        <v>20</v>
      </c>
      <c r="E45" s="90"/>
      <c r="F45" s="27">
        <v>2</v>
      </c>
      <c r="G45" s="90"/>
      <c r="H45" s="27"/>
      <c r="I45" s="27"/>
      <c r="J45" s="27">
        <v>0</v>
      </c>
      <c r="K45" s="27">
        <v>0</v>
      </c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f t="shared" si="6"/>
        <v>4</v>
      </c>
      <c r="U45" s="40" t="str">
        <f t="shared" si="7"/>
        <v/>
      </c>
      <c r="V45" s="22">
        <v>498</v>
      </c>
      <c r="W45" s="22" t="s">
        <v>94</v>
      </c>
      <c r="X45" s="22" t="s">
        <v>95</v>
      </c>
      <c r="Y45" s="72">
        <v>3108</v>
      </c>
      <c r="Z45" s="41"/>
      <c r="AA45" s="1" t="s">
        <v>212</v>
      </c>
      <c r="AB45" s="28" t="s">
        <v>317</v>
      </c>
    </row>
    <row r="46" spans="1:28" x14ac:dyDescent="0.3">
      <c r="A46" s="1" t="s">
        <v>46</v>
      </c>
      <c r="B46" s="1" t="s">
        <v>61</v>
      </c>
      <c r="C46" s="55" t="s">
        <v>39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"/>
      <c r="O46" s="55"/>
      <c r="P46" s="55">
        <v>21</v>
      </c>
      <c r="Q46" s="42"/>
      <c r="R46" s="42"/>
      <c r="S46" s="42"/>
      <c r="T46" s="27"/>
      <c r="U46" s="40" t="str">
        <f t="shared" ref="U46" si="8">_xlfn.IFNA("",((T46+Q46+N46-R46)+(O46*2))/E46)</f>
        <v/>
      </c>
      <c r="V46" s="22">
        <v>498</v>
      </c>
      <c r="W46" s="22" t="s">
        <v>94</v>
      </c>
      <c r="X46" s="22" t="s">
        <v>95</v>
      </c>
      <c r="Y46" s="72">
        <v>3108</v>
      </c>
      <c r="Z46" s="41"/>
      <c r="AA46" s="1" t="s">
        <v>212</v>
      </c>
      <c r="AB46" s="28" t="s">
        <v>317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29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20</v>
      </c>
      <c r="K47" s="44">
        <f t="shared" si="9"/>
        <v>31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21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78</v>
      </c>
      <c r="U47" s="45">
        <f>((T47+Q47+N47-R47)+(O47*2))/E47</f>
        <v>0.32500000000000001</v>
      </c>
      <c r="V47" s="46">
        <v>498</v>
      </c>
      <c r="W47" s="46" t="s">
        <v>94</v>
      </c>
      <c r="X47" s="46" t="s">
        <v>95</v>
      </c>
      <c r="Y47" s="73">
        <v>3108</v>
      </c>
      <c r="Z47" s="47"/>
      <c r="AA47" s="43" t="s">
        <v>212</v>
      </c>
      <c r="AB47" s="83" t="s">
        <v>317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0.64516129032258063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9"/>
    </row>
    <row r="52" spans="1:28" x14ac:dyDescent="0.3">
      <c r="AB52" s="79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B6C-6FD1-41D6-A3DF-09510A71809C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140</v>
      </c>
      <c r="K4" s="16" t="str">
        <f>+C11</f>
        <v>Nebraska Wranglers</v>
      </c>
      <c r="L4" s="17"/>
      <c r="M4" s="18"/>
      <c r="N4" s="19">
        <v>25</v>
      </c>
      <c r="O4" s="19">
        <v>20</v>
      </c>
      <c r="P4" s="19">
        <v>24</v>
      </c>
      <c r="Q4" s="19">
        <v>16</v>
      </c>
      <c r="R4" s="20"/>
      <c r="S4" s="21">
        <f>SUM(N4:R4)</f>
        <v>85</v>
      </c>
      <c r="T4" s="22">
        <v>501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141</v>
      </c>
      <c r="K5" s="16" t="str">
        <f>+C33</f>
        <v>Dallas Diamonds</v>
      </c>
      <c r="L5" s="17"/>
      <c r="M5" s="18"/>
      <c r="N5" s="19">
        <v>26</v>
      </c>
      <c r="O5" s="19">
        <v>29</v>
      </c>
      <c r="P5" s="19">
        <v>21</v>
      </c>
      <c r="Q5" s="19">
        <v>32</v>
      </c>
      <c r="R5" s="20"/>
      <c r="S5" s="21">
        <f>SUM(N5:R5)</f>
        <v>108</v>
      </c>
      <c r="T5" s="22">
        <v>501</v>
      </c>
      <c r="U5" s="1"/>
      <c r="V5" s="1"/>
      <c r="W5" s="1"/>
    </row>
    <row r="6" spans="1:28" x14ac:dyDescent="0.3">
      <c r="C6" s="23">
        <v>1385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138</v>
      </c>
      <c r="D7" s="7" t="s">
        <v>8</v>
      </c>
      <c r="G7" s="1"/>
      <c r="S7" s="1"/>
      <c r="T7" s="25" t="s">
        <v>9</v>
      </c>
      <c r="U7" s="1"/>
      <c r="V7" s="26">
        <v>501</v>
      </c>
      <c r="W7" s="1"/>
    </row>
    <row r="8" spans="1:28" x14ac:dyDescent="0.3">
      <c r="B8" s="1"/>
      <c r="C8" s="24" t="s">
        <v>139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35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19</v>
      </c>
      <c r="F13" s="27">
        <v>1</v>
      </c>
      <c r="G13" s="27">
        <v>6</v>
      </c>
      <c r="H13" s="27"/>
      <c r="I13" s="27"/>
      <c r="J13" s="27">
        <v>1</v>
      </c>
      <c r="K13" s="27">
        <v>2</v>
      </c>
      <c r="L13" s="27">
        <v>1</v>
      </c>
      <c r="M13" s="27">
        <v>4</v>
      </c>
      <c r="N13" s="27">
        <f>SUM(L13:M13)</f>
        <v>5</v>
      </c>
      <c r="O13" s="27">
        <v>2</v>
      </c>
      <c r="P13" s="39">
        <v>2</v>
      </c>
      <c r="Q13" s="27">
        <v>0</v>
      </c>
      <c r="R13" s="27">
        <v>4</v>
      </c>
      <c r="S13" s="27">
        <v>0</v>
      </c>
      <c r="T13" s="27">
        <f>+(F13*2)+J13</f>
        <v>3</v>
      </c>
      <c r="U13" s="40">
        <f>IFERROR(((T13+Q13+N13-R13)+(O13*2))/E13,"")</f>
        <v>0.42105263157894735</v>
      </c>
      <c r="V13" s="22">
        <v>501</v>
      </c>
      <c r="W13" s="22" t="s">
        <v>81</v>
      </c>
      <c r="X13" s="22" t="s">
        <v>82</v>
      </c>
      <c r="Y13" s="72">
        <v>1385</v>
      </c>
      <c r="Z13" s="41"/>
      <c r="AA13" s="1" t="s">
        <v>96</v>
      </c>
      <c r="AB13" s="28" t="s">
        <v>135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44</v>
      </c>
      <c r="F14" s="27">
        <v>6</v>
      </c>
      <c r="G14" s="27">
        <v>12</v>
      </c>
      <c r="H14" s="27"/>
      <c r="I14" s="27"/>
      <c r="J14" s="27">
        <v>0</v>
      </c>
      <c r="K14" s="27">
        <v>0</v>
      </c>
      <c r="L14" s="27">
        <v>1</v>
      </c>
      <c r="M14" s="27">
        <v>1</v>
      </c>
      <c r="N14" s="27">
        <f t="shared" ref="N14:N20" si="0">SUM(L14:M14)</f>
        <v>2</v>
      </c>
      <c r="O14" s="39">
        <v>0</v>
      </c>
      <c r="P14" s="39">
        <v>1</v>
      </c>
      <c r="Q14" s="39">
        <v>5</v>
      </c>
      <c r="R14" s="39">
        <v>1</v>
      </c>
      <c r="S14" s="39">
        <v>0</v>
      </c>
      <c r="T14" s="27">
        <f t="shared" ref="T14:T23" si="1">+(F14*2)+J14</f>
        <v>12</v>
      </c>
      <c r="U14" s="40">
        <f t="shared" ref="U14:U23" si="2">IFERROR(((T14+Q14+N14-R14)+(O14*2))/E14,"")</f>
        <v>0.40909090909090912</v>
      </c>
      <c r="V14" s="22">
        <v>501</v>
      </c>
      <c r="W14" s="22" t="s">
        <v>81</v>
      </c>
      <c r="X14" s="22" t="s">
        <v>82</v>
      </c>
      <c r="Y14" s="72">
        <v>1385</v>
      </c>
      <c r="Z14" s="41"/>
      <c r="AA14" s="1" t="s">
        <v>96</v>
      </c>
      <c r="AB14" s="28" t="s">
        <v>135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32</v>
      </c>
      <c r="E15" s="27">
        <v>20</v>
      </c>
      <c r="F15" s="27">
        <v>2</v>
      </c>
      <c r="G15" s="27">
        <v>11</v>
      </c>
      <c r="H15" s="27"/>
      <c r="I15" s="27"/>
      <c r="J15" s="27">
        <v>2</v>
      </c>
      <c r="K15" s="27">
        <v>4</v>
      </c>
      <c r="L15" s="27">
        <v>1</v>
      </c>
      <c r="M15" s="27">
        <v>3</v>
      </c>
      <c r="N15" s="27">
        <f t="shared" si="0"/>
        <v>4</v>
      </c>
      <c r="O15" s="39">
        <v>2</v>
      </c>
      <c r="P15" s="55">
        <v>6</v>
      </c>
      <c r="Q15" s="39">
        <v>1</v>
      </c>
      <c r="R15" s="39">
        <v>5</v>
      </c>
      <c r="S15" s="39">
        <v>0</v>
      </c>
      <c r="T15" s="27">
        <f t="shared" si="1"/>
        <v>6</v>
      </c>
      <c r="U15" s="40">
        <f t="shared" si="2"/>
        <v>0.5</v>
      </c>
      <c r="V15" s="22">
        <v>501</v>
      </c>
      <c r="W15" s="22" t="s">
        <v>81</v>
      </c>
      <c r="X15" s="22" t="s">
        <v>82</v>
      </c>
      <c r="Y15" s="72">
        <v>1385</v>
      </c>
      <c r="Z15" s="41"/>
      <c r="AA15" s="1" t="s">
        <v>96</v>
      </c>
      <c r="AB15" s="28" t="s">
        <v>135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14</v>
      </c>
      <c r="E16" s="27">
        <v>4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1</v>
      </c>
      <c r="Q16" s="39">
        <v>1</v>
      </c>
      <c r="R16" s="39">
        <v>1</v>
      </c>
      <c r="S16" s="39">
        <v>0</v>
      </c>
      <c r="T16" s="27">
        <f t="shared" si="1"/>
        <v>0</v>
      </c>
      <c r="U16" s="40">
        <f t="shared" si="2"/>
        <v>0.5</v>
      </c>
      <c r="V16" s="22">
        <v>501</v>
      </c>
      <c r="W16" s="22" t="s">
        <v>81</v>
      </c>
      <c r="X16" s="22" t="s">
        <v>82</v>
      </c>
      <c r="Y16" s="72">
        <v>1385</v>
      </c>
      <c r="Z16" s="41"/>
      <c r="AA16" s="1" t="s">
        <v>96</v>
      </c>
      <c r="AB16" s="28" t="s">
        <v>135</v>
      </c>
    </row>
    <row r="17" spans="1:28" x14ac:dyDescent="0.3">
      <c r="A17" s="1" t="s">
        <v>71</v>
      </c>
      <c r="B17" s="1" t="s">
        <v>46</v>
      </c>
      <c r="C17" s="27" t="s">
        <v>132</v>
      </c>
      <c r="D17" s="38">
        <v>52</v>
      </c>
      <c r="E17" s="27">
        <v>15</v>
      </c>
      <c r="F17" s="27">
        <v>4</v>
      </c>
      <c r="G17" s="27">
        <v>6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1</v>
      </c>
      <c r="P17" s="39">
        <v>3</v>
      </c>
      <c r="Q17" s="39">
        <v>1</v>
      </c>
      <c r="R17" s="39">
        <v>2</v>
      </c>
      <c r="S17" s="39">
        <v>2</v>
      </c>
      <c r="T17" s="27">
        <f t="shared" si="1"/>
        <v>8</v>
      </c>
      <c r="U17" s="40">
        <f t="shared" si="2"/>
        <v>0.66666666666666663</v>
      </c>
      <c r="V17" s="22">
        <v>501</v>
      </c>
      <c r="W17" s="22" t="s">
        <v>81</v>
      </c>
      <c r="X17" s="22" t="s">
        <v>82</v>
      </c>
      <c r="Y17" s="72">
        <v>1385</v>
      </c>
      <c r="Z17" s="41"/>
      <c r="AA17" s="1" t="s">
        <v>96</v>
      </c>
      <c r="AB17" s="28" t="s">
        <v>135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50</v>
      </c>
      <c r="E18" s="27">
        <v>17</v>
      </c>
      <c r="F18" s="27">
        <v>2</v>
      </c>
      <c r="G18" s="27">
        <v>7</v>
      </c>
      <c r="H18" s="27"/>
      <c r="I18" s="27"/>
      <c r="J18" s="27">
        <v>2</v>
      </c>
      <c r="K18" s="27">
        <v>2</v>
      </c>
      <c r="L18" s="27">
        <v>0</v>
      </c>
      <c r="M18" s="27">
        <v>4</v>
      </c>
      <c r="N18" s="27">
        <f t="shared" si="0"/>
        <v>4</v>
      </c>
      <c r="O18" s="39">
        <v>2</v>
      </c>
      <c r="P18" s="39">
        <v>5</v>
      </c>
      <c r="Q18" s="39">
        <v>0</v>
      </c>
      <c r="R18" s="39">
        <v>2</v>
      </c>
      <c r="S18" s="39">
        <v>0</v>
      </c>
      <c r="T18" s="27">
        <f t="shared" si="1"/>
        <v>6</v>
      </c>
      <c r="U18" s="40">
        <f t="shared" si="2"/>
        <v>0.70588235294117652</v>
      </c>
      <c r="V18" s="22">
        <v>501</v>
      </c>
      <c r="W18" s="22" t="s">
        <v>81</v>
      </c>
      <c r="X18" s="22" t="s">
        <v>82</v>
      </c>
      <c r="Y18" s="72">
        <v>1385</v>
      </c>
      <c r="Z18" s="41"/>
      <c r="AA18" s="1" t="s">
        <v>96</v>
      </c>
      <c r="AB18" s="28" t="s">
        <v>135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20</v>
      </c>
      <c r="E19" s="27" t="s">
        <v>420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/>
      <c r="V19" s="22">
        <v>501</v>
      </c>
      <c r="W19" s="22" t="s">
        <v>81</v>
      </c>
      <c r="X19" s="22" t="s">
        <v>82</v>
      </c>
      <c r="Y19" s="72">
        <v>1385</v>
      </c>
      <c r="Z19" s="41"/>
      <c r="AA19" s="1" t="s">
        <v>96</v>
      </c>
      <c r="AB19" s="28" t="s">
        <v>135</v>
      </c>
    </row>
    <row r="20" spans="1:28" x14ac:dyDescent="0.3">
      <c r="A20" s="1" t="s">
        <v>71</v>
      </c>
      <c r="B20" s="1" t="s">
        <v>46</v>
      </c>
      <c r="C20" s="27" t="s">
        <v>55</v>
      </c>
      <c r="D20" s="38">
        <v>24</v>
      </c>
      <c r="E20" s="27">
        <v>28</v>
      </c>
      <c r="F20" s="27">
        <v>4</v>
      </c>
      <c r="G20" s="27">
        <v>10</v>
      </c>
      <c r="H20" s="27"/>
      <c r="I20" s="27"/>
      <c r="J20" s="27">
        <v>0</v>
      </c>
      <c r="K20" s="27">
        <v>0</v>
      </c>
      <c r="L20" s="27">
        <v>3</v>
      </c>
      <c r="M20" s="27">
        <v>2</v>
      </c>
      <c r="N20" s="27">
        <f t="shared" si="0"/>
        <v>5</v>
      </c>
      <c r="O20" s="39">
        <v>3</v>
      </c>
      <c r="P20" s="39">
        <v>4</v>
      </c>
      <c r="Q20" s="39">
        <v>2</v>
      </c>
      <c r="R20" s="39">
        <v>1</v>
      </c>
      <c r="S20" s="39">
        <v>0</v>
      </c>
      <c r="T20" s="27">
        <f t="shared" si="1"/>
        <v>8</v>
      </c>
      <c r="U20" s="40">
        <f t="shared" si="2"/>
        <v>0.7142857142857143</v>
      </c>
      <c r="V20" s="22">
        <v>501</v>
      </c>
      <c r="W20" s="22" t="s">
        <v>81</v>
      </c>
      <c r="X20" s="22" t="s">
        <v>82</v>
      </c>
      <c r="Y20" s="72">
        <v>1385</v>
      </c>
      <c r="Z20" s="41"/>
      <c r="AA20" s="1" t="s">
        <v>96</v>
      </c>
      <c r="AB20" s="28" t="s">
        <v>135</v>
      </c>
    </row>
    <row r="21" spans="1:28" x14ac:dyDescent="0.3">
      <c r="A21" s="1" t="s">
        <v>71</v>
      </c>
      <c r="B21" s="1" t="s">
        <v>46</v>
      </c>
      <c r="C21" s="27" t="s">
        <v>56</v>
      </c>
      <c r="D21" s="38">
        <v>40</v>
      </c>
      <c r="E21" s="27">
        <v>46</v>
      </c>
      <c r="F21" s="27">
        <v>10</v>
      </c>
      <c r="G21" s="27">
        <v>13</v>
      </c>
      <c r="H21" s="27"/>
      <c r="I21" s="27"/>
      <c r="J21" s="27">
        <v>7</v>
      </c>
      <c r="K21" s="27">
        <v>11</v>
      </c>
      <c r="L21" s="27">
        <v>5</v>
      </c>
      <c r="M21" s="27">
        <v>7</v>
      </c>
      <c r="N21" s="27">
        <f>SUM(L21:M21)</f>
        <v>12</v>
      </c>
      <c r="O21" s="39">
        <v>4</v>
      </c>
      <c r="P21" s="39">
        <v>3</v>
      </c>
      <c r="Q21" s="39">
        <v>2</v>
      </c>
      <c r="R21" s="39">
        <v>8</v>
      </c>
      <c r="S21" s="39">
        <v>0</v>
      </c>
      <c r="T21" s="27">
        <f t="shared" si="1"/>
        <v>27</v>
      </c>
      <c r="U21" s="40">
        <f t="shared" si="2"/>
        <v>0.89130434782608692</v>
      </c>
      <c r="V21" s="22">
        <v>501</v>
      </c>
      <c r="W21" s="22" t="s">
        <v>81</v>
      </c>
      <c r="X21" s="22" t="s">
        <v>82</v>
      </c>
      <c r="Y21" s="72">
        <v>1385</v>
      </c>
      <c r="Z21" s="41"/>
      <c r="AA21" s="1" t="s">
        <v>96</v>
      </c>
      <c r="AB21" s="28" t="s">
        <v>135</v>
      </c>
    </row>
    <row r="22" spans="1:28" x14ac:dyDescent="0.3">
      <c r="A22" s="1" t="s">
        <v>71</v>
      </c>
      <c r="B22" s="1" t="s">
        <v>46</v>
      </c>
      <c r="C22" s="27" t="s">
        <v>57</v>
      </c>
      <c r="D22" s="38">
        <v>22</v>
      </c>
      <c r="E22" s="27">
        <v>27</v>
      </c>
      <c r="F22" s="27">
        <v>2</v>
      </c>
      <c r="G22" s="27">
        <v>4</v>
      </c>
      <c r="H22" s="27"/>
      <c r="I22" s="27"/>
      <c r="J22" s="27">
        <v>6</v>
      </c>
      <c r="K22" s="27">
        <v>12</v>
      </c>
      <c r="L22" s="27">
        <v>0</v>
      </c>
      <c r="M22" s="27">
        <v>1</v>
      </c>
      <c r="N22" s="27">
        <f>SUM(L22:M22)</f>
        <v>1</v>
      </c>
      <c r="O22" s="39">
        <v>5</v>
      </c>
      <c r="P22" s="39">
        <v>2</v>
      </c>
      <c r="Q22" s="39">
        <v>1</v>
      </c>
      <c r="R22" s="39">
        <v>3</v>
      </c>
      <c r="S22" s="39">
        <v>0</v>
      </c>
      <c r="T22" s="27">
        <f t="shared" si="1"/>
        <v>10</v>
      </c>
      <c r="U22" s="40">
        <f t="shared" si="2"/>
        <v>0.70370370370370372</v>
      </c>
      <c r="V22" s="22">
        <v>501</v>
      </c>
      <c r="W22" s="22" t="s">
        <v>81</v>
      </c>
      <c r="X22" s="22" t="s">
        <v>82</v>
      </c>
      <c r="Y22" s="72">
        <v>1385</v>
      </c>
      <c r="Z22" s="41"/>
      <c r="AA22" s="1" t="s">
        <v>96</v>
      </c>
      <c r="AB22" s="28" t="s">
        <v>135</v>
      </c>
    </row>
    <row r="23" spans="1:28" x14ac:dyDescent="0.3">
      <c r="A23" s="1" t="s">
        <v>71</v>
      </c>
      <c r="B23" s="1" t="s">
        <v>46</v>
      </c>
      <c r="C23" s="27" t="s">
        <v>58</v>
      </c>
      <c r="D23" s="38">
        <v>42</v>
      </c>
      <c r="E23" s="27">
        <v>20</v>
      </c>
      <c r="F23" s="27">
        <v>1</v>
      </c>
      <c r="G23" s="27">
        <v>2</v>
      </c>
      <c r="H23" s="27"/>
      <c r="I23" s="27"/>
      <c r="J23" s="27">
        <v>3</v>
      </c>
      <c r="K23" s="27">
        <v>4</v>
      </c>
      <c r="L23" s="27">
        <v>1</v>
      </c>
      <c r="M23" s="27">
        <v>2</v>
      </c>
      <c r="N23" s="27">
        <f>SUM(L23:M23)</f>
        <v>3</v>
      </c>
      <c r="O23" s="39">
        <v>0</v>
      </c>
      <c r="P23" s="39">
        <v>3</v>
      </c>
      <c r="Q23" s="39">
        <v>1</v>
      </c>
      <c r="R23" s="39">
        <v>4</v>
      </c>
      <c r="S23" s="39">
        <v>0</v>
      </c>
      <c r="T23" s="27">
        <f t="shared" si="1"/>
        <v>5</v>
      </c>
      <c r="U23" s="40">
        <f t="shared" si="2"/>
        <v>0.25</v>
      </c>
      <c r="V23" s="22">
        <v>501</v>
      </c>
      <c r="W23" s="22" t="s">
        <v>81</v>
      </c>
      <c r="X23" s="22" t="s">
        <v>82</v>
      </c>
      <c r="Y23" s="72">
        <v>1385</v>
      </c>
      <c r="Z23" s="41"/>
      <c r="AA23" s="1" t="s">
        <v>96</v>
      </c>
      <c r="AB23" s="28" t="s">
        <v>135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72</v>
      </c>
      <c r="H24" s="44">
        <f t="shared" si="3"/>
        <v>0</v>
      </c>
      <c r="I24" s="44">
        <f t="shared" si="3"/>
        <v>0</v>
      </c>
      <c r="J24" s="44">
        <f t="shared" si="3"/>
        <v>21</v>
      </c>
      <c r="K24" s="44">
        <f t="shared" si="3"/>
        <v>35</v>
      </c>
      <c r="L24" s="44">
        <f t="shared" si="3"/>
        <v>12</v>
      </c>
      <c r="M24" s="44">
        <f t="shared" si="3"/>
        <v>25</v>
      </c>
      <c r="N24" s="44">
        <f t="shared" si="3"/>
        <v>37</v>
      </c>
      <c r="O24" s="44">
        <f t="shared" si="3"/>
        <v>20</v>
      </c>
      <c r="P24" s="44">
        <f t="shared" si="3"/>
        <v>30</v>
      </c>
      <c r="Q24" s="44">
        <f t="shared" si="3"/>
        <v>14</v>
      </c>
      <c r="R24" s="44">
        <f t="shared" si="3"/>
        <v>31</v>
      </c>
      <c r="S24" s="44">
        <f t="shared" si="3"/>
        <v>2</v>
      </c>
      <c r="T24" s="44">
        <f t="shared" si="3"/>
        <v>85</v>
      </c>
      <c r="U24" s="45">
        <f>((T24+Q24+N24-R24)+(O24*2))/E24</f>
        <v>0.60416666666666663</v>
      </c>
      <c r="V24" s="46">
        <v>501</v>
      </c>
      <c r="W24" s="46" t="s">
        <v>81</v>
      </c>
      <c r="X24" s="46" t="s">
        <v>82</v>
      </c>
      <c r="Y24" s="73">
        <v>1385</v>
      </c>
      <c r="Z24" s="74" t="s">
        <v>436</v>
      </c>
      <c r="AA24" s="43" t="s">
        <v>96</v>
      </c>
      <c r="AB24" s="75" t="s">
        <v>135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0.44444444444444442</v>
      </c>
      <c r="H25" s="27"/>
      <c r="I25" s="1"/>
      <c r="J25" s="48" t="s">
        <v>42</v>
      </c>
      <c r="K25" s="50">
        <f>J24/K24</f>
        <v>0.6</v>
      </c>
      <c r="L25" s="1"/>
      <c r="M25" s="39" t="s">
        <v>43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136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36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85</v>
      </c>
      <c r="D35" s="38">
        <v>11</v>
      </c>
      <c r="E35" s="27">
        <v>16</v>
      </c>
      <c r="F35" s="27">
        <v>5</v>
      </c>
      <c r="G35" s="27">
        <v>9</v>
      </c>
      <c r="H35" s="27"/>
      <c r="I35" s="27"/>
      <c r="J35" s="27">
        <v>0</v>
      </c>
      <c r="K35" s="27">
        <v>0</v>
      </c>
      <c r="L35" s="27">
        <v>2</v>
      </c>
      <c r="M35" s="27">
        <v>0</v>
      </c>
      <c r="N35" s="27">
        <f>SUM(L35:M35)</f>
        <v>2</v>
      </c>
      <c r="O35" s="27">
        <v>1</v>
      </c>
      <c r="P35" s="39">
        <v>1</v>
      </c>
      <c r="Q35" s="27">
        <v>0</v>
      </c>
      <c r="R35" s="27">
        <v>1</v>
      </c>
      <c r="S35" s="27">
        <v>0</v>
      </c>
      <c r="T35" s="27">
        <f>(H35*3)+((F35-H35)*2)+J35</f>
        <v>10</v>
      </c>
      <c r="U35" s="40">
        <f>IFERROR(((T35+Q35+N35-R35)+(O35*2))/E35,"")</f>
        <v>0.8125</v>
      </c>
      <c r="V35" s="22">
        <v>501</v>
      </c>
      <c r="W35" s="22" t="s">
        <v>94</v>
      </c>
      <c r="X35" s="22" t="s">
        <v>95</v>
      </c>
      <c r="Y35" s="72">
        <v>1385</v>
      </c>
      <c r="Z35" s="41"/>
      <c r="AA35" s="1" t="s">
        <v>83</v>
      </c>
      <c r="AB35" s="28" t="s">
        <v>134</v>
      </c>
    </row>
    <row r="36" spans="1:28" x14ac:dyDescent="0.3">
      <c r="A36" s="1" t="s">
        <v>46</v>
      </c>
      <c r="B36" s="1" t="s">
        <v>71</v>
      </c>
      <c r="C36" s="27" t="s">
        <v>87</v>
      </c>
      <c r="D36" s="38">
        <v>22</v>
      </c>
      <c r="E36" s="27">
        <v>13</v>
      </c>
      <c r="F36" s="27">
        <v>0</v>
      </c>
      <c r="G36" s="27">
        <v>4</v>
      </c>
      <c r="H36" s="27"/>
      <c r="I36" s="27"/>
      <c r="J36" s="27">
        <v>0</v>
      </c>
      <c r="K36" s="27">
        <v>0</v>
      </c>
      <c r="L36" s="27">
        <v>0</v>
      </c>
      <c r="M36" s="27">
        <v>2</v>
      </c>
      <c r="N36" s="27">
        <f t="shared" ref="N36:N42" si="4">SUM(L36:M36)</f>
        <v>2</v>
      </c>
      <c r="O36" s="39">
        <v>3</v>
      </c>
      <c r="P36" s="39">
        <v>1</v>
      </c>
      <c r="Q36" s="39">
        <v>2</v>
      </c>
      <c r="R36" s="39">
        <v>4</v>
      </c>
      <c r="S36" s="39">
        <v>0</v>
      </c>
      <c r="T36" s="39">
        <f t="shared" ref="T36:T42" si="5">(H36*3)+((F36-H36)*2)+J36</f>
        <v>0</v>
      </c>
      <c r="U36" s="40">
        <f t="shared" ref="U36:U46" si="6">IFERROR(((T36+Q36+N36-R36)+(O36*2))/E36,"")</f>
        <v>0.46153846153846156</v>
      </c>
      <c r="V36" s="22">
        <v>501</v>
      </c>
      <c r="W36" s="22" t="s">
        <v>94</v>
      </c>
      <c r="X36" s="22" t="s">
        <v>95</v>
      </c>
      <c r="Y36" s="72">
        <v>1385</v>
      </c>
      <c r="Z36" s="41"/>
      <c r="AA36" s="1" t="s">
        <v>83</v>
      </c>
      <c r="AB36" s="28" t="s">
        <v>134</v>
      </c>
    </row>
    <row r="37" spans="1:28" x14ac:dyDescent="0.3">
      <c r="A37" s="1" t="s">
        <v>46</v>
      </c>
      <c r="B37" s="1" t="s">
        <v>71</v>
      </c>
      <c r="C37" s="27" t="s">
        <v>100</v>
      </c>
      <c r="D37" s="38">
        <v>14</v>
      </c>
      <c r="E37" s="27">
        <v>32</v>
      </c>
      <c r="F37" s="27">
        <v>4</v>
      </c>
      <c r="G37" s="27">
        <v>11</v>
      </c>
      <c r="H37" s="27">
        <v>0</v>
      </c>
      <c r="I37" s="27">
        <v>1</v>
      </c>
      <c r="J37" s="27">
        <v>6</v>
      </c>
      <c r="K37" s="27">
        <v>6</v>
      </c>
      <c r="L37" s="27">
        <v>3</v>
      </c>
      <c r="M37" s="27">
        <v>1</v>
      </c>
      <c r="N37" s="27">
        <f t="shared" si="4"/>
        <v>4</v>
      </c>
      <c r="O37" s="39">
        <v>3</v>
      </c>
      <c r="P37" s="39">
        <v>2</v>
      </c>
      <c r="Q37" s="39">
        <v>2</v>
      </c>
      <c r="R37" s="39">
        <v>3</v>
      </c>
      <c r="S37" s="39">
        <v>0</v>
      </c>
      <c r="T37" s="39">
        <f t="shared" si="5"/>
        <v>14</v>
      </c>
      <c r="U37" s="40">
        <f t="shared" si="6"/>
        <v>0.71875</v>
      </c>
      <c r="V37" s="22">
        <v>501</v>
      </c>
      <c r="W37" s="22" t="s">
        <v>94</v>
      </c>
      <c r="X37" s="22" t="s">
        <v>95</v>
      </c>
      <c r="Y37" s="72">
        <v>1385</v>
      </c>
      <c r="Z37" s="41"/>
      <c r="AA37" s="1" t="s">
        <v>83</v>
      </c>
      <c r="AB37" s="28" t="s">
        <v>134</v>
      </c>
    </row>
    <row r="38" spans="1:28" x14ac:dyDescent="0.3">
      <c r="A38" s="1" t="s">
        <v>46</v>
      </c>
      <c r="B38" s="1" t="s">
        <v>71</v>
      </c>
      <c r="C38" s="27" t="s">
        <v>89</v>
      </c>
      <c r="D38" s="38">
        <v>32</v>
      </c>
      <c r="E38" s="27">
        <v>2</v>
      </c>
      <c r="F38" s="27">
        <v>0</v>
      </c>
      <c r="G38" s="27">
        <v>2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0</v>
      </c>
      <c r="Q38" s="39">
        <v>0</v>
      </c>
      <c r="R38" s="39">
        <v>1</v>
      </c>
      <c r="S38" s="39">
        <v>0</v>
      </c>
      <c r="T38" s="39">
        <f t="shared" si="5"/>
        <v>0</v>
      </c>
      <c r="U38" s="103">
        <f t="shared" si="6"/>
        <v>-0.5</v>
      </c>
      <c r="V38" s="22">
        <v>501</v>
      </c>
      <c r="W38" s="22" t="s">
        <v>94</v>
      </c>
      <c r="X38" s="22" t="s">
        <v>95</v>
      </c>
      <c r="Y38" s="72">
        <v>1385</v>
      </c>
      <c r="Z38" s="41"/>
      <c r="AA38" s="1" t="s">
        <v>83</v>
      </c>
      <c r="AB38" s="28" t="s">
        <v>134</v>
      </c>
    </row>
    <row r="39" spans="1:28" x14ac:dyDescent="0.3">
      <c r="A39" s="1" t="s">
        <v>46</v>
      </c>
      <c r="B39" s="1" t="s">
        <v>71</v>
      </c>
      <c r="C39" s="27" t="s">
        <v>90</v>
      </c>
      <c r="D39" s="38">
        <v>42</v>
      </c>
      <c r="E39" s="27">
        <v>24</v>
      </c>
      <c r="F39" s="27">
        <v>4</v>
      </c>
      <c r="G39" s="27">
        <v>7</v>
      </c>
      <c r="H39" s="27"/>
      <c r="I39" s="27"/>
      <c r="J39" s="27">
        <v>0</v>
      </c>
      <c r="K39" s="27">
        <v>0</v>
      </c>
      <c r="L39" s="27">
        <v>1</v>
      </c>
      <c r="M39" s="27">
        <v>7</v>
      </c>
      <c r="N39" s="27">
        <f t="shared" si="4"/>
        <v>8</v>
      </c>
      <c r="O39" s="39">
        <v>0</v>
      </c>
      <c r="P39" s="39">
        <v>3</v>
      </c>
      <c r="Q39" s="39">
        <v>0</v>
      </c>
      <c r="R39" s="39">
        <v>2</v>
      </c>
      <c r="S39" s="39">
        <v>0</v>
      </c>
      <c r="T39" s="39">
        <f t="shared" si="5"/>
        <v>8</v>
      </c>
      <c r="U39" s="40">
        <f t="shared" si="6"/>
        <v>0.58333333333333337</v>
      </c>
      <c r="V39" s="22">
        <v>501</v>
      </c>
      <c r="W39" s="22" t="s">
        <v>94</v>
      </c>
      <c r="X39" s="22" t="s">
        <v>95</v>
      </c>
      <c r="Y39" s="72">
        <v>1385</v>
      </c>
      <c r="Z39" s="41"/>
      <c r="AA39" s="1" t="s">
        <v>83</v>
      </c>
      <c r="AB39" s="28" t="s">
        <v>134</v>
      </c>
    </row>
    <row r="40" spans="1:28" x14ac:dyDescent="0.3">
      <c r="A40" s="1" t="s">
        <v>46</v>
      </c>
      <c r="B40" s="1" t="s">
        <v>71</v>
      </c>
      <c r="C40" s="27" t="s">
        <v>91</v>
      </c>
      <c r="D40" s="38">
        <v>15</v>
      </c>
      <c r="E40" s="27">
        <v>27</v>
      </c>
      <c r="F40" s="27">
        <v>6</v>
      </c>
      <c r="G40" s="27">
        <v>10</v>
      </c>
      <c r="H40" s="27"/>
      <c r="I40" s="27"/>
      <c r="J40" s="27">
        <v>3</v>
      </c>
      <c r="K40" s="27">
        <v>4</v>
      </c>
      <c r="L40" s="27">
        <v>1</v>
      </c>
      <c r="M40" s="27">
        <v>3</v>
      </c>
      <c r="N40" s="27">
        <f t="shared" si="4"/>
        <v>4</v>
      </c>
      <c r="O40" s="39">
        <v>1</v>
      </c>
      <c r="P40" s="39">
        <v>5</v>
      </c>
      <c r="Q40" s="39">
        <v>1</v>
      </c>
      <c r="R40" s="39">
        <v>1</v>
      </c>
      <c r="S40" s="39">
        <v>0</v>
      </c>
      <c r="T40" s="39">
        <f t="shared" si="5"/>
        <v>15</v>
      </c>
      <c r="U40" s="40">
        <f t="shared" si="6"/>
        <v>0.77777777777777779</v>
      </c>
      <c r="V40" s="22">
        <v>501</v>
      </c>
      <c r="W40" s="22" t="s">
        <v>94</v>
      </c>
      <c r="X40" s="22" t="s">
        <v>95</v>
      </c>
      <c r="Y40" s="72">
        <v>1385</v>
      </c>
      <c r="Z40" s="41"/>
      <c r="AA40" s="1" t="s">
        <v>83</v>
      </c>
      <c r="AB40" s="28" t="s">
        <v>134</v>
      </c>
    </row>
    <row r="41" spans="1:28" x14ac:dyDescent="0.3">
      <c r="A41" s="1" t="s">
        <v>46</v>
      </c>
      <c r="B41" s="1" t="s">
        <v>71</v>
      </c>
      <c r="C41" s="27" t="s">
        <v>360</v>
      </c>
      <c r="D41" s="38">
        <v>54</v>
      </c>
      <c r="E41" s="27" t="s">
        <v>490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501</v>
      </c>
      <c r="W41" s="22" t="s">
        <v>94</v>
      </c>
      <c r="X41" s="22" t="s">
        <v>95</v>
      </c>
      <c r="Y41" s="72">
        <v>1385</v>
      </c>
      <c r="Z41" s="41"/>
      <c r="AA41" s="1" t="s">
        <v>83</v>
      </c>
      <c r="AB41" s="28" t="s">
        <v>134</v>
      </c>
    </row>
    <row r="42" spans="1:28" x14ac:dyDescent="0.3">
      <c r="A42" s="1" t="s">
        <v>46</v>
      </c>
      <c r="B42" s="1" t="s">
        <v>71</v>
      </c>
      <c r="C42" s="27" t="s">
        <v>92</v>
      </c>
      <c r="D42" s="38">
        <v>10</v>
      </c>
      <c r="E42" s="27">
        <v>35</v>
      </c>
      <c r="F42" s="27">
        <v>7</v>
      </c>
      <c r="G42" s="27">
        <v>14</v>
      </c>
      <c r="H42" s="27">
        <v>1</v>
      </c>
      <c r="I42" s="27">
        <v>2</v>
      </c>
      <c r="J42" s="27">
        <v>9</v>
      </c>
      <c r="K42" s="27">
        <v>11</v>
      </c>
      <c r="L42" s="27">
        <v>3</v>
      </c>
      <c r="M42" s="27">
        <v>1</v>
      </c>
      <c r="N42" s="27">
        <f t="shared" si="4"/>
        <v>4</v>
      </c>
      <c r="O42" s="39">
        <v>4</v>
      </c>
      <c r="P42" s="39">
        <v>3</v>
      </c>
      <c r="Q42" s="39">
        <v>3</v>
      </c>
      <c r="R42" s="39">
        <v>4</v>
      </c>
      <c r="S42" s="39">
        <v>2</v>
      </c>
      <c r="T42" s="39">
        <f t="shared" si="5"/>
        <v>24</v>
      </c>
      <c r="U42" s="40">
        <f t="shared" si="6"/>
        <v>1</v>
      </c>
      <c r="V42" s="22">
        <v>501</v>
      </c>
      <c r="W42" s="22" t="s">
        <v>94</v>
      </c>
      <c r="X42" s="22" t="s">
        <v>95</v>
      </c>
      <c r="Y42" s="72">
        <v>1385</v>
      </c>
      <c r="Z42" s="41"/>
      <c r="AA42" s="1" t="s">
        <v>83</v>
      </c>
      <c r="AB42" s="28" t="s">
        <v>134</v>
      </c>
    </row>
    <row r="43" spans="1:28" x14ac:dyDescent="0.3">
      <c r="A43" s="1" t="s">
        <v>46</v>
      </c>
      <c r="B43" s="1" t="s">
        <v>71</v>
      </c>
      <c r="C43" s="27" t="s">
        <v>101</v>
      </c>
      <c r="D43" s="38">
        <v>33</v>
      </c>
      <c r="E43" s="27">
        <v>18</v>
      </c>
      <c r="F43" s="27">
        <v>4</v>
      </c>
      <c r="G43" s="27">
        <v>7</v>
      </c>
      <c r="H43" s="27"/>
      <c r="I43" s="27"/>
      <c r="J43" s="27">
        <v>0</v>
      </c>
      <c r="K43" s="27">
        <v>2</v>
      </c>
      <c r="L43" s="27">
        <v>3</v>
      </c>
      <c r="M43" s="27">
        <v>4</v>
      </c>
      <c r="N43" s="27">
        <f>SUM(L43:M43)</f>
        <v>7</v>
      </c>
      <c r="O43" s="39">
        <v>3</v>
      </c>
      <c r="P43" s="39">
        <v>3</v>
      </c>
      <c r="Q43" s="39">
        <v>0</v>
      </c>
      <c r="R43" s="39">
        <v>2</v>
      </c>
      <c r="S43" s="39">
        <v>0</v>
      </c>
      <c r="T43" s="39">
        <f>(H43*3)+((F43-H43)*2)+J43</f>
        <v>8</v>
      </c>
      <c r="U43" s="40">
        <f t="shared" si="6"/>
        <v>1.0555555555555556</v>
      </c>
      <c r="V43" s="22">
        <v>501</v>
      </c>
      <c r="W43" s="22" t="s">
        <v>94</v>
      </c>
      <c r="X43" s="22" t="s">
        <v>95</v>
      </c>
      <c r="Y43" s="72">
        <v>1385</v>
      </c>
      <c r="Z43" s="41"/>
      <c r="AA43" s="1" t="s">
        <v>83</v>
      </c>
      <c r="AB43" s="28" t="s">
        <v>134</v>
      </c>
    </row>
    <row r="44" spans="1:28" x14ac:dyDescent="0.3">
      <c r="A44" s="1" t="s">
        <v>46</v>
      </c>
      <c r="B44" s="1" t="s">
        <v>71</v>
      </c>
      <c r="C44" s="27" t="s">
        <v>125</v>
      </c>
      <c r="D44" s="38">
        <v>24</v>
      </c>
      <c r="E44" s="27">
        <v>25</v>
      </c>
      <c r="F44" s="27">
        <v>4</v>
      </c>
      <c r="G44" s="27">
        <v>9</v>
      </c>
      <c r="H44" s="27"/>
      <c r="I44" s="27"/>
      <c r="J44" s="27">
        <v>2</v>
      </c>
      <c r="K44" s="27">
        <v>3</v>
      </c>
      <c r="L44" s="27">
        <v>0</v>
      </c>
      <c r="M44" s="27">
        <v>2</v>
      </c>
      <c r="N44" s="27">
        <f>SUM(L44:M44)</f>
        <v>2</v>
      </c>
      <c r="O44" s="39">
        <v>3</v>
      </c>
      <c r="P44" s="39">
        <v>1</v>
      </c>
      <c r="Q44" s="39">
        <v>2</v>
      </c>
      <c r="R44" s="39">
        <v>1</v>
      </c>
      <c r="S44" s="39">
        <v>0</v>
      </c>
      <c r="T44" s="39">
        <f>(H44*3)+((F44-H44)*2)+J44</f>
        <v>10</v>
      </c>
      <c r="U44" s="40">
        <f t="shared" si="6"/>
        <v>0.76</v>
      </c>
      <c r="V44" s="22">
        <v>501</v>
      </c>
      <c r="W44" s="22" t="s">
        <v>94</v>
      </c>
      <c r="X44" s="22" t="s">
        <v>95</v>
      </c>
      <c r="Y44" s="72">
        <v>1385</v>
      </c>
      <c r="Z44" s="41"/>
      <c r="AA44" s="1" t="s">
        <v>83</v>
      </c>
      <c r="AB44" s="28" t="s">
        <v>134</v>
      </c>
    </row>
    <row r="45" spans="1:28" x14ac:dyDescent="0.3">
      <c r="A45" s="1" t="s">
        <v>46</v>
      </c>
      <c r="B45" s="1" t="s">
        <v>71</v>
      </c>
      <c r="C45" s="27" t="s">
        <v>93</v>
      </c>
      <c r="D45" s="38">
        <v>35</v>
      </c>
      <c r="E45" s="27">
        <v>25</v>
      </c>
      <c r="F45" s="27">
        <v>1</v>
      </c>
      <c r="G45" s="27">
        <v>1</v>
      </c>
      <c r="H45" s="27"/>
      <c r="I45" s="27"/>
      <c r="J45" s="27">
        <v>4</v>
      </c>
      <c r="K45" s="27">
        <v>8</v>
      </c>
      <c r="L45" s="27">
        <v>1</v>
      </c>
      <c r="M45" s="27">
        <v>1</v>
      </c>
      <c r="N45" s="27">
        <f>SUM(L45:M45)</f>
        <v>2</v>
      </c>
      <c r="O45" s="39">
        <v>0</v>
      </c>
      <c r="P45" s="39">
        <v>2</v>
      </c>
      <c r="Q45" s="39">
        <v>2</v>
      </c>
      <c r="R45" s="39">
        <v>1</v>
      </c>
      <c r="S45" s="39">
        <v>1</v>
      </c>
      <c r="T45" s="39">
        <f>(H45*3)+((F45-H45)*2)+J45</f>
        <v>6</v>
      </c>
      <c r="U45" s="40">
        <f t="shared" si="6"/>
        <v>0.36</v>
      </c>
      <c r="V45" s="22">
        <v>501</v>
      </c>
      <c r="W45" s="22" t="s">
        <v>94</v>
      </c>
      <c r="X45" s="22" t="s">
        <v>95</v>
      </c>
      <c r="Y45" s="72">
        <v>1385</v>
      </c>
      <c r="Z45" s="41"/>
      <c r="AA45" s="1" t="s">
        <v>83</v>
      </c>
      <c r="AB45" s="28" t="s">
        <v>134</v>
      </c>
    </row>
    <row r="46" spans="1:28" x14ac:dyDescent="0.3">
      <c r="A46" s="1" t="s">
        <v>46</v>
      </c>
      <c r="B46" s="1" t="s">
        <v>71</v>
      </c>
      <c r="C46" s="27" t="s">
        <v>102</v>
      </c>
      <c r="D46" s="38">
        <v>40</v>
      </c>
      <c r="E46" s="27">
        <v>23</v>
      </c>
      <c r="F46" s="27">
        <v>5</v>
      </c>
      <c r="G46" s="27">
        <v>8</v>
      </c>
      <c r="H46" s="27">
        <v>1</v>
      </c>
      <c r="I46" s="27">
        <v>1</v>
      </c>
      <c r="J46" s="27">
        <v>2</v>
      </c>
      <c r="K46" s="27">
        <v>2</v>
      </c>
      <c r="L46" s="27">
        <v>1</v>
      </c>
      <c r="M46" s="27">
        <v>6</v>
      </c>
      <c r="N46" s="27">
        <f>SUM(L46:M46)</f>
        <v>7</v>
      </c>
      <c r="O46" s="39">
        <v>0</v>
      </c>
      <c r="P46" s="55">
        <v>6</v>
      </c>
      <c r="Q46" s="39">
        <v>0</v>
      </c>
      <c r="R46" s="39">
        <v>3</v>
      </c>
      <c r="S46" s="39">
        <v>2</v>
      </c>
      <c r="T46" s="39">
        <f>(H46*3)+((F46-H46)*2)+J46</f>
        <v>13</v>
      </c>
      <c r="U46" s="40">
        <f t="shared" si="6"/>
        <v>0.73913043478260865</v>
      </c>
      <c r="V46" s="22">
        <v>501</v>
      </c>
      <c r="W46" s="22" t="s">
        <v>94</v>
      </c>
      <c r="X46" s="22" t="s">
        <v>95</v>
      </c>
      <c r="Y46" s="72">
        <v>1385</v>
      </c>
      <c r="Z46" s="41"/>
      <c r="AA46" s="1" t="s">
        <v>83</v>
      </c>
      <c r="AB46" s="28" t="s">
        <v>134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82</v>
      </c>
      <c r="H47" s="44">
        <f t="shared" si="7"/>
        <v>2</v>
      </c>
      <c r="I47" s="44">
        <f t="shared" si="7"/>
        <v>5</v>
      </c>
      <c r="J47" s="44">
        <f t="shared" si="7"/>
        <v>26</v>
      </c>
      <c r="K47" s="44">
        <f t="shared" si="7"/>
        <v>36</v>
      </c>
      <c r="L47" s="44">
        <f t="shared" si="7"/>
        <v>15</v>
      </c>
      <c r="M47" s="44">
        <f t="shared" si="7"/>
        <v>27</v>
      </c>
      <c r="N47" s="44">
        <f t="shared" si="7"/>
        <v>42</v>
      </c>
      <c r="O47" s="44">
        <f t="shared" si="7"/>
        <v>18</v>
      </c>
      <c r="P47" s="44">
        <f t="shared" si="7"/>
        <v>27</v>
      </c>
      <c r="Q47" s="44">
        <f t="shared" si="7"/>
        <v>12</v>
      </c>
      <c r="R47" s="44">
        <f t="shared" si="7"/>
        <v>23</v>
      </c>
      <c r="S47" s="44">
        <f t="shared" si="7"/>
        <v>5</v>
      </c>
      <c r="T47" s="44">
        <f t="shared" si="7"/>
        <v>108</v>
      </c>
      <c r="U47" s="45">
        <f>((T47+Q47+N47-R47)+(O47*2))/E47</f>
        <v>0.72916666666666663</v>
      </c>
      <c r="V47" s="46">
        <v>501</v>
      </c>
      <c r="W47" s="46" t="s">
        <v>94</v>
      </c>
      <c r="X47" s="46" t="s">
        <v>95</v>
      </c>
      <c r="Y47" s="73">
        <v>1385</v>
      </c>
      <c r="Z47" s="47"/>
      <c r="AA47" s="43" t="s">
        <v>83</v>
      </c>
      <c r="AB47" s="75" t="s">
        <v>134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0.48780487804878048</v>
      </c>
      <c r="H48" s="27"/>
      <c r="I48" s="1"/>
      <c r="J48" s="48" t="s">
        <v>42</v>
      </c>
      <c r="K48" s="50">
        <f>J47/K47</f>
        <v>0.72222222222222221</v>
      </c>
      <c r="L48" s="1"/>
      <c r="M48" s="39" t="s">
        <v>43</v>
      </c>
      <c r="N48" s="51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D0A4-01E2-477E-9D3E-D31CDEFC0358}">
  <sheetPr>
    <tabColor rgb="FFFF0000"/>
    <pageSetUpPr fitToPage="1"/>
  </sheetPr>
  <dimension ref="A1:AB50"/>
  <sheetViews>
    <sheetView workbookViewId="0">
      <selection activeCell="C11" sqref="C11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477</v>
      </c>
    </row>
    <row r="3" spans="1:28" x14ac:dyDescent="0.3">
      <c r="B3" s="1"/>
      <c r="C3" s="6">
        <v>29676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248</v>
      </c>
      <c r="D4" s="7" t="s">
        <v>5</v>
      </c>
      <c r="E4" s="8"/>
      <c r="F4" s="5"/>
      <c r="G4" s="1"/>
      <c r="J4" s="15" t="s">
        <v>141</v>
      </c>
      <c r="K4" s="16" t="s">
        <v>45</v>
      </c>
      <c r="L4" s="17"/>
      <c r="M4" s="18"/>
      <c r="N4" s="19">
        <v>35</v>
      </c>
      <c r="O4" s="19">
        <v>22</v>
      </c>
      <c r="P4" s="19">
        <v>30</v>
      </c>
      <c r="Q4" s="19">
        <v>27</v>
      </c>
      <c r="R4" s="20"/>
      <c r="S4" s="21">
        <f>SUM(N4:R4)</f>
        <v>114</v>
      </c>
      <c r="T4" s="22">
        <v>502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318</v>
      </c>
      <c r="K5" s="16" t="s">
        <v>62</v>
      </c>
      <c r="L5" s="17"/>
      <c r="M5" s="18"/>
      <c r="N5" s="19">
        <v>23</v>
      </c>
      <c r="O5" s="19">
        <v>24</v>
      </c>
      <c r="P5" s="19">
        <v>25</v>
      </c>
      <c r="Q5" s="19">
        <v>19</v>
      </c>
      <c r="R5" s="20"/>
      <c r="S5" s="21">
        <f>SUM(N5:R5)</f>
        <v>91</v>
      </c>
      <c r="T5" s="22">
        <v>502</v>
      </c>
      <c r="U5" s="1"/>
      <c r="V5" s="1"/>
      <c r="W5" s="1"/>
    </row>
    <row r="6" spans="1:28" x14ac:dyDescent="0.3">
      <c r="C6" s="63">
        <v>1983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502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90"/>
      <c r="F13" s="27">
        <v>2</v>
      </c>
      <c r="G13" s="27">
        <v>5</v>
      </c>
      <c r="H13" s="27"/>
      <c r="I13" s="27"/>
      <c r="J13" s="27">
        <v>2</v>
      </c>
      <c r="K13" s="27">
        <v>3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+(F13*2)+J13</f>
        <v>6</v>
      </c>
      <c r="U13" s="40" t="str">
        <f>IFERROR(((T13+Q13+N13-R13)+(O13*2))/E13,"")</f>
        <v/>
      </c>
      <c r="V13" s="22">
        <v>502</v>
      </c>
      <c r="W13" s="22" t="s">
        <v>94</v>
      </c>
      <c r="X13" s="22" t="s">
        <v>95</v>
      </c>
      <c r="Y13" s="72">
        <v>1983</v>
      </c>
      <c r="Z13" s="41"/>
      <c r="AA13" s="1" t="s">
        <v>96</v>
      </c>
      <c r="AB13" s="28" t="s">
        <v>134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8</v>
      </c>
      <c r="G14" s="27">
        <v>11</v>
      </c>
      <c r="H14" s="27"/>
      <c r="I14" s="27"/>
      <c r="J14" s="27">
        <v>2</v>
      </c>
      <c r="K14" s="27">
        <v>3</v>
      </c>
      <c r="L14" s="90"/>
      <c r="M14" s="90"/>
      <c r="N14" s="27">
        <f t="shared" ref="N14:N18" si="0">SUM(L14:M14)</f>
        <v>0</v>
      </c>
      <c r="O14" s="91"/>
      <c r="P14" s="91"/>
      <c r="Q14" s="91"/>
      <c r="R14" s="91"/>
      <c r="S14" s="91"/>
      <c r="T14" s="27">
        <f t="shared" ref="T14:T23" si="1">+(F14*2)+J14</f>
        <v>18</v>
      </c>
      <c r="U14" s="40" t="str">
        <f t="shared" ref="U14:U23" si="2">IFERROR(((T14+Q14+N14-R14)+(O14*2))/E14,"")</f>
        <v/>
      </c>
      <c r="V14" s="22">
        <v>502</v>
      </c>
      <c r="W14" s="22" t="s">
        <v>94</v>
      </c>
      <c r="X14" s="22" t="s">
        <v>95</v>
      </c>
      <c r="Y14" s="72">
        <v>1983</v>
      </c>
      <c r="Z14" s="41"/>
      <c r="AA14" s="1" t="s">
        <v>96</v>
      </c>
      <c r="AB14" s="28" t="s">
        <v>134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3</v>
      </c>
      <c r="G15" s="27">
        <v>9</v>
      </c>
      <c r="H15" s="27"/>
      <c r="I15" s="27"/>
      <c r="J15" s="27">
        <v>4</v>
      </c>
      <c r="K15" s="27">
        <v>6</v>
      </c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27">
        <f t="shared" si="1"/>
        <v>10</v>
      </c>
      <c r="U15" s="40" t="str">
        <f t="shared" si="2"/>
        <v/>
      </c>
      <c r="V15" s="22">
        <v>502</v>
      </c>
      <c r="W15" s="22" t="s">
        <v>94</v>
      </c>
      <c r="X15" s="22" t="s">
        <v>95</v>
      </c>
      <c r="Y15" s="72">
        <v>1983</v>
      </c>
      <c r="Z15" s="41"/>
      <c r="AA15" s="1" t="s">
        <v>96</v>
      </c>
      <c r="AB15" s="28" t="s">
        <v>134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14</v>
      </c>
      <c r="E16" s="90"/>
      <c r="F16" s="27">
        <v>2</v>
      </c>
      <c r="G16" s="27">
        <v>2</v>
      </c>
      <c r="H16" s="27"/>
      <c r="I16" s="27"/>
      <c r="J16" s="27">
        <v>6</v>
      </c>
      <c r="K16" s="27">
        <v>6</v>
      </c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27">
        <f t="shared" si="1"/>
        <v>10</v>
      </c>
      <c r="U16" s="40" t="str">
        <f t="shared" si="2"/>
        <v/>
      </c>
      <c r="V16" s="22">
        <v>502</v>
      </c>
      <c r="W16" s="22" t="s">
        <v>94</v>
      </c>
      <c r="X16" s="22" t="s">
        <v>95</v>
      </c>
      <c r="Y16" s="72">
        <v>1983</v>
      </c>
      <c r="Z16" s="41"/>
      <c r="AA16" s="1" t="s">
        <v>96</v>
      </c>
      <c r="AB16" s="28" t="s">
        <v>134</v>
      </c>
    </row>
    <row r="17" spans="1:28" x14ac:dyDescent="0.3">
      <c r="A17" s="1" t="s">
        <v>61</v>
      </c>
      <c r="B17" s="1" t="s">
        <v>46</v>
      </c>
      <c r="C17" s="27" t="s">
        <v>132</v>
      </c>
      <c r="D17" s="38">
        <v>52</v>
      </c>
      <c r="E17" s="90"/>
      <c r="F17" s="27">
        <v>4</v>
      </c>
      <c r="G17" s="27">
        <v>7</v>
      </c>
      <c r="H17" s="27"/>
      <c r="I17" s="27"/>
      <c r="J17" s="27">
        <v>3</v>
      </c>
      <c r="K17" s="27">
        <v>3</v>
      </c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27">
        <f t="shared" si="1"/>
        <v>11</v>
      </c>
      <c r="U17" s="40" t="str">
        <f t="shared" si="2"/>
        <v/>
      </c>
      <c r="V17" s="22">
        <v>502</v>
      </c>
      <c r="W17" s="22" t="s">
        <v>94</v>
      </c>
      <c r="X17" s="22" t="s">
        <v>95</v>
      </c>
      <c r="Y17" s="72">
        <v>1983</v>
      </c>
      <c r="Z17" s="41"/>
      <c r="AA17" s="1" t="s">
        <v>96</v>
      </c>
      <c r="AB17" s="28" t="s">
        <v>134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50</v>
      </c>
      <c r="E18" s="90"/>
      <c r="F18" s="27">
        <v>8</v>
      </c>
      <c r="G18" s="27">
        <v>14</v>
      </c>
      <c r="H18" s="27"/>
      <c r="I18" s="27"/>
      <c r="J18" s="27">
        <v>1</v>
      </c>
      <c r="K18" s="27">
        <v>1</v>
      </c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27">
        <f t="shared" si="1"/>
        <v>17</v>
      </c>
      <c r="U18" s="40" t="str">
        <f t="shared" si="2"/>
        <v/>
      </c>
      <c r="V18" s="22">
        <v>502</v>
      </c>
      <c r="W18" s="22" t="s">
        <v>94</v>
      </c>
      <c r="X18" s="22" t="s">
        <v>95</v>
      </c>
      <c r="Y18" s="72">
        <v>1983</v>
      </c>
      <c r="Z18" s="41"/>
      <c r="AA18" s="1" t="s">
        <v>96</v>
      </c>
      <c r="AB18" s="28" t="s">
        <v>134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20</v>
      </c>
      <c r="E19" s="90" t="s">
        <v>410</v>
      </c>
      <c r="F19" s="27"/>
      <c r="G19" s="27"/>
      <c r="H19" s="27"/>
      <c r="I19" s="27"/>
      <c r="J19" s="27"/>
      <c r="K19" s="27"/>
      <c r="L19" s="90"/>
      <c r="M19" s="90"/>
      <c r="N19" s="27"/>
      <c r="O19" s="91"/>
      <c r="P19" s="91"/>
      <c r="Q19" s="91"/>
      <c r="R19" s="91"/>
      <c r="S19" s="91"/>
      <c r="T19" s="27"/>
      <c r="U19" s="40" t="str">
        <f t="shared" si="2"/>
        <v/>
      </c>
      <c r="V19" s="22">
        <v>502</v>
      </c>
      <c r="W19" s="22" t="s">
        <v>94</v>
      </c>
      <c r="X19" s="22" t="s">
        <v>95</v>
      </c>
      <c r="Y19" s="72">
        <v>1983</v>
      </c>
      <c r="Z19" s="41"/>
      <c r="AA19" s="1" t="s">
        <v>96</v>
      </c>
      <c r="AB19" s="28" t="s">
        <v>134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24</v>
      </c>
      <c r="E20" s="90"/>
      <c r="F20" s="27">
        <v>1</v>
      </c>
      <c r="G20" s="27">
        <v>4</v>
      </c>
      <c r="H20" s="27"/>
      <c r="I20" s="27"/>
      <c r="J20" s="27">
        <v>2</v>
      </c>
      <c r="K20" s="27">
        <v>3</v>
      </c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27">
        <f t="shared" si="1"/>
        <v>4</v>
      </c>
      <c r="U20" s="40" t="str">
        <f t="shared" si="2"/>
        <v/>
      </c>
      <c r="V20" s="22">
        <v>502</v>
      </c>
      <c r="W20" s="22" t="s">
        <v>94</v>
      </c>
      <c r="X20" s="22" t="s">
        <v>95</v>
      </c>
      <c r="Y20" s="72">
        <v>1983</v>
      </c>
      <c r="Z20" s="41"/>
      <c r="AA20" s="1" t="s">
        <v>96</v>
      </c>
      <c r="AB20" s="28" t="s">
        <v>134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40</v>
      </c>
      <c r="E21" s="90"/>
      <c r="F21" s="27">
        <v>6</v>
      </c>
      <c r="G21" s="27">
        <v>9</v>
      </c>
      <c r="H21" s="27"/>
      <c r="I21" s="27"/>
      <c r="J21" s="27">
        <v>18</v>
      </c>
      <c r="K21" s="27">
        <v>24</v>
      </c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27">
        <f t="shared" si="1"/>
        <v>30</v>
      </c>
      <c r="U21" s="40" t="str">
        <f t="shared" si="2"/>
        <v/>
      </c>
      <c r="V21" s="22">
        <v>502</v>
      </c>
      <c r="W21" s="22" t="s">
        <v>94</v>
      </c>
      <c r="X21" s="22" t="s">
        <v>95</v>
      </c>
      <c r="Y21" s="72">
        <v>1983</v>
      </c>
      <c r="Z21" s="41"/>
      <c r="AA21" s="1" t="s">
        <v>96</v>
      </c>
      <c r="AB21" s="28" t="s">
        <v>134</v>
      </c>
    </row>
    <row r="22" spans="1:28" x14ac:dyDescent="0.3">
      <c r="A22" s="1" t="s">
        <v>61</v>
      </c>
      <c r="B22" s="1" t="s">
        <v>46</v>
      </c>
      <c r="C22" s="27" t="s">
        <v>57</v>
      </c>
      <c r="D22" s="38">
        <v>22</v>
      </c>
      <c r="E22" s="90"/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27">
        <f t="shared" si="1"/>
        <v>2</v>
      </c>
      <c r="U22" s="40" t="str">
        <f t="shared" si="2"/>
        <v/>
      </c>
      <c r="V22" s="22">
        <v>502</v>
      </c>
      <c r="W22" s="22" t="s">
        <v>94</v>
      </c>
      <c r="X22" s="22" t="s">
        <v>95</v>
      </c>
      <c r="Y22" s="72">
        <v>1983</v>
      </c>
      <c r="Z22" s="41"/>
      <c r="AA22" s="1" t="s">
        <v>96</v>
      </c>
      <c r="AB22" s="28" t="s">
        <v>134</v>
      </c>
    </row>
    <row r="23" spans="1:28" x14ac:dyDescent="0.3">
      <c r="A23" s="1" t="s">
        <v>61</v>
      </c>
      <c r="B23" s="1" t="s">
        <v>46</v>
      </c>
      <c r="C23" s="27" t="s">
        <v>58</v>
      </c>
      <c r="D23" s="38">
        <v>42</v>
      </c>
      <c r="E23" s="90"/>
      <c r="F23" s="27">
        <v>3</v>
      </c>
      <c r="G23" s="27">
        <v>3</v>
      </c>
      <c r="H23" s="27"/>
      <c r="I23" s="27"/>
      <c r="J23" s="27">
        <v>0</v>
      </c>
      <c r="K23" s="27">
        <v>0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27">
        <f t="shared" si="1"/>
        <v>6</v>
      </c>
      <c r="U23" s="40" t="str">
        <f t="shared" si="2"/>
        <v/>
      </c>
      <c r="V23" s="22">
        <v>502</v>
      </c>
      <c r="W23" s="22" t="s">
        <v>94</v>
      </c>
      <c r="X23" s="22" t="s">
        <v>95</v>
      </c>
      <c r="Y23" s="72">
        <v>1983</v>
      </c>
      <c r="Z23" s="41"/>
      <c r="AA23" s="1" t="s">
        <v>96</v>
      </c>
      <c r="AB23" s="28" t="s">
        <v>134</v>
      </c>
    </row>
    <row r="24" spans="1:28" x14ac:dyDescent="0.3">
      <c r="A24" s="1" t="s">
        <v>61</v>
      </c>
      <c r="B24" s="1" t="s">
        <v>46</v>
      </c>
      <c r="C24" s="55" t="s">
        <v>39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28</v>
      </c>
      <c r="Q24" s="42"/>
      <c r="R24" s="55">
        <v>22</v>
      </c>
      <c r="S24" s="42"/>
      <c r="T24" s="27"/>
      <c r="U24" s="40" t="str">
        <f t="shared" ref="U24" si="3">_xlfn.IFNA("",((T24+Q24+N24-R24)+(O24*2))/E24)</f>
        <v/>
      </c>
      <c r="V24" s="22">
        <v>502</v>
      </c>
      <c r="W24" s="22" t="s">
        <v>94</v>
      </c>
      <c r="X24" s="22" t="s">
        <v>95</v>
      </c>
      <c r="Y24" s="72">
        <v>1983</v>
      </c>
      <c r="Z24" s="41"/>
      <c r="AA24" s="1" t="s">
        <v>96</v>
      </c>
      <c r="AB24" s="28" t="s">
        <v>134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38</v>
      </c>
      <c r="G25" s="44">
        <f t="shared" si="4"/>
        <v>67</v>
      </c>
      <c r="H25" s="44">
        <f t="shared" si="4"/>
        <v>0</v>
      </c>
      <c r="I25" s="44">
        <f t="shared" si="4"/>
        <v>0</v>
      </c>
      <c r="J25" s="44">
        <f t="shared" si="4"/>
        <v>38</v>
      </c>
      <c r="K25" s="44">
        <f t="shared" si="4"/>
        <v>49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28</v>
      </c>
      <c r="Q25" s="44">
        <f t="shared" si="4"/>
        <v>0</v>
      </c>
      <c r="R25" s="44">
        <f t="shared" si="4"/>
        <v>22</v>
      </c>
      <c r="S25" s="44">
        <f t="shared" si="4"/>
        <v>0</v>
      </c>
      <c r="T25" s="44">
        <f t="shared" si="4"/>
        <v>114</v>
      </c>
      <c r="U25" s="45">
        <f>((T25+Q25+N25-R25)+(O25*2))/E25</f>
        <v>0.38333333333333336</v>
      </c>
      <c r="V25" s="46">
        <v>502</v>
      </c>
      <c r="W25" s="46" t="s">
        <v>94</v>
      </c>
      <c r="X25" s="46" t="s">
        <v>95</v>
      </c>
      <c r="Y25" s="73">
        <v>1983</v>
      </c>
      <c r="Z25" s="47"/>
      <c r="AA25" s="43" t="s">
        <v>96</v>
      </c>
      <c r="AB25" s="75" t="s">
        <v>134</v>
      </c>
    </row>
    <row r="26" spans="1:28" x14ac:dyDescent="0.3">
      <c r="A26" s="1"/>
      <c r="B26" s="1"/>
      <c r="C26" s="1"/>
      <c r="D26" s="1"/>
      <c r="F26" s="48" t="s">
        <v>41</v>
      </c>
      <c r="G26" s="50">
        <f>F25/G25</f>
        <v>0.56716417910447758</v>
      </c>
      <c r="H26" s="27"/>
      <c r="I26" s="1"/>
      <c r="J26" s="48" t="s">
        <v>42</v>
      </c>
      <c r="K26" s="50">
        <f>J25/K25</f>
        <v>0.77551020408163263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36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221</v>
      </c>
      <c r="D35" s="38">
        <v>24</v>
      </c>
      <c r="E35" s="90"/>
      <c r="F35" s="27">
        <v>5</v>
      </c>
      <c r="G35" s="90"/>
      <c r="H35" s="27"/>
      <c r="I35" s="27"/>
      <c r="J35" s="27">
        <v>4</v>
      </c>
      <c r="K35" s="27">
        <v>8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(H35*3)+((F35-H35)*2)+J35</f>
        <v>14</v>
      </c>
      <c r="U35" s="40" t="str">
        <f>IFERROR(((T35+Q35+N35-R35)+(O35*2))/E35,"")</f>
        <v/>
      </c>
      <c r="V35" s="22">
        <v>502</v>
      </c>
      <c r="W35" s="22" t="s">
        <v>81</v>
      </c>
      <c r="X35" s="22" t="s">
        <v>82</v>
      </c>
      <c r="Y35" s="72">
        <v>1983</v>
      </c>
      <c r="Z35" s="41"/>
      <c r="AA35" s="1" t="s">
        <v>319</v>
      </c>
      <c r="AB35" s="28" t="s">
        <v>228</v>
      </c>
    </row>
    <row r="36" spans="1:28" x14ac:dyDescent="0.3">
      <c r="A36" s="1" t="s">
        <v>46</v>
      </c>
      <c r="B36" s="1" t="s">
        <v>61</v>
      </c>
      <c r="C36" s="27" t="s">
        <v>145</v>
      </c>
      <c r="D36" s="38">
        <v>22</v>
      </c>
      <c r="E36" s="90"/>
      <c r="F36" s="27">
        <v>6</v>
      </c>
      <c r="G36" s="90"/>
      <c r="H36" s="27"/>
      <c r="I36" s="27"/>
      <c r="J36" s="27">
        <v>1</v>
      </c>
      <c r="K36" s="27">
        <v>1</v>
      </c>
      <c r="L36" s="90"/>
      <c r="M36" s="90"/>
      <c r="N36" s="27">
        <f t="shared" ref="N36:N41" si="5">SUM(L36:M36)</f>
        <v>0</v>
      </c>
      <c r="O36" s="91"/>
      <c r="P36" s="91"/>
      <c r="Q36" s="91"/>
      <c r="R36" s="91"/>
      <c r="S36" s="91"/>
      <c r="T36" s="39">
        <f t="shared" ref="T36:T41" si="6">(H36*3)+((F36-H36)*2)+J36</f>
        <v>13</v>
      </c>
      <c r="U36" s="40" t="str">
        <f t="shared" ref="U36:U45" si="7">IFERROR(((T36+Q36+N36-R36)+(O36*2))/E36,"")</f>
        <v/>
      </c>
      <c r="V36" s="22">
        <v>502</v>
      </c>
      <c r="W36" s="22" t="s">
        <v>81</v>
      </c>
      <c r="X36" s="22" t="s">
        <v>82</v>
      </c>
      <c r="Y36" s="72">
        <v>1983</v>
      </c>
      <c r="Z36" s="41"/>
      <c r="AA36" s="1" t="s">
        <v>319</v>
      </c>
      <c r="AB36" s="28" t="s">
        <v>228</v>
      </c>
    </row>
    <row r="37" spans="1:28" x14ac:dyDescent="0.3">
      <c r="A37" s="1" t="s">
        <v>46</v>
      </c>
      <c r="B37" s="1" t="s">
        <v>61</v>
      </c>
      <c r="C37" s="27" t="s">
        <v>214</v>
      </c>
      <c r="D37" s="38">
        <v>21</v>
      </c>
      <c r="E37" s="90" t="s">
        <v>407</v>
      </c>
      <c r="F37" s="27"/>
      <c r="G37" s="90"/>
      <c r="H37" s="27"/>
      <c r="I37" s="27"/>
      <c r="J37" s="27"/>
      <c r="K37" s="27"/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39">
        <f t="shared" si="6"/>
        <v>0</v>
      </c>
      <c r="U37" s="40" t="str">
        <f t="shared" si="7"/>
        <v/>
      </c>
      <c r="V37" s="22">
        <v>502</v>
      </c>
      <c r="W37" s="22" t="s">
        <v>81</v>
      </c>
      <c r="X37" s="22" t="s">
        <v>82</v>
      </c>
      <c r="Y37" s="72">
        <v>1983</v>
      </c>
      <c r="Z37" s="41"/>
      <c r="AA37" s="1" t="s">
        <v>319</v>
      </c>
      <c r="AB37" s="28" t="s">
        <v>228</v>
      </c>
    </row>
    <row r="38" spans="1:28" x14ac:dyDescent="0.3">
      <c r="A38" s="1" t="s">
        <v>46</v>
      </c>
      <c r="B38" s="1" t="s">
        <v>61</v>
      </c>
      <c r="C38" s="27" t="s">
        <v>215</v>
      </c>
      <c r="D38" s="38">
        <v>15</v>
      </c>
      <c r="E38" s="90"/>
      <c r="F38" s="27">
        <v>5</v>
      </c>
      <c r="G38" s="90"/>
      <c r="H38" s="27"/>
      <c r="I38" s="27"/>
      <c r="J38" s="27">
        <v>4</v>
      </c>
      <c r="K38" s="27">
        <v>8</v>
      </c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39">
        <f t="shared" si="6"/>
        <v>14</v>
      </c>
      <c r="U38" s="40" t="str">
        <f t="shared" si="7"/>
        <v/>
      </c>
      <c r="V38" s="22">
        <v>502</v>
      </c>
      <c r="W38" s="22" t="s">
        <v>81</v>
      </c>
      <c r="X38" s="22" t="s">
        <v>82</v>
      </c>
      <c r="Y38" s="72">
        <v>1983</v>
      </c>
      <c r="Z38" s="41"/>
      <c r="AA38" s="1" t="s">
        <v>319</v>
      </c>
      <c r="AB38" s="28" t="s">
        <v>228</v>
      </c>
    </row>
    <row r="39" spans="1:28" x14ac:dyDescent="0.3">
      <c r="A39" s="1" t="s">
        <v>46</v>
      </c>
      <c r="B39" s="1" t="s">
        <v>61</v>
      </c>
      <c r="C39" s="27" t="s">
        <v>216</v>
      </c>
      <c r="D39" s="38">
        <v>10</v>
      </c>
      <c r="E39" s="90"/>
      <c r="F39" s="27">
        <v>1</v>
      </c>
      <c r="G39" s="90"/>
      <c r="H39" s="27"/>
      <c r="I39" s="27"/>
      <c r="J39" s="27">
        <v>0</v>
      </c>
      <c r="K39" s="27">
        <v>0</v>
      </c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39">
        <f t="shared" si="6"/>
        <v>2</v>
      </c>
      <c r="U39" s="40" t="str">
        <f t="shared" si="7"/>
        <v/>
      </c>
      <c r="V39" s="22">
        <v>502</v>
      </c>
      <c r="W39" s="22" t="s">
        <v>81</v>
      </c>
      <c r="X39" s="22" t="s">
        <v>82</v>
      </c>
      <c r="Y39" s="72">
        <v>1983</v>
      </c>
      <c r="Z39" s="41"/>
      <c r="AA39" s="1" t="s">
        <v>319</v>
      </c>
      <c r="AB39" s="28" t="s">
        <v>228</v>
      </c>
    </row>
    <row r="40" spans="1:28" x14ac:dyDescent="0.3">
      <c r="A40" s="1" t="s">
        <v>46</v>
      </c>
      <c r="B40" s="1" t="s">
        <v>61</v>
      </c>
      <c r="C40" s="27" t="s">
        <v>217</v>
      </c>
      <c r="D40" s="38">
        <v>14</v>
      </c>
      <c r="E40" s="90"/>
      <c r="F40" s="27">
        <v>2</v>
      </c>
      <c r="G40" s="90"/>
      <c r="H40" s="27"/>
      <c r="I40" s="27"/>
      <c r="J40" s="27">
        <v>2</v>
      </c>
      <c r="K40" s="27">
        <v>2</v>
      </c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39">
        <f t="shared" si="6"/>
        <v>6</v>
      </c>
      <c r="U40" s="40" t="str">
        <f t="shared" si="7"/>
        <v/>
      </c>
      <c r="V40" s="22">
        <v>502</v>
      </c>
      <c r="W40" s="22" t="s">
        <v>81</v>
      </c>
      <c r="X40" s="22" t="s">
        <v>82</v>
      </c>
      <c r="Y40" s="72">
        <v>1983</v>
      </c>
      <c r="Z40" s="41"/>
      <c r="AA40" s="1" t="s">
        <v>319</v>
      </c>
      <c r="AB40" s="28" t="s">
        <v>228</v>
      </c>
    </row>
    <row r="41" spans="1:28" x14ac:dyDescent="0.3">
      <c r="A41" s="1" t="s">
        <v>46</v>
      </c>
      <c r="B41" s="1" t="s">
        <v>61</v>
      </c>
      <c r="C41" s="27" t="s">
        <v>150</v>
      </c>
      <c r="D41" s="38">
        <v>44</v>
      </c>
      <c r="E41" s="90"/>
      <c r="F41" s="27">
        <v>5</v>
      </c>
      <c r="G41" s="90"/>
      <c r="H41" s="27"/>
      <c r="I41" s="27"/>
      <c r="J41" s="27">
        <v>2</v>
      </c>
      <c r="K41" s="27">
        <v>4</v>
      </c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39">
        <f t="shared" si="6"/>
        <v>12</v>
      </c>
      <c r="U41" s="40" t="str">
        <f t="shared" si="7"/>
        <v/>
      </c>
      <c r="V41" s="22">
        <v>502</v>
      </c>
      <c r="W41" s="22" t="s">
        <v>81</v>
      </c>
      <c r="X41" s="22" t="s">
        <v>82</v>
      </c>
      <c r="Y41" s="72">
        <v>1983</v>
      </c>
      <c r="Z41" s="41"/>
      <c r="AA41" s="1" t="s">
        <v>319</v>
      </c>
      <c r="AB41" s="28" t="s">
        <v>228</v>
      </c>
    </row>
    <row r="42" spans="1:28" x14ac:dyDescent="0.3">
      <c r="A42" s="1" t="s">
        <v>46</v>
      </c>
      <c r="B42" s="1" t="s">
        <v>61</v>
      </c>
      <c r="C42" s="27" t="s">
        <v>501</v>
      </c>
      <c r="D42" s="38">
        <v>12</v>
      </c>
      <c r="E42" s="90"/>
      <c r="F42" s="27">
        <v>0</v>
      </c>
      <c r="G42" s="90"/>
      <c r="H42" s="27"/>
      <c r="I42" s="27"/>
      <c r="J42" s="27">
        <v>0</v>
      </c>
      <c r="K42" s="27">
        <v>0</v>
      </c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39">
        <f>(H42*3)+((F42-H42)*2)+J42</f>
        <v>0</v>
      </c>
      <c r="U42" s="40" t="str">
        <f t="shared" si="7"/>
        <v/>
      </c>
      <c r="V42" s="22">
        <v>502</v>
      </c>
      <c r="W42" s="22" t="s">
        <v>81</v>
      </c>
      <c r="X42" s="22" t="s">
        <v>82</v>
      </c>
      <c r="Y42" s="72">
        <v>1983</v>
      </c>
      <c r="Z42" s="41" t="s">
        <v>408</v>
      </c>
      <c r="AA42" s="1" t="s">
        <v>319</v>
      </c>
      <c r="AB42" s="28" t="s">
        <v>228</v>
      </c>
    </row>
    <row r="43" spans="1:28" x14ac:dyDescent="0.3">
      <c r="A43" s="1" t="s">
        <v>46</v>
      </c>
      <c r="B43" s="1" t="s">
        <v>61</v>
      </c>
      <c r="C43" s="27" t="s">
        <v>218</v>
      </c>
      <c r="D43" s="38">
        <v>25</v>
      </c>
      <c r="E43" s="90"/>
      <c r="F43" s="27">
        <v>6</v>
      </c>
      <c r="G43" s="90"/>
      <c r="H43" s="27"/>
      <c r="I43" s="27"/>
      <c r="J43" s="27">
        <v>7</v>
      </c>
      <c r="K43" s="27">
        <v>7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39">
        <f>(H43*3)+((F43-H43)*2)+J43</f>
        <v>19</v>
      </c>
      <c r="U43" s="40" t="str">
        <f t="shared" si="7"/>
        <v/>
      </c>
      <c r="V43" s="22">
        <v>502</v>
      </c>
      <c r="W43" s="22" t="s">
        <v>81</v>
      </c>
      <c r="X43" s="22" t="s">
        <v>82</v>
      </c>
      <c r="Y43" s="72">
        <v>1983</v>
      </c>
      <c r="Z43" s="41"/>
      <c r="AA43" s="1" t="s">
        <v>319</v>
      </c>
      <c r="AB43" s="28" t="s">
        <v>228</v>
      </c>
    </row>
    <row r="44" spans="1:28" x14ac:dyDescent="0.3">
      <c r="A44" s="1" t="s">
        <v>46</v>
      </c>
      <c r="B44" s="1" t="s">
        <v>61</v>
      </c>
      <c r="C44" s="27" t="s">
        <v>219</v>
      </c>
      <c r="D44" s="38">
        <v>42</v>
      </c>
      <c r="E44" s="90"/>
      <c r="F44" s="27">
        <v>2</v>
      </c>
      <c r="G44" s="90"/>
      <c r="H44" s="27"/>
      <c r="I44" s="27"/>
      <c r="J44" s="27">
        <v>1</v>
      </c>
      <c r="K44" s="27">
        <v>1</v>
      </c>
      <c r="L44" s="90"/>
      <c r="M44" s="90"/>
      <c r="N44" s="27">
        <f>SUM(L44:M44)</f>
        <v>0</v>
      </c>
      <c r="O44" s="91"/>
      <c r="P44" s="55">
        <v>6</v>
      </c>
      <c r="Q44" s="91"/>
      <c r="R44" s="91"/>
      <c r="S44" s="91"/>
      <c r="T44" s="39">
        <f>(H44*3)+((F44-H44)*2)+J44</f>
        <v>5</v>
      </c>
      <c r="U44" s="40" t="str">
        <f t="shared" si="7"/>
        <v/>
      </c>
      <c r="V44" s="22">
        <v>502</v>
      </c>
      <c r="W44" s="22" t="s">
        <v>81</v>
      </c>
      <c r="X44" s="22" t="s">
        <v>82</v>
      </c>
      <c r="Y44" s="72">
        <v>1983</v>
      </c>
      <c r="Z44" s="41"/>
      <c r="AA44" s="1" t="s">
        <v>319</v>
      </c>
      <c r="AB44" s="28" t="s">
        <v>228</v>
      </c>
    </row>
    <row r="45" spans="1:28" x14ac:dyDescent="0.3">
      <c r="A45" s="1" t="s">
        <v>46</v>
      </c>
      <c r="B45" s="1" t="s">
        <v>61</v>
      </c>
      <c r="C45" s="27" t="s">
        <v>220</v>
      </c>
      <c r="D45" s="38">
        <v>20</v>
      </c>
      <c r="E45" s="90"/>
      <c r="F45" s="27">
        <v>2</v>
      </c>
      <c r="G45" s="90"/>
      <c r="H45" s="27"/>
      <c r="I45" s="27"/>
      <c r="J45" s="27">
        <v>2</v>
      </c>
      <c r="K45" s="27">
        <v>4</v>
      </c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39">
        <f>(H45*3)+((F45-H45)*2)+J45</f>
        <v>6</v>
      </c>
      <c r="U45" s="40" t="str">
        <f t="shared" si="7"/>
        <v/>
      </c>
      <c r="V45" s="22">
        <v>502</v>
      </c>
      <c r="W45" s="22" t="s">
        <v>81</v>
      </c>
      <c r="X45" s="22" t="s">
        <v>82</v>
      </c>
      <c r="Y45" s="72">
        <v>1983</v>
      </c>
      <c r="Z45" s="41"/>
      <c r="AA45" s="1" t="s">
        <v>319</v>
      </c>
      <c r="AB45" s="28" t="s">
        <v>228</v>
      </c>
    </row>
    <row r="46" spans="1:28" x14ac:dyDescent="0.3">
      <c r="A46" s="1" t="s">
        <v>46</v>
      </c>
      <c r="B46" s="1" t="s">
        <v>61</v>
      </c>
      <c r="C46" s="55" t="s">
        <v>39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30</v>
      </c>
      <c r="Q46" s="42"/>
      <c r="R46" s="42"/>
      <c r="S46" s="42"/>
      <c r="T46" s="42"/>
      <c r="U46" s="40" t="str">
        <f t="shared" ref="U46" si="8">_xlfn.IFNA("",((T46+Q46+N46-R46)+(O46*2))/E46)</f>
        <v/>
      </c>
      <c r="V46" s="22">
        <v>502</v>
      </c>
      <c r="W46" s="22" t="s">
        <v>81</v>
      </c>
      <c r="X46" s="22" t="s">
        <v>82</v>
      </c>
      <c r="Y46" s="72">
        <v>1983</v>
      </c>
      <c r="Z46" s="41"/>
      <c r="AA46" s="1" t="s">
        <v>319</v>
      </c>
      <c r="AB46" s="28" t="s">
        <v>228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34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35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36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91</v>
      </c>
      <c r="U47" s="45">
        <f>((T47+Q47+N47-R47)+(O47*2))/E47</f>
        <v>0.37916666666666665</v>
      </c>
      <c r="V47" s="46">
        <v>502</v>
      </c>
      <c r="W47" s="46" t="s">
        <v>81</v>
      </c>
      <c r="X47" s="46" t="s">
        <v>82</v>
      </c>
      <c r="Y47" s="73">
        <v>1983</v>
      </c>
      <c r="Z47" s="47"/>
      <c r="AA47" s="43" t="s">
        <v>319</v>
      </c>
      <c r="AB47" s="83" t="s">
        <v>228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0.65714285714285714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409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E8A8-1A95-4B20-86B5-B5763079364B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449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29680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242</v>
      </c>
      <c r="D4" s="7" t="s">
        <v>5</v>
      </c>
      <c r="E4" s="8"/>
      <c r="F4" s="5"/>
      <c r="G4" s="1"/>
      <c r="J4" s="15" t="s">
        <v>222</v>
      </c>
      <c r="K4" s="16" t="str">
        <f>+C11</f>
        <v>Nebraska Wranglers</v>
      </c>
      <c r="L4" s="17"/>
      <c r="M4" s="18"/>
      <c r="N4" s="19">
        <v>19</v>
      </c>
      <c r="O4" s="19">
        <v>24</v>
      </c>
      <c r="P4" s="19">
        <v>28</v>
      </c>
      <c r="Q4" s="19">
        <v>26</v>
      </c>
      <c r="R4" s="20"/>
      <c r="S4" s="21">
        <f>SUM(N4:R4)</f>
        <v>97</v>
      </c>
      <c r="T4" s="22" t="s">
        <v>391</v>
      </c>
    </row>
    <row r="5" spans="1:28" x14ac:dyDescent="0.3">
      <c r="B5" s="1"/>
      <c r="C5" s="6" t="s">
        <v>394</v>
      </c>
      <c r="D5" s="7" t="s">
        <v>6</v>
      </c>
      <c r="E5" s="1"/>
      <c r="F5" s="1"/>
      <c r="G5" s="1"/>
      <c r="J5" s="15" t="s">
        <v>223</v>
      </c>
      <c r="K5" s="16" t="str">
        <f>+C33</f>
        <v>Chicago Hustle</v>
      </c>
      <c r="L5" s="17"/>
      <c r="M5" s="18"/>
      <c r="N5" s="19">
        <v>25</v>
      </c>
      <c r="O5" s="19">
        <v>17</v>
      </c>
      <c r="P5" s="19">
        <v>15</v>
      </c>
      <c r="Q5" s="19">
        <v>18</v>
      </c>
      <c r="R5" s="20"/>
      <c r="S5" s="21">
        <f>SUM(N5:R5)</f>
        <v>75</v>
      </c>
      <c r="T5" s="22" t="s">
        <v>391</v>
      </c>
      <c r="U5" s="1"/>
      <c r="V5" s="1"/>
      <c r="W5" s="1"/>
    </row>
    <row r="6" spans="1:28" x14ac:dyDescent="0.3">
      <c r="C6" s="23">
        <v>1231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358</v>
      </c>
      <c r="U7" s="1"/>
      <c r="V7" s="26" t="s">
        <v>391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392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365</v>
      </c>
      <c r="D13" s="38">
        <v>34</v>
      </c>
      <c r="E13" s="90"/>
      <c r="F13" s="27">
        <v>1</v>
      </c>
      <c r="G13" s="27">
        <v>7</v>
      </c>
      <c r="H13" s="27"/>
      <c r="I13" s="27"/>
      <c r="J13" s="27">
        <v>0</v>
      </c>
      <c r="K13" s="27">
        <v>0</v>
      </c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 t="shared" ref="T13:T23" si="0">(H13*3)+((F13-H13)*2)+J13</f>
        <v>2</v>
      </c>
      <c r="U13" s="40" t="str">
        <f>IFERROR(((T13+Q13+N13-R13)+(O13*2))/E13,"")</f>
        <v/>
      </c>
      <c r="V13" s="22" t="s">
        <v>391</v>
      </c>
      <c r="W13" s="22" t="s">
        <v>81</v>
      </c>
      <c r="X13" s="22" t="s">
        <v>95</v>
      </c>
      <c r="Y13" s="72">
        <v>1231</v>
      </c>
      <c r="Z13" s="41"/>
      <c r="AA13" s="1" t="s">
        <v>96</v>
      </c>
      <c r="AB13" s="28" t="s">
        <v>227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6</v>
      </c>
      <c r="G14" s="27">
        <v>9</v>
      </c>
      <c r="H14" s="27"/>
      <c r="I14" s="27"/>
      <c r="J14" s="27">
        <v>0</v>
      </c>
      <c r="K14" s="27">
        <v>0</v>
      </c>
      <c r="L14" s="90"/>
      <c r="M14" s="90"/>
      <c r="N14" s="27">
        <f t="shared" ref="N14:N20" si="1">SUM(L14:M14)</f>
        <v>0</v>
      </c>
      <c r="O14" s="91"/>
      <c r="P14" s="91"/>
      <c r="Q14" s="91"/>
      <c r="R14" s="91"/>
      <c r="S14" s="91"/>
      <c r="T14" s="27">
        <f t="shared" si="0"/>
        <v>12</v>
      </c>
      <c r="U14" s="40" t="str">
        <f t="shared" ref="U14:U23" si="2">IFERROR(((T14+Q14+N14-R14)+(O14*2))/E14,"")</f>
        <v/>
      </c>
      <c r="V14" s="22" t="s">
        <v>391</v>
      </c>
      <c r="W14" s="22" t="s">
        <v>81</v>
      </c>
      <c r="X14" s="22" t="s">
        <v>95</v>
      </c>
      <c r="Y14" s="72">
        <v>1231</v>
      </c>
      <c r="Z14" s="41"/>
      <c r="AA14" s="1" t="s">
        <v>96</v>
      </c>
      <c r="AB14" s="28" t="s">
        <v>227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2</v>
      </c>
      <c r="G15" s="27">
        <v>3</v>
      </c>
      <c r="H15" s="27"/>
      <c r="I15" s="27"/>
      <c r="J15" s="27">
        <v>3</v>
      </c>
      <c r="K15" s="27">
        <v>4</v>
      </c>
      <c r="L15" s="90"/>
      <c r="M15" s="90"/>
      <c r="N15" s="27">
        <f t="shared" si="1"/>
        <v>0</v>
      </c>
      <c r="O15" s="91"/>
      <c r="P15" s="91"/>
      <c r="Q15" s="91"/>
      <c r="R15" s="91"/>
      <c r="S15" s="91"/>
      <c r="T15" s="27">
        <f t="shared" si="0"/>
        <v>7</v>
      </c>
      <c r="U15" s="40" t="str">
        <f t="shared" si="2"/>
        <v/>
      </c>
      <c r="V15" s="22" t="s">
        <v>391</v>
      </c>
      <c r="W15" s="22" t="s">
        <v>81</v>
      </c>
      <c r="X15" s="22" t="s">
        <v>95</v>
      </c>
      <c r="Y15" s="72">
        <v>1231</v>
      </c>
      <c r="Z15" s="41"/>
      <c r="AA15" s="1" t="s">
        <v>96</v>
      </c>
      <c r="AB15" s="28" t="s">
        <v>227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10</v>
      </c>
      <c r="E16" s="90"/>
      <c r="F16" s="27">
        <v>2</v>
      </c>
      <c r="G16" s="27">
        <v>8</v>
      </c>
      <c r="H16" s="27"/>
      <c r="I16" s="27"/>
      <c r="J16" s="27">
        <v>0</v>
      </c>
      <c r="K16" s="27">
        <v>0</v>
      </c>
      <c r="L16" s="90"/>
      <c r="M16" s="90"/>
      <c r="N16" s="27">
        <f t="shared" si="1"/>
        <v>0</v>
      </c>
      <c r="O16" s="91"/>
      <c r="P16" s="91"/>
      <c r="Q16" s="91"/>
      <c r="R16" s="91"/>
      <c r="S16" s="91"/>
      <c r="T16" s="27">
        <f t="shared" si="0"/>
        <v>4</v>
      </c>
      <c r="U16" s="40" t="str">
        <f t="shared" si="2"/>
        <v/>
      </c>
      <c r="V16" s="22" t="s">
        <v>391</v>
      </c>
      <c r="W16" s="22" t="s">
        <v>81</v>
      </c>
      <c r="X16" s="22" t="s">
        <v>95</v>
      </c>
      <c r="Y16" s="72">
        <v>1231</v>
      </c>
      <c r="Z16" s="41"/>
      <c r="AA16" s="1" t="s">
        <v>96</v>
      </c>
      <c r="AB16" s="28" t="s">
        <v>227</v>
      </c>
    </row>
    <row r="17" spans="1:28" x14ac:dyDescent="0.3">
      <c r="A17" s="1" t="s">
        <v>61</v>
      </c>
      <c r="B17" s="1" t="s">
        <v>46</v>
      </c>
      <c r="C17" s="27" t="s">
        <v>132</v>
      </c>
      <c r="D17" s="38">
        <v>52</v>
      </c>
      <c r="E17" s="90"/>
      <c r="F17" s="27">
        <v>3</v>
      </c>
      <c r="G17" s="27">
        <v>8</v>
      </c>
      <c r="H17" s="27"/>
      <c r="I17" s="27"/>
      <c r="J17" s="27">
        <v>0</v>
      </c>
      <c r="K17" s="27">
        <v>0</v>
      </c>
      <c r="L17" s="90"/>
      <c r="M17" s="90"/>
      <c r="N17" s="27">
        <f t="shared" si="1"/>
        <v>0</v>
      </c>
      <c r="O17" s="91"/>
      <c r="P17" s="91"/>
      <c r="Q17" s="91"/>
      <c r="R17" s="91"/>
      <c r="S17" s="91"/>
      <c r="T17" s="27">
        <f t="shared" si="0"/>
        <v>6</v>
      </c>
      <c r="U17" s="40" t="str">
        <f t="shared" si="2"/>
        <v/>
      </c>
      <c r="V17" s="22" t="s">
        <v>391</v>
      </c>
      <c r="W17" s="22" t="s">
        <v>81</v>
      </c>
      <c r="X17" s="22" t="s">
        <v>95</v>
      </c>
      <c r="Y17" s="72">
        <v>1231</v>
      </c>
      <c r="Z17" s="41"/>
      <c r="AA17" s="1" t="s">
        <v>96</v>
      </c>
      <c r="AB17" s="28" t="s">
        <v>227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50</v>
      </c>
      <c r="E18" s="90"/>
      <c r="F18" s="27">
        <v>3</v>
      </c>
      <c r="G18" s="27">
        <v>12</v>
      </c>
      <c r="H18" s="27"/>
      <c r="I18" s="27"/>
      <c r="J18" s="27">
        <v>2</v>
      </c>
      <c r="K18" s="27">
        <v>2</v>
      </c>
      <c r="L18" s="90"/>
      <c r="M18" s="90"/>
      <c r="N18" s="27">
        <f t="shared" si="1"/>
        <v>0</v>
      </c>
      <c r="O18" s="91"/>
      <c r="P18" s="91"/>
      <c r="Q18" s="91"/>
      <c r="R18" s="91"/>
      <c r="S18" s="91"/>
      <c r="T18" s="27">
        <f t="shared" si="0"/>
        <v>8</v>
      </c>
      <c r="U18" s="40" t="str">
        <f t="shared" si="2"/>
        <v/>
      </c>
      <c r="V18" s="22" t="s">
        <v>391</v>
      </c>
      <c r="W18" s="22" t="s">
        <v>81</v>
      </c>
      <c r="X18" s="22" t="s">
        <v>95</v>
      </c>
      <c r="Y18" s="72">
        <v>1231</v>
      </c>
      <c r="Z18" s="41"/>
      <c r="AA18" s="1" t="s">
        <v>96</v>
      </c>
      <c r="AB18" s="28" t="s">
        <v>227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20</v>
      </c>
      <c r="E19" s="90" t="s">
        <v>445</v>
      </c>
      <c r="F19" s="27"/>
      <c r="G19" s="27"/>
      <c r="H19" s="27"/>
      <c r="I19" s="27"/>
      <c r="J19" s="27"/>
      <c r="K19" s="27"/>
      <c r="L19" s="90"/>
      <c r="M19" s="90"/>
      <c r="N19" s="27"/>
      <c r="O19" s="91"/>
      <c r="P19" s="91"/>
      <c r="Q19" s="91"/>
      <c r="R19" s="91"/>
      <c r="S19" s="91"/>
      <c r="T19" s="27"/>
      <c r="U19" s="40" t="str">
        <f t="shared" si="2"/>
        <v/>
      </c>
      <c r="V19" s="22" t="s">
        <v>391</v>
      </c>
      <c r="W19" s="22" t="s">
        <v>81</v>
      </c>
      <c r="X19" s="22" t="s">
        <v>95</v>
      </c>
      <c r="Y19" s="72">
        <v>1231</v>
      </c>
      <c r="Z19" s="41"/>
      <c r="AA19" s="1" t="s">
        <v>96</v>
      </c>
      <c r="AB19" s="28" t="s">
        <v>227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24</v>
      </c>
      <c r="E20" s="90"/>
      <c r="F20" s="27">
        <v>9</v>
      </c>
      <c r="G20" s="27">
        <v>14</v>
      </c>
      <c r="H20" s="27"/>
      <c r="I20" s="27"/>
      <c r="J20" s="27">
        <v>4</v>
      </c>
      <c r="K20" s="27">
        <v>8</v>
      </c>
      <c r="L20" s="90"/>
      <c r="M20" s="27">
        <v>8</v>
      </c>
      <c r="N20" s="27">
        <f t="shared" si="1"/>
        <v>8</v>
      </c>
      <c r="O20" s="91"/>
      <c r="P20" s="91"/>
      <c r="Q20" s="91"/>
      <c r="R20" s="91"/>
      <c r="S20" s="91"/>
      <c r="T20" s="27">
        <f t="shared" si="0"/>
        <v>22</v>
      </c>
      <c r="U20" s="40" t="str">
        <f t="shared" si="2"/>
        <v/>
      </c>
      <c r="V20" s="22" t="s">
        <v>391</v>
      </c>
      <c r="W20" s="22" t="s">
        <v>81</v>
      </c>
      <c r="X20" s="22" t="s">
        <v>95</v>
      </c>
      <c r="Y20" s="72">
        <v>1231</v>
      </c>
      <c r="Z20" s="41"/>
      <c r="AA20" s="1" t="s">
        <v>96</v>
      </c>
      <c r="AB20" s="28" t="s">
        <v>227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40</v>
      </c>
      <c r="E21" s="90"/>
      <c r="F21" s="27">
        <v>10</v>
      </c>
      <c r="G21" s="27">
        <v>15</v>
      </c>
      <c r="H21" s="27"/>
      <c r="I21" s="27"/>
      <c r="J21" s="27">
        <v>1</v>
      </c>
      <c r="K21" s="27">
        <v>2</v>
      </c>
      <c r="L21" s="90"/>
      <c r="M21" s="27">
        <v>9</v>
      </c>
      <c r="N21" s="27">
        <f>SUM(L21:M21)</f>
        <v>9</v>
      </c>
      <c r="O21" s="91"/>
      <c r="P21" s="91"/>
      <c r="Q21" s="91"/>
      <c r="R21" s="91"/>
      <c r="S21" s="91"/>
      <c r="T21" s="27">
        <f t="shared" si="0"/>
        <v>21</v>
      </c>
      <c r="U21" s="40" t="str">
        <f t="shared" si="2"/>
        <v/>
      </c>
      <c r="V21" s="22" t="s">
        <v>391</v>
      </c>
      <c r="W21" s="22" t="s">
        <v>81</v>
      </c>
      <c r="X21" s="22" t="s">
        <v>95</v>
      </c>
      <c r="Y21" s="72">
        <v>1231</v>
      </c>
      <c r="Z21" s="41"/>
      <c r="AA21" s="1" t="s">
        <v>96</v>
      </c>
      <c r="AB21" s="28" t="s">
        <v>227</v>
      </c>
    </row>
    <row r="22" spans="1:28" x14ac:dyDescent="0.3">
      <c r="A22" s="1" t="s">
        <v>61</v>
      </c>
      <c r="B22" s="1" t="s">
        <v>46</v>
      </c>
      <c r="C22" s="27" t="s">
        <v>57</v>
      </c>
      <c r="D22" s="38">
        <v>22</v>
      </c>
      <c r="E22" s="90"/>
      <c r="F22" s="27">
        <v>5</v>
      </c>
      <c r="G22" s="27">
        <v>8</v>
      </c>
      <c r="H22" s="27"/>
      <c r="I22" s="27"/>
      <c r="J22" s="27">
        <v>1</v>
      </c>
      <c r="K22" s="27">
        <v>3</v>
      </c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27">
        <f t="shared" si="0"/>
        <v>11</v>
      </c>
      <c r="U22" s="40" t="str">
        <f t="shared" si="2"/>
        <v/>
      </c>
      <c r="V22" s="22" t="s">
        <v>391</v>
      </c>
      <c r="W22" s="22" t="s">
        <v>81</v>
      </c>
      <c r="X22" s="22" t="s">
        <v>95</v>
      </c>
      <c r="Y22" s="72">
        <v>1231</v>
      </c>
      <c r="Z22" s="41"/>
      <c r="AA22" s="1" t="s">
        <v>96</v>
      </c>
      <c r="AB22" s="28" t="s">
        <v>227</v>
      </c>
    </row>
    <row r="23" spans="1:28" x14ac:dyDescent="0.3">
      <c r="A23" s="1" t="s">
        <v>61</v>
      </c>
      <c r="B23" s="1" t="s">
        <v>46</v>
      </c>
      <c r="C23" s="27" t="s">
        <v>58</v>
      </c>
      <c r="D23" s="38">
        <v>42</v>
      </c>
      <c r="E23" s="90"/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27">
        <f t="shared" si="0"/>
        <v>4</v>
      </c>
      <c r="U23" s="40" t="str">
        <f t="shared" si="2"/>
        <v/>
      </c>
      <c r="V23" s="22" t="s">
        <v>391</v>
      </c>
      <c r="W23" s="22" t="s">
        <v>81</v>
      </c>
      <c r="X23" s="22" t="s">
        <v>95</v>
      </c>
      <c r="Y23" s="72">
        <v>1231</v>
      </c>
      <c r="Z23" s="41"/>
      <c r="AA23" s="1" t="s">
        <v>96</v>
      </c>
      <c r="AB23" s="28" t="s">
        <v>227</v>
      </c>
    </row>
    <row r="24" spans="1:28" x14ac:dyDescent="0.3">
      <c r="A24" s="1" t="s">
        <v>61</v>
      </c>
      <c r="B24" s="1" t="s">
        <v>46</v>
      </c>
      <c r="C24" s="55" t="s">
        <v>393</v>
      </c>
      <c r="D24" s="38"/>
      <c r="E24" s="55">
        <v>240</v>
      </c>
      <c r="F24" s="5"/>
      <c r="G24" s="55"/>
      <c r="H24" s="5"/>
      <c r="I24" s="5"/>
      <c r="J24" s="5"/>
      <c r="K24" s="5"/>
      <c r="L24" s="5"/>
      <c r="M24" s="55">
        <v>31</v>
      </c>
      <c r="N24" s="55">
        <f>SUM(L24:M24)</f>
        <v>31</v>
      </c>
      <c r="O24" s="70"/>
      <c r="P24" s="55">
        <v>28</v>
      </c>
      <c r="Q24" s="70"/>
      <c r="R24" s="55">
        <v>23</v>
      </c>
      <c r="S24" s="70"/>
      <c r="T24" s="27">
        <f t="shared" ref="T24" si="3">(H24*3)+((F24-H24)*2)+J24</f>
        <v>0</v>
      </c>
      <c r="U24" s="40"/>
      <c r="V24" s="22" t="s">
        <v>391</v>
      </c>
      <c r="W24" s="22" t="s">
        <v>81</v>
      </c>
      <c r="X24" s="22" t="s">
        <v>95</v>
      </c>
      <c r="Y24" s="72">
        <v>1231</v>
      </c>
      <c r="Z24" s="41"/>
      <c r="AA24" s="1" t="s">
        <v>96</v>
      </c>
      <c r="AB24" s="28" t="s">
        <v>227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>SUM(E13:E24)</f>
        <v>240</v>
      </c>
      <c r="F25" s="44">
        <f t="shared" ref="F25:T25" si="4">SUM(F13:F24)</f>
        <v>43</v>
      </c>
      <c r="G25" s="44">
        <f t="shared" si="4"/>
        <v>87</v>
      </c>
      <c r="H25" s="44">
        <f t="shared" si="4"/>
        <v>0</v>
      </c>
      <c r="I25" s="44">
        <f t="shared" si="4"/>
        <v>0</v>
      </c>
      <c r="J25" s="44">
        <f t="shared" si="4"/>
        <v>11</v>
      </c>
      <c r="K25" s="44">
        <f t="shared" si="4"/>
        <v>19</v>
      </c>
      <c r="L25" s="44">
        <f t="shared" si="4"/>
        <v>0</v>
      </c>
      <c r="M25" s="44">
        <f t="shared" si="4"/>
        <v>48</v>
      </c>
      <c r="N25" s="44">
        <f t="shared" si="4"/>
        <v>48</v>
      </c>
      <c r="O25" s="44">
        <f t="shared" si="4"/>
        <v>0</v>
      </c>
      <c r="P25" s="44">
        <f t="shared" si="4"/>
        <v>28</v>
      </c>
      <c r="Q25" s="44">
        <f t="shared" si="4"/>
        <v>0</v>
      </c>
      <c r="R25" s="44">
        <f t="shared" si="4"/>
        <v>23</v>
      </c>
      <c r="S25" s="44">
        <f t="shared" si="4"/>
        <v>0</v>
      </c>
      <c r="T25" s="44">
        <f t="shared" si="4"/>
        <v>97</v>
      </c>
      <c r="U25" s="45">
        <f>((T25+Q25+N25-R25)+(O25*2))/E25</f>
        <v>0.5083333333333333</v>
      </c>
      <c r="V25" s="46" t="s">
        <v>391</v>
      </c>
      <c r="W25" s="46" t="s">
        <v>81</v>
      </c>
      <c r="X25" s="46" t="s">
        <v>95</v>
      </c>
      <c r="Y25" s="73">
        <v>1231</v>
      </c>
      <c r="Z25" s="47"/>
      <c r="AA25" s="43" t="s">
        <v>96</v>
      </c>
      <c r="AB25" s="75" t="s">
        <v>227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0.4942528735632184</v>
      </c>
      <c r="H26" s="27"/>
      <c r="I26" s="1"/>
      <c r="J26" s="48" t="s">
        <v>42</v>
      </c>
      <c r="K26" s="50">
        <f>J25/K25</f>
        <v>0.57894736842105265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G27" s="62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 t="s">
        <v>392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61</v>
      </c>
      <c r="C35" s="27" t="s">
        <v>221</v>
      </c>
      <c r="D35" s="38">
        <v>24</v>
      </c>
      <c r="E35" s="90"/>
      <c r="F35" s="27">
        <v>0</v>
      </c>
      <c r="G35" s="90"/>
      <c r="H35" s="27"/>
      <c r="I35" s="27"/>
      <c r="J35" s="27">
        <v>0</v>
      </c>
      <c r="K35" s="27">
        <v>0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 t="shared" ref="T35:T44" si="5">(H35*3)+((F35-H35)*2)+J35</f>
        <v>0</v>
      </c>
      <c r="U35" s="40" t="str">
        <f t="shared" ref="U35:U44" si="6">IFERROR(((T35+Q35+N35-R35)+(O35*2))/E35,"")</f>
        <v/>
      </c>
      <c r="V35" s="22" t="s">
        <v>391</v>
      </c>
      <c r="W35" s="22" t="s">
        <v>94</v>
      </c>
      <c r="X35" s="22" t="s">
        <v>82</v>
      </c>
      <c r="Y35" s="72">
        <v>1231</v>
      </c>
      <c r="Z35" s="41"/>
      <c r="AA35" s="1" t="s">
        <v>319</v>
      </c>
      <c r="AB35" s="28" t="s">
        <v>228</v>
      </c>
    </row>
    <row r="36" spans="1:28" x14ac:dyDescent="0.3">
      <c r="A36" s="1" t="s">
        <v>368</v>
      </c>
      <c r="B36" s="1" t="s">
        <v>61</v>
      </c>
      <c r="C36" s="27" t="s">
        <v>145</v>
      </c>
      <c r="D36" s="38">
        <v>22</v>
      </c>
      <c r="E36" s="90"/>
      <c r="F36" s="27">
        <v>4</v>
      </c>
      <c r="G36" s="90"/>
      <c r="H36" s="27"/>
      <c r="I36" s="27"/>
      <c r="J36" s="27">
        <v>0</v>
      </c>
      <c r="K36" s="27">
        <v>0</v>
      </c>
      <c r="L36" s="90"/>
      <c r="M36" s="90"/>
      <c r="N36" s="27">
        <f t="shared" ref="N36:N42" si="7">SUM(L36:M36)</f>
        <v>0</v>
      </c>
      <c r="O36" s="91"/>
      <c r="P36" s="91"/>
      <c r="Q36" s="91"/>
      <c r="R36" s="91"/>
      <c r="S36" s="91"/>
      <c r="T36" s="27">
        <f t="shared" si="5"/>
        <v>8</v>
      </c>
      <c r="U36" s="40" t="str">
        <f t="shared" si="6"/>
        <v/>
      </c>
      <c r="V36" s="22" t="s">
        <v>391</v>
      </c>
      <c r="W36" s="22" t="s">
        <v>94</v>
      </c>
      <c r="X36" s="22" t="s">
        <v>82</v>
      </c>
      <c r="Y36" s="72">
        <v>1231</v>
      </c>
      <c r="Z36" s="41"/>
      <c r="AA36" s="1" t="s">
        <v>319</v>
      </c>
      <c r="AB36" s="28" t="s">
        <v>228</v>
      </c>
    </row>
    <row r="37" spans="1:28" x14ac:dyDescent="0.3">
      <c r="A37" s="1" t="s">
        <v>368</v>
      </c>
      <c r="B37" s="1" t="s">
        <v>61</v>
      </c>
      <c r="C37" s="27" t="s">
        <v>215</v>
      </c>
      <c r="D37" s="38">
        <v>15</v>
      </c>
      <c r="E37" s="90"/>
      <c r="F37" s="27">
        <v>1</v>
      </c>
      <c r="G37" s="90"/>
      <c r="H37" s="27"/>
      <c r="I37" s="27"/>
      <c r="J37" s="27">
        <v>8</v>
      </c>
      <c r="K37" s="27">
        <v>9</v>
      </c>
      <c r="L37" s="90"/>
      <c r="M37" s="90"/>
      <c r="N37" s="27">
        <f t="shared" si="7"/>
        <v>0</v>
      </c>
      <c r="O37" s="91"/>
      <c r="P37" s="100"/>
      <c r="Q37" s="91"/>
      <c r="R37" s="91"/>
      <c r="S37" s="91"/>
      <c r="T37" s="27">
        <f t="shared" si="5"/>
        <v>10</v>
      </c>
      <c r="U37" s="40" t="str">
        <f t="shared" si="6"/>
        <v/>
      </c>
      <c r="V37" s="22" t="s">
        <v>391</v>
      </c>
      <c r="W37" s="22" t="s">
        <v>94</v>
      </c>
      <c r="X37" s="22" t="s">
        <v>82</v>
      </c>
      <c r="Y37" s="72">
        <v>1231</v>
      </c>
      <c r="Z37" s="41"/>
      <c r="AA37" s="1" t="s">
        <v>319</v>
      </c>
      <c r="AB37" s="28" t="s">
        <v>228</v>
      </c>
    </row>
    <row r="38" spans="1:28" x14ac:dyDescent="0.3">
      <c r="A38" s="1" t="s">
        <v>368</v>
      </c>
      <c r="B38" s="1" t="s">
        <v>61</v>
      </c>
      <c r="C38" s="27" t="s">
        <v>216</v>
      </c>
      <c r="D38" s="38">
        <v>10</v>
      </c>
      <c r="E38" s="90"/>
      <c r="F38" s="27">
        <v>0</v>
      </c>
      <c r="G38" s="90"/>
      <c r="H38" s="27"/>
      <c r="I38" s="27"/>
      <c r="J38" s="27">
        <v>0</v>
      </c>
      <c r="K38" s="27">
        <v>0</v>
      </c>
      <c r="L38" s="90"/>
      <c r="M38" s="90"/>
      <c r="N38" s="27">
        <f t="shared" si="7"/>
        <v>0</v>
      </c>
      <c r="O38" s="91"/>
      <c r="P38" s="100"/>
      <c r="Q38" s="91"/>
      <c r="R38" s="91"/>
      <c r="S38" s="91"/>
      <c r="T38" s="27">
        <f t="shared" si="5"/>
        <v>0</v>
      </c>
      <c r="U38" s="40" t="str">
        <f t="shared" si="6"/>
        <v/>
      </c>
      <c r="V38" s="22" t="s">
        <v>391</v>
      </c>
      <c r="W38" s="22" t="s">
        <v>94</v>
      </c>
      <c r="X38" s="22" t="s">
        <v>82</v>
      </c>
      <c r="Y38" s="72">
        <v>1231</v>
      </c>
      <c r="Z38" s="41"/>
      <c r="AA38" s="1" t="s">
        <v>319</v>
      </c>
      <c r="AB38" s="28" t="s">
        <v>228</v>
      </c>
    </row>
    <row r="39" spans="1:28" x14ac:dyDescent="0.3">
      <c r="A39" s="1" t="s">
        <v>368</v>
      </c>
      <c r="B39" s="1" t="s">
        <v>61</v>
      </c>
      <c r="C39" s="27" t="s">
        <v>217</v>
      </c>
      <c r="D39" s="38">
        <v>14</v>
      </c>
      <c r="E39" s="90"/>
      <c r="F39" s="27">
        <v>3</v>
      </c>
      <c r="G39" s="90"/>
      <c r="H39" s="27"/>
      <c r="I39" s="27"/>
      <c r="J39" s="27">
        <v>0</v>
      </c>
      <c r="K39" s="27">
        <v>0</v>
      </c>
      <c r="L39" s="90"/>
      <c r="M39" s="90"/>
      <c r="N39" s="27">
        <f t="shared" si="7"/>
        <v>0</v>
      </c>
      <c r="O39" s="91"/>
      <c r="P39" s="91"/>
      <c r="Q39" s="91"/>
      <c r="R39" s="91"/>
      <c r="S39" s="91"/>
      <c r="T39" s="27">
        <f t="shared" si="5"/>
        <v>6</v>
      </c>
      <c r="U39" s="40" t="str">
        <f t="shared" si="6"/>
        <v/>
      </c>
      <c r="V39" s="22" t="s">
        <v>391</v>
      </c>
      <c r="W39" s="22" t="s">
        <v>94</v>
      </c>
      <c r="X39" s="22" t="s">
        <v>82</v>
      </c>
      <c r="Y39" s="72">
        <v>1231</v>
      </c>
      <c r="Z39" s="41"/>
      <c r="AA39" s="1" t="s">
        <v>319</v>
      </c>
      <c r="AB39" s="28" t="s">
        <v>228</v>
      </c>
    </row>
    <row r="40" spans="1:28" x14ac:dyDescent="0.3">
      <c r="A40" s="1" t="s">
        <v>368</v>
      </c>
      <c r="B40" s="1" t="s">
        <v>61</v>
      </c>
      <c r="C40" s="27" t="s">
        <v>150</v>
      </c>
      <c r="D40" s="38">
        <v>44</v>
      </c>
      <c r="E40" s="90"/>
      <c r="F40" s="27">
        <v>6</v>
      </c>
      <c r="G40" s="90"/>
      <c r="H40" s="27"/>
      <c r="I40" s="27"/>
      <c r="J40" s="27">
        <v>4</v>
      </c>
      <c r="K40" s="27">
        <v>7</v>
      </c>
      <c r="L40" s="90"/>
      <c r="M40" s="90"/>
      <c r="N40" s="27">
        <f t="shared" si="7"/>
        <v>0</v>
      </c>
      <c r="O40" s="91"/>
      <c r="P40" s="91"/>
      <c r="Q40" s="91"/>
      <c r="R40" s="91"/>
      <c r="S40" s="91"/>
      <c r="T40" s="27">
        <f t="shared" si="5"/>
        <v>16</v>
      </c>
      <c r="U40" s="40" t="str">
        <f t="shared" si="6"/>
        <v/>
      </c>
      <c r="V40" s="22" t="s">
        <v>391</v>
      </c>
      <c r="W40" s="22" t="s">
        <v>94</v>
      </c>
      <c r="X40" s="22" t="s">
        <v>82</v>
      </c>
      <c r="Y40" s="72">
        <v>1231</v>
      </c>
      <c r="Z40" s="41"/>
      <c r="AA40" s="1" t="s">
        <v>319</v>
      </c>
      <c r="AB40" s="28" t="s">
        <v>228</v>
      </c>
    </row>
    <row r="41" spans="1:28" x14ac:dyDescent="0.3">
      <c r="A41" s="1" t="s">
        <v>368</v>
      </c>
      <c r="B41" s="1" t="s">
        <v>61</v>
      </c>
      <c r="C41" s="27" t="s">
        <v>501</v>
      </c>
      <c r="D41" s="38">
        <v>12</v>
      </c>
      <c r="E41" s="90" t="s">
        <v>490</v>
      </c>
      <c r="F41" s="27"/>
      <c r="G41" s="90"/>
      <c r="H41" s="27"/>
      <c r="I41" s="27"/>
      <c r="J41" s="27"/>
      <c r="K41" s="27"/>
      <c r="L41" s="90"/>
      <c r="M41" s="90"/>
      <c r="N41" s="27">
        <f t="shared" si="7"/>
        <v>0</v>
      </c>
      <c r="O41" s="91"/>
      <c r="P41" s="91"/>
      <c r="Q41" s="91"/>
      <c r="R41" s="91"/>
      <c r="S41" s="91"/>
      <c r="T41" s="27">
        <f t="shared" si="5"/>
        <v>0</v>
      </c>
      <c r="U41" s="40" t="str">
        <f t="shared" si="6"/>
        <v/>
      </c>
      <c r="V41" s="22" t="s">
        <v>391</v>
      </c>
      <c r="W41" s="22" t="s">
        <v>94</v>
      </c>
      <c r="X41" s="22" t="s">
        <v>82</v>
      </c>
      <c r="Y41" s="72">
        <v>1231</v>
      </c>
      <c r="Z41" s="41"/>
      <c r="AA41" s="1" t="s">
        <v>319</v>
      </c>
      <c r="AB41" s="28" t="s">
        <v>228</v>
      </c>
    </row>
    <row r="42" spans="1:28" x14ac:dyDescent="0.3">
      <c r="A42" s="1" t="s">
        <v>368</v>
      </c>
      <c r="B42" s="1" t="s">
        <v>61</v>
      </c>
      <c r="C42" s="27" t="s">
        <v>218</v>
      </c>
      <c r="D42" s="38">
        <v>25</v>
      </c>
      <c r="E42" s="90"/>
      <c r="F42" s="27">
        <v>6</v>
      </c>
      <c r="G42" s="90"/>
      <c r="H42" s="27"/>
      <c r="I42" s="27"/>
      <c r="J42" s="27">
        <v>2</v>
      </c>
      <c r="K42" s="27">
        <v>3</v>
      </c>
      <c r="L42" s="90"/>
      <c r="M42" s="90"/>
      <c r="N42" s="27">
        <f t="shared" si="7"/>
        <v>0</v>
      </c>
      <c r="O42" s="91"/>
      <c r="P42" s="91"/>
      <c r="Q42" s="91"/>
      <c r="R42" s="91"/>
      <c r="S42" s="91"/>
      <c r="T42" s="27">
        <f t="shared" si="5"/>
        <v>14</v>
      </c>
      <c r="U42" s="40" t="str">
        <f t="shared" si="6"/>
        <v/>
      </c>
      <c r="V42" s="22" t="s">
        <v>391</v>
      </c>
      <c r="W42" s="22" t="s">
        <v>94</v>
      </c>
      <c r="X42" s="22" t="s">
        <v>82</v>
      </c>
      <c r="Y42" s="72">
        <v>1231</v>
      </c>
      <c r="Z42" s="41"/>
      <c r="AA42" s="1" t="s">
        <v>319</v>
      </c>
      <c r="AB42" s="28" t="s">
        <v>228</v>
      </c>
    </row>
    <row r="43" spans="1:28" x14ac:dyDescent="0.3">
      <c r="A43" s="1" t="s">
        <v>368</v>
      </c>
      <c r="B43" s="1" t="s">
        <v>61</v>
      </c>
      <c r="C43" s="27" t="s">
        <v>219</v>
      </c>
      <c r="D43" s="38">
        <v>42</v>
      </c>
      <c r="E43" s="90"/>
      <c r="F43" s="27">
        <v>1</v>
      </c>
      <c r="G43" s="90"/>
      <c r="H43" s="27"/>
      <c r="I43" s="27"/>
      <c r="J43" s="27">
        <v>11</v>
      </c>
      <c r="K43" s="27">
        <v>14</v>
      </c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5"/>
        <v>13</v>
      </c>
      <c r="U43" s="40" t="str">
        <f t="shared" si="6"/>
        <v/>
      </c>
      <c r="V43" s="22" t="s">
        <v>391</v>
      </c>
      <c r="W43" s="22" t="s">
        <v>94</v>
      </c>
      <c r="X43" s="22" t="s">
        <v>82</v>
      </c>
      <c r="Y43" s="72">
        <v>1231</v>
      </c>
      <c r="Z43" s="41"/>
      <c r="AA43" s="1" t="s">
        <v>319</v>
      </c>
      <c r="AB43" s="28" t="s">
        <v>228</v>
      </c>
    </row>
    <row r="44" spans="1:28" x14ac:dyDescent="0.3">
      <c r="A44" s="1" t="s">
        <v>368</v>
      </c>
      <c r="B44" s="1" t="s">
        <v>61</v>
      </c>
      <c r="C44" s="27" t="s">
        <v>220</v>
      </c>
      <c r="D44" s="38">
        <v>20</v>
      </c>
      <c r="E44" s="90"/>
      <c r="F44" s="27">
        <v>2</v>
      </c>
      <c r="G44" s="90"/>
      <c r="H44" s="27"/>
      <c r="I44" s="27"/>
      <c r="J44" s="27">
        <v>4</v>
      </c>
      <c r="K44" s="27">
        <v>7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5"/>
        <v>8</v>
      </c>
      <c r="U44" s="40" t="str">
        <f t="shared" si="6"/>
        <v/>
      </c>
      <c r="V44" s="22" t="s">
        <v>391</v>
      </c>
      <c r="W44" s="22" t="s">
        <v>94</v>
      </c>
      <c r="X44" s="22" t="s">
        <v>82</v>
      </c>
      <c r="Y44" s="72">
        <v>1231</v>
      </c>
      <c r="Z44" s="41"/>
      <c r="AA44" s="1" t="s">
        <v>319</v>
      </c>
      <c r="AB44" s="28" t="s">
        <v>228</v>
      </c>
    </row>
    <row r="45" spans="1:28" x14ac:dyDescent="0.3">
      <c r="A45" s="1" t="s">
        <v>368</v>
      </c>
      <c r="B45" s="1" t="s">
        <v>61</v>
      </c>
      <c r="C45" s="55" t="s">
        <v>393</v>
      </c>
      <c r="D45" s="38"/>
      <c r="E45" s="25">
        <v>240</v>
      </c>
      <c r="F45" s="5"/>
      <c r="G45" s="55">
        <v>67</v>
      </c>
      <c r="H45" s="5"/>
      <c r="I45" s="5"/>
      <c r="J45" s="5"/>
      <c r="K45" s="5"/>
      <c r="L45" s="5"/>
      <c r="M45" s="55">
        <v>31</v>
      </c>
      <c r="N45" s="55">
        <f>SUM(L45:M45)</f>
        <v>31</v>
      </c>
      <c r="O45" s="70"/>
      <c r="P45" s="55">
        <v>16</v>
      </c>
      <c r="Q45" s="70"/>
      <c r="R45" s="55">
        <v>29</v>
      </c>
      <c r="S45" s="39"/>
      <c r="T45" s="27"/>
      <c r="U45" s="40"/>
      <c r="V45" s="22" t="s">
        <v>391</v>
      </c>
      <c r="W45" s="22" t="s">
        <v>94</v>
      </c>
      <c r="X45" s="22" t="s">
        <v>82</v>
      </c>
      <c r="Y45" s="72">
        <v>1231</v>
      </c>
      <c r="Z45" s="41"/>
      <c r="AA45" s="1" t="s">
        <v>319</v>
      </c>
      <c r="AB45" s="28" t="s">
        <v>228</v>
      </c>
    </row>
    <row r="46" spans="1:28" x14ac:dyDescent="0.3">
      <c r="A46" s="43" t="s">
        <v>368</v>
      </c>
      <c r="B46" s="43" t="s">
        <v>61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23</v>
      </c>
      <c r="G46" s="44">
        <f t="shared" si="8"/>
        <v>67</v>
      </c>
      <c r="H46" s="44">
        <f t="shared" si="8"/>
        <v>0</v>
      </c>
      <c r="I46" s="44">
        <f t="shared" si="8"/>
        <v>0</v>
      </c>
      <c r="J46" s="44">
        <f t="shared" si="8"/>
        <v>29</v>
      </c>
      <c r="K46" s="44">
        <f t="shared" si="8"/>
        <v>40</v>
      </c>
      <c r="L46" s="44">
        <f t="shared" si="8"/>
        <v>0</v>
      </c>
      <c r="M46" s="44">
        <f t="shared" si="8"/>
        <v>31</v>
      </c>
      <c r="N46" s="44">
        <f t="shared" si="8"/>
        <v>31</v>
      </c>
      <c r="O46" s="44">
        <f t="shared" si="8"/>
        <v>0</v>
      </c>
      <c r="P46" s="44">
        <f t="shared" si="8"/>
        <v>16</v>
      </c>
      <c r="Q46" s="44">
        <f t="shared" si="8"/>
        <v>0</v>
      </c>
      <c r="R46" s="44">
        <f t="shared" si="8"/>
        <v>29</v>
      </c>
      <c r="S46" s="44">
        <f t="shared" si="8"/>
        <v>0</v>
      </c>
      <c r="T46" s="44">
        <f t="shared" si="8"/>
        <v>75</v>
      </c>
      <c r="U46" s="45">
        <f>((T46+Q46+N46-R46)+(O46*2))/E46</f>
        <v>0.32083333333333336</v>
      </c>
      <c r="V46" s="46" t="s">
        <v>391</v>
      </c>
      <c r="W46" s="46" t="s">
        <v>94</v>
      </c>
      <c r="X46" s="46" t="s">
        <v>82</v>
      </c>
      <c r="Y46" s="73">
        <v>1231</v>
      </c>
      <c r="Z46" s="47"/>
      <c r="AA46" s="43" t="s">
        <v>319</v>
      </c>
      <c r="AB46" s="75" t="s">
        <v>228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0.34328358208955223</v>
      </c>
      <c r="H47" s="27"/>
      <c r="I47" s="1"/>
      <c r="J47" s="48" t="s">
        <v>42</v>
      </c>
      <c r="K47" s="50">
        <f>J46/K46</f>
        <v>0.72499999999999998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G48" s="62"/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395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9"/>
    </row>
    <row r="51" spans="2:28" x14ac:dyDescent="0.3">
      <c r="AB51" s="79"/>
    </row>
    <row r="52" spans="2:28" x14ac:dyDescent="0.3">
      <c r="AB52" s="79"/>
    </row>
    <row r="53" spans="2:28" x14ac:dyDescent="0.3">
      <c r="AB53" s="79"/>
    </row>
    <row r="54" spans="2:28" x14ac:dyDescent="0.3">
      <c r="AB54" s="79"/>
    </row>
  </sheetData>
  <sheetProtection sheet="1" objects="1" scenarios="1"/>
  <pageMargins left="0" right="0" top="0" bottom="0" header="0.3" footer="0.3"/>
  <pageSetup scale="9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54DB-40F2-4FA4-9CED-20381B8F3C2B}">
  <sheetPr>
    <tabColor rgb="FFFF0000"/>
    <pageSetUpPr fitToPage="1"/>
  </sheetPr>
  <dimension ref="A1:AB55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449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29681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396</v>
      </c>
      <c r="K4" s="16" t="s">
        <v>45</v>
      </c>
      <c r="L4" s="17"/>
      <c r="M4" s="18"/>
      <c r="N4" s="19">
        <v>17</v>
      </c>
      <c r="O4" s="19">
        <v>14</v>
      </c>
      <c r="P4" s="19">
        <v>29</v>
      </c>
      <c r="Q4" s="19">
        <v>21</v>
      </c>
      <c r="R4" s="20"/>
      <c r="S4" s="21">
        <f>SUM(N4:R4)</f>
        <v>81</v>
      </c>
      <c r="T4" s="22" t="s">
        <v>398</v>
      </c>
    </row>
    <row r="5" spans="1:28" x14ac:dyDescent="0.3">
      <c r="B5" s="1"/>
      <c r="C5" s="6" t="s">
        <v>464</v>
      </c>
      <c r="D5" s="7" t="s">
        <v>6</v>
      </c>
      <c r="E5" s="1"/>
      <c r="F5" s="1"/>
      <c r="G5" s="1"/>
      <c r="J5" s="15" t="s">
        <v>397</v>
      </c>
      <c r="K5" s="16" t="s">
        <v>62</v>
      </c>
      <c r="L5" s="17"/>
      <c r="M5" s="18"/>
      <c r="N5" s="19">
        <v>12</v>
      </c>
      <c r="O5" s="19">
        <v>11</v>
      </c>
      <c r="P5" s="19">
        <v>16</v>
      </c>
      <c r="Q5" s="19">
        <v>22</v>
      </c>
      <c r="R5" s="20"/>
      <c r="S5" s="21">
        <f>SUM(N5:R5)</f>
        <v>61</v>
      </c>
      <c r="T5" s="22" t="s">
        <v>398</v>
      </c>
      <c r="U5" s="1"/>
      <c r="V5" s="1"/>
      <c r="W5" s="1"/>
    </row>
    <row r="6" spans="1:28" x14ac:dyDescent="0.3">
      <c r="C6" s="23">
        <v>700</v>
      </c>
      <c r="D6" s="7" t="s">
        <v>7</v>
      </c>
      <c r="F6" s="1"/>
      <c r="K6" s="89" t="s">
        <v>478</v>
      </c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358</v>
      </c>
      <c r="U7" s="1"/>
      <c r="V7" s="26" t="s">
        <v>398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400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365</v>
      </c>
      <c r="D13" s="38">
        <v>34</v>
      </c>
      <c r="E13" s="90"/>
      <c r="F13" s="27">
        <v>1</v>
      </c>
      <c r="G13" s="27">
        <v>5</v>
      </c>
      <c r="H13" s="27"/>
      <c r="I13" s="27"/>
      <c r="J13" s="27">
        <v>1</v>
      </c>
      <c r="K13" s="27">
        <v>2</v>
      </c>
      <c r="L13" s="90"/>
      <c r="M13" s="27">
        <v>3</v>
      </c>
      <c r="N13" s="27">
        <f>SUM(L13:M13)</f>
        <v>3</v>
      </c>
      <c r="O13" s="27">
        <v>0</v>
      </c>
      <c r="P13" s="39">
        <v>0</v>
      </c>
      <c r="Q13" s="90"/>
      <c r="R13" s="90"/>
      <c r="S13" s="90"/>
      <c r="T13" s="27">
        <f t="shared" ref="T13:T23" si="0">(H13*3)+((F13-H13)*2)+J13</f>
        <v>3</v>
      </c>
      <c r="U13" s="40" t="str">
        <f>IFERROR(((T13+Q13+N13-R13)+(O13*2))/E13,"")</f>
        <v/>
      </c>
      <c r="V13" s="22" t="s">
        <v>398</v>
      </c>
      <c r="W13" s="22" t="s">
        <v>94</v>
      </c>
      <c r="X13" s="22" t="s">
        <v>95</v>
      </c>
      <c r="Y13" s="72">
        <v>700</v>
      </c>
      <c r="Z13" s="41"/>
      <c r="AA13" s="1" t="s">
        <v>96</v>
      </c>
      <c r="AB13" s="28" t="s">
        <v>399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90"/>
      <c r="F14" s="27">
        <v>4</v>
      </c>
      <c r="G14" s="27">
        <v>6</v>
      </c>
      <c r="H14" s="27"/>
      <c r="I14" s="27"/>
      <c r="J14" s="27">
        <v>1</v>
      </c>
      <c r="K14" s="27">
        <v>1</v>
      </c>
      <c r="L14" s="90"/>
      <c r="M14" s="27">
        <v>4</v>
      </c>
      <c r="N14" s="27">
        <f t="shared" ref="N14:N20" si="1">SUM(L14:M14)</f>
        <v>4</v>
      </c>
      <c r="O14" s="39">
        <v>1</v>
      </c>
      <c r="P14" s="39">
        <v>1</v>
      </c>
      <c r="Q14" s="91"/>
      <c r="R14" s="91"/>
      <c r="S14" s="91"/>
      <c r="T14" s="27">
        <f t="shared" si="0"/>
        <v>9</v>
      </c>
      <c r="U14" s="40" t="str">
        <f t="shared" ref="U14:U23" si="2">IFERROR(((T14+Q14+N14-R14)+(O14*2))/E14,"")</f>
        <v/>
      </c>
      <c r="V14" s="22" t="s">
        <v>398</v>
      </c>
      <c r="W14" s="22" t="s">
        <v>94</v>
      </c>
      <c r="X14" s="22" t="s">
        <v>95</v>
      </c>
      <c r="Y14" s="72">
        <v>700</v>
      </c>
      <c r="Z14" s="41"/>
      <c r="AA14" s="1" t="s">
        <v>96</v>
      </c>
      <c r="AB14" s="28" t="s">
        <v>399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90"/>
      <c r="F15" s="27">
        <v>6</v>
      </c>
      <c r="G15" s="27">
        <v>9</v>
      </c>
      <c r="H15" s="27"/>
      <c r="I15" s="27"/>
      <c r="J15" s="27">
        <v>3</v>
      </c>
      <c r="K15" s="27">
        <v>3</v>
      </c>
      <c r="L15" s="90"/>
      <c r="M15" s="27">
        <v>3</v>
      </c>
      <c r="N15" s="27">
        <f t="shared" si="1"/>
        <v>3</v>
      </c>
      <c r="O15" s="39">
        <v>2</v>
      </c>
      <c r="P15" s="39">
        <v>0</v>
      </c>
      <c r="Q15" s="91"/>
      <c r="R15" s="91"/>
      <c r="S15" s="91"/>
      <c r="T15" s="27">
        <f t="shared" si="0"/>
        <v>15</v>
      </c>
      <c r="U15" s="40" t="str">
        <f t="shared" si="2"/>
        <v/>
      </c>
      <c r="V15" s="22" t="s">
        <v>398</v>
      </c>
      <c r="W15" s="22" t="s">
        <v>94</v>
      </c>
      <c r="X15" s="22" t="s">
        <v>95</v>
      </c>
      <c r="Y15" s="72">
        <v>700</v>
      </c>
      <c r="Z15" s="41"/>
      <c r="AA15" s="1" t="s">
        <v>96</v>
      </c>
      <c r="AB15" s="28" t="s">
        <v>399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10</v>
      </c>
      <c r="E16" s="90"/>
      <c r="F16" s="27">
        <v>1</v>
      </c>
      <c r="G16" s="27">
        <v>4</v>
      </c>
      <c r="H16" s="27"/>
      <c r="I16" s="27"/>
      <c r="J16" s="27">
        <v>0</v>
      </c>
      <c r="K16" s="27">
        <v>0</v>
      </c>
      <c r="L16" s="90"/>
      <c r="M16" s="27">
        <v>1</v>
      </c>
      <c r="N16" s="27">
        <f t="shared" si="1"/>
        <v>1</v>
      </c>
      <c r="O16" s="39">
        <v>1</v>
      </c>
      <c r="P16" s="39">
        <v>3</v>
      </c>
      <c r="Q16" s="91"/>
      <c r="R16" s="91"/>
      <c r="S16" s="91"/>
      <c r="T16" s="27">
        <f t="shared" si="0"/>
        <v>2</v>
      </c>
      <c r="U16" s="40" t="str">
        <f t="shared" si="2"/>
        <v/>
      </c>
      <c r="V16" s="22" t="s">
        <v>398</v>
      </c>
      <c r="W16" s="22" t="s">
        <v>94</v>
      </c>
      <c r="X16" s="22" t="s">
        <v>95</v>
      </c>
      <c r="Y16" s="72">
        <v>700</v>
      </c>
      <c r="Z16" s="41"/>
      <c r="AA16" s="1" t="s">
        <v>96</v>
      </c>
      <c r="AB16" s="28" t="s">
        <v>399</v>
      </c>
    </row>
    <row r="17" spans="1:28" x14ac:dyDescent="0.3">
      <c r="A17" s="1" t="s">
        <v>61</v>
      </c>
      <c r="B17" s="1" t="s">
        <v>46</v>
      </c>
      <c r="C17" s="27" t="s">
        <v>132</v>
      </c>
      <c r="D17" s="38">
        <v>52</v>
      </c>
      <c r="E17" s="90"/>
      <c r="F17" s="27">
        <v>4</v>
      </c>
      <c r="G17" s="27">
        <v>10</v>
      </c>
      <c r="H17" s="27"/>
      <c r="I17" s="27"/>
      <c r="J17" s="27">
        <v>0</v>
      </c>
      <c r="K17" s="27">
        <v>0</v>
      </c>
      <c r="L17" s="90"/>
      <c r="M17" s="27">
        <v>3</v>
      </c>
      <c r="N17" s="27">
        <f t="shared" si="1"/>
        <v>3</v>
      </c>
      <c r="O17" s="39">
        <v>1</v>
      </c>
      <c r="P17" s="39">
        <v>2</v>
      </c>
      <c r="Q17" s="91"/>
      <c r="R17" s="91"/>
      <c r="S17" s="91"/>
      <c r="T17" s="27">
        <f t="shared" si="0"/>
        <v>8</v>
      </c>
      <c r="U17" s="40" t="str">
        <f t="shared" si="2"/>
        <v/>
      </c>
      <c r="V17" s="22" t="s">
        <v>398</v>
      </c>
      <c r="W17" s="22" t="s">
        <v>94</v>
      </c>
      <c r="X17" s="22" t="s">
        <v>95</v>
      </c>
      <c r="Y17" s="72">
        <v>700</v>
      </c>
      <c r="Z17" s="41"/>
      <c r="AA17" s="1" t="s">
        <v>96</v>
      </c>
      <c r="AB17" s="28" t="s">
        <v>399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50</v>
      </c>
      <c r="E18" s="90"/>
      <c r="F18" s="27">
        <v>4</v>
      </c>
      <c r="G18" s="27">
        <v>13</v>
      </c>
      <c r="H18" s="27"/>
      <c r="I18" s="27"/>
      <c r="J18" s="27">
        <v>2</v>
      </c>
      <c r="K18" s="27">
        <v>2</v>
      </c>
      <c r="L18" s="90"/>
      <c r="M18" s="27">
        <v>10</v>
      </c>
      <c r="N18" s="27">
        <f t="shared" si="1"/>
        <v>10</v>
      </c>
      <c r="O18" s="39">
        <v>1</v>
      </c>
      <c r="P18" s="39">
        <v>3</v>
      </c>
      <c r="Q18" s="91"/>
      <c r="R18" s="91"/>
      <c r="S18" s="91"/>
      <c r="T18" s="27">
        <f t="shared" si="0"/>
        <v>10</v>
      </c>
      <c r="U18" s="40" t="str">
        <f t="shared" si="2"/>
        <v/>
      </c>
      <c r="V18" s="22" t="s">
        <v>398</v>
      </c>
      <c r="W18" s="22" t="s">
        <v>94</v>
      </c>
      <c r="X18" s="22" t="s">
        <v>95</v>
      </c>
      <c r="Y18" s="72">
        <v>700</v>
      </c>
      <c r="Z18" s="41"/>
      <c r="AA18" s="1" t="s">
        <v>96</v>
      </c>
      <c r="AB18" s="28" t="s">
        <v>399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20</v>
      </c>
      <c r="E19" s="90"/>
      <c r="F19" s="27">
        <v>1</v>
      </c>
      <c r="G19" s="27">
        <v>1</v>
      </c>
      <c r="H19" s="27"/>
      <c r="I19" s="27"/>
      <c r="J19" s="27">
        <v>0</v>
      </c>
      <c r="K19" s="27">
        <v>0</v>
      </c>
      <c r="L19" s="90"/>
      <c r="M19" s="27">
        <v>0</v>
      </c>
      <c r="N19" s="27">
        <f t="shared" si="1"/>
        <v>0</v>
      </c>
      <c r="O19" s="39">
        <v>0</v>
      </c>
      <c r="P19" s="39">
        <v>2</v>
      </c>
      <c r="Q19" s="91"/>
      <c r="R19" s="91"/>
      <c r="S19" s="91"/>
      <c r="T19" s="27">
        <f t="shared" si="0"/>
        <v>2</v>
      </c>
      <c r="U19" s="40" t="str">
        <f t="shared" si="2"/>
        <v/>
      </c>
      <c r="V19" s="22" t="s">
        <v>398</v>
      </c>
      <c r="W19" s="22" t="s">
        <v>94</v>
      </c>
      <c r="X19" s="22" t="s">
        <v>95</v>
      </c>
      <c r="Y19" s="72">
        <v>700</v>
      </c>
      <c r="Z19" s="41"/>
      <c r="AA19" s="1" t="s">
        <v>96</v>
      </c>
      <c r="AB19" s="28" t="s">
        <v>399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24</v>
      </c>
      <c r="E20" s="90"/>
      <c r="F20" s="27">
        <v>3</v>
      </c>
      <c r="G20" s="27">
        <v>13</v>
      </c>
      <c r="H20" s="27"/>
      <c r="I20" s="27"/>
      <c r="J20" s="27">
        <v>1</v>
      </c>
      <c r="K20" s="27">
        <v>2</v>
      </c>
      <c r="L20" s="90"/>
      <c r="M20" s="27">
        <v>8</v>
      </c>
      <c r="N20" s="27">
        <f t="shared" si="1"/>
        <v>8</v>
      </c>
      <c r="O20" s="39">
        <v>4</v>
      </c>
      <c r="P20" s="39">
        <v>0</v>
      </c>
      <c r="Q20" s="91"/>
      <c r="R20" s="91"/>
      <c r="S20" s="91"/>
      <c r="T20" s="27">
        <f t="shared" si="0"/>
        <v>7</v>
      </c>
      <c r="U20" s="40" t="str">
        <f t="shared" si="2"/>
        <v/>
      </c>
      <c r="V20" s="22" t="s">
        <v>398</v>
      </c>
      <c r="W20" s="22" t="s">
        <v>94</v>
      </c>
      <c r="X20" s="22" t="s">
        <v>95</v>
      </c>
      <c r="Y20" s="72">
        <v>700</v>
      </c>
      <c r="Z20" s="41"/>
      <c r="AA20" s="1" t="s">
        <v>96</v>
      </c>
      <c r="AB20" s="28" t="s">
        <v>399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40</v>
      </c>
      <c r="E21" s="90"/>
      <c r="F21" s="27">
        <v>3</v>
      </c>
      <c r="G21" s="27">
        <v>9</v>
      </c>
      <c r="H21" s="27"/>
      <c r="I21" s="27"/>
      <c r="J21" s="27">
        <v>7</v>
      </c>
      <c r="K21" s="27">
        <v>9</v>
      </c>
      <c r="L21" s="90"/>
      <c r="M21" s="27">
        <v>10</v>
      </c>
      <c r="N21" s="27">
        <f>SUM(L21:M21)</f>
        <v>10</v>
      </c>
      <c r="O21" s="39">
        <v>0</v>
      </c>
      <c r="P21" s="39">
        <v>3</v>
      </c>
      <c r="Q21" s="91"/>
      <c r="R21" s="91"/>
      <c r="S21" s="91"/>
      <c r="T21" s="27">
        <f t="shared" si="0"/>
        <v>13</v>
      </c>
      <c r="U21" s="40" t="str">
        <f t="shared" si="2"/>
        <v/>
      </c>
      <c r="V21" s="22" t="s">
        <v>398</v>
      </c>
      <c r="W21" s="22" t="s">
        <v>94</v>
      </c>
      <c r="X21" s="22" t="s">
        <v>95</v>
      </c>
      <c r="Y21" s="72">
        <v>700</v>
      </c>
      <c r="Z21" s="41"/>
      <c r="AA21" s="1" t="s">
        <v>96</v>
      </c>
      <c r="AB21" s="28" t="s">
        <v>399</v>
      </c>
    </row>
    <row r="22" spans="1:28" x14ac:dyDescent="0.3">
      <c r="A22" s="1" t="s">
        <v>61</v>
      </c>
      <c r="B22" s="1" t="s">
        <v>46</v>
      </c>
      <c r="C22" s="27" t="s">
        <v>57</v>
      </c>
      <c r="D22" s="38">
        <v>22</v>
      </c>
      <c r="E22" s="90"/>
      <c r="F22" s="27">
        <v>4</v>
      </c>
      <c r="G22" s="27">
        <v>11</v>
      </c>
      <c r="H22" s="27"/>
      <c r="I22" s="27"/>
      <c r="J22" s="27">
        <v>0</v>
      </c>
      <c r="K22" s="27">
        <v>0</v>
      </c>
      <c r="L22" s="90"/>
      <c r="M22" s="27">
        <v>7</v>
      </c>
      <c r="N22" s="27">
        <f>SUM(L22:M22)</f>
        <v>7</v>
      </c>
      <c r="O22" s="39">
        <v>5</v>
      </c>
      <c r="P22" s="39">
        <v>4</v>
      </c>
      <c r="Q22" s="39">
        <v>6</v>
      </c>
      <c r="R22" s="91"/>
      <c r="S22" s="91"/>
      <c r="T22" s="27">
        <f t="shared" si="0"/>
        <v>8</v>
      </c>
      <c r="U22" s="40" t="str">
        <f t="shared" si="2"/>
        <v/>
      </c>
      <c r="V22" s="22" t="s">
        <v>398</v>
      </c>
      <c r="W22" s="22" t="s">
        <v>94</v>
      </c>
      <c r="X22" s="22" t="s">
        <v>95</v>
      </c>
      <c r="Y22" s="72">
        <v>700</v>
      </c>
      <c r="Z22" s="41"/>
      <c r="AA22" s="1" t="s">
        <v>96</v>
      </c>
      <c r="AB22" s="28" t="s">
        <v>399</v>
      </c>
    </row>
    <row r="23" spans="1:28" x14ac:dyDescent="0.3">
      <c r="A23" s="1" t="s">
        <v>61</v>
      </c>
      <c r="B23" s="1" t="s">
        <v>46</v>
      </c>
      <c r="C23" s="27" t="s">
        <v>58</v>
      </c>
      <c r="D23" s="38">
        <v>42</v>
      </c>
      <c r="E23" s="90"/>
      <c r="F23" s="27">
        <v>2</v>
      </c>
      <c r="G23" s="27">
        <v>2</v>
      </c>
      <c r="H23" s="27"/>
      <c r="I23" s="27"/>
      <c r="J23" s="27">
        <v>0</v>
      </c>
      <c r="K23" s="27">
        <v>0</v>
      </c>
      <c r="L23" s="90"/>
      <c r="M23" s="27">
        <v>1</v>
      </c>
      <c r="N23" s="27">
        <f>SUM(L23:M23)</f>
        <v>1</v>
      </c>
      <c r="O23" s="39">
        <v>4</v>
      </c>
      <c r="P23" s="39">
        <v>2</v>
      </c>
      <c r="Q23" s="91"/>
      <c r="R23" s="91"/>
      <c r="S23" s="91"/>
      <c r="T23" s="27">
        <f t="shared" si="0"/>
        <v>4</v>
      </c>
      <c r="U23" s="40" t="str">
        <f t="shared" si="2"/>
        <v/>
      </c>
      <c r="V23" s="22" t="s">
        <v>398</v>
      </c>
      <c r="W23" s="22" t="s">
        <v>94</v>
      </c>
      <c r="X23" s="22" t="s">
        <v>95</v>
      </c>
      <c r="Y23" s="72">
        <v>700</v>
      </c>
      <c r="Z23" s="41"/>
      <c r="AA23" s="1" t="s">
        <v>96</v>
      </c>
      <c r="AB23" s="28" t="s">
        <v>399</v>
      </c>
    </row>
    <row r="24" spans="1:28" x14ac:dyDescent="0.3">
      <c r="A24" s="1" t="s">
        <v>61</v>
      </c>
      <c r="B24" s="1" t="s">
        <v>46</v>
      </c>
      <c r="C24" s="55" t="s">
        <v>393</v>
      </c>
      <c r="D24" s="38"/>
      <c r="E24" s="55">
        <v>240</v>
      </c>
      <c r="F24" s="5"/>
      <c r="G24" s="55"/>
      <c r="H24" s="5"/>
      <c r="I24" s="5"/>
      <c r="J24" s="5"/>
      <c r="K24" s="5"/>
      <c r="L24" s="5"/>
      <c r="M24" s="55"/>
      <c r="N24" s="5"/>
      <c r="O24" s="70"/>
      <c r="P24" s="55"/>
      <c r="Q24" s="39"/>
      <c r="R24" s="55">
        <v>23</v>
      </c>
      <c r="S24" s="39"/>
      <c r="T24" s="27"/>
      <c r="U24" s="40"/>
      <c r="V24" s="22" t="s">
        <v>398</v>
      </c>
      <c r="W24" s="22" t="s">
        <v>94</v>
      </c>
      <c r="X24" s="22" t="s">
        <v>95</v>
      </c>
      <c r="Y24" s="72">
        <v>700</v>
      </c>
      <c r="Z24" s="41"/>
      <c r="AA24" s="1" t="s">
        <v>96</v>
      </c>
      <c r="AB24" s="28" t="s">
        <v>399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>SUM(E13:E24)</f>
        <v>240</v>
      </c>
      <c r="F25" s="44">
        <f t="shared" ref="F25:T25" si="3">SUM(F13:F24)</f>
        <v>33</v>
      </c>
      <c r="G25" s="44">
        <f t="shared" si="3"/>
        <v>83</v>
      </c>
      <c r="H25" s="44">
        <f t="shared" si="3"/>
        <v>0</v>
      </c>
      <c r="I25" s="44">
        <f t="shared" si="3"/>
        <v>0</v>
      </c>
      <c r="J25" s="44">
        <f t="shared" si="3"/>
        <v>15</v>
      </c>
      <c r="K25" s="44">
        <f t="shared" si="3"/>
        <v>19</v>
      </c>
      <c r="L25" s="44">
        <f t="shared" si="3"/>
        <v>0</v>
      </c>
      <c r="M25" s="44">
        <f t="shared" si="3"/>
        <v>50</v>
      </c>
      <c r="N25" s="44">
        <f t="shared" si="3"/>
        <v>50</v>
      </c>
      <c r="O25" s="44">
        <f t="shared" si="3"/>
        <v>19</v>
      </c>
      <c r="P25" s="44">
        <f t="shared" si="3"/>
        <v>20</v>
      </c>
      <c r="Q25" s="44">
        <f t="shared" si="3"/>
        <v>6</v>
      </c>
      <c r="R25" s="44">
        <f t="shared" si="3"/>
        <v>23</v>
      </c>
      <c r="S25" s="44">
        <f t="shared" si="3"/>
        <v>0</v>
      </c>
      <c r="T25" s="44">
        <f t="shared" si="3"/>
        <v>81</v>
      </c>
      <c r="U25" s="45">
        <f>((T25+Q25+N25-R25)+(O25*2))/E25</f>
        <v>0.6333333333333333</v>
      </c>
      <c r="V25" s="46" t="s">
        <v>398</v>
      </c>
      <c r="W25" s="46" t="s">
        <v>94</v>
      </c>
      <c r="X25" s="46" t="s">
        <v>95</v>
      </c>
      <c r="Y25" s="73">
        <v>700</v>
      </c>
      <c r="Z25" s="47"/>
      <c r="AA25" s="43" t="s">
        <v>96</v>
      </c>
      <c r="AB25" s="75" t="s">
        <v>399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0.39759036144578314</v>
      </c>
      <c r="H26" s="27"/>
      <c r="I26" s="1"/>
      <c r="J26" s="48" t="s">
        <v>42</v>
      </c>
      <c r="K26" s="50">
        <f>J25/K25</f>
        <v>0.78947368421052633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G27" s="62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 t="s">
        <v>400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61</v>
      </c>
      <c r="C35" s="27" t="s">
        <v>221</v>
      </c>
      <c r="D35" s="38">
        <v>24</v>
      </c>
      <c r="E35" s="90"/>
      <c r="F35" s="27">
        <v>1</v>
      </c>
      <c r="G35" s="90"/>
      <c r="H35" s="27"/>
      <c r="I35" s="27"/>
      <c r="J35" s="27">
        <v>1</v>
      </c>
      <c r="K35" s="27">
        <v>2</v>
      </c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 t="shared" ref="T35:T45" si="4">(H35*3)+((F35-H35)*2)+J35</f>
        <v>3</v>
      </c>
      <c r="U35" s="40" t="str">
        <f t="shared" ref="U35:U45" si="5">IFERROR(((T35+Q35+N35-R35)+(O35*2))/E35,"")</f>
        <v/>
      </c>
      <c r="V35" s="22" t="s">
        <v>398</v>
      </c>
      <c r="W35" s="22" t="s">
        <v>110</v>
      </c>
      <c r="X35" s="22" t="s">
        <v>82</v>
      </c>
      <c r="Y35" s="72">
        <v>700</v>
      </c>
      <c r="Z35" s="41"/>
      <c r="AA35" s="1" t="s">
        <v>319</v>
      </c>
      <c r="AB35" s="28" t="s">
        <v>401</v>
      </c>
    </row>
    <row r="36" spans="1:28" x14ac:dyDescent="0.3">
      <c r="A36" s="1" t="s">
        <v>368</v>
      </c>
      <c r="B36" s="1" t="s">
        <v>61</v>
      </c>
      <c r="C36" s="27" t="s">
        <v>145</v>
      </c>
      <c r="D36" s="38">
        <v>22</v>
      </c>
      <c r="E36" s="90"/>
      <c r="F36" s="27">
        <v>6</v>
      </c>
      <c r="G36" s="90"/>
      <c r="H36" s="27"/>
      <c r="I36" s="27"/>
      <c r="J36" s="27">
        <v>2</v>
      </c>
      <c r="K36" s="27">
        <v>2</v>
      </c>
      <c r="L36" s="90"/>
      <c r="M36" s="90"/>
      <c r="N36" s="27">
        <f t="shared" ref="N36:N43" si="6">SUM(L36:M36)</f>
        <v>0</v>
      </c>
      <c r="O36" s="91"/>
      <c r="P36" s="91"/>
      <c r="Q36" s="91"/>
      <c r="R36" s="91"/>
      <c r="S36" s="91"/>
      <c r="T36" s="27">
        <f t="shared" si="4"/>
        <v>14</v>
      </c>
      <c r="U36" s="40" t="str">
        <f t="shared" si="5"/>
        <v/>
      </c>
      <c r="V36" s="22" t="s">
        <v>398</v>
      </c>
      <c r="W36" s="22" t="s">
        <v>110</v>
      </c>
      <c r="X36" s="22" t="s">
        <v>82</v>
      </c>
      <c r="Y36" s="72">
        <v>700</v>
      </c>
      <c r="Z36" s="41"/>
      <c r="AA36" s="1" t="s">
        <v>319</v>
      </c>
      <c r="AB36" s="28" t="s">
        <v>401</v>
      </c>
    </row>
    <row r="37" spans="1:28" x14ac:dyDescent="0.3">
      <c r="A37" s="1" t="s">
        <v>368</v>
      </c>
      <c r="B37" s="1" t="s">
        <v>61</v>
      </c>
      <c r="C37" s="27" t="s">
        <v>215</v>
      </c>
      <c r="D37" s="38">
        <v>15</v>
      </c>
      <c r="E37" s="90"/>
      <c r="F37" s="27">
        <v>0</v>
      </c>
      <c r="G37" s="90"/>
      <c r="H37" s="27"/>
      <c r="I37" s="27"/>
      <c r="J37" s="27">
        <v>1</v>
      </c>
      <c r="K37" s="27">
        <v>2</v>
      </c>
      <c r="L37" s="90"/>
      <c r="M37" s="90"/>
      <c r="N37" s="27">
        <f t="shared" si="6"/>
        <v>0</v>
      </c>
      <c r="O37" s="91"/>
      <c r="P37" s="100"/>
      <c r="Q37" s="91"/>
      <c r="R37" s="91"/>
      <c r="S37" s="91"/>
      <c r="T37" s="27">
        <f t="shared" si="4"/>
        <v>1</v>
      </c>
      <c r="U37" s="40" t="str">
        <f t="shared" si="5"/>
        <v/>
      </c>
      <c r="V37" s="22" t="s">
        <v>398</v>
      </c>
      <c r="W37" s="22" t="s">
        <v>110</v>
      </c>
      <c r="X37" s="22" t="s">
        <v>82</v>
      </c>
      <c r="Y37" s="72">
        <v>700</v>
      </c>
      <c r="Z37" s="41"/>
      <c r="AA37" s="1" t="s">
        <v>319</v>
      </c>
      <c r="AB37" s="28" t="s">
        <v>401</v>
      </c>
    </row>
    <row r="38" spans="1:28" x14ac:dyDescent="0.3">
      <c r="A38" s="1" t="s">
        <v>368</v>
      </c>
      <c r="B38" s="1" t="s">
        <v>61</v>
      </c>
      <c r="C38" s="27" t="s">
        <v>216</v>
      </c>
      <c r="D38" s="38">
        <v>10</v>
      </c>
      <c r="E38" s="90"/>
      <c r="F38" s="27">
        <v>0</v>
      </c>
      <c r="G38" s="90"/>
      <c r="H38" s="27"/>
      <c r="I38" s="27"/>
      <c r="J38" s="27">
        <v>0</v>
      </c>
      <c r="K38" s="27">
        <v>0</v>
      </c>
      <c r="L38" s="90"/>
      <c r="M38" s="90"/>
      <c r="N38" s="27">
        <f t="shared" si="6"/>
        <v>0</v>
      </c>
      <c r="O38" s="91"/>
      <c r="P38" s="100"/>
      <c r="Q38" s="91"/>
      <c r="R38" s="91"/>
      <c r="S38" s="91"/>
      <c r="T38" s="27">
        <f t="shared" si="4"/>
        <v>0</v>
      </c>
      <c r="U38" s="40" t="str">
        <f t="shared" si="5"/>
        <v/>
      </c>
      <c r="V38" s="22" t="s">
        <v>398</v>
      </c>
      <c r="W38" s="22" t="s">
        <v>110</v>
      </c>
      <c r="X38" s="22" t="s">
        <v>82</v>
      </c>
      <c r="Y38" s="72">
        <v>700</v>
      </c>
      <c r="Z38" s="41"/>
      <c r="AA38" s="1" t="s">
        <v>319</v>
      </c>
      <c r="AB38" s="28" t="s">
        <v>401</v>
      </c>
    </row>
    <row r="39" spans="1:28" x14ac:dyDescent="0.3">
      <c r="A39" s="1" t="s">
        <v>368</v>
      </c>
      <c r="B39" s="1" t="s">
        <v>61</v>
      </c>
      <c r="C39" s="27" t="s">
        <v>217</v>
      </c>
      <c r="D39" s="38">
        <v>14</v>
      </c>
      <c r="E39" s="90"/>
      <c r="F39" s="27">
        <v>4</v>
      </c>
      <c r="G39" s="90"/>
      <c r="H39" s="27"/>
      <c r="I39" s="27"/>
      <c r="J39" s="27">
        <v>0</v>
      </c>
      <c r="K39" s="27">
        <v>0</v>
      </c>
      <c r="L39" s="90"/>
      <c r="M39" s="90"/>
      <c r="N39" s="27">
        <f t="shared" si="6"/>
        <v>0</v>
      </c>
      <c r="O39" s="91"/>
      <c r="P39" s="91"/>
      <c r="Q39" s="91"/>
      <c r="R39" s="91"/>
      <c r="S39" s="91"/>
      <c r="T39" s="27">
        <f t="shared" si="4"/>
        <v>8</v>
      </c>
      <c r="U39" s="40" t="str">
        <f t="shared" si="5"/>
        <v/>
      </c>
      <c r="V39" s="22" t="s">
        <v>398</v>
      </c>
      <c r="W39" s="22" t="s">
        <v>110</v>
      </c>
      <c r="X39" s="22" t="s">
        <v>82</v>
      </c>
      <c r="Y39" s="72">
        <v>700</v>
      </c>
      <c r="Z39" s="41"/>
      <c r="AA39" s="1" t="s">
        <v>319</v>
      </c>
      <c r="AB39" s="28" t="s">
        <v>401</v>
      </c>
    </row>
    <row r="40" spans="1:28" x14ac:dyDescent="0.3">
      <c r="A40" s="1" t="s">
        <v>368</v>
      </c>
      <c r="B40" s="1" t="s">
        <v>61</v>
      </c>
      <c r="C40" s="27" t="s">
        <v>150</v>
      </c>
      <c r="D40" s="38">
        <v>44</v>
      </c>
      <c r="E40" s="90"/>
      <c r="F40" s="27">
        <v>3</v>
      </c>
      <c r="G40" s="90"/>
      <c r="H40" s="27"/>
      <c r="I40" s="27"/>
      <c r="J40" s="27">
        <v>6</v>
      </c>
      <c r="K40" s="27">
        <v>8</v>
      </c>
      <c r="L40" s="90"/>
      <c r="M40" s="90"/>
      <c r="N40" s="27">
        <f t="shared" si="6"/>
        <v>0</v>
      </c>
      <c r="O40" s="91"/>
      <c r="P40" s="91"/>
      <c r="Q40" s="91"/>
      <c r="R40" s="91"/>
      <c r="S40" s="91"/>
      <c r="T40" s="27">
        <f t="shared" si="4"/>
        <v>12</v>
      </c>
      <c r="U40" s="40" t="str">
        <f t="shared" si="5"/>
        <v/>
      </c>
      <c r="V40" s="22" t="s">
        <v>398</v>
      </c>
      <c r="W40" s="22" t="s">
        <v>110</v>
      </c>
      <c r="X40" s="22" t="s">
        <v>82</v>
      </c>
      <c r="Y40" s="72">
        <v>700</v>
      </c>
      <c r="Z40" s="41"/>
      <c r="AA40" s="1" t="s">
        <v>319</v>
      </c>
      <c r="AB40" s="28" t="s">
        <v>401</v>
      </c>
    </row>
    <row r="41" spans="1:28" x14ac:dyDescent="0.3">
      <c r="A41" s="1" t="s">
        <v>368</v>
      </c>
      <c r="B41" s="1" t="s">
        <v>61</v>
      </c>
      <c r="C41" s="27" t="s">
        <v>402</v>
      </c>
      <c r="D41" s="38">
        <v>26</v>
      </c>
      <c r="E41" s="90"/>
      <c r="F41" s="27">
        <v>0</v>
      </c>
      <c r="G41" s="90"/>
      <c r="H41" s="27"/>
      <c r="I41" s="27"/>
      <c r="J41" s="27">
        <v>0</v>
      </c>
      <c r="K41" s="27">
        <v>0</v>
      </c>
      <c r="L41" s="90"/>
      <c r="M41" s="90"/>
      <c r="N41" s="27">
        <f t="shared" si="6"/>
        <v>0</v>
      </c>
      <c r="O41" s="91"/>
      <c r="P41" s="91"/>
      <c r="Q41" s="91"/>
      <c r="R41" s="91"/>
      <c r="S41" s="91"/>
      <c r="T41" s="27">
        <f t="shared" si="4"/>
        <v>0</v>
      </c>
      <c r="U41" s="40" t="str">
        <f t="shared" si="5"/>
        <v/>
      </c>
      <c r="V41" s="22" t="s">
        <v>398</v>
      </c>
      <c r="W41" s="22" t="s">
        <v>110</v>
      </c>
      <c r="X41" s="22" t="s">
        <v>82</v>
      </c>
      <c r="Y41" s="72">
        <v>700</v>
      </c>
      <c r="Z41" s="41"/>
      <c r="AA41" s="1" t="s">
        <v>319</v>
      </c>
      <c r="AB41" s="28" t="s">
        <v>401</v>
      </c>
    </row>
    <row r="42" spans="1:28" x14ac:dyDescent="0.3">
      <c r="A42" s="1" t="s">
        <v>368</v>
      </c>
      <c r="B42" s="1" t="s">
        <v>61</v>
      </c>
      <c r="C42" s="27" t="s">
        <v>501</v>
      </c>
      <c r="D42" s="38">
        <v>12</v>
      </c>
      <c r="E42" s="90"/>
      <c r="F42" s="27">
        <v>0</v>
      </c>
      <c r="G42" s="90"/>
      <c r="H42" s="27"/>
      <c r="I42" s="27"/>
      <c r="J42" s="27">
        <v>0</v>
      </c>
      <c r="K42" s="27">
        <v>0</v>
      </c>
      <c r="L42" s="90"/>
      <c r="M42" s="90"/>
      <c r="N42" s="27">
        <f t="shared" si="6"/>
        <v>0</v>
      </c>
      <c r="O42" s="91"/>
      <c r="P42" s="91"/>
      <c r="Q42" s="91"/>
      <c r="R42" s="91"/>
      <c r="S42" s="91"/>
      <c r="T42" s="27">
        <f t="shared" si="4"/>
        <v>0</v>
      </c>
      <c r="U42" s="40" t="str">
        <f t="shared" si="5"/>
        <v/>
      </c>
      <c r="V42" s="22" t="s">
        <v>398</v>
      </c>
      <c r="W42" s="22" t="s">
        <v>110</v>
      </c>
      <c r="X42" s="22" t="s">
        <v>82</v>
      </c>
      <c r="Y42" s="72">
        <v>700</v>
      </c>
      <c r="Z42" s="41"/>
      <c r="AA42" s="1" t="s">
        <v>319</v>
      </c>
      <c r="AB42" s="28" t="s">
        <v>401</v>
      </c>
    </row>
    <row r="43" spans="1:28" x14ac:dyDescent="0.3">
      <c r="A43" s="1" t="s">
        <v>368</v>
      </c>
      <c r="B43" s="1" t="s">
        <v>61</v>
      </c>
      <c r="C43" s="27" t="s">
        <v>218</v>
      </c>
      <c r="D43" s="38">
        <v>25</v>
      </c>
      <c r="E43" s="90"/>
      <c r="F43" s="27">
        <v>3</v>
      </c>
      <c r="G43" s="90"/>
      <c r="H43" s="27"/>
      <c r="I43" s="27"/>
      <c r="J43" s="27">
        <v>0</v>
      </c>
      <c r="K43" s="27">
        <v>0</v>
      </c>
      <c r="L43" s="90"/>
      <c r="M43" s="90"/>
      <c r="N43" s="27">
        <f t="shared" si="6"/>
        <v>0</v>
      </c>
      <c r="O43" s="91"/>
      <c r="P43" s="91"/>
      <c r="Q43" s="91"/>
      <c r="R43" s="91"/>
      <c r="S43" s="91"/>
      <c r="T43" s="27">
        <f t="shared" si="4"/>
        <v>6</v>
      </c>
      <c r="U43" s="40" t="str">
        <f t="shared" si="5"/>
        <v/>
      </c>
      <c r="V43" s="22" t="s">
        <v>398</v>
      </c>
      <c r="W43" s="22" t="s">
        <v>110</v>
      </c>
      <c r="X43" s="22" t="s">
        <v>82</v>
      </c>
      <c r="Y43" s="72">
        <v>700</v>
      </c>
      <c r="Z43" s="41"/>
      <c r="AA43" s="1" t="s">
        <v>319</v>
      </c>
      <c r="AB43" s="28" t="s">
        <v>401</v>
      </c>
    </row>
    <row r="44" spans="1:28" x14ac:dyDescent="0.3">
      <c r="A44" s="1" t="s">
        <v>368</v>
      </c>
      <c r="B44" s="1" t="s">
        <v>61</v>
      </c>
      <c r="C44" s="27" t="s">
        <v>219</v>
      </c>
      <c r="D44" s="38">
        <v>42</v>
      </c>
      <c r="E44" s="90"/>
      <c r="F44" s="27">
        <v>2</v>
      </c>
      <c r="G44" s="90"/>
      <c r="H44" s="27"/>
      <c r="I44" s="27"/>
      <c r="J44" s="27">
        <v>2</v>
      </c>
      <c r="K44" s="27">
        <v>4</v>
      </c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4"/>
        <v>6</v>
      </c>
      <c r="U44" s="40" t="str">
        <f t="shared" si="5"/>
        <v/>
      </c>
      <c r="V44" s="22" t="s">
        <v>398</v>
      </c>
      <c r="W44" s="22" t="s">
        <v>110</v>
      </c>
      <c r="X44" s="22" t="s">
        <v>82</v>
      </c>
      <c r="Y44" s="72">
        <v>700</v>
      </c>
      <c r="Z44" s="41"/>
      <c r="AA44" s="1" t="s">
        <v>319</v>
      </c>
      <c r="AB44" s="28" t="s">
        <v>401</v>
      </c>
    </row>
    <row r="45" spans="1:28" x14ac:dyDescent="0.3">
      <c r="A45" s="1" t="s">
        <v>368</v>
      </c>
      <c r="B45" s="1" t="s">
        <v>61</v>
      </c>
      <c r="C45" s="27" t="s">
        <v>220</v>
      </c>
      <c r="D45" s="38">
        <v>20</v>
      </c>
      <c r="E45" s="90"/>
      <c r="F45" s="27">
        <v>3</v>
      </c>
      <c r="G45" s="90"/>
      <c r="H45" s="27"/>
      <c r="I45" s="27"/>
      <c r="J45" s="27">
        <v>5</v>
      </c>
      <c r="K45" s="27">
        <v>6</v>
      </c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f t="shared" si="4"/>
        <v>11</v>
      </c>
      <c r="U45" s="40" t="str">
        <f t="shared" si="5"/>
        <v/>
      </c>
      <c r="V45" s="22" t="s">
        <v>398</v>
      </c>
      <c r="W45" s="22" t="s">
        <v>110</v>
      </c>
      <c r="X45" s="22" t="s">
        <v>82</v>
      </c>
      <c r="Y45" s="72">
        <v>700</v>
      </c>
      <c r="Z45" s="41"/>
      <c r="AA45" s="1" t="s">
        <v>319</v>
      </c>
      <c r="AB45" s="28" t="s">
        <v>401</v>
      </c>
    </row>
    <row r="46" spans="1:28" x14ac:dyDescent="0.3">
      <c r="A46" s="1" t="s">
        <v>368</v>
      </c>
      <c r="B46" s="1" t="s">
        <v>61</v>
      </c>
      <c r="C46" s="55" t="s">
        <v>393</v>
      </c>
      <c r="D46" s="38"/>
      <c r="E46" s="25">
        <v>240</v>
      </c>
      <c r="F46" s="5"/>
      <c r="G46" s="55"/>
      <c r="H46" s="5"/>
      <c r="I46" s="5"/>
      <c r="J46" s="5"/>
      <c r="K46" s="5"/>
      <c r="L46" s="5"/>
      <c r="M46" s="55"/>
      <c r="N46" s="5">
        <f>SUM(L46:M46)</f>
        <v>0</v>
      </c>
      <c r="O46" s="70"/>
      <c r="P46" s="55">
        <v>14</v>
      </c>
      <c r="Q46" s="39"/>
      <c r="R46" s="42"/>
      <c r="S46" s="39"/>
      <c r="T46" s="27"/>
      <c r="U46" s="40"/>
      <c r="V46" s="22" t="s">
        <v>398</v>
      </c>
      <c r="W46" s="22" t="s">
        <v>110</v>
      </c>
      <c r="X46" s="22" t="s">
        <v>82</v>
      </c>
      <c r="Y46" s="72">
        <v>700</v>
      </c>
      <c r="Z46" s="41"/>
      <c r="AA46" s="1" t="s">
        <v>319</v>
      </c>
      <c r="AB46" s="28" t="s">
        <v>401</v>
      </c>
    </row>
    <row r="47" spans="1:28" x14ac:dyDescent="0.3">
      <c r="A47" s="43" t="s">
        <v>368</v>
      </c>
      <c r="B47" s="43" t="s">
        <v>61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22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17</v>
      </c>
      <c r="K47" s="44">
        <f t="shared" si="7"/>
        <v>24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14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61</v>
      </c>
      <c r="U47" s="45">
        <f>((T47+Q47+N47-R47)+(O47*2))/E47</f>
        <v>0.25416666666666665</v>
      </c>
      <c r="V47" s="46" t="s">
        <v>398</v>
      </c>
      <c r="W47" s="46" t="s">
        <v>110</v>
      </c>
      <c r="X47" s="46" t="s">
        <v>82</v>
      </c>
      <c r="Y47" s="73">
        <v>700</v>
      </c>
      <c r="Z47" s="74" t="s">
        <v>505</v>
      </c>
      <c r="AA47" s="43" t="s">
        <v>319</v>
      </c>
      <c r="AB47" s="75" t="s">
        <v>401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>
        <f>J47/K47</f>
        <v>0.70833333333333337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G49" s="62"/>
      <c r="V49" s="22"/>
      <c r="W49" s="22"/>
      <c r="X49" s="22"/>
      <c r="Y49" s="52"/>
      <c r="Z49" s="41"/>
      <c r="AA49" s="1"/>
      <c r="AB49" s="28"/>
    </row>
    <row r="50" spans="1:28" x14ac:dyDescent="0.3">
      <c r="C50" t="s">
        <v>403</v>
      </c>
      <c r="AB50" s="79"/>
    </row>
    <row r="51" spans="1:28" x14ac:dyDescent="0.3">
      <c r="AB51" s="79"/>
    </row>
    <row r="52" spans="1:28" x14ac:dyDescent="0.3">
      <c r="AB52" s="79"/>
    </row>
    <row r="53" spans="1:28" x14ac:dyDescent="0.3">
      <c r="AB53" s="79"/>
    </row>
    <row r="54" spans="1:28" x14ac:dyDescent="0.3">
      <c r="AB54" s="79"/>
    </row>
    <row r="55" spans="1:28" x14ac:dyDescent="0.3">
      <c r="AB55" s="79"/>
    </row>
  </sheetData>
  <sheetProtection sheet="1" objects="1" scenarios="1"/>
  <pageMargins left="0" right="0" top="0" bottom="0" header="0.3" footer="0.3"/>
  <pageSetup scale="9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ABC7-D642-4381-8878-FC39F64C5485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451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248</v>
      </c>
      <c r="D4" s="7" t="s">
        <v>5</v>
      </c>
      <c r="E4" s="8"/>
      <c r="F4" s="5"/>
      <c r="G4" s="1"/>
      <c r="J4" s="15" t="s">
        <v>361</v>
      </c>
      <c r="K4" s="16" t="s">
        <v>45</v>
      </c>
      <c r="L4" s="17"/>
      <c r="M4" s="18"/>
      <c r="N4" s="19">
        <v>25</v>
      </c>
      <c r="O4" s="19">
        <v>24</v>
      </c>
      <c r="P4" s="19">
        <v>18</v>
      </c>
      <c r="Q4" s="19">
        <v>22</v>
      </c>
      <c r="R4" s="20"/>
      <c r="S4" s="21">
        <f>SUM(N4:R4)</f>
        <v>89</v>
      </c>
      <c r="T4" s="22" t="s">
        <v>363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362</v>
      </c>
      <c r="K5" s="16" t="s">
        <v>72</v>
      </c>
      <c r="L5" s="17"/>
      <c r="M5" s="18"/>
      <c r="N5" s="19">
        <v>17</v>
      </c>
      <c r="O5" s="19">
        <v>15</v>
      </c>
      <c r="P5" s="19">
        <v>21</v>
      </c>
      <c r="Q5" s="19">
        <v>19</v>
      </c>
      <c r="R5" s="20"/>
      <c r="S5" s="21">
        <f>SUM(N5:R5)</f>
        <v>72</v>
      </c>
      <c r="T5" s="22" t="s">
        <v>363</v>
      </c>
      <c r="U5" s="1"/>
      <c r="V5" s="1"/>
      <c r="W5" s="1"/>
    </row>
    <row r="6" spans="1:28" x14ac:dyDescent="0.3">
      <c r="C6" s="23">
        <v>1110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190</v>
      </c>
      <c r="D7" s="7" t="s">
        <v>8</v>
      </c>
      <c r="G7" s="1"/>
      <c r="S7" s="1"/>
      <c r="T7" s="25" t="s">
        <v>358</v>
      </c>
      <c r="U7" s="1"/>
      <c r="V7" s="26" t="s">
        <v>363</v>
      </c>
      <c r="W7" s="1"/>
    </row>
    <row r="8" spans="1:28" x14ac:dyDescent="0.3">
      <c r="B8" s="1"/>
      <c r="C8" s="24" t="s">
        <v>189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364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359</v>
      </c>
      <c r="B13" s="1" t="s">
        <v>46</v>
      </c>
      <c r="C13" s="27" t="s">
        <v>365</v>
      </c>
      <c r="D13" s="38">
        <v>34</v>
      </c>
      <c r="E13" s="27">
        <v>12</v>
      </c>
      <c r="F13" s="27">
        <v>1</v>
      </c>
      <c r="G13" s="27">
        <v>3</v>
      </c>
      <c r="H13" s="27"/>
      <c r="I13" s="27"/>
      <c r="J13" s="27">
        <v>2</v>
      </c>
      <c r="K13" s="27">
        <v>3</v>
      </c>
      <c r="L13" s="27">
        <v>1</v>
      </c>
      <c r="M13" s="27">
        <v>1</v>
      </c>
      <c r="N13" s="27">
        <f>SUM(L13:M13)</f>
        <v>2</v>
      </c>
      <c r="O13" s="27">
        <v>0</v>
      </c>
      <c r="P13" s="39">
        <v>2</v>
      </c>
      <c r="Q13" s="27">
        <v>0</v>
      </c>
      <c r="R13" s="27">
        <v>2</v>
      </c>
      <c r="S13" s="27">
        <v>2</v>
      </c>
      <c r="T13" s="27">
        <f t="shared" ref="T13:T23" si="0">(H13*3)+((F13-H13)*2)+J13</f>
        <v>4</v>
      </c>
      <c r="U13" s="40">
        <f>IFERROR(((T13+Q13+N13-R13)+(O13*2))/E13,"")</f>
        <v>0.33333333333333331</v>
      </c>
      <c r="V13" s="22" t="s">
        <v>363</v>
      </c>
      <c r="W13" s="22" t="s">
        <v>94</v>
      </c>
      <c r="X13" s="22" t="s">
        <v>95</v>
      </c>
      <c r="Y13" s="72">
        <v>1110</v>
      </c>
      <c r="Z13" s="41"/>
      <c r="AA13" s="1" t="s">
        <v>96</v>
      </c>
      <c r="AB13" s="28" t="s">
        <v>366</v>
      </c>
    </row>
    <row r="14" spans="1:28" x14ac:dyDescent="0.3">
      <c r="A14" s="1" t="s">
        <v>359</v>
      </c>
      <c r="B14" s="1" t="s">
        <v>46</v>
      </c>
      <c r="C14" s="27" t="s">
        <v>48</v>
      </c>
      <c r="D14" s="38">
        <v>10</v>
      </c>
      <c r="E14" s="27">
        <v>29</v>
      </c>
      <c r="F14" s="27">
        <v>3</v>
      </c>
      <c r="G14" s="27">
        <v>7</v>
      </c>
      <c r="H14" s="27"/>
      <c r="I14" s="27"/>
      <c r="J14" s="27">
        <v>0</v>
      </c>
      <c r="K14" s="27">
        <v>0</v>
      </c>
      <c r="L14" s="27">
        <v>2</v>
      </c>
      <c r="M14" s="27">
        <v>1</v>
      </c>
      <c r="N14" s="27">
        <f t="shared" ref="N14:N19" si="1">SUM(L14:M14)</f>
        <v>3</v>
      </c>
      <c r="O14" s="39">
        <v>3</v>
      </c>
      <c r="P14" s="39">
        <v>3</v>
      </c>
      <c r="Q14" s="39">
        <v>1</v>
      </c>
      <c r="R14" s="39">
        <v>2</v>
      </c>
      <c r="S14" s="39">
        <v>0</v>
      </c>
      <c r="T14" s="27">
        <f t="shared" si="0"/>
        <v>6</v>
      </c>
      <c r="U14" s="40">
        <f t="shared" ref="U14:U23" si="2">IFERROR(((T14+Q14+N14-R14)+(O14*2))/E14,"")</f>
        <v>0.48275862068965519</v>
      </c>
      <c r="V14" s="22" t="s">
        <v>363</v>
      </c>
      <c r="W14" s="22" t="s">
        <v>94</v>
      </c>
      <c r="X14" s="22" t="s">
        <v>95</v>
      </c>
      <c r="Y14" s="72">
        <v>1110</v>
      </c>
      <c r="Z14" s="41"/>
      <c r="AA14" s="1" t="s">
        <v>96</v>
      </c>
      <c r="AB14" s="28" t="s">
        <v>366</v>
      </c>
    </row>
    <row r="15" spans="1:28" x14ac:dyDescent="0.3">
      <c r="A15" s="1" t="s">
        <v>359</v>
      </c>
      <c r="B15" s="1" t="s">
        <v>46</v>
      </c>
      <c r="C15" s="27" t="s">
        <v>49</v>
      </c>
      <c r="D15" s="38">
        <v>32</v>
      </c>
      <c r="E15" s="27">
        <v>24</v>
      </c>
      <c r="F15" s="27">
        <v>2</v>
      </c>
      <c r="G15" s="27">
        <v>6</v>
      </c>
      <c r="H15" s="27"/>
      <c r="I15" s="27"/>
      <c r="J15" s="27">
        <v>2</v>
      </c>
      <c r="K15" s="27">
        <v>2</v>
      </c>
      <c r="L15" s="27">
        <v>0</v>
      </c>
      <c r="M15" s="27">
        <v>3</v>
      </c>
      <c r="N15" s="27">
        <f t="shared" si="1"/>
        <v>3</v>
      </c>
      <c r="O15" s="39">
        <v>1</v>
      </c>
      <c r="P15" s="39">
        <v>3</v>
      </c>
      <c r="Q15" s="39">
        <v>0</v>
      </c>
      <c r="R15" s="39">
        <v>2</v>
      </c>
      <c r="S15" s="39">
        <v>0</v>
      </c>
      <c r="T15" s="27">
        <f t="shared" si="0"/>
        <v>6</v>
      </c>
      <c r="U15" s="40">
        <f t="shared" si="2"/>
        <v>0.375</v>
      </c>
      <c r="V15" s="22" t="s">
        <v>363</v>
      </c>
      <c r="W15" s="22" t="s">
        <v>94</v>
      </c>
      <c r="X15" s="22" t="s">
        <v>95</v>
      </c>
      <c r="Y15" s="72">
        <v>1110</v>
      </c>
      <c r="Z15" s="41"/>
      <c r="AA15" s="1" t="s">
        <v>96</v>
      </c>
      <c r="AB15" s="28" t="s">
        <v>366</v>
      </c>
    </row>
    <row r="16" spans="1:28" x14ac:dyDescent="0.3">
      <c r="A16" s="1" t="s">
        <v>359</v>
      </c>
      <c r="B16" s="1" t="s">
        <v>46</v>
      </c>
      <c r="C16" s="27" t="s">
        <v>50</v>
      </c>
      <c r="D16" s="38">
        <v>10</v>
      </c>
      <c r="E16" s="27">
        <v>10</v>
      </c>
      <c r="F16" s="27">
        <v>1</v>
      </c>
      <c r="G16" s="27">
        <v>4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1</v>
      </c>
      <c r="N16" s="27">
        <f t="shared" si="1"/>
        <v>1</v>
      </c>
      <c r="O16" s="39">
        <v>1</v>
      </c>
      <c r="P16" s="39">
        <v>4</v>
      </c>
      <c r="Q16" s="39">
        <v>0</v>
      </c>
      <c r="R16" s="39">
        <v>1</v>
      </c>
      <c r="S16" s="39">
        <v>0</v>
      </c>
      <c r="T16" s="27">
        <f t="shared" si="0"/>
        <v>2</v>
      </c>
      <c r="U16" s="40">
        <f t="shared" si="2"/>
        <v>0.4</v>
      </c>
      <c r="V16" s="22" t="s">
        <v>363</v>
      </c>
      <c r="W16" s="22" t="s">
        <v>94</v>
      </c>
      <c r="X16" s="22" t="s">
        <v>95</v>
      </c>
      <c r="Y16" s="72">
        <v>1110</v>
      </c>
      <c r="Z16" s="41"/>
      <c r="AA16" s="1" t="s">
        <v>96</v>
      </c>
      <c r="AB16" s="28" t="s">
        <v>366</v>
      </c>
    </row>
    <row r="17" spans="1:28" x14ac:dyDescent="0.3">
      <c r="A17" s="1" t="s">
        <v>359</v>
      </c>
      <c r="B17" s="1" t="s">
        <v>46</v>
      </c>
      <c r="C17" s="27" t="s">
        <v>132</v>
      </c>
      <c r="D17" s="38">
        <v>52</v>
      </c>
      <c r="E17" s="27">
        <v>28</v>
      </c>
      <c r="F17" s="27">
        <v>9</v>
      </c>
      <c r="G17" s="27">
        <v>16</v>
      </c>
      <c r="H17" s="27"/>
      <c r="I17" s="27"/>
      <c r="J17" s="27">
        <v>1</v>
      </c>
      <c r="K17" s="27">
        <v>3</v>
      </c>
      <c r="L17" s="27">
        <v>1</v>
      </c>
      <c r="M17" s="27">
        <v>10</v>
      </c>
      <c r="N17" s="27">
        <f t="shared" si="1"/>
        <v>11</v>
      </c>
      <c r="O17" s="39">
        <v>0</v>
      </c>
      <c r="P17" s="39">
        <v>3</v>
      </c>
      <c r="Q17" s="39">
        <v>1</v>
      </c>
      <c r="R17" s="39">
        <v>3</v>
      </c>
      <c r="S17" s="39">
        <v>3</v>
      </c>
      <c r="T17" s="27">
        <f t="shared" si="0"/>
        <v>19</v>
      </c>
      <c r="U17" s="40">
        <f t="shared" si="2"/>
        <v>1</v>
      </c>
      <c r="V17" s="22" t="s">
        <v>363</v>
      </c>
      <c r="W17" s="22" t="s">
        <v>94</v>
      </c>
      <c r="X17" s="22" t="s">
        <v>95</v>
      </c>
      <c r="Y17" s="72">
        <v>1110</v>
      </c>
      <c r="Z17" s="41"/>
      <c r="AA17" s="1" t="s">
        <v>96</v>
      </c>
      <c r="AB17" s="28" t="s">
        <v>366</v>
      </c>
    </row>
    <row r="18" spans="1:28" x14ac:dyDescent="0.3">
      <c r="A18" s="1" t="s">
        <v>359</v>
      </c>
      <c r="B18" s="1" t="s">
        <v>46</v>
      </c>
      <c r="C18" s="27" t="s">
        <v>53</v>
      </c>
      <c r="D18" s="38">
        <v>50</v>
      </c>
      <c r="E18" s="27">
        <v>18</v>
      </c>
      <c r="F18" s="27">
        <v>4</v>
      </c>
      <c r="G18" s="27">
        <v>5</v>
      </c>
      <c r="H18" s="27"/>
      <c r="I18" s="27"/>
      <c r="J18" s="27">
        <v>0</v>
      </c>
      <c r="K18" s="27">
        <v>0</v>
      </c>
      <c r="L18" s="27">
        <v>2</v>
      </c>
      <c r="M18" s="27">
        <v>8</v>
      </c>
      <c r="N18" s="27">
        <f t="shared" si="1"/>
        <v>10</v>
      </c>
      <c r="O18" s="39">
        <v>2</v>
      </c>
      <c r="P18" s="39">
        <v>2</v>
      </c>
      <c r="Q18" s="39">
        <v>0</v>
      </c>
      <c r="R18" s="39">
        <v>4</v>
      </c>
      <c r="S18" s="39">
        <v>0</v>
      </c>
      <c r="T18" s="27">
        <f t="shared" si="0"/>
        <v>8</v>
      </c>
      <c r="U18" s="40">
        <f t="shared" si="2"/>
        <v>1</v>
      </c>
      <c r="V18" s="22" t="s">
        <v>363</v>
      </c>
      <c r="W18" s="22" t="s">
        <v>94</v>
      </c>
      <c r="X18" s="22" t="s">
        <v>95</v>
      </c>
      <c r="Y18" s="72">
        <v>1110</v>
      </c>
      <c r="Z18" s="41"/>
      <c r="AA18" s="1" t="s">
        <v>96</v>
      </c>
      <c r="AB18" s="28" t="s">
        <v>366</v>
      </c>
    </row>
    <row r="19" spans="1:28" x14ac:dyDescent="0.3">
      <c r="A19" s="1" t="s">
        <v>359</v>
      </c>
      <c r="B19" s="1" t="s">
        <v>46</v>
      </c>
      <c r="C19" s="27" t="s">
        <v>54</v>
      </c>
      <c r="D19" s="38">
        <v>20</v>
      </c>
      <c r="E19" s="27">
        <v>6</v>
      </c>
      <c r="F19" s="27">
        <v>2</v>
      </c>
      <c r="G19" s="27">
        <v>3</v>
      </c>
      <c r="H19" s="27"/>
      <c r="I19" s="27"/>
      <c r="J19" s="27">
        <v>0</v>
      </c>
      <c r="K19" s="27">
        <v>0</v>
      </c>
      <c r="L19" s="27">
        <v>1</v>
      </c>
      <c r="M19" s="27">
        <v>1</v>
      </c>
      <c r="N19" s="27">
        <f t="shared" si="1"/>
        <v>2</v>
      </c>
      <c r="O19" s="39">
        <v>0</v>
      </c>
      <c r="P19" s="39">
        <v>1</v>
      </c>
      <c r="Q19" s="39">
        <v>0</v>
      </c>
      <c r="R19" s="39">
        <v>1</v>
      </c>
      <c r="S19" s="39">
        <v>0</v>
      </c>
      <c r="T19" s="27">
        <f t="shared" si="0"/>
        <v>4</v>
      </c>
      <c r="U19" s="40">
        <f t="shared" si="2"/>
        <v>0.83333333333333337</v>
      </c>
      <c r="V19" s="22" t="s">
        <v>363</v>
      </c>
      <c r="W19" s="22" t="s">
        <v>94</v>
      </c>
      <c r="X19" s="22" t="s">
        <v>95</v>
      </c>
      <c r="Y19" s="72">
        <v>1110</v>
      </c>
      <c r="Z19" s="41"/>
      <c r="AA19" s="1" t="s">
        <v>96</v>
      </c>
      <c r="AB19" s="28" t="s">
        <v>366</v>
      </c>
    </row>
    <row r="20" spans="1:28" x14ac:dyDescent="0.3">
      <c r="A20" s="1" t="s">
        <v>359</v>
      </c>
      <c r="B20" s="1" t="s">
        <v>46</v>
      </c>
      <c r="C20" s="27" t="s">
        <v>55</v>
      </c>
      <c r="D20" s="38">
        <v>24</v>
      </c>
      <c r="E20" s="27">
        <v>33</v>
      </c>
      <c r="F20" s="27">
        <v>6</v>
      </c>
      <c r="G20" s="27">
        <v>16</v>
      </c>
      <c r="H20" s="27"/>
      <c r="I20" s="27"/>
      <c r="J20" s="27">
        <v>3</v>
      </c>
      <c r="K20" s="27">
        <v>4</v>
      </c>
      <c r="L20" s="27">
        <v>2</v>
      </c>
      <c r="M20" s="27">
        <v>7</v>
      </c>
      <c r="N20" s="27">
        <f t="shared" ref="N20" si="3">SUM(L20:M20)</f>
        <v>9</v>
      </c>
      <c r="O20" s="39">
        <v>1</v>
      </c>
      <c r="P20" s="39">
        <v>3</v>
      </c>
      <c r="Q20" s="39">
        <v>2</v>
      </c>
      <c r="R20" s="39">
        <v>1</v>
      </c>
      <c r="S20" s="39">
        <v>0</v>
      </c>
      <c r="T20" s="27">
        <f t="shared" si="0"/>
        <v>15</v>
      </c>
      <c r="U20" s="40">
        <f t="shared" si="2"/>
        <v>0.81818181818181823</v>
      </c>
      <c r="V20" s="22" t="s">
        <v>363</v>
      </c>
      <c r="W20" s="22" t="s">
        <v>94</v>
      </c>
      <c r="X20" s="22" t="s">
        <v>95</v>
      </c>
      <c r="Y20" s="72">
        <v>1110</v>
      </c>
      <c r="Z20" s="41"/>
      <c r="AA20" s="1" t="s">
        <v>96</v>
      </c>
      <c r="AB20" s="28" t="s">
        <v>366</v>
      </c>
    </row>
    <row r="21" spans="1:28" x14ac:dyDescent="0.3">
      <c r="A21" s="1" t="s">
        <v>359</v>
      </c>
      <c r="B21" s="1" t="s">
        <v>46</v>
      </c>
      <c r="C21" s="27" t="s">
        <v>56</v>
      </c>
      <c r="D21" s="38">
        <v>40</v>
      </c>
      <c r="E21" s="27">
        <v>32</v>
      </c>
      <c r="F21" s="27">
        <v>7</v>
      </c>
      <c r="G21" s="27">
        <v>9</v>
      </c>
      <c r="H21" s="27"/>
      <c r="I21" s="27"/>
      <c r="J21" s="27">
        <v>5</v>
      </c>
      <c r="K21" s="27">
        <v>6</v>
      </c>
      <c r="L21" s="27">
        <v>1</v>
      </c>
      <c r="M21" s="27">
        <v>5</v>
      </c>
      <c r="N21" s="27">
        <f>SUM(L21:M21)</f>
        <v>6</v>
      </c>
      <c r="O21" s="39">
        <v>2</v>
      </c>
      <c r="P21" s="39">
        <v>3</v>
      </c>
      <c r="Q21" s="39">
        <v>0</v>
      </c>
      <c r="R21" s="39">
        <v>3</v>
      </c>
      <c r="S21" s="39">
        <v>0</v>
      </c>
      <c r="T21" s="27">
        <f t="shared" si="0"/>
        <v>19</v>
      </c>
      <c r="U21" s="40">
        <f t="shared" si="2"/>
        <v>0.8125</v>
      </c>
      <c r="V21" s="22" t="s">
        <v>363</v>
      </c>
      <c r="W21" s="22" t="s">
        <v>94</v>
      </c>
      <c r="X21" s="22" t="s">
        <v>95</v>
      </c>
      <c r="Y21" s="72">
        <v>1110</v>
      </c>
      <c r="Z21" s="41"/>
      <c r="AA21" s="1" t="s">
        <v>96</v>
      </c>
      <c r="AB21" s="28" t="s">
        <v>366</v>
      </c>
    </row>
    <row r="22" spans="1:28" x14ac:dyDescent="0.3">
      <c r="A22" s="1" t="s">
        <v>359</v>
      </c>
      <c r="B22" s="1" t="s">
        <v>46</v>
      </c>
      <c r="C22" s="27" t="s">
        <v>57</v>
      </c>
      <c r="D22" s="38">
        <v>22</v>
      </c>
      <c r="E22" s="27">
        <v>23</v>
      </c>
      <c r="F22" s="27">
        <v>0</v>
      </c>
      <c r="G22" s="27">
        <v>3</v>
      </c>
      <c r="H22" s="27"/>
      <c r="I22" s="27"/>
      <c r="J22" s="27">
        <v>2</v>
      </c>
      <c r="K22" s="27">
        <v>4</v>
      </c>
      <c r="L22" s="27">
        <v>3</v>
      </c>
      <c r="M22" s="27">
        <v>2</v>
      </c>
      <c r="N22" s="27">
        <f>SUM(L22:M22)</f>
        <v>5</v>
      </c>
      <c r="O22" s="39">
        <v>3</v>
      </c>
      <c r="P22" s="39">
        <v>0</v>
      </c>
      <c r="Q22" s="39">
        <v>0</v>
      </c>
      <c r="R22" s="39">
        <v>2</v>
      </c>
      <c r="S22" s="39">
        <v>1</v>
      </c>
      <c r="T22" s="27">
        <f t="shared" si="0"/>
        <v>2</v>
      </c>
      <c r="U22" s="40">
        <f t="shared" si="2"/>
        <v>0.47826086956521741</v>
      </c>
      <c r="V22" s="22" t="s">
        <v>363</v>
      </c>
      <c r="W22" s="22" t="s">
        <v>94</v>
      </c>
      <c r="X22" s="22" t="s">
        <v>95</v>
      </c>
      <c r="Y22" s="72">
        <v>1110</v>
      </c>
      <c r="Z22" s="41"/>
      <c r="AA22" s="1" t="s">
        <v>96</v>
      </c>
      <c r="AB22" s="28" t="s">
        <v>366</v>
      </c>
    </row>
    <row r="23" spans="1:28" x14ac:dyDescent="0.3">
      <c r="A23" s="1" t="s">
        <v>359</v>
      </c>
      <c r="B23" s="1" t="s">
        <v>46</v>
      </c>
      <c r="C23" s="27" t="s">
        <v>58</v>
      </c>
      <c r="D23" s="38">
        <v>42</v>
      </c>
      <c r="E23" s="27">
        <v>25</v>
      </c>
      <c r="F23" s="27">
        <v>2</v>
      </c>
      <c r="G23" s="27">
        <v>5</v>
      </c>
      <c r="H23" s="27"/>
      <c r="I23" s="27"/>
      <c r="J23" s="27">
        <v>0</v>
      </c>
      <c r="K23" s="27">
        <v>1</v>
      </c>
      <c r="L23" s="27">
        <v>2</v>
      </c>
      <c r="M23" s="27">
        <v>1</v>
      </c>
      <c r="N23" s="27">
        <f>SUM(L23:M23)</f>
        <v>3</v>
      </c>
      <c r="O23" s="39">
        <v>8</v>
      </c>
      <c r="P23" s="39">
        <v>1</v>
      </c>
      <c r="Q23" s="39">
        <v>4</v>
      </c>
      <c r="R23" s="39">
        <v>1</v>
      </c>
      <c r="S23" s="39">
        <v>1</v>
      </c>
      <c r="T23" s="27">
        <f t="shared" si="0"/>
        <v>4</v>
      </c>
      <c r="U23" s="40">
        <f t="shared" si="2"/>
        <v>1.04</v>
      </c>
      <c r="V23" s="22" t="s">
        <v>363</v>
      </c>
      <c r="W23" s="22" t="s">
        <v>94</v>
      </c>
      <c r="X23" s="22" t="s">
        <v>95</v>
      </c>
      <c r="Y23" s="72">
        <v>1110</v>
      </c>
      <c r="Z23" s="41"/>
      <c r="AA23" s="1" t="s">
        <v>96</v>
      </c>
      <c r="AB23" s="28" t="s">
        <v>366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37</v>
      </c>
      <c r="G24" s="44">
        <f t="shared" si="4"/>
        <v>77</v>
      </c>
      <c r="H24" s="44">
        <f t="shared" si="4"/>
        <v>0</v>
      </c>
      <c r="I24" s="44">
        <f t="shared" si="4"/>
        <v>1</v>
      </c>
      <c r="J24" s="44">
        <f t="shared" si="4"/>
        <v>15</v>
      </c>
      <c r="K24" s="44">
        <f t="shared" si="4"/>
        <v>23</v>
      </c>
      <c r="L24" s="44">
        <f t="shared" si="4"/>
        <v>15</v>
      </c>
      <c r="M24" s="44">
        <f t="shared" si="4"/>
        <v>40</v>
      </c>
      <c r="N24" s="44">
        <f t="shared" si="4"/>
        <v>55</v>
      </c>
      <c r="O24" s="44">
        <f t="shared" si="4"/>
        <v>21</v>
      </c>
      <c r="P24" s="44">
        <f t="shared" si="4"/>
        <v>25</v>
      </c>
      <c r="Q24" s="44">
        <f t="shared" si="4"/>
        <v>8</v>
      </c>
      <c r="R24" s="44">
        <f t="shared" si="4"/>
        <v>22</v>
      </c>
      <c r="S24" s="44">
        <f t="shared" si="4"/>
        <v>7</v>
      </c>
      <c r="T24" s="44">
        <f t="shared" si="4"/>
        <v>89</v>
      </c>
      <c r="U24" s="45">
        <f>((T24+Q24+N24-R24)+(O24*2))/E24</f>
        <v>0.71666666666666667</v>
      </c>
      <c r="V24" s="46" t="s">
        <v>363</v>
      </c>
      <c r="W24" s="46" t="s">
        <v>94</v>
      </c>
      <c r="X24" s="46" t="s">
        <v>95</v>
      </c>
      <c r="Y24" s="73">
        <v>1110</v>
      </c>
      <c r="Z24" s="47"/>
      <c r="AA24" s="43" t="s">
        <v>96</v>
      </c>
      <c r="AB24" s="75" t="s">
        <v>366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0.48051948051948051</v>
      </c>
      <c r="H25" s="27"/>
      <c r="I25" s="1"/>
      <c r="J25" s="48" t="s">
        <v>42</v>
      </c>
      <c r="K25" s="50">
        <f>J24/K24</f>
        <v>0.65217391304347827</v>
      </c>
      <c r="L25" s="1"/>
      <c r="M25" s="39" t="s">
        <v>43</v>
      </c>
      <c r="N25" s="51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367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359</v>
      </c>
      <c r="C35" s="27" t="s">
        <v>85</v>
      </c>
      <c r="D35" s="38">
        <v>11</v>
      </c>
      <c r="E35" s="27">
        <v>28</v>
      </c>
      <c r="F35" s="27">
        <v>0</v>
      </c>
      <c r="G35" s="27">
        <v>9</v>
      </c>
      <c r="H35" s="27"/>
      <c r="I35" s="27"/>
      <c r="J35" s="27">
        <v>3</v>
      </c>
      <c r="K35" s="27">
        <v>6</v>
      </c>
      <c r="L35" s="27">
        <v>4</v>
      </c>
      <c r="M35" s="27">
        <v>0</v>
      </c>
      <c r="N35" s="27">
        <f>SUM(L35:M35)</f>
        <v>4</v>
      </c>
      <c r="O35" s="27">
        <v>2</v>
      </c>
      <c r="P35" s="39">
        <v>1</v>
      </c>
      <c r="Q35" s="27">
        <v>3</v>
      </c>
      <c r="R35" s="27">
        <v>2</v>
      </c>
      <c r="S35" s="27">
        <v>0</v>
      </c>
      <c r="T35" s="27">
        <f>(H35*3)+((F35-H35)*2)+J35</f>
        <v>3</v>
      </c>
      <c r="U35" s="40">
        <f>IFERROR(((T35+Q35+N35-R35)+(O35*2))/E35,"")</f>
        <v>0.42857142857142855</v>
      </c>
      <c r="V35" s="22" t="s">
        <v>363</v>
      </c>
      <c r="W35" s="22" t="s">
        <v>81</v>
      </c>
      <c r="X35" s="22" t="s">
        <v>82</v>
      </c>
      <c r="Y35" s="72">
        <v>1110</v>
      </c>
      <c r="Z35" s="41"/>
      <c r="AA35" s="1" t="s">
        <v>83</v>
      </c>
      <c r="AB35" s="28" t="s">
        <v>147</v>
      </c>
    </row>
    <row r="36" spans="1:28" x14ac:dyDescent="0.3">
      <c r="A36" s="1" t="s">
        <v>368</v>
      </c>
      <c r="B36" s="1" t="s">
        <v>359</v>
      </c>
      <c r="C36" s="27" t="s">
        <v>87</v>
      </c>
      <c r="D36" s="38">
        <v>22</v>
      </c>
      <c r="E36" s="27">
        <v>24</v>
      </c>
      <c r="F36" s="27">
        <v>4</v>
      </c>
      <c r="G36" s="27">
        <v>10</v>
      </c>
      <c r="H36" s="27"/>
      <c r="I36" s="27"/>
      <c r="J36" s="27">
        <v>1</v>
      </c>
      <c r="K36" s="27">
        <v>2</v>
      </c>
      <c r="L36" s="27">
        <v>1</v>
      </c>
      <c r="M36" s="27">
        <v>1</v>
      </c>
      <c r="N36" s="27">
        <f t="shared" ref="N36:N42" si="5">SUM(L36:M36)</f>
        <v>2</v>
      </c>
      <c r="O36" s="39">
        <v>3</v>
      </c>
      <c r="P36" s="39">
        <v>3</v>
      </c>
      <c r="Q36" s="39">
        <v>1</v>
      </c>
      <c r="R36" s="39">
        <v>3</v>
      </c>
      <c r="S36" s="39">
        <v>0</v>
      </c>
      <c r="T36" s="27">
        <f t="shared" ref="T36:T46" si="6">(H36*3)+((F36-H36)*2)+J36</f>
        <v>9</v>
      </c>
      <c r="U36" s="40">
        <f t="shared" ref="U36:U46" si="7">IFERROR(((T36+Q36+N36-R36)+(O36*2))/E36,"")</f>
        <v>0.625</v>
      </c>
      <c r="V36" s="22" t="s">
        <v>363</v>
      </c>
      <c r="W36" s="22" t="s">
        <v>81</v>
      </c>
      <c r="X36" s="22" t="s">
        <v>82</v>
      </c>
      <c r="Y36" s="72">
        <v>1110</v>
      </c>
      <c r="Z36" s="41"/>
      <c r="AA36" s="1" t="s">
        <v>83</v>
      </c>
      <c r="AB36" s="28" t="s">
        <v>147</v>
      </c>
    </row>
    <row r="37" spans="1:28" x14ac:dyDescent="0.3">
      <c r="A37" s="1" t="s">
        <v>368</v>
      </c>
      <c r="B37" s="1" t="s">
        <v>359</v>
      </c>
      <c r="C37" s="27" t="s">
        <v>100</v>
      </c>
      <c r="D37" s="38">
        <v>14</v>
      </c>
      <c r="E37" s="27">
        <v>24</v>
      </c>
      <c r="F37" s="27">
        <v>3</v>
      </c>
      <c r="G37" s="27">
        <v>6</v>
      </c>
      <c r="H37" s="27"/>
      <c r="I37" s="27"/>
      <c r="J37" s="27">
        <v>1</v>
      </c>
      <c r="K37" s="27">
        <v>2</v>
      </c>
      <c r="L37" s="27">
        <v>5</v>
      </c>
      <c r="M37" s="27">
        <v>4</v>
      </c>
      <c r="N37" s="27">
        <f t="shared" si="5"/>
        <v>9</v>
      </c>
      <c r="O37" s="39">
        <v>2</v>
      </c>
      <c r="P37" s="39">
        <v>4</v>
      </c>
      <c r="Q37" s="39">
        <v>0</v>
      </c>
      <c r="R37" s="39">
        <v>3</v>
      </c>
      <c r="S37" s="39">
        <v>0</v>
      </c>
      <c r="T37" s="27">
        <f t="shared" si="6"/>
        <v>7</v>
      </c>
      <c r="U37" s="40">
        <f t="shared" si="7"/>
        <v>0.70833333333333337</v>
      </c>
      <c r="V37" s="22" t="s">
        <v>363</v>
      </c>
      <c r="W37" s="22" t="s">
        <v>81</v>
      </c>
      <c r="X37" s="22" t="s">
        <v>82</v>
      </c>
      <c r="Y37" s="72">
        <v>1110</v>
      </c>
      <c r="Z37" s="41"/>
      <c r="AA37" s="1" t="s">
        <v>83</v>
      </c>
      <c r="AB37" s="28" t="s">
        <v>147</v>
      </c>
    </row>
    <row r="38" spans="1:28" x14ac:dyDescent="0.3">
      <c r="A38" s="1" t="s">
        <v>368</v>
      </c>
      <c r="B38" s="1" t="s">
        <v>359</v>
      </c>
      <c r="C38" s="27" t="s">
        <v>89</v>
      </c>
      <c r="D38" s="38">
        <v>32</v>
      </c>
      <c r="E38" s="27">
        <v>17</v>
      </c>
      <c r="F38" s="27">
        <v>2</v>
      </c>
      <c r="G38" s="27">
        <v>5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5"/>
        <v>0</v>
      </c>
      <c r="O38" s="39">
        <v>0</v>
      </c>
      <c r="P38" s="39">
        <v>2</v>
      </c>
      <c r="Q38" s="39">
        <v>0</v>
      </c>
      <c r="R38" s="39">
        <v>2</v>
      </c>
      <c r="S38" s="39">
        <v>0</v>
      </c>
      <c r="T38" s="27">
        <f t="shared" si="6"/>
        <v>4</v>
      </c>
      <c r="U38" s="40">
        <f t="shared" si="7"/>
        <v>0.11764705882352941</v>
      </c>
      <c r="V38" s="22" t="s">
        <v>363</v>
      </c>
      <c r="W38" s="22" t="s">
        <v>81</v>
      </c>
      <c r="X38" s="22" t="s">
        <v>82</v>
      </c>
      <c r="Y38" s="72">
        <v>1110</v>
      </c>
      <c r="Z38" s="41"/>
      <c r="AA38" s="1" t="s">
        <v>83</v>
      </c>
      <c r="AB38" s="28" t="s">
        <v>147</v>
      </c>
    </row>
    <row r="39" spans="1:28" x14ac:dyDescent="0.3">
      <c r="A39" s="1" t="s">
        <v>368</v>
      </c>
      <c r="B39" s="1" t="s">
        <v>359</v>
      </c>
      <c r="C39" s="27" t="s">
        <v>90</v>
      </c>
      <c r="D39" s="38">
        <v>42</v>
      </c>
      <c r="E39" s="27">
        <v>19</v>
      </c>
      <c r="F39" s="27">
        <v>3</v>
      </c>
      <c r="G39" s="27">
        <v>10</v>
      </c>
      <c r="H39" s="27"/>
      <c r="I39" s="27"/>
      <c r="J39" s="27">
        <v>1</v>
      </c>
      <c r="K39" s="27">
        <v>3</v>
      </c>
      <c r="L39" s="27">
        <v>0</v>
      </c>
      <c r="M39" s="27">
        <v>3</v>
      </c>
      <c r="N39" s="27">
        <f t="shared" si="5"/>
        <v>3</v>
      </c>
      <c r="O39" s="39">
        <v>1</v>
      </c>
      <c r="P39" s="39">
        <v>1</v>
      </c>
      <c r="Q39" s="39">
        <v>1</v>
      </c>
      <c r="R39" s="39">
        <v>3</v>
      </c>
      <c r="S39" s="39">
        <v>0</v>
      </c>
      <c r="T39" s="27">
        <f t="shared" si="6"/>
        <v>7</v>
      </c>
      <c r="U39" s="40">
        <f t="shared" si="7"/>
        <v>0.52631578947368418</v>
      </c>
      <c r="V39" s="22" t="s">
        <v>363</v>
      </c>
      <c r="W39" s="22" t="s">
        <v>81</v>
      </c>
      <c r="X39" s="22" t="s">
        <v>82</v>
      </c>
      <c r="Y39" s="72">
        <v>1110</v>
      </c>
      <c r="Z39" s="41"/>
      <c r="AA39" s="1" t="s">
        <v>83</v>
      </c>
      <c r="AB39" s="28" t="s">
        <v>147</v>
      </c>
    </row>
    <row r="40" spans="1:28" x14ac:dyDescent="0.3">
      <c r="A40" s="1" t="s">
        <v>368</v>
      </c>
      <c r="B40" s="1" t="s">
        <v>359</v>
      </c>
      <c r="C40" s="27" t="s">
        <v>91</v>
      </c>
      <c r="D40" s="38">
        <v>15</v>
      </c>
      <c r="E40" s="27">
        <v>25</v>
      </c>
      <c r="F40" s="27">
        <v>6</v>
      </c>
      <c r="G40" s="27">
        <v>15</v>
      </c>
      <c r="H40" s="27"/>
      <c r="I40" s="27"/>
      <c r="J40" s="27">
        <v>0</v>
      </c>
      <c r="K40" s="27">
        <v>0</v>
      </c>
      <c r="L40" s="27">
        <v>5</v>
      </c>
      <c r="M40" s="27">
        <v>2</v>
      </c>
      <c r="N40" s="27">
        <f t="shared" si="5"/>
        <v>7</v>
      </c>
      <c r="O40" s="39">
        <v>1</v>
      </c>
      <c r="P40" s="39">
        <v>1</v>
      </c>
      <c r="Q40" s="39">
        <v>2</v>
      </c>
      <c r="R40" s="39">
        <v>3</v>
      </c>
      <c r="S40" s="39">
        <v>0</v>
      </c>
      <c r="T40" s="27">
        <f t="shared" si="6"/>
        <v>12</v>
      </c>
      <c r="U40" s="40">
        <f t="shared" si="7"/>
        <v>0.8</v>
      </c>
      <c r="V40" s="22" t="s">
        <v>363</v>
      </c>
      <c r="W40" s="22" t="s">
        <v>81</v>
      </c>
      <c r="X40" s="22" t="s">
        <v>82</v>
      </c>
      <c r="Y40" s="72">
        <v>1110</v>
      </c>
      <c r="Z40" s="41"/>
      <c r="AA40" s="1" t="s">
        <v>83</v>
      </c>
      <c r="AB40" s="28" t="s">
        <v>147</v>
      </c>
    </row>
    <row r="41" spans="1:28" x14ac:dyDescent="0.3">
      <c r="A41" s="1" t="s">
        <v>368</v>
      </c>
      <c r="B41" s="1" t="s">
        <v>359</v>
      </c>
      <c r="C41" s="27" t="s">
        <v>360</v>
      </c>
      <c r="D41" s="38">
        <v>54</v>
      </c>
      <c r="E41" s="27" t="s">
        <v>490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 t="str">
        <f t="shared" si="7"/>
        <v/>
      </c>
      <c r="V41" s="22" t="s">
        <v>363</v>
      </c>
      <c r="W41" s="22" t="s">
        <v>81</v>
      </c>
      <c r="X41" s="22" t="s">
        <v>82</v>
      </c>
      <c r="Y41" s="72">
        <v>1110</v>
      </c>
      <c r="Z41" s="41"/>
      <c r="AA41" s="1" t="s">
        <v>83</v>
      </c>
      <c r="AB41" s="28" t="s">
        <v>147</v>
      </c>
    </row>
    <row r="42" spans="1:28" x14ac:dyDescent="0.3">
      <c r="A42" s="1" t="s">
        <v>368</v>
      </c>
      <c r="B42" s="1" t="s">
        <v>359</v>
      </c>
      <c r="C42" s="27" t="s">
        <v>92</v>
      </c>
      <c r="D42" s="38">
        <v>10</v>
      </c>
      <c r="E42" s="27">
        <v>9</v>
      </c>
      <c r="F42" s="27">
        <v>1</v>
      </c>
      <c r="G42" s="27">
        <v>6</v>
      </c>
      <c r="H42" s="27"/>
      <c r="I42" s="27"/>
      <c r="J42" s="27">
        <v>2</v>
      </c>
      <c r="K42" s="27">
        <v>2</v>
      </c>
      <c r="L42" s="27">
        <v>3</v>
      </c>
      <c r="M42" s="27">
        <v>2</v>
      </c>
      <c r="N42" s="27">
        <f t="shared" si="5"/>
        <v>5</v>
      </c>
      <c r="O42" s="39">
        <v>2</v>
      </c>
      <c r="P42" s="39">
        <v>2</v>
      </c>
      <c r="Q42" s="39">
        <v>0</v>
      </c>
      <c r="R42" s="39">
        <v>2</v>
      </c>
      <c r="S42" s="39">
        <v>0</v>
      </c>
      <c r="T42" s="27">
        <f t="shared" si="6"/>
        <v>4</v>
      </c>
      <c r="U42" s="40">
        <f t="shared" si="7"/>
        <v>1.2222222222222223</v>
      </c>
      <c r="V42" s="22" t="s">
        <v>363</v>
      </c>
      <c r="W42" s="22" t="s">
        <v>81</v>
      </c>
      <c r="X42" s="22" t="s">
        <v>82</v>
      </c>
      <c r="Y42" s="72">
        <v>1110</v>
      </c>
      <c r="Z42" s="41"/>
      <c r="AA42" s="1" t="s">
        <v>83</v>
      </c>
      <c r="AB42" s="28" t="s">
        <v>147</v>
      </c>
    </row>
    <row r="43" spans="1:28" x14ac:dyDescent="0.3">
      <c r="A43" s="1" t="s">
        <v>368</v>
      </c>
      <c r="B43" s="1" t="s">
        <v>359</v>
      </c>
      <c r="C43" s="27" t="s">
        <v>101</v>
      </c>
      <c r="D43" s="38">
        <v>33</v>
      </c>
      <c r="E43" s="27">
        <v>21</v>
      </c>
      <c r="F43" s="27">
        <v>3</v>
      </c>
      <c r="G43" s="27">
        <v>9</v>
      </c>
      <c r="H43" s="27"/>
      <c r="I43" s="27"/>
      <c r="J43" s="27">
        <v>5</v>
      </c>
      <c r="K43" s="27">
        <v>6</v>
      </c>
      <c r="L43" s="27">
        <v>4</v>
      </c>
      <c r="M43" s="27">
        <v>6</v>
      </c>
      <c r="N43" s="27">
        <f>SUM(L43:M43)</f>
        <v>10</v>
      </c>
      <c r="O43" s="39">
        <v>0</v>
      </c>
      <c r="P43" s="39">
        <v>0</v>
      </c>
      <c r="Q43" s="39">
        <v>0</v>
      </c>
      <c r="R43" s="39">
        <v>1</v>
      </c>
      <c r="S43" s="39">
        <v>1</v>
      </c>
      <c r="T43" s="27">
        <f t="shared" si="6"/>
        <v>11</v>
      </c>
      <c r="U43" s="40">
        <f t="shared" si="7"/>
        <v>0.95238095238095233</v>
      </c>
      <c r="V43" s="22" t="s">
        <v>363</v>
      </c>
      <c r="W43" s="22" t="s">
        <v>81</v>
      </c>
      <c r="X43" s="22" t="s">
        <v>82</v>
      </c>
      <c r="Y43" s="72">
        <v>1110</v>
      </c>
      <c r="Z43" s="41"/>
      <c r="AA43" s="1" t="s">
        <v>83</v>
      </c>
      <c r="AB43" s="28" t="s">
        <v>147</v>
      </c>
    </row>
    <row r="44" spans="1:28" x14ac:dyDescent="0.3">
      <c r="A44" s="1" t="s">
        <v>368</v>
      </c>
      <c r="B44" s="1" t="s">
        <v>359</v>
      </c>
      <c r="C44" s="27" t="s">
        <v>125</v>
      </c>
      <c r="D44" s="38">
        <v>24</v>
      </c>
      <c r="E44" s="27">
        <v>28</v>
      </c>
      <c r="F44" s="27">
        <v>4</v>
      </c>
      <c r="G44" s="27">
        <v>9</v>
      </c>
      <c r="H44" s="27"/>
      <c r="I44" s="27"/>
      <c r="J44" s="27">
        <v>0</v>
      </c>
      <c r="K44" s="27">
        <v>4</v>
      </c>
      <c r="L44" s="27">
        <v>3</v>
      </c>
      <c r="M44" s="27">
        <v>4</v>
      </c>
      <c r="N44" s="27">
        <f>SUM(L44:M44)</f>
        <v>7</v>
      </c>
      <c r="O44" s="39">
        <v>0</v>
      </c>
      <c r="P44" s="39">
        <v>2</v>
      </c>
      <c r="Q44" s="39">
        <v>1</v>
      </c>
      <c r="R44" s="39">
        <v>0</v>
      </c>
      <c r="S44" s="39">
        <v>1</v>
      </c>
      <c r="T44" s="27">
        <f t="shared" si="6"/>
        <v>8</v>
      </c>
      <c r="U44" s="40">
        <f t="shared" si="7"/>
        <v>0.5714285714285714</v>
      </c>
      <c r="V44" s="22" t="s">
        <v>363</v>
      </c>
      <c r="W44" s="22" t="s">
        <v>81</v>
      </c>
      <c r="X44" s="22" t="s">
        <v>82</v>
      </c>
      <c r="Y44" s="72">
        <v>1110</v>
      </c>
      <c r="Z44" s="41"/>
      <c r="AA44" s="1" t="s">
        <v>83</v>
      </c>
      <c r="AB44" s="28" t="s">
        <v>147</v>
      </c>
    </row>
    <row r="45" spans="1:28" x14ac:dyDescent="0.3">
      <c r="A45" s="1" t="s">
        <v>368</v>
      </c>
      <c r="B45" s="1" t="s">
        <v>359</v>
      </c>
      <c r="C45" s="27" t="s">
        <v>93</v>
      </c>
      <c r="D45" s="38">
        <v>35</v>
      </c>
      <c r="E45" s="27">
        <v>20</v>
      </c>
      <c r="F45" s="27">
        <v>1</v>
      </c>
      <c r="G45" s="27">
        <v>5</v>
      </c>
      <c r="H45" s="27"/>
      <c r="I45" s="27"/>
      <c r="J45" s="27">
        <v>0</v>
      </c>
      <c r="K45" s="27">
        <v>0</v>
      </c>
      <c r="L45" s="27">
        <v>2</v>
      </c>
      <c r="M45" s="27">
        <v>2</v>
      </c>
      <c r="N45" s="27">
        <f>SUM(L45:M45)</f>
        <v>4</v>
      </c>
      <c r="O45" s="39">
        <v>1</v>
      </c>
      <c r="P45" s="39">
        <v>1</v>
      </c>
      <c r="Q45" s="39">
        <v>0</v>
      </c>
      <c r="R45" s="39">
        <v>0</v>
      </c>
      <c r="S45" s="39">
        <v>0</v>
      </c>
      <c r="T45" s="27">
        <f t="shared" si="6"/>
        <v>2</v>
      </c>
      <c r="U45" s="40">
        <f t="shared" si="7"/>
        <v>0.4</v>
      </c>
      <c r="V45" s="22" t="s">
        <v>363</v>
      </c>
      <c r="W45" s="22" t="s">
        <v>81</v>
      </c>
      <c r="X45" s="22" t="s">
        <v>82</v>
      </c>
      <c r="Y45" s="72">
        <v>1110</v>
      </c>
      <c r="Z45" s="41"/>
      <c r="AA45" s="1" t="s">
        <v>83</v>
      </c>
      <c r="AB45" s="28" t="s">
        <v>147</v>
      </c>
    </row>
    <row r="46" spans="1:28" x14ac:dyDescent="0.3">
      <c r="A46" s="1" t="s">
        <v>368</v>
      </c>
      <c r="B46" s="1" t="s">
        <v>359</v>
      </c>
      <c r="C46" s="27" t="s">
        <v>102</v>
      </c>
      <c r="D46" s="38">
        <v>40</v>
      </c>
      <c r="E46" s="27">
        <v>25</v>
      </c>
      <c r="F46" s="27">
        <v>1</v>
      </c>
      <c r="G46" s="27">
        <v>8</v>
      </c>
      <c r="H46" s="27"/>
      <c r="I46" s="27"/>
      <c r="J46" s="27">
        <v>3</v>
      </c>
      <c r="K46" s="27">
        <v>4</v>
      </c>
      <c r="L46" s="27">
        <v>1</v>
      </c>
      <c r="M46" s="27">
        <v>3</v>
      </c>
      <c r="N46" s="27">
        <f>SUM(L46:M46)</f>
        <v>4</v>
      </c>
      <c r="O46" s="39">
        <v>0</v>
      </c>
      <c r="P46" s="39">
        <v>4</v>
      </c>
      <c r="Q46" s="39">
        <v>2</v>
      </c>
      <c r="R46" s="39">
        <v>0</v>
      </c>
      <c r="S46" s="39">
        <v>1</v>
      </c>
      <c r="T46" s="27">
        <f t="shared" si="6"/>
        <v>5</v>
      </c>
      <c r="U46" s="40">
        <f t="shared" si="7"/>
        <v>0.44</v>
      </c>
      <c r="V46" s="22" t="s">
        <v>363</v>
      </c>
      <c r="W46" s="22" t="s">
        <v>81</v>
      </c>
      <c r="X46" s="22" t="s">
        <v>82</v>
      </c>
      <c r="Y46" s="72">
        <v>1110</v>
      </c>
      <c r="Z46" s="41"/>
      <c r="AA46" s="1" t="s">
        <v>83</v>
      </c>
      <c r="AB46" s="28" t="s">
        <v>147</v>
      </c>
    </row>
    <row r="47" spans="1:28" x14ac:dyDescent="0.3">
      <c r="A47" s="43" t="s">
        <v>368</v>
      </c>
      <c r="B47" s="43" t="s">
        <v>359</v>
      </c>
      <c r="C47" s="44" t="s">
        <v>40</v>
      </c>
      <c r="D47" s="43"/>
      <c r="E47" s="44">
        <f t="shared" ref="E47:T47" si="8">SUM(E35:E46)</f>
        <v>240</v>
      </c>
      <c r="F47" s="44">
        <f t="shared" si="8"/>
        <v>28</v>
      </c>
      <c r="G47" s="44">
        <f t="shared" si="8"/>
        <v>92</v>
      </c>
      <c r="H47" s="44">
        <f t="shared" si="8"/>
        <v>0</v>
      </c>
      <c r="I47" s="44">
        <f t="shared" si="8"/>
        <v>0</v>
      </c>
      <c r="J47" s="44">
        <f t="shared" si="8"/>
        <v>16</v>
      </c>
      <c r="K47" s="44">
        <f t="shared" si="8"/>
        <v>29</v>
      </c>
      <c r="L47" s="44">
        <f t="shared" si="8"/>
        <v>28</v>
      </c>
      <c r="M47" s="44">
        <f t="shared" si="8"/>
        <v>27</v>
      </c>
      <c r="N47" s="44">
        <f t="shared" si="8"/>
        <v>55</v>
      </c>
      <c r="O47" s="44">
        <f t="shared" si="8"/>
        <v>12</v>
      </c>
      <c r="P47" s="44">
        <f t="shared" si="8"/>
        <v>21</v>
      </c>
      <c r="Q47" s="44">
        <f t="shared" si="8"/>
        <v>10</v>
      </c>
      <c r="R47" s="44">
        <f t="shared" si="8"/>
        <v>19</v>
      </c>
      <c r="S47" s="44">
        <f t="shared" si="8"/>
        <v>3</v>
      </c>
      <c r="T47" s="44">
        <f t="shared" si="8"/>
        <v>72</v>
      </c>
      <c r="U47" s="45">
        <f>((T47+Q47+N47-R47)+(O47*2))/E47</f>
        <v>0.59166666666666667</v>
      </c>
      <c r="V47" s="46" t="s">
        <v>363</v>
      </c>
      <c r="W47" s="46" t="s">
        <v>81</v>
      </c>
      <c r="X47" s="46" t="s">
        <v>82</v>
      </c>
      <c r="Y47" s="73">
        <v>1110</v>
      </c>
      <c r="Z47" s="47"/>
      <c r="AA47" s="43" t="s">
        <v>83</v>
      </c>
      <c r="AB47" s="87" t="s">
        <v>147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0.30434782608695654</v>
      </c>
      <c r="H48" s="27"/>
      <c r="I48" s="1"/>
      <c r="J48" s="48" t="s">
        <v>42</v>
      </c>
      <c r="K48" s="50">
        <f>J47/K47</f>
        <v>0.55172413793103448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79"/>
    </row>
    <row r="51" spans="1:28" x14ac:dyDescent="0.3">
      <c r="AB51" s="79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10AF-825D-4D5D-8D78-D5105AC0D65F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29569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155</v>
      </c>
      <c r="D4" s="7" t="s">
        <v>5</v>
      </c>
      <c r="E4" s="8"/>
      <c r="F4" s="5"/>
      <c r="G4" s="1"/>
      <c r="J4" s="15" t="s">
        <v>233</v>
      </c>
      <c r="K4" s="16" t="s">
        <v>45</v>
      </c>
      <c r="L4" s="17"/>
      <c r="M4" s="18"/>
      <c r="N4" s="19">
        <v>25</v>
      </c>
      <c r="O4" s="19">
        <v>20</v>
      </c>
      <c r="P4" s="19">
        <v>20</v>
      </c>
      <c r="Q4" s="19">
        <v>15</v>
      </c>
      <c r="R4" s="20"/>
      <c r="S4" s="21">
        <f>SUM(N4:R4)</f>
        <v>80</v>
      </c>
      <c r="T4" s="22">
        <v>369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234</v>
      </c>
      <c r="K5" s="16" t="s">
        <v>66</v>
      </c>
      <c r="L5" s="17"/>
      <c r="M5" s="18"/>
      <c r="N5" s="19">
        <v>22</v>
      </c>
      <c r="O5" s="19">
        <v>14</v>
      </c>
      <c r="P5" s="19">
        <v>21</v>
      </c>
      <c r="Q5" s="19">
        <v>20</v>
      </c>
      <c r="R5" s="20"/>
      <c r="S5" s="21">
        <f>SUM(N5:R5)</f>
        <v>77</v>
      </c>
      <c r="T5" s="22">
        <v>369</v>
      </c>
      <c r="U5" s="1"/>
      <c r="V5" s="1"/>
      <c r="W5" s="1"/>
    </row>
    <row r="6" spans="1:28" x14ac:dyDescent="0.3">
      <c r="C6" s="23">
        <v>915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369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4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34</v>
      </c>
      <c r="E13" s="90"/>
      <c r="F13" s="27">
        <v>4</v>
      </c>
      <c r="G13" s="90"/>
      <c r="H13" s="27"/>
      <c r="I13" s="27"/>
      <c r="J13" s="27">
        <v>0</v>
      </c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f>(H13*3)+((F13-H13)*2)+J13</f>
        <v>8</v>
      </c>
      <c r="U13" s="40" t="str">
        <f>IFERROR(((T13+Q13+N13-R13)+(O13*2))/E13,"")</f>
        <v/>
      </c>
      <c r="V13" s="22">
        <v>369</v>
      </c>
      <c r="W13" s="22" t="s">
        <v>94</v>
      </c>
      <c r="X13" s="22" t="s">
        <v>95</v>
      </c>
      <c r="Y13" s="72">
        <v>915</v>
      </c>
      <c r="Z13" s="41"/>
      <c r="AA13" s="1" t="s">
        <v>96</v>
      </c>
      <c r="AB13" s="28" t="s">
        <v>235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90"/>
      <c r="F14" s="27">
        <v>6</v>
      </c>
      <c r="G14" s="90"/>
      <c r="H14" s="27"/>
      <c r="I14" s="27"/>
      <c r="J14" s="27">
        <v>1</v>
      </c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f t="shared" ref="T14:T19" si="1">(H14*3)+((F14-H14)*2)+J14</f>
        <v>13</v>
      </c>
      <c r="U14" s="40" t="str">
        <f t="shared" ref="U14:U24" si="2">IFERROR(((T14+Q14+N14-R14)+(O14*2))/E14,"")</f>
        <v/>
      </c>
      <c r="V14" s="22">
        <v>369</v>
      </c>
      <c r="W14" s="22" t="s">
        <v>94</v>
      </c>
      <c r="X14" s="22" t="s">
        <v>95</v>
      </c>
      <c r="Y14" s="72">
        <v>915</v>
      </c>
      <c r="Z14" s="41"/>
      <c r="AA14" s="1" t="s">
        <v>96</v>
      </c>
      <c r="AB14" s="28" t="s">
        <v>235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32</v>
      </c>
      <c r="E15" s="90" t="s">
        <v>410</v>
      </c>
      <c r="F15" s="27"/>
      <c r="G15" s="90"/>
      <c r="H15" s="27"/>
      <c r="I15" s="27"/>
      <c r="J15" s="27"/>
      <c r="K15" s="90"/>
      <c r="L15" s="90"/>
      <c r="M15" s="90"/>
      <c r="N15" s="27"/>
      <c r="O15" s="91"/>
      <c r="P15" s="91"/>
      <c r="Q15" s="91"/>
      <c r="R15" s="91"/>
      <c r="S15" s="91"/>
      <c r="T15" s="39"/>
      <c r="U15" s="40" t="str">
        <f t="shared" si="2"/>
        <v/>
      </c>
      <c r="V15" s="22">
        <v>369</v>
      </c>
      <c r="W15" s="22" t="s">
        <v>94</v>
      </c>
      <c r="X15" s="22" t="s">
        <v>95</v>
      </c>
      <c r="Y15" s="72">
        <v>915</v>
      </c>
      <c r="Z15" s="41"/>
      <c r="AA15" s="1" t="s">
        <v>96</v>
      </c>
      <c r="AB15" s="28" t="s">
        <v>235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14</v>
      </c>
      <c r="E16" s="90"/>
      <c r="F16" s="27">
        <v>4</v>
      </c>
      <c r="G16" s="90"/>
      <c r="H16" s="27"/>
      <c r="I16" s="27"/>
      <c r="J16" s="27">
        <v>0</v>
      </c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f t="shared" si="1"/>
        <v>8</v>
      </c>
      <c r="U16" s="40" t="str">
        <f t="shared" si="2"/>
        <v/>
      </c>
      <c r="V16" s="22">
        <v>369</v>
      </c>
      <c r="W16" s="22" t="s">
        <v>94</v>
      </c>
      <c r="X16" s="22" t="s">
        <v>95</v>
      </c>
      <c r="Y16" s="72">
        <v>915</v>
      </c>
      <c r="Z16" s="41"/>
      <c r="AA16" s="1" t="s">
        <v>96</v>
      </c>
      <c r="AB16" s="28" t="s">
        <v>235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30</v>
      </c>
      <c r="E17" s="90"/>
      <c r="F17" s="27">
        <v>3</v>
      </c>
      <c r="G17" s="90"/>
      <c r="H17" s="27"/>
      <c r="I17" s="27"/>
      <c r="J17" s="27">
        <v>0</v>
      </c>
      <c r="K17" s="90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f t="shared" si="1"/>
        <v>6</v>
      </c>
      <c r="U17" s="40" t="str">
        <f t="shared" si="2"/>
        <v/>
      </c>
      <c r="V17" s="22">
        <v>369</v>
      </c>
      <c r="W17" s="22" t="s">
        <v>94</v>
      </c>
      <c r="X17" s="22" t="s">
        <v>95</v>
      </c>
      <c r="Y17" s="72">
        <v>915</v>
      </c>
      <c r="Z17" s="41"/>
      <c r="AA17" s="1" t="s">
        <v>96</v>
      </c>
      <c r="AB17" s="28" t="s">
        <v>235</v>
      </c>
    </row>
    <row r="18" spans="1:28" x14ac:dyDescent="0.3">
      <c r="A18" s="1" t="s">
        <v>65</v>
      </c>
      <c r="B18" s="1" t="s">
        <v>46</v>
      </c>
      <c r="C18" s="27" t="s">
        <v>52</v>
      </c>
      <c r="D18" s="38">
        <v>44</v>
      </c>
      <c r="E18" s="90"/>
      <c r="F18" s="27">
        <v>0</v>
      </c>
      <c r="G18" s="90"/>
      <c r="H18" s="27"/>
      <c r="I18" s="27"/>
      <c r="J18" s="27">
        <v>1</v>
      </c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f t="shared" si="1"/>
        <v>1</v>
      </c>
      <c r="U18" s="40" t="str">
        <f t="shared" si="2"/>
        <v/>
      </c>
      <c r="V18" s="22">
        <v>369</v>
      </c>
      <c r="W18" s="22" t="s">
        <v>94</v>
      </c>
      <c r="X18" s="22" t="s">
        <v>95</v>
      </c>
      <c r="Y18" s="72">
        <v>915</v>
      </c>
      <c r="Z18" s="41"/>
      <c r="AA18" s="1" t="s">
        <v>96</v>
      </c>
      <c r="AB18" s="28" t="s">
        <v>235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50</v>
      </c>
      <c r="E19" s="90"/>
      <c r="F19" s="27">
        <v>2</v>
      </c>
      <c r="G19" s="90"/>
      <c r="H19" s="27"/>
      <c r="I19" s="27"/>
      <c r="J19" s="27">
        <v>0</v>
      </c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f t="shared" si="1"/>
        <v>4</v>
      </c>
      <c r="U19" s="40" t="str">
        <f t="shared" si="2"/>
        <v/>
      </c>
      <c r="V19" s="22">
        <v>369</v>
      </c>
      <c r="W19" s="22" t="s">
        <v>94</v>
      </c>
      <c r="X19" s="22" t="s">
        <v>95</v>
      </c>
      <c r="Y19" s="72">
        <v>915</v>
      </c>
      <c r="Z19" s="41"/>
      <c r="AA19" s="1" t="s">
        <v>96</v>
      </c>
      <c r="AB19" s="28" t="s">
        <v>235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20</v>
      </c>
      <c r="E20" s="90" t="s">
        <v>410</v>
      </c>
      <c r="F20" s="27"/>
      <c r="G20" s="90"/>
      <c r="H20" s="27"/>
      <c r="I20" s="27"/>
      <c r="J20" s="27"/>
      <c r="K20" s="90"/>
      <c r="L20" s="90"/>
      <c r="M20" s="90"/>
      <c r="N20" s="27"/>
      <c r="O20" s="91"/>
      <c r="P20" s="91"/>
      <c r="Q20" s="91"/>
      <c r="R20" s="91"/>
      <c r="S20" s="91"/>
      <c r="T20" s="39"/>
      <c r="U20" s="40" t="str">
        <f t="shared" si="2"/>
        <v/>
      </c>
      <c r="V20" s="22">
        <v>369</v>
      </c>
      <c r="W20" s="22" t="s">
        <v>94</v>
      </c>
      <c r="X20" s="22" t="s">
        <v>95</v>
      </c>
      <c r="Y20" s="72">
        <v>915</v>
      </c>
      <c r="Z20" s="41"/>
      <c r="AA20" s="1" t="s">
        <v>96</v>
      </c>
      <c r="AB20" s="28" t="s">
        <v>235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24</v>
      </c>
      <c r="E21" s="90"/>
      <c r="F21" s="27">
        <v>2</v>
      </c>
      <c r="G21" s="90"/>
      <c r="H21" s="27"/>
      <c r="I21" s="27"/>
      <c r="J21" s="27">
        <v>2</v>
      </c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f>(H21*3)+((F21-H21)*2)+J21</f>
        <v>6</v>
      </c>
      <c r="U21" s="40" t="str">
        <f t="shared" si="2"/>
        <v/>
      </c>
      <c r="V21" s="22">
        <v>369</v>
      </c>
      <c r="W21" s="22" t="s">
        <v>94</v>
      </c>
      <c r="X21" s="22" t="s">
        <v>95</v>
      </c>
      <c r="Y21" s="72">
        <v>915</v>
      </c>
      <c r="Z21" s="41"/>
      <c r="AA21" s="1" t="s">
        <v>96</v>
      </c>
      <c r="AB21" s="28" t="s">
        <v>235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40</v>
      </c>
      <c r="E22" s="90"/>
      <c r="F22" s="27">
        <v>10</v>
      </c>
      <c r="G22" s="90"/>
      <c r="H22" s="27"/>
      <c r="I22" s="27"/>
      <c r="J22" s="27">
        <v>8</v>
      </c>
      <c r="K22" s="90"/>
      <c r="L22" s="90"/>
      <c r="M22" s="27">
        <v>20</v>
      </c>
      <c r="N22" s="27">
        <f>SUM(L22:M22)</f>
        <v>20</v>
      </c>
      <c r="O22" s="91"/>
      <c r="P22" s="91"/>
      <c r="Q22" s="91"/>
      <c r="R22" s="91"/>
      <c r="S22" s="91"/>
      <c r="T22" s="39">
        <f>(H22*3)+((F22-H22)*2)+J22</f>
        <v>28</v>
      </c>
      <c r="U22" s="40" t="str">
        <f t="shared" si="2"/>
        <v/>
      </c>
      <c r="V22" s="22">
        <v>369</v>
      </c>
      <c r="W22" s="22" t="s">
        <v>94</v>
      </c>
      <c r="X22" s="22" t="s">
        <v>95</v>
      </c>
      <c r="Y22" s="72">
        <v>915</v>
      </c>
      <c r="Z22" s="41"/>
      <c r="AA22" s="1" t="s">
        <v>96</v>
      </c>
      <c r="AB22" s="28" t="s">
        <v>235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22</v>
      </c>
      <c r="E23" s="90"/>
      <c r="F23" s="27">
        <v>1</v>
      </c>
      <c r="G23" s="90"/>
      <c r="H23" s="27"/>
      <c r="I23" s="27"/>
      <c r="J23" s="27">
        <v>2</v>
      </c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f>(H23*3)+((F23-H23)*2)+J23</f>
        <v>4</v>
      </c>
      <c r="U23" s="40" t="str">
        <f t="shared" si="2"/>
        <v/>
      </c>
      <c r="V23" s="22">
        <v>369</v>
      </c>
      <c r="W23" s="22" t="s">
        <v>94</v>
      </c>
      <c r="X23" s="22" t="s">
        <v>95</v>
      </c>
      <c r="Y23" s="72">
        <v>915</v>
      </c>
      <c r="Z23" s="41"/>
      <c r="AA23" s="1" t="s">
        <v>96</v>
      </c>
      <c r="AB23" s="28" t="s">
        <v>235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42</v>
      </c>
      <c r="E24" s="90"/>
      <c r="F24" s="27">
        <v>1</v>
      </c>
      <c r="G24" s="90"/>
      <c r="H24" s="27"/>
      <c r="I24" s="27"/>
      <c r="J24" s="27">
        <v>0</v>
      </c>
      <c r="K24" s="90"/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f>(H24*3)+((F24-H24)*2)+J24</f>
        <v>2</v>
      </c>
      <c r="U24" s="40" t="str">
        <f t="shared" si="2"/>
        <v/>
      </c>
      <c r="V24" s="22">
        <v>369</v>
      </c>
      <c r="W24" s="22" t="s">
        <v>94</v>
      </c>
      <c r="X24" s="22" t="s">
        <v>95</v>
      </c>
      <c r="Y24" s="72">
        <v>915</v>
      </c>
      <c r="Z24" s="41"/>
      <c r="AA24" s="1" t="s">
        <v>96</v>
      </c>
      <c r="AB24" s="28" t="s">
        <v>235</v>
      </c>
    </row>
    <row r="25" spans="1:28" x14ac:dyDescent="0.3">
      <c r="A25" s="1" t="s">
        <v>65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55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369</v>
      </c>
      <c r="W25" s="22" t="s">
        <v>94</v>
      </c>
      <c r="X25" s="22" t="s">
        <v>95</v>
      </c>
      <c r="Y25" s="72">
        <v>915</v>
      </c>
      <c r="Z25" s="41"/>
      <c r="AA25" s="1" t="s">
        <v>96</v>
      </c>
      <c r="AB25" s="28" t="s">
        <v>235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33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14</v>
      </c>
      <c r="K26" s="44">
        <f t="shared" si="4"/>
        <v>0</v>
      </c>
      <c r="L26" s="44">
        <f t="shared" si="4"/>
        <v>0</v>
      </c>
      <c r="M26" s="44">
        <f t="shared" si="4"/>
        <v>20</v>
      </c>
      <c r="N26" s="44">
        <f t="shared" si="4"/>
        <v>20</v>
      </c>
      <c r="O26" s="44">
        <f t="shared" si="4"/>
        <v>0</v>
      </c>
      <c r="P26" s="44">
        <f t="shared" si="4"/>
        <v>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80</v>
      </c>
      <c r="U26" s="45">
        <f>((T26+Q26+N26-R26)+(O26*2))/E26</f>
        <v>0.41666666666666669</v>
      </c>
      <c r="V26" s="46">
        <v>369</v>
      </c>
      <c r="W26" s="46" t="s">
        <v>94</v>
      </c>
      <c r="X26" s="46" t="s">
        <v>95</v>
      </c>
      <c r="Y26" s="73">
        <v>915</v>
      </c>
      <c r="Z26" s="47"/>
      <c r="AA26" s="43" t="s">
        <v>96</v>
      </c>
      <c r="AB26" s="75" t="s">
        <v>235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320</v>
      </c>
      <c r="D35" s="38">
        <v>12</v>
      </c>
      <c r="E35" s="90"/>
      <c r="F35" s="27">
        <v>8</v>
      </c>
      <c r="G35" s="90"/>
      <c r="H35" s="27"/>
      <c r="I35" s="27"/>
      <c r="J35" s="27">
        <v>3</v>
      </c>
      <c r="K35" s="90"/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f>+(F35*2)+J35</f>
        <v>19</v>
      </c>
      <c r="U35" s="40" t="str">
        <f>IFERROR(((T35+Q35+N35-R35)+(O35*2))/E35,"")</f>
        <v/>
      </c>
      <c r="V35" s="22">
        <v>369</v>
      </c>
      <c r="W35" s="22" t="s">
        <v>81</v>
      </c>
      <c r="X35" s="22" t="s">
        <v>82</v>
      </c>
      <c r="Y35" s="72">
        <v>915</v>
      </c>
      <c r="Z35" s="41"/>
      <c r="AA35" s="1" t="s">
        <v>236</v>
      </c>
      <c r="AB35" s="28" t="s">
        <v>237</v>
      </c>
    </row>
    <row r="36" spans="1:28" x14ac:dyDescent="0.3">
      <c r="A36" s="1" t="s">
        <v>46</v>
      </c>
      <c r="B36" s="1" t="s">
        <v>65</v>
      </c>
      <c r="C36" s="27" t="s">
        <v>321</v>
      </c>
      <c r="D36" s="38">
        <v>34</v>
      </c>
      <c r="E36" s="90"/>
      <c r="F36" s="27">
        <v>4</v>
      </c>
      <c r="G36" s="90"/>
      <c r="H36" s="27"/>
      <c r="I36" s="27"/>
      <c r="J36" s="27">
        <v>0</v>
      </c>
      <c r="K36" s="90"/>
      <c r="L36" s="90"/>
      <c r="M36" s="90"/>
      <c r="N36" s="27">
        <f t="shared" ref="N36:N42" si="5">SUM(L36:M36)</f>
        <v>0</v>
      </c>
      <c r="O36" s="91"/>
      <c r="P36" s="91"/>
      <c r="Q36" s="91"/>
      <c r="R36" s="91"/>
      <c r="S36" s="91"/>
      <c r="T36" s="27">
        <f t="shared" ref="T36:T45" si="6">+(F36*2)+J36</f>
        <v>8</v>
      </c>
      <c r="U36" s="40" t="str">
        <f t="shared" ref="U36:U45" si="7">IFERROR(((T36+Q36+N36-R36)+(O36*2))/E36,"")</f>
        <v/>
      </c>
      <c r="V36" s="22">
        <v>369</v>
      </c>
      <c r="W36" s="22" t="s">
        <v>81</v>
      </c>
      <c r="X36" s="22" t="s">
        <v>82</v>
      </c>
      <c r="Y36" s="72">
        <v>915</v>
      </c>
      <c r="Z36" s="41"/>
      <c r="AA36" s="1" t="s">
        <v>236</v>
      </c>
      <c r="AB36" s="28" t="s">
        <v>237</v>
      </c>
    </row>
    <row r="37" spans="1:28" x14ac:dyDescent="0.3">
      <c r="A37" s="1" t="s">
        <v>46</v>
      </c>
      <c r="B37" s="1" t="s">
        <v>65</v>
      </c>
      <c r="C37" s="27" t="s">
        <v>322</v>
      </c>
      <c r="D37" s="38">
        <v>44</v>
      </c>
      <c r="E37" s="90"/>
      <c r="F37" s="27">
        <v>8</v>
      </c>
      <c r="G37" s="90"/>
      <c r="H37" s="27"/>
      <c r="I37" s="27"/>
      <c r="J37" s="27">
        <v>2</v>
      </c>
      <c r="K37" s="90"/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f t="shared" si="6"/>
        <v>18</v>
      </c>
      <c r="U37" s="40" t="str">
        <f t="shared" si="7"/>
        <v/>
      </c>
      <c r="V37" s="22">
        <v>369</v>
      </c>
      <c r="W37" s="22" t="s">
        <v>81</v>
      </c>
      <c r="X37" s="22" t="s">
        <v>82</v>
      </c>
      <c r="Y37" s="72">
        <v>915</v>
      </c>
      <c r="Z37" s="41"/>
      <c r="AA37" s="1" t="s">
        <v>236</v>
      </c>
      <c r="AB37" s="28" t="s">
        <v>237</v>
      </c>
    </row>
    <row r="38" spans="1:28" x14ac:dyDescent="0.3">
      <c r="A38" s="1" t="s">
        <v>46</v>
      </c>
      <c r="B38" s="1" t="s">
        <v>65</v>
      </c>
      <c r="C38" s="27" t="s">
        <v>495</v>
      </c>
      <c r="D38" s="38">
        <v>14</v>
      </c>
      <c r="E38" s="90" t="s">
        <v>410</v>
      </c>
      <c r="F38" s="27"/>
      <c r="G38" s="90"/>
      <c r="H38" s="27"/>
      <c r="I38" s="27"/>
      <c r="J38" s="27"/>
      <c r="K38" s="90"/>
      <c r="L38" s="90"/>
      <c r="M38" s="90"/>
      <c r="N38" s="27"/>
      <c r="O38" s="91"/>
      <c r="P38" s="91"/>
      <c r="Q38" s="91"/>
      <c r="R38" s="91"/>
      <c r="S38" s="91"/>
      <c r="T38" s="27"/>
      <c r="U38" s="40"/>
      <c r="V38" s="22">
        <v>369</v>
      </c>
      <c r="W38" s="22" t="s">
        <v>81</v>
      </c>
      <c r="X38" s="22" t="s">
        <v>82</v>
      </c>
      <c r="Y38" s="72">
        <v>915</v>
      </c>
      <c r="Z38" s="41"/>
      <c r="AA38" s="1" t="s">
        <v>236</v>
      </c>
      <c r="AB38" s="28" t="s">
        <v>237</v>
      </c>
    </row>
    <row r="39" spans="1:28" x14ac:dyDescent="0.3">
      <c r="A39" s="1" t="s">
        <v>46</v>
      </c>
      <c r="B39" s="1" t="s">
        <v>65</v>
      </c>
      <c r="C39" s="27" t="s">
        <v>323</v>
      </c>
      <c r="D39" s="38">
        <v>24</v>
      </c>
      <c r="E39" s="90"/>
      <c r="F39" s="27">
        <v>5</v>
      </c>
      <c r="G39" s="90"/>
      <c r="H39" s="27"/>
      <c r="I39" s="27"/>
      <c r="J39" s="27">
        <v>1</v>
      </c>
      <c r="K39" s="90"/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f t="shared" si="6"/>
        <v>11</v>
      </c>
      <c r="U39" s="40" t="str">
        <f t="shared" si="7"/>
        <v/>
      </c>
      <c r="V39" s="22">
        <v>369</v>
      </c>
      <c r="W39" s="22" t="s">
        <v>81</v>
      </c>
      <c r="X39" s="22" t="s">
        <v>82</v>
      </c>
      <c r="Y39" s="72">
        <v>915</v>
      </c>
      <c r="Z39" s="41"/>
      <c r="AA39" s="1" t="s">
        <v>236</v>
      </c>
      <c r="AB39" s="28" t="s">
        <v>237</v>
      </c>
    </row>
    <row r="40" spans="1:28" x14ac:dyDescent="0.3">
      <c r="A40" s="1" t="s">
        <v>46</v>
      </c>
      <c r="B40" s="1" t="s">
        <v>65</v>
      </c>
      <c r="C40" s="27" t="s">
        <v>324</v>
      </c>
      <c r="D40" s="38">
        <v>23</v>
      </c>
      <c r="E40" s="90"/>
      <c r="F40" s="27">
        <v>1</v>
      </c>
      <c r="G40" s="90"/>
      <c r="H40" s="27"/>
      <c r="I40" s="27"/>
      <c r="J40" s="27">
        <v>0</v>
      </c>
      <c r="K40" s="90"/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27">
        <f t="shared" si="6"/>
        <v>2</v>
      </c>
      <c r="U40" s="40" t="str">
        <f t="shared" si="7"/>
        <v/>
      </c>
      <c r="V40" s="22">
        <v>369</v>
      </c>
      <c r="W40" s="22" t="s">
        <v>81</v>
      </c>
      <c r="X40" s="22" t="s">
        <v>82</v>
      </c>
      <c r="Y40" s="72">
        <v>915</v>
      </c>
      <c r="Z40" s="41"/>
      <c r="AA40" s="1" t="s">
        <v>236</v>
      </c>
      <c r="AB40" s="28" t="s">
        <v>237</v>
      </c>
    </row>
    <row r="41" spans="1:28" x14ac:dyDescent="0.3">
      <c r="A41" s="1" t="s">
        <v>46</v>
      </c>
      <c r="B41" s="1" t="s">
        <v>65</v>
      </c>
      <c r="C41" s="27" t="s">
        <v>325</v>
      </c>
      <c r="D41" s="38">
        <v>33</v>
      </c>
      <c r="E41" s="90"/>
      <c r="F41" s="27">
        <v>4</v>
      </c>
      <c r="G41" s="90"/>
      <c r="H41" s="27"/>
      <c r="I41" s="27"/>
      <c r="J41" s="27">
        <v>5</v>
      </c>
      <c r="K41" s="90"/>
      <c r="L41" s="90"/>
      <c r="M41" s="90"/>
      <c r="N41" s="27">
        <f t="shared" si="5"/>
        <v>0</v>
      </c>
      <c r="O41" s="91"/>
      <c r="P41" s="91"/>
      <c r="Q41" s="91"/>
      <c r="R41" s="91"/>
      <c r="S41" s="91"/>
      <c r="T41" s="27">
        <f t="shared" si="6"/>
        <v>13</v>
      </c>
      <c r="U41" s="40" t="str">
        <f t="shared" si="7"/>
        <v/>
      </c>
      <c r="V41" s="22">
        <v>369</v>
      </c>
      <c r="W41" s="22" t="s">
        <v>81</v>
      </c>
      <c r="X41" s="22" t="s">
        <v>82</v>
      </c>
      <c r="Y41" s="72">
        <v>915</v>
      </c>
      <c r="Z41" s="41"/>
      <c r="AA41" s="1" t="s">
        <v>236</v>
      </c>
      <c r="AB41" s="28" t="s">
        <v>237</v>
      </c>
    </row>
    <row r="42" spans="1:28" x14ac:dyDescent="0.3">
      <c r="A42" s="1" t="s">
        <v>46</v>
      </c>
      <c r="B42" s="1" t="s">
        <v>65</v>
      </c>
      <c r="C42" s="27" t="s">
        <v>326</v>
      </c>
      <c r="D42" s="38">
        <v>10</v>
      </c>
      <c r="E42" s="90"/>
      <c r="F42" s="27">
        <v>3</v>
      </c>
      <c r="G42" s="90"/>
      <c r="H42" s="27"/>
      <c r="I42" s="27"/>
      <c r="J42" s="27">
        <v>0</v>
      </c>
      <c r="K42" s="90"/>
      <c r="L42" s="90"/>
      <c r="M42" s="90"/>
      <c r="N42" s="27">
        <f t="shared" si="5"/>
        <v>0</v>
      </c>
      <c r="O42" s="91"/>
      <c r="P42" s="91"/>
      <c r="Q42" s="91"/>
      <c r="R42" s="91"/>
      <c r="S42" s="91"/>
      <c r="T42" s="27">
        <f t="shared" si="6"/>
        <v>6</v>
      </c>
      <c r="U42" s="40" t="str">
        <f t="shared" si="7"/>
        <v/>
      </c>
      <c r="V42" s="22">
        <v>369</v>
      </c>
      <c r="W42" s="22" t="s">
        <v>81</v>
      </c>
      <c r="X42" s="22" t="s">
        <v>82</v>
      </c>
      <c r="Y42" s="72">
        <v>915</v>
      </c>
      <c r="Z42" s="41"/>
      <c r="AA42" s="1" t="s">
        <v>236</v>
      </c>
      <c r="AB42" s="28" t="s">
        <v>237</v>
      </c>
    </row>
    <row r="43" spans="1:28" x14ac:dyDescent="0.3">
      <c r="A43" s="1" t="s">
        <v>46</v>
      </c>
      <c r="B43" s="1" t="s">
        <v>65</v>
      </c>
      <c r="C43" s="27" t="s">
        <v>327</v>
      </c>
      <c r="D43" s="38">
        <v>32</v>
      </c>
      <c r="E43" s="90"/>
      <c r="F43" s="27">
        <v>0</v>
      </c>
      <c r="G43" s="90"/>
      <c r="H43" s="27"/>
      <c r="I43" s="27"/>
      <c r="J43" s="27">
        <v>0</v>
      </c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f t="shared" si="6"/>
        <v>0</v>
      </c>
      <c r="U43" s="40" t="str">
        <f t="shared" si="7"/>
        <v/>
      </c>
      <c r="V43" s="22">
        <v>369</v>
      </c>
      <c r="W43" s="22" t="s">
        <v>81</v>
      </c>
      <c r="X43" s="22" t="s">
        <v>82</v>
      </c>
      <c r="Y43" s="72">
        <v>915</v>
      </c>
      <c r="Z43" s="41"/>
      <c r="AA43" s="1" t="s">
        <v>236</v>
      </c>
      <c r="AB43" s="28" t="s">
        <v>237</v>
      </c>
    </row>
    <row r="44" spans="1:28" x14ac:dyDescent="0.3">
      <c r="A44" s="1" t="s">
        <v>46</v>
      </c>
      <c r="B44" s="1" t="s">
        <v>65</v>
      </c>
      <c r="C44" s="27" t="s">
        <v>328</v>
      </c>
      <c r="D44" s="38">
        <v>22</v>
      </c>
      <c r="E44" s="90" t="s">
        <v>420</v>
      </c>
      <c r="F44" s="27"/>
      <c r="G44" s="90"/>
      <c r="H44" s="27"/>
      <c r="I44" s="27"/>
      <c r="J44" s="27"/>
      <c r="K44" s="90"/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f t="shared" si="6"/>
        <v>0</v>
      </c>
      <c r="U44" s="40" t="str">
        <f t="shared" si="7"/>
        <v/>
      </c>
      <c r="V44" s="22">
        <v>369</v>
      </c>
      <c r="W44" s="22" t="s">
        <v>81</v>
      </c>
      <c r="X44" s="22" t="s">
        <v>82</v>
      </c>
      <c r="Y44" s="72">
        <v>915</v>
      </c>
      <c r="Z44" s="41"/>
      <c r="AA44" s="1" t="s">
        <v>236</v>
      </c>
      <c r="AB44" s="28" t="s">
        <v>237</v>
      </c>
    </row>
    <row r="45" spans="1:28" x14ac:dyDescent="0.3">
      <c r="A45" s="1" t="s">
        <v>46</v>
      </c>
      <c r="B45" s="1" t="s">
        <v>65</v>
      </c>
      <c r="C45" s="27" t="s">
        <v>329</v>
      </c>
      <c r="D45" s="38">
        <v>20</v>
      </c>
      <c r="E45" s="90" t="s">
        <v>420</v>
      </c>
      <c r="F45" s="27"/>
      <c r="G45" s="90"/>
      <c r="H45" s="27"/>
      <c r="I45" s="27"/>
      <c r="J45" s="27"/>
      <c r="K45" s="90"/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f t="shared" si="6"/>
        <v>0</v>
      </c>
      <c r="U45" s="40" t="str">
        <f t="shared" si="7"/>
        <v/>
      </c>
      <c r="V45" s="22">
        <v>369</v>
      </c>
      <c r="W45" s="22" t="s">
        <v>81</v>
      </c>
      <c r="X45" s="22" t="s">
        <v>82</v>
      </c>
      <c r="Y45" s="72">
        <v>915</v>
      </c>
      <c r="Z45" s="41"/>
      <c r="AA45" s="1" t="s">
        <v>236</v>
      </c>
      <c r="AB45" s="28" t="s">
        <v>237</v>
      </c>
    </row>
    <row r="46" spans="1:28" x14ac:dyDescent="0.3">
      <c r="A46" s="1" t="s">
        <v>46</v>
      </c>
      <c r="B46" s="1" t="s">
        <v>65</v>
      </c>
      <c r="C46" s="55" t="s">
        <v>39</v>
      </c>
      <c r="D46" s="1"/>
      <c r="E46" s="55">
        <v>240</v>
      </c>
      <c r="F46" s="55"/>
      <c r="G46" s="55"/>
      <c r="H46" s="55"/>
      <c r="I46" s="55"/>
      <c r="J46" s="55"/>
      <c r="K46" s="42"/>
      <c r="L46" s="42"/>
      <c r="M46" s="42"/>
      <c r="N46" s="27"/>
      <c r="O46" s="42"/>
      <c r="P46" s="42"/>
      <c r="Q46" s="42"/>
      <c r="R46" s="42"/>
      <c r="S46" s="42"/>
      <c r="T46" s="27"/>
      <c r="U46" s="40" t="str">
        <f t="shared" ref="U46" si="8">_xlfn.IFNA("",((T46+Q46+N46-R46)+(O46*2))/E46)</f>
        <v/>
      </c>
      <c r="V46" s="22">
        <v>369</v>
      </c>
      <c r="W46" s="22" t="s">
        <v>81</v>
      </c>
      <c r="X46" s="22" t="s">
        <v>82</v>
      </c>
      <c r="Y46" s="72">
        <v>915</v>
      </c>
      <c r="Z46" s="41"/>
      <c r="AA46" s="1" t="s">
        <v>236</v>
      </c>
      <c r="AB46" s="28" t="s">
        <v>237</v>
      </c>
    </row>
    <row r="47" spans="1:28" x14ac:dyDescent="0.3">
      <c r="A47" s="43" t="s">
        <v>46</v>
      </c>
      <c r="B47" s="43" t="s">
        <v>65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33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11</v>
      </c>
      <c r="K47" s="44">
        <f t="shared" si="9"/>
        <v>0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0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77</v>
      </c>
      <c r="U47" s="45">
        <f>((T47+Q47+N47-R47)+(O47*2))/E47</f>
        <v>0.32083333333333336</v>
      </c>
      <c r="V47" s="46">
        <v>369</v>
      </c>
      <c r="W47" s="46" t="s">
        <v>81</v>
      </c>
      <c r="X47" s="46" t="s">
        <v>82</v>
      </c>
      <c r="Y47" s="73">
        <v>915</v>
      </c>
      <c r="Z47" s="47"/>
      <c r="AA47" s="43" t="s">
        <v>236</v>
      </c>
      <c r="AB47" s="75" t="s">
        <v>237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 t="e">
        <f>J47/K47</f>
        <v>#DIV/0!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487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9"/>
    </row>
    <row r="52" spans="1:28" x14ac:dyDescent="0.3">
      <c r="AB52" s="79"/>
    </row>
  </sheetData>
  <sheetProtection sheet="1" objects="1" scenarios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1645-FFEA-42A0-81CE-0BBA975990C5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141</v>
      </c>
      <c r="K4" s="16" t="s">
        <v>45</v>
      </c>
      <c r="L4" s="17"/>
      <c r="M4" s="18"/>
      <c r="N4" s="19">
        <v>19</v>
      </c>
      <c r="O4" s="19">
        <v>24</v>
      </c>
      <c r="P4" s="19">
        <v>22</v>
      </c>
      <c r="Q4" s="19">
        <v>28</v>
      </c>
      <c r="R4" s="20"/>
      <c r="S4" s="21">
        <f>SUM(N4:R4)</f>
        <v>93</v>
      </c>
      <c r="T4" s="22" t="s">
        <v>369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140</v>
      </c>
      <c r="K5" s="16" t="s">
        <v>72</v>
      </c>
      <c r="L5" s="17"/>
      <c r="M5" s="18"/>
      <c r="N5" s="19">
        <v>20</v>
      </c>
      <c r="O5" s="19">
        <v>30</v>
      </c>
      <c r="P5" s="19">
        <v>33</v>
      </c>
      <c r="Q5" s="19">
        <v>23</v>
      </c>
      <c r="R5" s="20"/>
      <c r="S5" s="21">
        <f>SUM(N5:R5)</f>
        <v>106</v>
      </c>
      <c r="T5" s="22" t="s">
        <v>369</v>
      </c>
      <c r="U5" s="1"/>
      <c r="V5" s="1"/>
      <c r="W5" s="1"/>
    </row>
    <row r="6" spans="1:28" x14ac:dyDescent="0.3">
      <c r="C6" s="23">
        <v>1156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190</v>
      </c>
      <c r="D7" s="7" t="s">
        <v>8</v>
      </c>
      <c r="G7" s="1"/>
      <c r="S7" s="1"/>
      <c r="T7" s="25" t="s">
        <v>358</v>
      </c>
      <c r="U7" s="1"/>
      <c r="V7" s="26" t="s">
        <v>369</v>
      </c>
      <c r="W7" s="1"/>
    </row>
    <row r="8" spans="1:28" x14ac:dyDescent="0.3">
      <c r="B8" s="1"/>
      <c r="C8" s="24" t="s">
        <v>189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367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359</v>
      </c>
      <c r="B13" s="1" t="s">
        <v>46</v>
      </c>
      <c r="C13" s="27" t="s">
        <v>365</v>
      </c>
      <c r="D13" s="38">
        <v>34</v>
      </c>
      <c r="E13" s="27">
        <v>17</v>
      </c>
      <c r="F13" s="27">
        <v>3</v>
      </c>
      <c r="G13" s="27">
        <v>6</v>
      </c>
      <c r="H13" s="27"/>
      <c r="I13" s="27"/>
      <c r="J13" s="27">
        <v>4</v>
      </c>
      <c r="K13" s="27">
        <v>6</v>
      </c>
      <c r="L13" s="27">
        <v>0</v>
      </c>
      <c r="M13" s="27">
        <v>3</v>
      </c>
      <c r="N13" s="27">
        <f>SUM(L13:M13)</f>
        <v>3</v>
      </c>
      <c r="O13" s="27">
        <v>1</v>
      </c>
      <c r="P13" s="39">
        <v>1</v>
      </c>
      <c r="Q13" s="27">
        <v>0</v>
      </c>
      <c r="R13" s="27">
        <v>5</v>
      </c>
      <c r="S13" s="27">
        <v>0</v>
      </c>
      <c r="T13" s="39">
        <f t="shared" ref="T13:T23" si="0">(H13*3)+((F13-H13)*2)+J13</f>
        <v>10</v>
      </c>
      <c r="U13" s="40">
        <f t="shared" ref="U13:U23" si="1">IFERROR(((T13+Q13+N13-R13)+(O13*2))/E13,"")</f>
        <v>0.58823529411764708</v>
      </c>
      <c r="V13" s="22" t="s">
        <v>369</v>
      </c>
      <c r="W13" s="22" t="s">
        <v>94</v>
      </c>
      <c r="X13" s="22" t="s">
        <v>82</v>
      </c>
      <c r="Y13" s="72">
        <v>1156</v>
      </c>
      <c r="Z13" s="41"/>
      <c r="AA13" s="1" t="s">
        <v>96</v>
      </c>
      <c r="AB13" s="28" t="s">
        <v>235</v>
      </c>
    </row>
    <row r="14" spans="1:28" x14ac:dyDescent="0.3">
      <c r="A14" s="1" t="s">
        <v>359</v>
      </c>
      <c r="B14" s="1" t="s">
        <v>46</v>
      </c>
      <c r="C14" s="27" t="s">
        <v>48</v>
      </c>
      <c r="D14" s="38">
        <v>10</v>
      </c>
      <c r="E14" s="27">
        <v>31</v>
      </c>
      <c r="F14" s="27">
        <v>3</v>
      </c>
      <c r="G14" s="27">
        <v>4</v>
      </c>
      <c r="H14" s="27"/>
      <c r="I14" s="27"/>
      <c r="J14" s="27">
        <v>6</v>
      </c>
      <c r="K14" s="27">
        <v>8</v>
      </c>
      <c r="L14" s="27">
        <v>0</v>
      </c>
      <c r="M14" s="27">
        <v>3</v>
      </c>
      <c r="N14" s="27">
        <f t="shared" ref="N14:N20" si="2">SUM(L14:M14)</f>
        <v>3</v>
      </c>
      <c r="O14" s="39">
        <v>4</v>
      </c>
      <c r="P14" s="39">
        <v>3</v>
      </c>
      <c r="Q14" s="39">
        <v>1</v>
      </c>
      <c r="R14" s="39">
        <v>3</v>
      </c>
      <c r="S14" s="39">
        <v>0</v>
      </c>
      <c r="T14" s="39">
        <f t="shared" si="0"/>
        <v>12</v>
      </c>
      <c r="U14" s="40">
        <f t="shared" si="1"/>
        <v>0.67741935483870963</v>
      </c>
      <c r="V14" s="22" t="s">
        <v>369</v>
      </c>
      <c r="W14" s="22" t="s">
        <v>94</v>
      </c>
      <c r="X14" s="22" t="s">
        <v>82</v>
      </c>
      <c r="Y14" s="72">
        <v>1156</v>
      </c>
      <c r="Z14" s="41"/>
      <c r="AA14" s="1" t="s">
        <v>96</v>
      </c>
      <c r="AB14" s="28" t="s">
        <v>235</v>
      </c>
    </row>
    <row r="15" spans="1:28" x14ac:dyDescent="0.3">
      <c r="A15" s="1" t="s">
        <v>359</v>
      </c>
      <c r="B15" s="1" t="s">
        <v>46</v>
      </c>
      <c r="C15" s="27" t="s">
        <v>49</v>
      </c>
      <c r="D15" s="38">
        <v>32</v>
      </c>
      <c r="E15" s="27">
        <v>26</v>
      </c>
      <c r="F15" s="27">
        <v>6</v>
      </c>
      <c r="G15" s="27">
        <v>9</v>
      </c>
      <c r="H15" s="27"/>
      <c r="I15" s="27"/>
      <c r="J15" s="27">
        <v>4</v>
      </c>
      <c r="K15" s="27">
        <v>5</v>
      </c>
      <c r="L15" s="27">
        <v>0</v>
      </c>
      <c r="M15" s="27">
        <v>2</v>
      </c>
      <c r="N15" s="27">
        <f t="shared" si="2"/>
        <v>2</v>
      </c>
      <c r="O15" s="39">
        <v>0</v>
      </c>
      <c r="P15" s="39">
        <v>5</v>
      </c>
      <c r="Q15" s="39">
        <v>2</v>
      </c>
      <c r="R15" s="39">
        <v>5</v>
      </c>
      <c r="S15" s="39">
        <v>0</v>
      </c>
      <c r="T15" s="39">
        <f t="shared" si="0"/>
        <v>16</v>
      </c>
      <c r="U15" s="40">
        <f t="shared" si="1"/>
        <v>0.57692307692307687</v>
      </c>
      <c r="V15" s="22" t="s">
        <v>369</v>
      </c>
      <c r="W15" s="22" t="s">
        <v>94</v>
      </c>
      <c r="X15" s="22" t="s">
        <v>82</v>
      </c>
      <c r="Y15" s="72">
        <v>1156</v>
      </c>
      <c r="Z15" s="41"/>
      <c r="AA15" s="1" t="s">
        <v>96</v>
      </c>
      <c r="AB15" s="28" t="s">
        <v>235</v>
      </c>
    </row>
    <row r="16" spans="1:28" x14ac:dyDescent="0.3">
      <c r="A16" s="1" t="s">
        <v>359</v>
      </c>
      <c r="B16" s="1" t="s">
        <v>46</v>
      </c>
      <c r="C16" s="27" t="s">
        <v>50</v>
      </c>
      <c r="D16" s="38">
        <v>10</v>
      </c>
      <c r="E16" s="27">
        <v>11</v>
      </c>
      <c r="F16" s="27">
        <v>2</v>
      </c>
      <c r="G16" s="27">
        <v>3</v>
      </c>
      <c r="H16" s="27">
        <v>1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f t="shared" si="2"/>
        <v>0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39">
        <f t="shared" si="0"/>
        <v>5</v>
      </c>
      <c r="U16" s="40">
        <f t="shared" si="1"/>
        <v>0.63636363636363635</v>
      </c>
      <c r="V16" s="22" t="s">
        <v>369</v>
      </c>
      <c r="W16" s="22" t="s">
        <v>94</v>
      </c>
      <c r="X16" s="22" t="s">
        <v>82</v>
      </c>
      <c r="Y16" s="72">
        <v>1156</v>
      </c>
      <c r="Z16" s="41"/>
      <c r="AA16" s="1" t="s">
        <v>96</v>
      </c>
      <c r="AB16" s="28" t="s">
        <v>235</v>
      </c>
    </row>
    <row r="17" spans="1:28" x14ac:dyDescent="0.3">
      <c r="A17" s="1" t="s">
        <v>359</v>
      </c>
      <c r="B17" s="1" t="s">
        <v>46</v>
      </c>
      <c r="C17" s="27" t="s">
        <v>132</v>
      </c>
      <c r="D17" s="38">
        <v>52</v>
      </c>
      <c r="E17" s="27">
        <v>37</v>
      </c>
      <c r="F17" s="27">
        <v>7</v>
      </c>
      <c r="G17" s="27">
        <v>10</v>
      </c>
      <c r="H17" s="27"/>
      <c r="I17" s="27"/>
      <c r="J17" s="27">
        <v>0</v>
      </c>
      <c r="K17" s="27">
        <v>0</v>
      </c>
      <c r="L17" s="27">
        <v>3</v>
      </c>
      <c r="M17" s="27">
        <v>7</v>
      </c>
      <c r="N17" s="27">
        <f t="shared" si="2"/>
        <v>10</v>
      </c>
      <c r="O17" s="39">
        <v>2</v>
      </c>
      <c r="P17" s="39">
        <v>3</v>
      </c>
      <c r="Q17" s="39">
        <v>1</v>
      </c>
      <c r="R17" s="39">
        <v>3</v>
      </c>
      <c r="S17" s="39">
        <v>1</v>
      </c>
      <c r="T17" s="39">
        <f t="shared" si="0"/>
        <v>14</v>
      </c>
      <c r="U17" s="40">
        <f t="shared" si="1"/>
        <v>0.70270270270270274</v>
      </c>
      <c r="V17" s="22" t="s">
        <v>369</v>
      </c>
      <c r="W17" s="22" t="s">
        <v>94</v>
      </c>
      <c r="X17" s="22" t="s">
        <v>82</v>
      </c>
      <c r="Y17" s="72">
        <v>1156</v>
      </c>
      <c r="Z17" s="41"/>
      <c r="AA17" s="1" t="s">
        <v>96</v>
      </c>
      <c r="AB17" s="28" t="s">
        <v>235</v>
      </c>
    </row>
    <row r="18" spans="1:28" x14ac:dyDescent="0.3">
      <c r="A18" s="1" t="s">
        <v>359</v>
      </c>
      <c r="B18" s="1" t="s">
        <v>46</v>
      </c>
      <c r="C18" s="27" t="s">
        <v>53</v>
      </c>
      <c r="D18" s="38">
        <v>50</v>
      </c>
      <c r="E18" s="27" t="s">
        <v>491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 t="str">
        <f t="shared" si="1"/>
        <v/>
      </c>
      <c r="V18" s="22" t="s">
        <v>369</v>
      </c>
      <c r="W18" s="22" t="s">
        <v>94</v>
      </c>
      <c r="X18" s="22" t="s">
        <v>82</v>
      </c>
      <c r="Y18" s="72">
        <v>1156</v>
      </c>
      <c r="Z18" s="41"/>
      <c r="AA18" s="1" t="s">
        <v>96</v>
      </c>
      <c r="AB18" s="28" t="s">
        <v>235</v>
      </c>
    </row>
    <row r="19" spans="1:28" x14ac:dyDescent="0.3">
      <c r="A19" s="1" t="s">
        <v>359</v>
      </c>
      <c r="B19" s="1" t="s">
        <v>46</v>
      </c>
      <c r="C19" s="27" t="s">
        <v>54</v>
      </c>
      <c r="D19" s="38">
        <v>20</v>
      </c>
      <c r="E19" s="27">
        <v>5</v>
      </c>
      <c r="F19" s="27">
        <v>1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2"/>
        <v>0</v>
      </c>
      <c r="O19" s="39">
        <v>0</v>
      </c>
      <c r="P19" s="39">
        <v>2</v>
      </c>
      <c r="Q19" s="39">
        <v>0</v>
      </c>
      <c r="R19" s="39">
        <v>1</v>
      </c>
      <c r="S19" s="39">
        <v>0</v>
      </c>
      <c r="T19" s="39">
        <f t="shared" si="0"/>
        <v>2</v>
      </c>
      <c r="U19" s="40">
        <f t="shared" si="1"/>
        <v>0.2</v>
      </c>
      <c r="V19" s="22" t="s">
        <v>369</v>
      </c>
      <c r="W19" s="22" t="s">
        <v>94</v>
      </c>
      <c r="X19" s="22" t="s">
        <v>82</v>
      </c>
      <c r="Y19" s="72">
        <v>1156</v>
      </c>
      <c r="Z19" s="41"/>
      <c r="AA19" s="1" t="s">
        <v>96</v>
      </c>
      <c r="AB19" s="28" t="s">
        <v>235</v>
      </c>
    </row>
    <row r="20" spans="1:28" x14ac:dyDescent="0.3">
      <c r="A20" s="1" t="s">
        <v>359</v>
      </c>
      <c r="B20" s="1" t="s">
        <v>46</v>
      </c>
      <c r="C20" s="27" t="s">
        <v>55</v>
      </c>
      <c r="D20" s="38">
        <v>24</v>
      </c>
      <c r="E20" s="27">
        <v>27</v>
      </c>
      <c r="F20" s="27">
        <v>3</v>
      </c>
      <c r="G20" s="27">
        <v>6</v>
      </c>
      <c r="H20" s="27"/>
      <c r="I20" s="27"/>
      <c r="J20" s="27">
        <v>1</v>
      </c>
      <c r="K20" s="27">
        <v>4</v>
      </c>
      <c r="L20" s="27">
        <v>1</v>
      </c>
      <c r="M20" s="27">
        <v>1</v>
      </c>
      <c r="N20" s="27">
        <f t="shared" si="2"/>
        <v>2</v>
      </c>
      <c r="O20" s="39">
        <v>1</v>
      </c>
      <c r="P20" s="39">
        <v>3</v>
      </c>
      <c r="Q20" s="39">
        <v>3</v>
      </c>
      <c r="R20" s="39">
        <v>1</v>
      </c>
      <c r="S20" s="39">
        <v>0</v>
      </c>
      <c r="T20" s="39">
        <f t="shared" si="0"/>
        <v>7</v>
      </c>
      <c r="U20" s="40">
        <f t="shared" si="1"/>
        <v>0.48148148148148145</v>
      </c>
      <c r="V20" s="22" t="s">
        <v>369</v>
      </c>
      <c r="W20" s="22" t="s">
        <v>94</v>
      </c>
      <c r="X20" s="22" t="s">
        <v>82</v>
      </c>
      <c r="Y20" s="72">
        <v>1156</v>
      </c>
      <c r="Z20" s="41"/>
      <c r="AA20" s="1" t="s">
        <v>96</v>
      </c>
      <c r="AB20" s="28" t="s">
        <v>235</v>
      </c>
    </row>
    <row r="21" spans="1:28" x14ac:dyDescent="0.3">
      <c r="A21" s="1" t="s">
        <v>359</v>
      </c>
      <c r="B21" s="1" t="s">
        <v>46</v>
      </c>
      <c r="C21" s="27" t="s">
        <v>56</v>
      </c>
      <c r="D21" s="38">
        <v>40</v>
      </c>
      <c r="E21" s="27">
        <v>40</v>
      </c>
      <c r="F21" s="27">
        <v>7</v>
      </c>
      <c r="G21" s="27">
        <v>11</v>
      </c>
      <c r="H21" s="27"/>
      <c r="I21" s="27"/>
      <c r="J21" s="27">
        <v>6</v>
      </c>
      <c r="K21" s="27">
        <v>10</v>
      </c>
      <c r="L21" s="27">
        <v>5</v>
      </c>
      <c r="M21" s="27">
        <v>3</v>
      </c>
      <c r="N21" s="27">
        <f>SUM(L21:M21)</f>
        <v>8</v>
      </c>
      <c r="O21" s="39">
        <v>1</v>
      </c>
      <c r="P21" s="39">
        <v>5</v>
      </c>
      <c r="Q21" s="39">
        <v>0</v>
      </c>
      <c r="R21" s="39">
        <v>0</v>
      </c>
      <c r="S21" s="39">
        <v>0</v>
      </c>
      <c r="T21" s="39">
        <f t="shared" si="0"/>
        <v>20</v>
      </c>
      <c r="U21" s="40">
        <f t="shared" si="1"/>
        <v>0.75</v>
      </c>
      <c r="V21" s="22" t="s">
        <v>369</v>
      </c>
      <c r="W21" s="22" t="s">
        <v>94</v>
      </c>
      <c r="X21" s="22" t="s">
        <v>82</v>
      </c>
      <c r="Y21" s="72">
        <v>1156</v>
      </c>
      <c r="Z21" s="41"/>
      <c r="AA21" s="1" t="s">
        <v>96</v>
      </c>
      <c r="AB21" s="28" t="s">
        <v>235</v>
      </c>
    </row>
    <row r="22" spans="1:28" x14ac:dyDescent="0.3">
      <c r="A22" s="1" t="s">
        <v>359</v>
      </c>
      <c r="B22" s="1" t="s">
        <v>46</v>
      </c>
      <c r="C22" s="27" t="s">
        <v>57</v>
      </c>
      <c r="D22" s="38">
        <v>22</v>
      </c>
      <c r="E22" s="27">
        <v>27</v>
      </c>
      <c r="F22" s="27">
        <v>1</v>
      </c>
      <c r="G22" s="27">
        <v>3</v>
      </c>
      <c r="H22" s="27"/>
      <c r="I22" s="27"/>
      <c r="J22" s="27">
        <v>1</v>
      </c>
      <c r="K22" s="27">
        <v>2</v>
      </c>
      <c r="L22" s="27">
        <v>1</v>
      </c>
      <c r="M22" s="27">
        <v>4</v>
      </c>
      <c r="N22" s="27">
        <f>SUM(L22:M22)</f>
        <v>5</v>
      </c>
      <c r="O22" s="39">
        <v>1</v>
      </c>
      <c r="P22" s="39">
        <v>1</v>
      </c>
      <c r="Q22" s="39">
        <v>1</v>
      </c>
      <c r="R22" s="39">
        <v>2</v>
      </c>
      <c r="S22" s="39">
        <v>0</v>
      </c>
      <c r="T22" s="39">
        <f t="shared" si="0"/>
        <v>3</v>
      </c>
      <c r="U22" s="40">
        <f t="shared" si="1"/>
        <v>0.33333333333333331</v>
      </c>
      <c r="V22" s="22" t="s">
        <v>369</v>
      </c>
      <c r="W22" s="22" t="s">
        <v>94</v>
      </c>
      <c r="X22" s="22" t="s">
        <v>82</v>
      </c>
      <c r="Y22" s="72">
        <v>1156</v>
      </c>
      <c r="Z22" s="41"/>
      <c r="AA22" s="1" t="s">
        <v>96</v>
      </c>
      <c r="AB22" s="28" t="s">
        <v>235</v>
      </c>
    </row>
    <row r="23" spans="1:28" x14ac:dyDescent="0.3">
      <c r="A23" s="1" t="s">
        <v>359</v>
      </c>
      <c r="B23" s="1" t="s">
        <v>46</v>
      </c>
      <c r="C23" s="27" t="s">
        <v>58</v>
      </c>
      <c r="D23" s="38">
        <v>42</v>
      </c>
      <c r="E23" s="27">
        <v>19</v>
      </c>
      <c r="F23" s="27">
        <v>1</v>
      </c>
      <c r="G23" s="27">
        <v>4</v>
      </c>
      <c r="H23" s="27"/>
      <c r="I23" s="27"/>
      <c r="J23" s="27">
        <v>2</v>
      </c>
      <c r="K23" s="27">
        <v>2</v>
      </c>
      <c r="L23" s="27">
        <v>0</v>
      </c>
      <c r="M23" s="27">
        <v>0</v>
      </c>
      <c r="N23" s="27">
        <f>SUM(L23:M23)</f>
        <v>0</v>
      </c>
      <c r="O23" s="39">
        <v>1</v>
      </c>
      <c r="P23" s="39">
        <v>3</v>
      </c>
      <c r="Q23" s="39">
        <v>0</v>
      </c>
      <c r="R23" s="39">
        <v>2</v>
      </c>
      <c r="S23" s="39">
        <v>0</v>
      </c>
      <c r="T23" s="39">
        <f t="shared" si="0"/>
        <v>4</v>
      </c>
      <c r="U23" s="40">
        <f t="shared" si="1"/>
        <v>0.21052631578947367</v>
      </c>
      <c r="V23" s="22" t="s">
        <v>369</v>
      </c>
      <c r="W23" s="22" t="s">
        <v>94</v>
      </c>
      <c r="X23" s="22" t="s">
        <v>82</v>
      </c>
      <c r="Y23" s="72">
        <v>1156</v>
      </c>
      <c r="Z23" s="41"/>
      <c r="AA23" s="1" t="s">
        <v>96</v>
      </c>
      <c r="AB23" s="28" t="s">
        <v>235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57</v>
      </c>
      <c r="H24" s="44">
        <f t="shared" si="3"/>
        <v>1</v>
      </c>
      <c r="I24" s="44">
        <f t="shared" si="3"/>
        <v>1</v>
      </c>
      <c r="J24" s="44">
        <f t="shared" si="3"/>
        <v>24</v>
      </c>
      <c r="K24" s="44">
        <f t="shared" si="3"/>
        <v>37</v>
      </c>
      <c r="L24" s="44">
        <f t="shared" si="3"/>
        <v>10</v>
      </c>
      <c r="M24" s="44">
        <f t="shared" si="3"/>
        <v>23</v>
      </c>
      <c r="N24" s="44">
        <f t="shared" si="3"/>
        <v>33</v>
      </c>
      <c r="O24" s="44">
        <f t="shared" si="3"/>
        <v>12</v>
      </c>
      <c r="P24" s="44">
        <f t="shared" si="3"/>
        <v>27</v>
      </c>
      <c r="Q24" s="44">
        <f t="shared" si="3"/>
        <v>8</v>
      </c>
      <c r="R24" s="44">
        <f t="shared" si="3"/>
        <v>22</v>
      </c>
      <c r="S24" s="44">
        <f t="shared" si="3"/>
        <v>1</v>
      </c>
      <c r="T24" s="44">
        <f t="shared" si="3"/>
        <v>93</v>
      </c>
      <c r="U24" s="45">
        <f>((T24+Q24+N24-R24)+(O24*2))/E24</f>
        <v>0.56666666666666665</v>
      </c>
      <c r="V24" s="46" t="s">
        <v>369</v>
      </c>
      <c r="W24" s="46" t="s">
        <v>94</v>
      </c>
      <c r="X24" s="46" t="s">
        <v>82</v>
      </c>
      <c r="Y24" s="73">
        <v>1156</v>
      </c>
      <c r="Z24" s="47"/>
      <c r="AA24" s="43" t="s">
        <v>96</v>
      </c>
      <c r="AB24" s="75" t="s">
        <v>235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0.59649122807017541</v>
      </c>
      <c r="H25" s="27"/>
      <c r="I25" s="1"/>
      <c r="J25" s="48" t="s">
        <v>42</v>
      </c>
      <c r="K25" s="50">
        <f>J24/K24</f>
        <v>0.64864864864864868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370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359</v>
      </c>
      <c r="C35" s="27" t="s">
        <v>85</v>
      </c>
      <c r="D35" s="38">
        <v>11</v>
      </c>
      <c r="E35" s="27">
        <v>12</v>
      </c>
      <c r="F35" s="27">
        <v>3</v>
      </c>
      <c r="G35" s="27">
        <v>5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>SUM(L35:M35)</f>
        <v>1</v>
      </c>
      <c r="O35" s="27">
        <v>0</v>
      </c>
      <c r="P35" s="39">
        <v>1</v>
      </c>
      <c r="Q35" s="27">
        <v>3</v>
      </c>
      <c r="R35" s="27">
        <v>2</v>
      </c>
      <c r="S35" s="27">
        <v>0</v>
      </c>
      <c r="T35" s="27">
        <f>(H35*3)+((F35-H35)*2)+J35</f>
        <v>6</v>
      </c>
      <c r="U35" s="40">
        <f>IFERROR(((T35+Q35+N35-R35)+(O35*2))/E35,"")</f>
        <v>0.66666666666666663</v>
      </c>
      <c r="V35" s="22" t="s">
        <v>369</v>
      </c>
      <c r="W35" s="22" t="s">
        <v>81</v>
      </c>
      <c r="X35" s="22" t="s">
        <v>95</v>
      </c>
      <c r="Y35" s="72">
        <v>1156</v>
      </c>
      <c r="Z35" s="41"/>
      <c r="AA35" s="1" t="s">
        <v>83</v>
      </c>
      <c r="AB35" s="28" t="s">
        <v>371</v>
      </c>
    </row>
    <row r="36" spans="1:28" x14ac:dyDescent="0.3">
      <c r="A36" s="1" t="s">
        <v>368</v>
      </c>
      <c r="B36" s="1" t="s">
        <v>359</v>
      </c>
      <c r="C36" s="27" t="s">
        <v>87</v>
      </c>
      <c r="D36" s="38">
        <v>22</v>
      </c>
      <c r="E36" s="27">
        <v>7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2" si="4">SUM(L36:M36)</f>
        <v>1</v>
      </c>
      <c r="O36" s="39">
        <v>0</v>
      </c>
      <c r="P36" s="39">
        <v>2</v>
      </c>
      <c r="Q36" s="39">
        <v>2</v>
      </c>
      <c r="R36" s="39">
        <v>1</v>
      </c>
      <c r="S36" s="39">
        <v>0</v>
      </c>
      <c r="T36" s="39">
        <f t="shared" ref="T36:T42" si="5">(H36*3)+((F36-H36)*2)+J36</f>
        <v>0</v>
      </c>
      <c r="U36" s="40">
        <f t="shared" ref="U36:U46" si="6">IFERROR(((T36+Q36+N36-R36)+(O36*2))/E36,"")</f>
        <v>0.2857142857142857</v>
      </c>
      <c r="V36" s="22" t="s">
        <v>369</v>
      </c>
      <c r="W36" s="22" t="s">
        <v>81</v>
      </c>
      <c r="X36" s="22" t="s">
        <v>95</v>
      </c>
      <c r="Y36" s="72">
        <v>1156</v>
      </c>
      <c r="Z36" s="41"/>
      <c r="AA36" s="1" t="s">
        <v>83</v>
      </c>
      <c r="AB36" s="28" t="s">
        <v>371</v>
      </c>
    </row>
    <row r="37" spans="1:28" x14ac:dyDescent="0.3">
      <c r="A37" s="1" t="s">
        <v>368</v>
      </c>
      <c r="B37" s="1" t="s">
        <v>359</v>
      </c>
      <c r="C37" s="27" t="s">
        <v>100</v>
      </c>
      <c r="D37" s="38">
        <v>14</v>
      </c>
      <c r="E37" s="27">
        <v>25</v>
      </c>
      <c r="F37" s="27">
        <v>4</v>
      </c>
      <c r="G37" s="27">
        <v>6</v>
      </c>
      <c r="H37" s="27"/>
      <c r="I37" s="27"/>
      <c r="J37" s="27">
        <v>4</v>
      </c>
      <c r="K37" s="27">
        <v>7</v>
      </c>
      <c r="L37" s="27">
        <v>3</v>
      </c>
      <c r="M37" s="27">
        <v>3</v>
      </c>
      <c r="N37" s="27">
        <f t="shared" si="4"/>
        <v>6</v>
      </c>
      <c r="O37" s="39">
        <v>2</v>
      </c>
      <c r="P37" s="39">
        <v>5</v>
      </c>
      <c r="Q37" s="39">
        <v>2</v>
      </c>
      <c r="R37" s="39">
        <v>2</v>
      </c>
      <c r="S37" s="39">
        <v>0</v>
      </c>
      <c r="T37" s="39">
        <f t="shared" si="5"/>
        <v>12</v>
      </c>
      <c r="U37" s="40">
        <f t="shared" si="6"/>
        <v>0.88</v>
      </c>
      <c r="V37" s="22" t="s">
        <v>369</v>
      </c>
      <c r="W37" s="22" t="s">
        <v>81</v>
      </c>
      <c r="X37" s="22" t="s">
        <v>95</v>
      </c>
      <c r="Y37" s="72">
        <v>1156</v>
      </c>
      <c r="Z37" s="41"/>
      <c r="AA37" s="1" t="s">
        <v>83</v>
      </c>
      <c r="AB37" s="28" t="s">
        <v>371</v>
      </c>
    </row>
    <row r="38" spans="1:28" x14ac:dyDescent="0.3">
      <c r="A38" s="1" t="s">
        <v>368</v>
      </c>
      <c r="B38" s="1" t="s">
        <v>359</v>
      </c>
      <c r="C38" s="27" t="s">
        <v>89</v>
      </c>
      <c r="D38" s="38">
        <v>32</v>
      </c>
      <c r="E38" s="27" t="s">
        <v>490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6"/>
        <v/>
      </c>
      <c r="V38" s="22" t="s">
        <v>369</v>
      </c>
      <c r="W38" s="22" t="s">
        <v>81</v>
      </c>
      <c r="X38" s="22" t="s">
        <v>95</v>
      </c>
      <c r="Y38" s="72">
        <v>1156</v>
      </c>
      <c r="Z38" s="41"/>
      <c r="AA38" s="1" t="s">
        <v>83</v>
      </c>
      <c r="AB38" s="28" t="s">
        <v>371</v>
      </c>
    </row>
    <row r="39" spans="1:28" x14ac:dyDescent="0.3">
      <c r="A39" s="1" t="s">
        <v>368</v>
      </c>
      <c r="B39" s="1" t="s">
        <v>359</v>
      </c>
      <c r="C39" s="27" t="s">
        <v>90</v>
      </c>
      <c r="D39" s="38">
        <v>42</v>
      </c>
      <c r="E39" s="27">
        <v>10</v>
      </c>
      <c r="F39" s="27">
        <v>3</v>
      </c>
      <c r="G39" s="27">
        <v>3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6</v>
      </c>
      <c r="U39" s="40">
        <f t="shared" si="6"/>
        <v>0.6</v>
      </c>
      <c r="V39" s="22" t="s">
        <v>369</v>
      </c>
      <c r="W39" s="22" t="s">
        <v>81</v>
      </c>
      <c r="X39" s="22" t="s">
        <v>95</v>
      </c>
      <c r="Y39" s="72">
        <v>1156</v>
      </c>
      <c r="Z39" s="41"/>
      <c r="AA39" s="1" t="s">
        <v>83</v>
      </c>
      <c r="AB39" s="28" t="s">
        <v>371</v>
      </c>
    </row>
    <row r="40" spans="1:28" x14ac:dyDescent="0.3">
      <c r="A40" s="1" t="s">
        <v>368</v>
      </c>
      <c r="B40" s="1" t="s">
        <v>359</v>
      </c>
      <c r="C40" s="27" t="s">
        <v>91</v>
      </c>
      <c r="D40" s="38">
        <v>15</v>
      </c>
      <c r="E40" s="27">
        <v>36</v>
      </c>
      <c r="F40" s="27">
        <v>7</v>
      </c>
      <c r="G40" s="27">
        <v>9</v>
      </c>
      <c r="H40" s="27"/>
      <c r="I40" s="27"/>
      <c r="J40" s="27">
        <v>0</v>
      </c>
      <c r="K40" s="27">
        <v>0</v>
      </c>
      <c r="L40" s="27">
        <v>2</v>
      </c>
      <c r="M40" s="27">
        <v>4</v>
      </c>
      <c r="N40" s="27">
        <f t="shared" si="4"/>
        <v>6</v>
      </c>
      <c r="O40" s="39">
        <v>3</v>
      </c>
      <c r="P40" s="39">
        <v>0</v>
      </c>
      <c r="Q40" s="39">
        <v>2</v>
      </c>
      <c r="R40" s="39">
        <v>2</v>
      </c>
      <c r="S40" s="39">
        <v>0</v>
      </c>
      <c r="T40" s="39">
        <f t="shared" si="5"/>
        <v>14</v>
      </c>
      <c r="U40" s="40">
        <f t="shared" si="6"/>
        <v>0.72222222222222221</v>
      </c>
      <c r="V40" s="22" t="s">
        <v>369</v>
      </c>
      <c r="W40" s="22" t="s">
        <v>81</v>
      </c>
      <c r="X40" s="22" t="s">
        <v>95</v>
      </c>
      <c r="Y40" s="72">
        <v>1156</v>
      </c>
      <c r="Z40" s="41"/>
      <c r="AA40" s="1" t="s">
        <v>83</v>
      </c>
      <c r="AB40" s="28" t="s">
        <v>371</v>
      </c>
    </row>
    <row r="41" spans="1:28" x14ac:dyDescent="0.3">
      <c r="A41" s="1" t="s">
        <v>368</v>
      </c>
      <c r="B41" s="1" t="s">
        <v>359</v>
      </c>
      <c r="C41" s="27" t="s">
        <v>360</v>
      </c>
      <c r="D41" s="38">
        <v>54</v>
      </c>
      <c r="E41" s="27" t="s">
        <v>490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6"/>
        <v/>
      </c>
      <c r="V41" s="22" t="s">
        <v>369</v>
      </c>
      <c r="W41" s="22" t="s">
        <v>81</v>
      </c>
      <c r="X41" s="22" t="s">
        <v>95</v>
      </c>
      <c r="Y41" s="72">
        <v>1156</v>
      </c>
      <c r="Z41" s="41"/>
      <c r="AA41" s="1" t="s">
        <v>83</v>
      </c>
      <c r="AB41" s="28" t="s">
        <v>371</v>
      </c>
    </row>
    <row r="42" spans="1:28" x14ac:dyDescent="0.3">
      <c r="A42" s="1" t="s">
        <v>368</v>
      </c>
      <c r="B42" s="1" t="s">
        <v>359</v>
      </c>
      <c r="C42" s="27" t="s">
        <v>92</v>
      </c>
      <c r="D42" s="38">
        <v>10</v>
      </c>
      <c r="E42" s="27">
        <v>41</v>
      </c>
      <c r="F42" s="27">
        <v>11</v>
      </c>
      <c r="G42" s="27">
        <v>22</v>
      </c>
      <c r="H42" s="27"/>
      <c r="I42" s="27"/>
      <c r="J42" s="27">
        <v>9</v>
      </c>
      <c r="K42" s="27">
        <v>12</v>
      </c>
      <c r="L42" s="27">
        <v>4</v>
      </c>
      <c r="M42" s="27">
        <v>4</v>
      </c>
      <c r="N42" s="27">
        <f t="shared" si="4"/>
        <v>8</v>
      </c>
      <c r="O42" s="39">
        <v>3</v>
      </c>
      <c r="P42" s="39">
        <v>1</v>
      </c>
      <c r="Q42" s="39">
        <v>3</v>
      </c>
      <c r="R42" s="39">
        <v>5</v>
      </c>
      <c r="S42" s="39">
        <v>1</v>
      </c>
      <c r="T42" s="39">
        <f t="shared" si="5"/>
        <v>31</v>
      </c>
      <c r="U42" s="40">
        <f t="shared" si="6"/>
        <v>1.0487804878048781</v>
      </c>
      <c r="V42" s="22" t="s">
        <v>369</v>
      </c>
      <c r="W42" s="22" t="s">
        <v>81</v>
      </c>
      <c r="X42" s="22" t="s">
        <v>95</v>
      </c>
      <c r="Y42" s="72">
        <v>1156</v>
      </c>
      <c r="Z42" s="41"/>
      <c r="AA42" s="1" t="s">
        <v>83</v>
      </c>
      <c r="AB42" s="28" t="s">
        <v>371</v>
      </c>
    </row>
    <row r="43" spans="1:28" x14ac:dyDescent="0.3">
      <c r="A43" s="1" t="s">
        <v>368</v>
      </c>
      <c r="B43" s="1" t="s">
        <v>359</v>
      </c>
      <c r="C43" s="27" t="s">
        <v>101</v>
      </c>
      <c r="D43" s="38">
        <v>33</v>
      </c>
      <c r="E43" s="27">
        <v>39</v>
      </c>
      <c r="F43" s="27">
        <v>5</v>
      </c>
      <c r="G43" s="27">
        <v>9</v>
      </c>
      <c r="H43" s="27"/>
      <c r="I43" s="27"/>
      <c r="J43" s="27">
        <v>5</v>
      </c>
      <c r="K43" s="27">
        <v>7</v>
      </c>
      <c r="L43" s="27">
        <v>3</v>
      </c>
      <c r="M43" s="27">
        <v>2</v>
      </c>
      <c r="N43" s="27">
        <f>SUM(L43:M43)</f>
        <v>5</v>
      </c>
      <c r="O43" s="39">
        <v>0</v>
      </c>
      <c r="P43" s="39">
        <v>3</v>
      </c>
      <c r="Q43" s="39">
        <v>1</v>
      </c>
      <c r="R43" s="39">
        <v>2</v>
      </c>
      <c r="S43" s="39">
        <v>1</v>
      </c>
      <c r="T43" s="39">
        <f>(H43*3)+((F43-H43)*2)+J43</f>
        <v>15</v>
      </c>
      <c r="U43" s="40">
        <f t="shared" si="6"/>
        <v>0.48717948717948717</v>
      </c>
      <c r="V43" s="22" t="s">
        <v>369</v>
      </c>
      <c r="W43" s="22" t="s">
        <v>81</v>
      </c>
      <c r="X43" s="22" t="s">
        <v>95</v>
      </c>
      <c r="Y43" s="72">
        <v>1156</v>
      </c>
      <c r="Z43" s="41"/>
      <c r="AA43" s="1" t="s">
        <v>83</v>
      </c>
      <c r="AB43" s="28" t="s">
        <v>371</v>
      </c>
    </row>
    <row r="44" spans="1:28" x14ac:dyDescent="0.3">
      <c r="A44" s="1" t="s">
        <v>368</v>
      </c>
      <c r="B44" s="1" t="s">
        <v>359</v>
      </c>
      <c r="C44" s="27" t="s">
        <v>125</v>
      </c>
      <c r="D44" s="38">
        <v>24</v>
      </c>
      <c r="E44" s="27">
        <v>25</v>
      </c>
      <c r="F44" s="27">
        <v>3</v>
      </c>
      <c r="G44" s="27">
        <v>10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>SUM(L44:M44)</f>
        <v>2</v>
      </c>
      <c r="O44" s="39">
        <v>2</v>
      </c>
      <c r="P44" s="39">
        <v>2</v>
      </c>
      <c r="Q44" s="39">
        <v>0</v>
      </c>
      <c r="R44" s="39">
        <v>1</v>
      </c>
      <c r="S44" s="39">
        <v>0</v>
      </c>
      <c r="T44" s="39">
        <f>(H44*3)+((F44-H44)*2)+J44</f>
        <v>6</v>
      </c>
      <c r="U44" s="40">
        <f t="shared" si="6"/>
        <v>0.44</v>
      </c>
      <c r="V44" s="22" t="s">
        <v>369</v>
      </c>
      <c r="W44" s="22" t="s">
        <v>81</v>
      </c>
      <c r="X44" s="22" t="s">
        <v>95</v>
      </c>
      <c r="Y44" s="72">
        <v>1156</v>
      </c>
      <c r="Z44" s="41"/>
      <c r="AA44" s="1" t="s">
        <v>83</v>
      </c>
      <c r="AB44" s="28" t="s">
        <v>371</v>
      </c>
    </row>
    <row r="45" spans="1:28" x14ac:dyDescent="0.3">
      <c r="A45" s="1" t="s">
        <v>368</v>
      </c>
      <c r="B45" s="1" t="s">
        <v>359</v>
      </c>
      <c r="C45" s="27" t="s">
        <v>93</v>
      </c>
      <c r="D45" s="38">
        <v>35</v>
      </c>
      <c r="E45" s="27">
        <v>21</v>
      </c>
      <c r="F45" s="27">
        <v>1</v>
      </c>
      <c r="G45" s="27">
        <v>4</v>
      </c>
      <c r="H45" s="27"/>
      <c r="I45" s="27"/>
      <c r="J45" s="27">
        <v>0</v>
      </c>
      <c r="K45" s="27">
        <v>0</v>
      </c>
      <c r="L45" s="27">
        <v>2</v>
      </c>
      <c r="M45" s="27">
        <v>1</v>
      </c>
      <c r="N45" s="27">
        <f>SUM(L45:M45)</f>
        <v>3</v>
      </c>
      <c r="O45" s="39">
        <v>2</v>
      </c>
      <c r="P45" s="39">
        <v>5</v>
      </c>
      <c r="Q45" s="39">
        <v>3</v>
      </c>
      <c r="R45" s="39">
        <v>1</v>
      </c>
      <c r="S45" s="39">
        <v>1</v>
      </c>
      <c r="T45" s="39">
        <f>(H45*3)+((F45-H45)*2)+J45</f>
        <v>2</v>
      </c>
      <c r="U45" s="40">
        <f t="shared" si="6"/>
        <v>0.52380952380952384</v>
      </c>
      <c r="V45" s="22" t="s">
        <v>369</v>
      </c>
      <c r="W45" s="22" t="s">
        <v>81</v>
      </c>
      <c r="X45" s="22" t="s">
        <v>95</v>
      </c>
      <c r="Y45" s="72">
        <v>1156</v>
      </c>
      <c r="Z45" s="41"/>
      <c r="AA45" s="1" t="s">
        <v>83</v>
      </c>
      <c r="AB45" s="28" t="s">
        <v>371</v>
      </c>
    </row>
    <row r="46" spans="1:28" x14ac:dyDescent="0.3">
      <c r="A46" s="1" t="s">
        <v>368</v>
      </c>
      <c r="B46" s="1" t="s">
        <v>359</v>
      </c>
      <c r="C46" s="27" t="s">
        <v>102</v>
      </c>
      <c r="D46" s="38">
        <v>40</v>
      </c>
      <c r="E46" s="27">
        <v>24</v>
      </c>
      <c r="F46" s="27">
        <v>5</v>
      </c>
      <c r="G46" s="27">
        <v>7</v>
      </c>
      <c r="H46" s="27"/>
      <c r="I46" s="27"/>
      <c r="J46" s="27">
        <v>4</v>
      </c>
      <c r="K46" s="27">
        <v>4</v>
      </c>
      <c r="L46" s="27">
        <v>1</v>
      </c>
      <c r="M46" s="27">
        <v>2</v>
      </c>
      <c r="N46" s="27">
        <f>SUM(L46:M46)</f>
        <v>3</v>
      </c>
      <c r="O46" s="39">
        <v>1</v>
      </c>
      <c r="P46" s="39">
        <v>4</v>
      </c>
      <c r="Q46" s="39">
        <v>1</v>
      </c>
      <c r="R46" s="39">
        <v>2</v>
      </c>
      <c r="S46" s="39">
        <v>0</v>
      </c>
      <c r="T46" s="39">
        <f>(H46*3)+((F46-H46)*2)+J46</f>
        <v>14</v>
      </c>
      <c r="U46" s="40">
        <f t="shared" si="6"/>
        <v>0.75</v>
      </c>
      <c r="V46" s="22" t="s">
        <v>369</v>
      </c>
      <c r="W46" s="22" t="s">
        <v>81</v>
      </c>
      <c r="X46" s="22" t="s">
        <v>95</v>
      </c>
      <c r="Y46" s="72">
        <v>1156</v>
      </c>
      <c r="Z46" s="41"/>
      <c r="AA46" s="1" t="s">
        <v>83</v>
      </c>
      <c r="AB46" s="28" t="s">
        <v>371</v>
      </c>
    </row>
    <row r="47" spans="1:28" x14ac:dyDescent="0.3">
      <c r="A47" s="43" t="s">
        <v>368</v>
      </c>
      <c r="B47" s="43" t="s">
        <v>359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42</v>
      </c>
      <c r="G47" s="44">
        <f t="shared" si="7"/>
        <v>76</v>
      </c>
      <c r="H47" s="44">
        <f t="shared" si="7"/>
        <v>0</v>
      </c>
      <c r="I47" s="44">
        <f t="shared" si="7"/>
        <v>0</v>
      </c>
      <c r="J47" s="44">
        <f t="shared" si="7"/>
        <v>22</v>
      </c>
      <c r="K47" s="44">
        <f t="shared" si="7"/>
        <v>30</v>
      </c>
      <c r="L47" s="44">
        <f t="shared" si="7"/>
        <v>17</v>
      </c>
      <c r="M47" s="44">
        <f t="shared" si="7"/>
        <v>19</v>
      </c>
      <c r="N47" s="44">
        <f t="shared" si="7"/>
        <v>36</v>
      </c>
      <c r="O47" s="44">
        <f t="shared" si="7"/>
        <v>13</v>
      </c>
      <c r="P47" s="44">
        <f t="shared" si="7"/>
        <v>24</v>
      </c>
      <c r="Q47" s="44">
        <f t="shared" si="7"/>
        <v>17</v>
      </c>
      <c r="R47" s="44">
        <f t="shared" si="7"/>
        <v>19</v>
      </c>
      <c r="S47" s="44">
        <f t="shared" si="7"/>
        <v>3</v>
      </c>
      <c r="T47" s="44">
        <f t="shared" si="7"/>
        <v>106</v>
      </c>
      <c r="U47" s="45">
        <f>((T47+Q47+N47-R47)+(O47*2))/E47</f>
        <v>0.69166666666666665</v>
      </c>
      <c r="V47" s="46" t="s">
        <v>369</v>
      </c>
      <c r="W47" s="46" t="s">
        <v>81</v>
      </c>
      <c r="X47" s="46" t="s">
        <v>95</v>
      </c>
      <c r="Y47" s="73">
        <v>1156</v>
      </c>
      <c r="Z47" s="47"/>
      <c r="AA47" s="43" t="s">
        <v>83</v>
      </c>
      <c r="AB47" s="75" t="s">
        <v>371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0.55263157894736847</v>
      </c>
      <c r="H48" s="27"/>
      <c r="I48" s="1"/>
      <c r="J48" s="48" t="s">
        <v>42</v>
      </c>
      <c r="K48" s="50">
        <f>J47/K47</f>
        <v>0.73333333333333328</v>
      </c>
      <c r="L48" s="1"/>
      <c r="M48" s="39" t="s">
        <v>43</v>
      </c>
      <c r="N48" s="51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373</v>
      </c>
      <c r="D50" s="1" t="s">
        <v>374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374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E043-FA6C-4509-9FD7-E505079F560C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375</v>
      </c>
      <c r="K4" s="16" t="s">
        <v>45</v>
      </c>
      <c r="L4" s="17"/>
      <c r="M4" s="18"/>
      <c r="N4" s="19">
        <v>25</v>
      </c>
      <c r="O4" s="19">
        <v>24</v>
      </c>
      <c r="P4" s="19">
        <v>24</v>
      </c>
      <c r="Q4" s="19">
        <v>15</v>
      </c>
      <c r="R4" s="20"/>
      <c r="S4" s="21">
        <f>SUM(N4:R4)</f>
        <v>88</v>
      </c>
      <c r="T4" s="22" t="s">
        <v>377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376</v>
      </c>
      <c r="K5" s="16" t="s">
        <v>72</v>
      </c>
      <c r="L5" s="17"/>
      <c r="M5" s="18"/>
      <c r="N5" s="19">
        <v>33</v>
      </c>
      <c r="O5" s="19">
        <v>21</v>
      </c>
      <c r="P5" s="19">
        <v>20</v>
      </c>
      <c r="Q5" s="19">
        <v>22</v>
      </c>
      <c r="R5" s="20"/>
      <c r="S5" s="21">
        <f>SUM(N5:R5)</f>
        <v>96</v>
      </c>
      <c r="T5" s="22" t="s">
        <v>377</v>
      </c>
      <c r="U5" s="1"/>
      <c r="V5" s="1"/>
      <c r="W5" s="1"/>
    </row>
    <row r="6" spans="1:28" x14ac:dyDescent="0.3">
      <c r="C6" s="23">
        <v>8117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378</v>
      </c>
      <c r="D7" s="7" t="s">
        <v>8</v>
      </c>
      <c r="G7" s="1"/>
      <c r="S7" s="1"/>
      <c r="T7" s="25" t="s">
        <v>358</v>
      </c>
      <c r="U7" s="1"/>
      <c r="V7" s="26" t="s">
        <v>377</v>
      </c>
      <c r="W7" s="1"/>
    </row>
    <row r="8" spans="1:28" x14ac:dyDescent="0.3">
      <c r="B8" s="1"/>
      <c r="C8" s="24" t="s">
        <v>379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370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359</v>
      </c>
      <c r="B13" s="1" t="s">
        <v>46</v>
      </c>
      <c r="C13" s="27" t="s">
        <v>365</v>
      </c>
      <c r="D13" s="38">
        <v>34</v>
      </c>
      <c r="E13" s="27">
        <v>6</v>
      </c>
      <c r="F13" s="27">
        <v>1</v>
      </c>
      <c r="G13" s="27">
        <v>4</v>
      </c>
      <c r="H13" s="27"/>
      <c r="I13" s="27"/>
      <c r="J13" s="27">
        <v>2</v>
      </c>
      <c r="K13" s="27">
        <v>2</v>
      </c>
      <c r="L13" s="27">
        <v>1</v>
      </c>
      <c r="M13" s="27">
        <v>0</v>
      </c>
      <c r="N13" s="27">
        <f>SUM(L13:M13)</f>
        <v>1</v>
      </c>
      <c r="O13" s="27">
        <v>1</v>
      </c>
      <c r="P13" s="39">
        <v>1</v>
      </c>
      <c r="Q13" s="27">
        <v>0</v>
      </c>
      <c r="R13" s="27">
        <v>0</v>
      </c>
      <c r="S13" s="27">
        <v>0</v>
      </c>
      <c r="T13" s="39">
        <f t="shared" ref="T13:T23" si="0">(H13*3)+((F13-H13)*2)+J13</f>
        <v>4</v>
      </c>
      <c r="U13" s="40">
        <f>IFERROR(((T13+Q13+N13-R13)+(O13*2))/E13,"")</f>
        <v>1.1666666666666667</v>
      </c>
      <c r="V13" s="22" t="s">
        <v>377</v>
      </c>
      <c r="W13" s="22" t="s">
        <v>81</v>
      </c>
      <c r="X13" s="22" t="s">
        <v>82</v>
      </c>
      <c r="Y13" s="72">
        <v>8117</v>
      </c>
      <c r="Z13" s="41"/>
      <c r="AA13" s="1" t="s">
        <v>96</v>
      </c>
      <c r="AB13" s="28" t="s">
        <v>371</v>
      </c>
    </row>
    <row r="14" spans="1:28" x14ac:dyDescent="0.3">
      <c r="A14" s="1" t="s">
        <v>359</v>
      </c>
      <c r="B14" s="1" t="s">
        <v>46</v>
      </c>
      <c r="C14" s="27" t="s">
        <v>48</v>
      </c>
      <c r="D14" s="38">
        <v>10</v>
      </c>
      <c r="E14" s="27">
        <v>36</v>
      </c>
      <c r="F14" s="27">
        <v>0</v>
      </c>
      <c r="G14" s="27">
        <v>4</v>
      </c>
      <c r="H14" s="27"/>
      <c r="I14" s="27"/>
      <c r="J14" s="27">
        <v>1</v>
      </c>
      <c r="K14" s="27">
        <v>4</v>
      </c>
      <c r="L14" s="27">
        <v>1</v>
      </c>
      <c r="M14" s="27">
        <v>6</v>
      </c>
      <c r="N14" s="27">
        <f t="shared" ref="N14:N20" si="1">SUM(L14:M14)</f>
        <v>7</v>
      </c>
      <c r="O14" s="39">
        <v>3</v>
      </c>
      <c r="P14" s="39">
        <v>5</v>
      </c>
      <c r="Q14" s="39">
        <v>2</v>
      </c>
      <c r="R14" s="39">
        <v>5</v>
      </c>
      <c r="S14" s="39">
        <v>0</v>
      </c>
      <c r="T14" s="39">
        <f t="shared" si="0"/>
        <v>1</v>
      </c>
      <c r="U14" s="40">
        <f t="shared" ref="U14:U23" si="2">IFERROR(((T14+Q14+N14-R14)+(O14*2))/E14,"")</f>
        <v>0.30555555555555558</v>
      </c>
      <c r="V14" s="22" t="s">
        <v>377</v>
      </c>
      <c r="W14" s="22" t="s">
        <v>81</v>
      </c>
      <c r="X14" s="22" t="s">
        <v>82</v>
      </c>
      <c r="Y14" s="72">
        <v>8117</v>
      </c>
      <c r="Z14" s="41"/>
      <c r="AA14" s="1" t="s">
        <v>96</v>
      </c>
      <c r="AB14" s="28" t="s">
        <v>371</v>
      </c>
    </row>
    <row r="15" spans="1:28" x14ac:dyDescent="0.3">
      <c r="A15" s="1" t="s">
        <v>359</v>
      </c>
      <c r="B15" s="1" t="s">
        <v>46</v>
      </c>
      <c r="C15" s="27" t="s">
        <v>49</v>
      </c>
      <c r="D15" s="38">
        <v>32</v>
      </c>
      <c r="E15" s="27">
        <v>25</v>
      </c>
      <c r="F15" s="27">
        <v>4</v>
      </c>
      <c r="G15" s="27">
        <v>9</v>
      </c>
      <c r="H15" s="27"/>
      <c r="I15" s="27"/>
      <c r="J15" s="27">
        <v>1</v>
      </c>
      <c r="K15" s="27">
        <v>1</v>
      </c>
      <c r="L15" s="27">
        <v>1</v>
      </c>
      <c r="M15" s="27">
        <v>2</v>
      </c>
      <c r="N15" s="27">
        <f t="shared" si="1"/>
        <v>3</v>
      </c>
      <c r="O15" s="39">
        <v>4</v>
      </c>
      <c r="P15" s="39">
        <v>2</v>
      </c>
      <c r="Q15" s="39">
        <v>1</v>
      </c>
      <c r="R15" s="39">
        <v>6</v>
      </c>
      <c r="S15" s="39">
        <v>0</v>
      </c>
      <c r="T15" s="39">
        <f t="shared" si="0"/>
        <v>9</v>
      </c>
      <c r="U15" s="40">
        <f t="shared" si="2"/>
        <v>0.6</v>
      </c>
      <c r="V15" s="22" t="s">
        <v>377</v>
      </c>
      <c r="W15" s="22" t="s">
        <v>81</v>
      </c>
      <c r="X15" s="22" t="s">
        <v>82</v>
      </c>
      <c r="Y15" s="72">
        <v>8117</v>
      </c>
      <c r="Z15" s="41"/>
      <c r="AA15" s="1" t="s">
        <v>96</v>
      </c>
      <c r="AB15" s="28" t="s">
        <v>371</v>
      </c>
    </row>
    <row r="16" spans="1:28" x14ac:dyDescent="0.3">
      <c r="A16" s="1" t="s">
        <v>359</v>
      </c>
      <c r="B16" s="1" t="s">
        <v>46</v>
      </c>
      <c r="C16" s="27" t="s">
        <v>50</v>
      </c>
      <c r="D16" s="38">
        <v>10</v>
      </c>
      <c r="E16" s="27">
        <v>8</v>
      </c>
      <c r="F16" s="27">
        <v>1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1"/>
        <v>0</v>
      </c>
      <c r="O16" s="39">
        <v>1</v>
      </c>
      <c r="P16" s="39">
        <v>0</v>
      </c>
      <c r="Q16" s="39">
        <v>0</v>
      </c>
      <c r="R16" s="39">
        <v>2</v>
      </c>
      <c r="S16" s="39">
        <v>0</v>
      </c>
      <c r="T16" s="39">
        <f t="shared" si="0"/>
        <v>2</v>
      </c>
      <c r="U16" s="40">
        <f t="shared" si="2"/>
        <v>0.25</v>
      </c>
      <c r="V16" s="22" t="s">
        <v>377</v>
      </c>
      <c r="W16" s="22" t="s">
        <v>81</v>
      </c>
      <c r="X16" s="22" t="s">
        <v>82</v>
      </c>
      <c r="Y16" s="72">
        <v>8117</v>
      </c>
      <c r="Z16" s="41"/>
      <c r="AA16" s="1" t="s">
        <v>96</v>
      </c>
      <c r="AB16" s="28" t="s">
        <v>371</v>
      </c>
    </row>
    <row r="17" spans="1:28" x14ac:dyDescent="0.3">
      <c r="A17" s="1" t="s">
        <v>359</v>
      </c>
      <c r="B17" s="1" t="s">
        <v>46</v>
      </c>
      <c r="C17" s="27" t="s">
        <v>132</v>
      </c>
      <c r="D17" s="38">
        <v>52</v>
      </c>
      <c r="E17" s="27">
        <v>19</v>
      </c>
      <c r="F17" s="27">
        <v>5</v>
      </c>
      <c r="G17" s="27">
        <v>7</v>
      </c>
      <c r="H17" s="27"/>
      <c r="I17" s="27"/>
      <c r="J17" s="27">
        <v>6</v>
      </c>
      <c r="K17" s="27">
        <v>6</v>
      </c>
      <c r="L17" s="27">
        <v>2</v>
      </c>
      <c r="M17" s="27">
        <v>3</v>
      </c>
      <c r="N17" s="27">
        <f t="shared" ref="N17" si="3">SUM(L17:M17)</f>
        <v>5</v>
      </c>
      <c r="O17" s="39">
        <v>1</v>
      </c>
      <c r="P17" s="39">
        <v>4</v>
      </c>
      <c r="Q17" s="39">
        <v>3</v>
      </c>
      <c r="R17" s="39">
        <v>4</v>
      </c>
      <c r="S17" s="39">
        <v>0</v>
      </c>
      <c r="T17" s="39">
        <f t="shared" si="0"/>
        <v>16</v>
      </c>
      <c r="U17" s="40">
        <f t="shared" si="2"/>
        <v>1.1578947368421053</v>
      </c>
      <c r="V17" s="22" t="s">
        <v>377</v>
      </c>
      <c r="W17" s="22" t="s">
        <v>81</v>
      </c>
      <c r="X17" s="22" t="s">
        <v>82</v>
      </c>
      <c r="Y17" s="72">
        <v>8117</v>
      </c>
      <c r="Z17" s="41"/>
      <c r="AA17" s="1" t="s">
        <v>96</v>
      </c>
      <c r="AB17" s="28" t="s">
        <v>371</v>
      </c>
    </row>
    <row r="18" spans="1:28" x14ac:dyDescent="0.3">
      <c r="A18" s="1" t="s">
        <v>359</v>
      </c>
      <c r="B18" s="1" t="s">
        <v>46</v>
      </c>
      <c r="C18" s="27" t="s">
        <v>53</v>
      </c>
      <c r="D18" s="38">
        <v>50</v>
      </c>
      <c r="E18" s="27">
        <v>33</v>
      </c>
      <c r="F18" s="27">
        <v>4</v>
      </c>
      <c r="G18" s="27">
        <v>11</v>
      </c>
      <c r="H18" s="27"/>
      <c r="I18" s="27"/>
      <c r="J18" s="27">
        <v>3</v>
      </c>
      <c r="K18" s="27">
        <v>4</v>
      </c>
      <c r="L18" s="27">
        <v>1</v>
      </c>
      <c r="M18" s="27">
        <v>6</v>
      </c>
      <c r="N18" s="27">
        <f t="shared" si="1"/>
        <v>7</v>
      </c>
      <c r="O18" s="39">
        <v>5</v>
      </c>
      <c r="P18" s="39">
        <v>2</v>
      </c>
      <c r="Q18" s="39">
        <v>3</v>
      </c>
      <c r="R18" s="39">
        <v>5</v>
      </c>
      <c r="S18" s="39">
        <v>1</v>
      </c>
      <c r="T18" s="39">
        <f t="shared" si="0"/>
        <v>11</v>
      </c>
      <c r="U18" s="40">
        <f t="shared" si="2"/>
        <v>0.78787878787878785</v>
      </c>
      <c r="V18" s="22" t="s">
        <v>377</v>
      </c>
      <c r="W18" s="22" t="s">
        <v>81</v>
      </c>
      <c r="X18" s="22" t="s">
        <v>82</v>
      </c>
      <c r="Y18" s="72">
        <v>8117</v>
      </c>
      <c r="Z18" s="41"/>
      <c r="AA18" s="1" t="s">
        <v>96</v>
      </c>
      <c r="AB18" s="28" t="s">
        <v>371</v>
      </c>
    </row>
    <row r="19" spans="1:28" x14ac:dyDescent="0.3">
      <c r="A19" s="1" t="s">
        <v>359</v>
      </c>
      <c r="B19" s="1" t="s">
        <v>46</v>
      </c>
      <c r="C19" s="27" t="s">
        <v>54</v>
      </c>
      <c r="D19" s="38">
        <v>20</v>
      </c>
      <c r="E19" s="27">
        <v>1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1"/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f t="shared" si="0"/>
        <v>0</v>
      </c>
      <c r="U19" s="40">
        <f t="shared" si="2"/>
        <v>0</v>
      </c>
      <c r="V19" s="22" t="s">
        <v>377</v>
      </c>
      <c r="W19" s="22" t="s">
        <v>81</v>
      </c>
      <c r="X19" s="22" t="s">
        <v>82</v>
      </c>
      <c r="Y19" s="72">
        <v>8117</v>
      </c>
      <c r="Z19" s="41"/>
      <c r="AA19" s="1" t="s">
        <v>96</v>
      </c>
      <c r="AB19" s="28" t="s">
        <v>371</v>
      </c>
    </row>
    <row r="20" spans="1:28" x14ac:dyDescent="0.3">
      <c r="A20" s="1" t="s">
        <v>359</v>
      </c>
      <c r="B20" s="1" t="s">
        <v>46</v>
      </c>
      <c r="C20" s="27" t="s">
        <v>55</v>
      </c>
      <c r="D20" s="38">
        <v>24</v>
      </c>
      <c r="E20" s="27">
        <v>27</v>
      </c>
      <c r="F20" s="27">
        <v>2</v>
      </c>
      <c r="G20" s="27">
        <v>7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1"/>
        <v>1</v>
      </c>
      <c r="O20" s="39">
        <v>1</v>
      </c>
      <c r="P20" s="39">
        <v>1</v>
      </c>
      <c r="Q20" s="39">
        <v>0</v>
      </c>
      <c r="R20" s="39">
        <v>1</v>
      </c>
      <c r="S20" s="39">
        <v>0</v>
      </c>
      <c r="T20" s="39">
        <f t="shared" si="0"/>
        <v>4</v>
      </c>
      <c r="U20" s="40">
        <f t="shared" si="2"/>
        <v>0.22222222222222221</v>
      </c>
      <c r="V20" s="22" t="s">
        <v>377</v>
      </c>
      <c r="W20" s="22" t="s">
        <v>81</v>
      </c>
      <c r="X20" s="22" t="s">
        <v>82</v>
      </c>
      <c r="Y20" s="72">
        <v>8117</v>
      </c>
      <c r="Z20" s="41"/>
      <c r="AA20" s="1" t="s">
        <v>96</v>
      </c>
      <c r="AB20" s="28" t="s">
        <v>371</v>
      </c>
    </row>
    <row r="21" spans="1:28" x14ac:dyDescent="0.3">
      <c r="A21" s="1" t="s">
        <v>359</v>
      </c>
      <c r="B21" s="1" t="s">
        <v>46</v>
      </c>
      <c r="C21" s="27" t="s">
        <v>56</v>
      </c>
      <c r="D21" s="38">
        <v>40</v>
      </c>
      <c r="E21" s="27">
        <v>37</v>
      </c>
      <c r="F21" s="27">
        <v>9</v>
      </c>
      <c r="G21" s="27">
        <v>12</v>
      </c>
      <c r="H21" s="27"/>
      <c r="I21" s="27"/>
      <c r="J21" s="27">
        <v>10</v>
      </c>
      <c r="K21" s="27">
        <v>15</v>
      </c>
      <c r="L21" s="27">
        <v>4</v>
      </c>
      <c r="M21" s="27">
        <v>6</v>
      </c>
      <c r="N21" s="27">
        <f>SUM(L21:M21)</f>
        <v>10</v>
      </c>
      <c r="O21" s="39">
        <v>1</v>
      </c>
      <c r="P21" s="39">
        <v>5</v>
      </c>
      <c r="Q21" s="39">
        <v>1</v>
      </c>
      <c r="R21" s="39">
        <v>3</v>
      </c>
      <c r="S21" s="39">
        <v>0</v>
      </c>
      <c r="T21" s="39">
        <f t="shared" si="0"/>
        <v>28</v>
      </c>
      <c r="U21" s="40">
        <f t="shared" si="2"/>
        <v>1.027027027027027</v>
      </c>
      <c r="V21" s="22" t="s">
        <v>377</v>
      </c>
      <c r="W21" s="22" t="s">
        <v>81</v>
      </c>
      <c r="X21" s="22" t="s">
        <v>82</v>
      </c>
      <c r="Y21" s="72">
        <v>8117</v>
      </c>
      <c r="Z21" s="41"/>
      <c r="AA21" s="1" t="s">
        <v>96</v>
      </c>
      <c r="AB21" s="28" t="s">
        <v>371</v>
      </c>
    </row>
    <row r="22" spans="1:28" x14ac:dyDescent="0.3">
      <c r="A22" s="1" t="s">
        <v>359</v>
      </c>
      <c r="B22" s="1" t="s">
        <v>46</v>
      </c>
      <c r="C22" s="27" t="s">
        <v>57</v>
      </c>
      <c r="D22" s="38">
        <v>22</v>
      </c>
      <c r="E22" s="27">
        <v>32</v>
      </c>
      <c r="F22" s="27">
        <v>2</v>
      </c>
      <c r="G22" s="27">
        <v>6</v>
      </c>
      <c r="H22" s="27"/>
      <c r="I22" s="27"/>
      <c r="J22" s="27">
        <v>2</v>
      </c>
      <c r="K22" s="27">
        <v>3</v>
      </c>
      <c r="L22" s="27">
        <v>0</v>
      </c>
      <c r="M22" s="27">
        <v>5</v>
      </c>
      <c r="N22" s="27">
        <f>SUM(L22:M22)</f>
        <v>5</v>
      </c>
      <c r="O22" s="39">
        <v>1</v>
      </c>
      <c r="P22" s="39">
        <v>4</v>
      </c>
      <c r="Q22" s="39">
        <v>2</v>
      </c>
      <c r="R22" s="39">
        <v>3</v>
      </c>
      <c r="S22" s="39">
        <v>0</v>
      </c>
      <c r="T22" s="39">
        <f t="shared" si="0"/>
        <v>6</v>
      </c>
      <c r="U22" s="40">
        <f t="shared" si="2"/>
        <v>0.375</v>
      </c>
      <c r="V22" s="22" t="s">
        <v>377</v>
      </c>
      <c r="W22" s="22" t="s">
        <v>81</v>
      </c>
      <c r="X22" s="22" t="s">
        <v>82</v>
      </c>
      <c r="Y22" s="72">
        <v>8117</v>
      </c>
      <c r="Z22" s="41"/>
      <c r="AA22" s="1" t="s">
        <v>96</v>
      </c>
      <c r="AB22" s="28" t="s">
        <v>371</v>
      </c>
    </row>
    <row r="23" spans="1:28" x14ac:dyDescent="0.3">
      <c r="A23" s="1" t="s">
        <v>359</v>
      </c>
      <c r="B23" s="1" t="s">
        <v>46</v>
      </c>
      <c r="C23" s="27" t="s">
        <v>58</v>
      </c>
      <c r="D23" s="38">
        <v>42</v>
      </c>
      <c r="E23" s="27">
        <v>16</v>
      </c>
      <c r="F23" s="27">
        <v>2</v>
      </c>
      <c r="G23" s="27">
        <v>3</v>
      </c>
      <c r="H23" s="27"/>
      <c r="I23" s="27"/>
      <c r="J23" s="27">
        <v>3</v>
      </c>
      <c r="K23" s="27">
        <v>3</v>
      </c>
      <c r="L23" s="27">
        <v>1</v>
      </c>
      <c r="M23" s="27">
        <v>2</v>
      </c>
      <c r="N23" s="27">
        <f>SUM(L23:M23)</f>
        <v>3</v>
      </c>
      <c r="O23" s="39">
        <v>0</v>
      </c>
      <c r="P23" s="39">
        <v>4</v>
      </c>
      <c r="Q23" s="39">
        <v>1</v>
      </c>
      <c r="R23" s="39">
        <v>3</v>
      </c>
      <c r="S23" s="39">
        <v>0</v>
      </c>
      <c r="T23" s="39">
        <f t="shared" si="0"/>
        <v>7</v>
      </c>
      <c r="U23" s="40">
        <f t="shared" si="2"/>
        <v>0.5</v>
      </c>
      <c r="V23" s="22" t="s">
        <v>377</v>
      </c>
      <c r="W23" s="22" t="s">
        <v>81</v>
      </c>
      <c r="X23" s="22" t="s">
        <v>82</v>
      </c>
      <c r="Y23" s="72">
        <v>8117</v>
      </c>
      <c r="Z23" s="41"/>
      <c r="AA23" s="1" t="s">
        <v>96</v>
      </c>
      <c r="AB23" s="28" t="s">
        <v>371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30</v>
      </c>
      <c r="G24" s="44">
        <f t="shared" si="4"/>
        <v>68</v>
      </c>
      <c r="H24" s="44">
        <f t="shared" si="4"/>
        <v>0</v>
      </c>
      <c r="I24" s="44">
        <f t="shared" si="4"/>
        <v>0</v>
      </c>
      <c r="J24" s="44">
        <f t="shared" si="4"/>
        <v>28</v>
      </c>
      <c r="K24" s="44">
        <f t="shared" si="4"/>
        <v>38</v>
      </c>
      <c r="L24" s="44">
        <f t="shared" si="4"/>
        <v>11</v>
      </c>
      <c r="M24" s="44">
        <f t="shared" si="4"/>
        <v>31</v>
      </c>
      <c r="N24" s="44">
        <f t="shared" si="4"/>
        <v>42</v>
      </c>
      <c r="O24" s="44">
        <f t="shared" si="4"/>
        <v>18</v>
      </c>
      <c r="P24" s="44">
        <f t="shared" si="4"/>
        <v>28</v>
      </c>
      <c r="Q24" s="44">
        <f t="shared" si="4"/>
        <v>13</v>
      </c>
      <c r="R24" s="44">
        <f t="shared" si="4"/>
        <v>32</v>
      </c>
      <c r="S24" s="44">
        <f t="shared" si="4"/>
        <v>1</v>
      </c>
      <c r="T24" s="44">
        <f t="shared" si="4"/>
        <v>88</v>
      </c>
      <c r="U24" s="45">
        <f>((T24+Q24+N24-R24)+(O24*2))/E24</f>
        <v>0.61250000000000004</v>
      </c>
      <c r="V24" s="46" t="s">
        <v>377</v>
      </c>
      <c r="W24" s="46" t="s">
        <v>81</v>
      </c>
      <c r="X24" s="46" t="s">
        <v>82</v>
      </c>
      <c r="Y24" s="73">
        <v>8117</v>
      </c>
      <c r="Z24" s="47"/>
      <c r="AA24" s="43" t="s">
        <v>96</v>
      </c>
      <c r="AB24" s="75" t="s">
        <v>371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0.44117647058823528</v>
      </c>
      <c r="H25" s="27"/>
      <c r="I25" s="1"/>
      <c r="J25" s="48" t="s">
        <v>42</v>
      </c>
      <c r="K25" s="50">
        <f>J24/K24</f>
        <v>0.73684210526315785</v>
      </c>
      <c r="L25" s="1"/>
      <c r="M25" s="39" t="s">
        <v>43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380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359</v>
      </c>
      <c r="C35" s="27" t="s">
        <v>85</v>
      </c>
      <c r="D35" s="38">
        <v>11</v>
      </c>
      <c r="E35" s="27">
        <v>21</v>
      </c>
      <c r="F35" s="27">
        <v>6</v>
      </c>
      <c r="G35" s="27">
        <v>13</v>
      </c>
      <c r="H35" s="27"/>
      <c r="I35" s="27"/>
      <c r="J35" s="27">
        <v>0</v>
      </c>
      <c r="K35" s="27">
        <v>0</v>
      </c>
      <c r="L35" s="27">
        <v>2</v>
      </c>
      <c r="M35" s="27">
        <v>0</v>
      </c>
      <c r="N35" s="27">
        <f>SUM(L35:M35)</f>
        <v>2</v>
      </c>
      <c r="O35" s="27">
        <v>1</v>
      </c>
      <c r="P35" s="39">
        <v>4</v>
      </c>
      <c r="Q35" s="27">
        <v>1</v>
      </c>
      <c r="R35" s="27">
        <v>1</v>
      </c>
      <c r="S35" s="27">
        <v>0</v>
      </c>
      <c r="T35" s="27">
        <f>(H35*3)+((F35-H35)*2)+J35</f>
        <v>12</v>
      </c>
      <c r="U35" s="40">
        <f>IFERROR(((T35+Q35+N35-R35)+(O35*2))/E35,"")</f>
        <v>0.76190476190476186</v>
      </c>
      <c r="V35" s="22" t="s">
        <v>377</v>
      </c>
      <c r="W35" s="22" t="s">
        <v>94</v>
      </c>
      <c r="X35" s="22" t="s">
        <v>95</v>
      </c>
      <c r="Y35" s="72">
        <v>8117</v>
      </c>
      <c r="Z35" s="41"/>
      <c r="AA35" s="1" t="s">
        <v>83</v>
      </c>
      <c r="AB35" s="28" t="s">
        <v>381</v>
      </c>
    </row>
    <row r="36" spans="1:28" x14ac:dyDescent="0.3">
      <c r="A36" s="1" t="s">
        <v>368</v>
      </c>
      <c r="B36" s="1" t="s">
        <v>359</v>
      </c>
      <c r="C36" s="27" t="s">
        <v>87</v>
      </c>
      <c r="D36" s="38">
        <v>22</v>
      </c>
      <c r="E36" s="27">
        <v>13</v>
      </c>
      <c r="F36" s="27">
        <v>1</v>
      </c>
      <c r="G36" s="27">
        <v>1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ref="N36:N42" si="5">SUM(L36:M36)</f>
        <v>1</v>
      </c>
      <c r="O36" s="39">
        <v>3</v>
      </c>
      <c r="P36" s="39">
        <v>1</v>
      </c>
      <c r="Q36" s="39">
        <v>3</v>
      </c>
      <c r="R36" s="39">
        <v>2</v>
      </c>
      <c r="S36" s="39">
        <v>0</v>
      </c>
      <c r="T36" s="39">
        <f t="shared" ref="T36:T42" si="6">(H36*3)+((F36-H36)*2)+J36</f>
        <v>2</v>
      </c>
      <c r="U36" s="40">
        <f t="shared" ref="U36:U46" si="7">IFERROR(((T36+Q36+N36-R36)+(O36*2))/E36,"")</f>
        <v>0.76923076923076927</v>
      </c>
      <c r="V36" s="22" t="s">
        <v>377</v>
      </c>
      <c r="W36" s="22" t="s">
        <v>94</v>
      </c>
      <c r="X36" s="22" t="s">
        <v>95</v>
      </c>
      <c r="Y36" s="72">
        <v>8117</v>
      </c>
      <c r="Z36" s="41"/>
      <c r="AA36" s="1" t="s">
        <v>83</v>
      </c>
      <c r="AB36" s="28" t="s">
        <v>381</v>
      </c>
    </row>
    <row r="37" spans="1:28" x14ac:dyDescent="0.3">
      <c r="A37" s="1" t="s">
        <v>368</v>
      </c>
      <c r="B37" s="1" t="s">
        <v>359</v>
      </c>
      <c r="C37" s="27" t="s">
        <v>100</v>
      </c>
      <c r="D37" s="38">
        <v>14</v>
      </c>
      <c r="E37" s="27">
        <v>23</v>
      </c>
      <c r="F37" s="27">
        <v>5</v>
      </c>
      <c r="G37" s="27">
        <v>11</v>
      </c>
      <c r="H37" s="27"/>
      <c r="I37" s="27"/>
      <c r="J37" s="27">
        <v>0</v>
      </c>
      <c r="K37" s="27">
        <v>2</v>
      </c>
      <c r="L37" s="27">
        <v>1</v>
      </c>
      <c r="M37" s="27">
        <v>1</v>
      </c>
      <c r="N37" s="27">
        <f t="shared" si="5"/>
        <v>2</v>
      </c>
      <c r="O37" s="39">
        <v>0</v>
      </c>
      <c r="P37" s="39">
        <v>3</v>
      </c>
      <c r="Q37" s="39">
        <v>1</v>
      </c>
      <c r="R37" s="39">
        <v>3</v>
      </c>
      <c r="S37" s="39">
        <v>1</v>
      </c>
      <c r="T37" s="39">
        <f t="shared" si="6"/>
        <v>10</v>
      </c>
      <c r="U37" s="40">
        <f t="shared" si="7"/>
        <v>0.43478260869565216</v>
      </c>
      <c r="V37" s="22" t="s">
        <v>377</v>
      </c>
      <c r="W37" s="22" t="s">
        <v>94</v>
      </c>
      <c r="X37" s="22" t="s">
        <v>95</v>
      </c>
      <c r="Y37" s="72">
        <v>8117</v>
      </c>
      <c r="Z37" s="41"/>
      <c r="AA37" s="1" t="s">
        <v>83</v>
      </c>
      <c r="AB37" s="28" t="s">
        <v>381</v>
      </c>
    </row>
    <row r="38" spans="1:28" x14ac:dyDescent="0.3">
      <c r="A38" s="1" t="s">
        <v>368</v>
      </c>
      <c r="B38" s="1" t="s">
        <v>359</v>
      </c>
      <c r="C38" s="27" t="s">
        <v>89</v>
      </c>
      <c r="D38" s="38">
        <v>32</v>
      </c>
      <c r="E38" s="27" t="s">
        <v>420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7"/>
        <v/>
      </c>
      <c r="V38" s="22" t="s">
        <v>377</v>
      </c>
      <c r="W38" s="22" t="s">
        <v>94</v>
      </c>
      <c r="X38" s="22" t="s">
        <v>95</v>
      </c>
      <c r="Y38" s="72">
        <v>8117</v>
      </c>
      <c r="Z38" s="41"/>
      <c r="AA38" s="1" t="s">
        <v>83</v>
      </c>
      <c r="AB38" s="28" t="s">
        <v>381</v>
      </c>
    </row>
    <row r="39" spans="1:28" x14ac:dyDescent="0.3">
      <c r="A39" s="1" t="s">
        <v>368</v>
      </c>
      <c r="B39" s="1" t="s">
        <v>359</v>
      </c>
      <c r="C39" s="27" t="s">
        <v>90</v>
      </c>
      <c r="D39" s="38">
        <v>42</v>
      </c>
      <c r="E39" s="27">
        <v>6</v>
      </c>
      <c r="F39" s="27">
        <v>2</v>
      </c>
      <c r="G39" s="27">
        <v>5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5"/>
        <v>0</v>
      </c>
      <c r="O39" s="39">
        <v>0</v>
      </c>
      <c r="P39" s="39">
        <v>1</v>
      </c>
      <c r="Q39" s="39">
        <v>0</v>
      </c>
      <c r="R39" s="39">
        <v>0</v>
      </c>
      <c r="S39" s="39">
        <v>0</v>
      </c>
      <c r="T39" s="39">
        <f t="shared" si="6"/>
        <v>4</v>
      </c>
      <c r="U39" s="40">
        <f t="shared" si="7"/>
        <v>0.66666666666666663</v>
      </c>
      <c r="V39" s="22" t="s">
        <v>377</v>
      </c>
      <c r="W39" s="22" t="s">
        <v>94</v>
      </c>
      <c r="X39" s="22" t="s">
        <v>95</v>
      </c>
      <c r="Y39" s="72">
        <v>8117</v>
      </c>
      <c r="Z39" s="41"/>
      <c r="AA39" s="1" t="s">
        <v>83</v>
      </c>
      <c r="AB39" s="28" t="s">
        <v>381</v>
      </c>
    </row>
    <row r="40" spans="1:28" x14ac:dyDescent="0.3">
      <c r="A40" s="1" t="s">
        <v>368</v>
      </c>
      <c r="B40" s="1" t="s">
        <v>359</v>
      </c>
      <c r="C40" s="27" t="s">
        <v>91</v>
      </c>
      <c r="D40" s="38">
        <v>15</v>
      </c>
      <c r="E40" s="27">
        <v>30</v>
      </c>
      <c r="F40" s="27">
        <v>2</v>
      </c>
      <c r="G40" s="27">
        <v>7</v>
      </c>
      <c r="H40" s="27"/>
      <c r="I40" s="27"/>
      <c r="J40" s="27">
        <v>5</v>
      </c>
      <c r="K40" s="27">
        <v>10</v>
      </c>
      <c r="L40" s="27">
        <v>4</v>
      </c>
      <c r="M40" s="27">
        <v>2</v>
      </c>
      <c r="N40" s="27">
        <f t="shared" ref="N40" si="8">SUM(L40:M40)</f>
        <v>6</v>
      </c>
      <c r="O40" s="39">
        <v>5</v>
      </c>
      <c r="P40" s="39">
        <v>5</v>
      </c>
      <c r="Q40" s="39">
        <v>1</v>
      </c>
      <c r="R40" s="39">
        <v>2</v>
      </c>
      <c r="S40" s="39">
        <v>0</v>
      </c>
      <c r="T40" s="39">
        <f t="shared" si="6"/>
        <v>9</v>
      </c>
      <c r="U40" s="40">
        <f t="shared" si="7"/>
        <v>0.8</v>
      </c>
      <c r="V40" s="22" t="s">
        <v>377</v>
      </c>
      <c r="W40" s="22" t="s">
        <v>94</v>
      </c>
      <c r="X40" s="22" t="s">
        <v>95</v>
      </c>
      <c r="Y40" s="72">
        <v>8117</v>
      </c>
      <c r="Z40" s="41"/>
      <c r="AA40" s="1" t="s">
        <v>83</v>
      </c>
      <c r="AB40" s="28" t="s">
        <v>381</v>
      </c>
    </row>
    <row r="41" spans="1:28" x14ac:dyDescent="0.3">
      <c r="A41" s="1" t="s">
        <v>368</v>
      </c>
      <c r="B41" s="1" t="s">
        <v>359</v>
      </c>
      <c r="C41" s="27" t="s">
        <v>360</v>
      </c>
      <c r="D41" s="38">
        <v>54</v>
      </c>
      <c r="E41" s="27" t="s">
        <v>420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7"/>
        <v/>
      </c>
      <c r="V41" s="22" t="s">
        <v>377</v>
      </c>
      <c r="W41" s="22" t="s">
        <v>94</v>
      </c>
      <c r="X41" s="22" t="s">
        <v>95</v>
      </c>
      <c r="Y41" s="72">
        <v>8117</v>
      </c>
      <c r="Z41" s="41"/>
      <c r="AA41" s="1" t="s">
        <v>83</v>
      </c>
      <c r="AB41" s="28" t="s">
        <v>381</v>
      </c>
    </row>
    <row r="42" spans="1:28" x14ac:dyDescent="0.3">
      <c r="A42" s="1" t="s">
        <v>368</v>
      </c>
      <c r="B42" s="1" t="s">
        <v>359</v>
      </c>
      <c r="C42" s="27" t="s">
        <v>92</v>
      </c>
      <c r="D42" s="38">
        <v>10</v>
      </c>
      <c r="E42" s="27">
        <v>33</v>
      </c>
      <c r="F42" s="27">
        <v>8</v>
      </c>
      <c r="G42" s="27">
        <v>20</v>
      </c>
      <c r="H42" s="27"/>
      <c r="I42" s="27"/>
      <c r="J42" s="27">
        <v>3</v>
      </c>
      <c r="K42" s="27">
        <v>4</v>
      </c>
      <c r="L42" s="27">
        <v>2</v>
      </c>
      <c r="M42" s="27">
        <v>5</v>
      </c>
      <c r="N42" s="27">
        <f t="shared" si="5"/>
        <v>7</v>
      </c>
      <c r="O42" s="39">
        <v>2</v>
      </c>
      <c r="P42" s="39">
        <v>5</v>
      </c>
      <c r="Q42" s="39">
        <v>2</v>
      </c>
      <c r="R42" s="39">
        <v>5</v>
      </c>
      <c r="S42" s="39">
        <v>0</v>
      </c>
      <c r="T42" s="39">
        <f t="shared" si="6"/>
        <v>19</v>
      </c>
      <c r="U42" s="40">
        <f t="shared" si="7"/>
        <v>0.81818181818181823</v>
      </c>
      <c r="V42" s="22" t="s">
        <v>377</v>
      </c>
      <c r="W42" s="22" t="s">
        <v>94</v>
      </c>
      <c r="X42" s="22" t="s">
        <v>95</v>
      </c>
      <c r="Y42" s="72">
        <v>8117</v>
      </c>
      <c r="Z42" s="41"/>
      <c r="AA42" s="1" t="s">
        <v>83</v>
      </c>
      <c r="AB42" s="28" t="s">
        <v>381</v>
      </c>
    </row>
    <row r="43" spans="1:28" x14ac:dyDescent="0.3">
      <c r="A43" s="1" t="s">
        <v>368</v>
      </c>
      <c r="B43" s="1" t="s">
        <v>359</v>
      </c>
      <c r="C43" s="27" t="s">
        <v>101</v>
      </c>
      <c r="D43" s="38">
        <v>33</v>
      </c>
      <c r="E43" s="27">
        <v>25</v>
      </c>
      <c r="F43" s="27">
        <v>2</v>
      </c>
      <c r="G43" s="27">
        <v>5</v>
      </c>
      <c r="H43" s="27"/>
      <c r="I43" s="27"/>
      <c r="J43" s="27">
        <v>5</v>
      </c>
      <c r="K43" s="27">
        <v>9</v>
      </c>
      <c r="L43" s="27">
        <v>2</v>
      </c>
      <c r="M43" s="27">
        <v>7</v>
      </c>
      <c r="N43" s="27">
        <f>SUM(L43:M43)</f>
        <v>9</v>
      </c>
      <c r="O43" s="39">
        <v>1</v>
      </c>
      <c r="P43" s="39">
        <v>2</v>
      </c>
      <c r="Q43" s="39">
        <v>1</v>
      </c>
      <c r="R43" s="39">
        <v>2</v>
      </c>
      <c r="S43" s="39">
        <v>0</v>
      </c>
      <c r="T43" s="39">
        <f>(H43*3)+((F43-H43)*2)+J43</f>
        <v>9</v>
      </c>
      <c r="U43" s="40">
        <f t="shared" si="7"/>
        <v>0.76</v>
      </c>
      <c r="V43" s="22" t="s">
        <v>377</v>
      </c>
      <c r="W43" s="22" t="s">
        <v>94</v>
      </c>
      <c r="X43" s="22" t="s">
        <v>95</v>
      </c>
      <c r="Y43" s="72">
        <v>8117</v>
      </c>
      <c r="Z43" s="41"/>
      <c r="AA43" s="1" t="s">
        <v>83</v>
      </c>
      <c r="AB43" s="28" t="s">
        <v>381</v>
      </c>
    </row>
    <row r="44" spans="1:28" x14ac:dyDescent="0.3">
      <c r="A44" s="1" t="s">
        <v>368</v>
      </c>
      <c r="B44" s="1" t="s">
        <v>359</v>
      </c>
      <c r="C44" s="27" t="s">
        <v>125</v>
      </c>
      <c r="D44" s="38">
        <v>24</v>
      </c>
      <c r="E44" s="27">
        <v>24</v>
      </c>
      <c r="F44" s="27">
        <v>3</v>
      </c>
      <c r="G44" s="27">
        <v>7</v>
      </c>
      <c r="H44" s="27"/>
      <c r="I44" s="27"/>
      <c r="J44" s="27">
        <v>3</v>
      </c>
      <c r="K44" s="27">
        <v>3</v>
      </c>
      <c r="L44" s="27">
        <v>1</v>
      </c>
      <c r="M44" s="27">
        <v>1</v>
      </c>
      <c r="N44" s="27">
        <f>SUM(L44:M44)</f>
        <v>2</v>
      </c>
      <c r="O44" s="39">
        <v>1</v>
      </c>
      <c r="P44" s="39">
        <v>1</v>
      </c>
      <c r="Q44" s="39">
        <v>1</v>
      </c>
      <c r="R44" s="39">
        <v>4</v>
      </c>
      <c r="S44" s="39">
        <v>0</v>
      </c>
      <c r="T44" s="39">
        <f>(H44*3)+((F44-H44)*2)+J44</f>
        <v>9</v>
      </c>
      <c r="U44" s="40">
        <f t="shared" si="7"/>
        <v>0.41666666666666669</v>
      </c>
      <c r="V44" s="22" t="s">
        <v>377</v>
      </c>
      <c r="W44" s="22" t="s">
        <v>94</v>
      </c>
      <c r="X44" s="22" t="s">
        <v>95</v>
      </c>
      <c r="Y44" s="72">
        <v>8117</v>
      </c>
      <c r="Z44" s="41"/>
      <c r="AA44" s="1" t="s">
        <v>83</v>
      </c>
      <c r="AB44" s="28" t="s">
        <v>381</v>
      </c>
    </row>
    <row r="45" spans="1:28" x14ac:dyDescent="0.3">
      <c r="A45" s="1" t="s">
        <v>368</v>
      </c>
      <c r="B45" s="1" t="s">
        <v>359</v>
      </c>
      <c r="C45" s="27" t="s">
        <v>93</v>
      </c>
      <c r="D45" s="38">
        <v>35</v>
      </c>
      <c r="E45" s="27">
        <v>35</v>
      </c>
      <c r="F45" s="27">
        <v>5</v>
      </c>
      <c r="G45" s="27">
        <v>9</v>
      </c>
      <c r="H45" s="27"/>
      <c r="I45" s="27"/>
      <c r="J45" s="27">
        <v>4</v>
      </c>
      <c r="K45" s="27">
        <v>4</v>
      </c>
      <c r="L45" s="27">
        <v>5</v>
      </c>
      <c r="M45" s="27">
        <v>3</v>
      </c>
      <c r="N45" s="27">
        <f>SUM(L45:M45)</f>
        <v>8</v>
      </c>
      <c r="O45" s="39">
        <v>1</v>
      </c>
      <c r="P45" s="39">
        <v>3</v>
      </c>
      <c r="Q45" s="39">
        <v>3</v>
      </c>
      <c r="R45" s="39">
        <v>1</v>
      </c>
      <c r="S45" s="39">
        <v>1</v>
      </c>
      <c r="T45" s="39">
        <f>(H45*3)+((F45-H45)*2)+J45</f>
        <v>14</v>
      </c>
      <c r="U45" s="40">
        <f t="shared" si="7"/>
        <v>0.74285714285714288</v>
      </c>
      <c r="V45" s="22" t="s">
        <v>377</v>
      </c>
      <c r="W45" s="22" t="s">
        <v>94</v>
      </c>
      <c r="X45" s="22" t="s">
        <v>95</v>
      </c>
      <c r="Y45" s="72">
        <v>8117</v>
      </c>
      <c r="Z45" s="41"/>
      <c r="AA45" s="1" t="s">
        <v>83</v>
      </c>
      <c r="AB45" s="28" t="s">
        <v>381</v>
      </c>
    </row>
    <row r="46" spans="1:28" x14ac:dyDescent="0.3">
      <c r="A46" s="1" t="s">
        <v>368</v>
      </c>
      <c r="B46" s="1" t="s">
        <v>359</v>
      </c>
      <c r="C46" s="27" t="s">
        <v>102</v>
      </c>
      <c r="D46" s="38">
        <v>40</v>
      </c>
      <c r="E46" s="27">
        <v>30</v>
      </c>
      <c r="F46" s="27">
        <v>2</v>
      </c>
      <c r="G46" s="27">
        <v>8</v>
      </c>
      <c r="H46" s="27"/>
      <c r="I46" s="27"/>
      <c r="J46" s="27">
        <v>4</v>
      </c>
      <c r="K46" s="27">
        <v>4</v>
      </c>
      <c r="L46" s="27">
        <v>1</v>
      </c>
      <c r="M46" s="27">
        <v>7</v>
      </c>
      <c r="N46" s="27">
        <f>SUM(L46:M46)</f>
        <v>8</v>
      </c>
      <c r="O46" s="39">
        <v>1</v>
      </c>
      <c r="P46" s="39">
        <v>3</v>
      </c>
      <c r="Q46" s="39">
        <v>2</v>
      </c>
      <c r="R46" s="39">
        <v>2</v>
      </c>
      <c r="S46" s="39">
        <v>0</v>
      </c>
      <c r="T46" s="39">
        <f>(H46*3)+((F46-H46)*2)+J46</f>
        <v>8</v>
      </c>
      <c r="U46" s="40">
        <f t="shared" si="7"/>
        <v>0.6</v>
      </c>
      <c r="V46" s="22" t="s">
        <v>377</v>
      </c>
      <c r="W46" s="22" t="s">
        <v>94</v>
      </c>
      <c r="X46" s="22" t="s">
        <v>95</v>
      </c>
      <c r="Y46" s="72">
        <v>8117</v>
      </c>
      <c r="Z46" s="41"/>
      <c r="AA46" s="1" t="s">
        <v>83</v>
      </c>
      <c r="AB46" s="28" t="s">
        <v>381</v>
      </c>
    </row>
    <row r="47" spans="1:28" x14ac:dyDescent="0.3">
      <c r="A47" s="43" t="s">
        <v>368</v>
      </c>
      <c r="B47" s="43" t="s">
        <v>359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36</v>
      </c>
      <c r="G47" s="44">
        <f t="shared" si="9"/>
        <v>86</v>
      </c>
      <c r="H47" s="44">
        <f t="shared" si="9"/>
        <v>0</v>
      </c>
      <c r="I47" s="44">
        <f t="shared" si="9"/>
        <v>0</v>
      </c>
      <c r="J47" s="44">
        <f t="shared" si="9"/>
        <v>24</v>
      </c>
      <c r="K47" s="44">
        <f t="shared" si="9"/>
        <v>36</v>
      </c>
      <c r="L47" s="44">
        <f t="shared" si="9"/>
        <v>19</v>
      </c>
      <c r="M47" s="44">
        <f t="shared" si="9"/>
        <v>26</v>
      </c>
      <c r="N47" s="44">
        <f t="shared" si="9"/>
        <v>45</v>
      </c>
      <c r="O47" s="44">
        <f t="shared" si="9"/>
        <v>15</v>
      </c>
      <c r="P47" s="44">
        <f t="shared" si="9"/>
        <v>28</v>
      </c>
      <c r="Q47" s="44">
        <f t="shared" si="9"/>
        <v>15</v>
      </c>
      <c r="R47" s="44">
        <f t="shared" si="9"/>
        <v>22</v>
      </c>
      <c r="S47" s="44">
        <f t="shared" si="9"/>
        <v>2</v>
      </c>
      <c r="T47" s="44">
        <f t="shared" si="9"/>
        <v>96</v>
      </c>
      <c r="U47" s="45">
        <f>((T47+Q47+N47-R47)+(O47*2))/E47</f>
        <v>0.68333333333333335</v>
      </c>
      <c r="V47" s="46" t="s">
        <v>377</v>
      </c>
      <c r="W47" s="46" t="s">
        <v>94</v>
      </c>
      <c r="X47" s="46" t="s">
        <v>95</v>
      </c>
      <c r="Y47" s="73">
        <v>8117</v>
      </c>
      <c r="Z47" s="47"/>
      <c r="AA47" s="43" t="s">
        <v>83</v>
      </c>
      <c r="AB47" s="75" t="s">
        <v>381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0.41860465116279072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092F-5FF4-47C4-84FE-07C5EFA365E4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44304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242</v>
      </c>
      <c r="D4" s="7" t="s">
        <v>5</v>
      </c>
      <c r="E4" s="8"/>
      <c r="F4" s="5"/>
      <c r="G4" s="1"/>
      <c r="J4" s="15" t="s">
        <v>376</v>
      </c>
      <c r="K4" s="16" t="s">
        <v>45</v>
      </c>
      <c r="L4" s="17"/>
      <c r="M4" s="18"/>
      <c r="N4" s="19">
        <v>17</v>
      </c>
      <c r="O4" s="19">
        <v>15</v>
      </c>
      <c r="P4" s="19">
        <v>32</v>
      </c>
      <c r="Q4" s="19">
        <v>30</v>
      </c>
      <c r="R4" s="20"/>
      <c r="S4" s="21">
        <f>SUM(N4:R4)</f>
        <v>94</v>
      </c>
      <c r="T4" s="22" t="s">
        <v>382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383</v>
      </c>
      <c r="K5" s="16" t="s">
        <v>72</v>
      </c>
      <c r="L5" s="17"/>
      <c r="M5" s="18"/>
      <c r="N5" s="19">
        <v>22</v>
      </c>
      <c r="O5" s="19">
        <v>14</v>
      </c>
      <c r="P5" s="19">
        <v>40</v>
      </c>
      <c r="Q5" s="19">
        <v>17</v>
      </c>
      <c r="R5" s="20"/>
      <c r="S5" s="21">
        <f>SUM(N5:R5)</f>
        <v>93</v>
      </c>
      <c r="T5" s="22" t="s">
        <v>382</v>
      </c>
      <c r="U5" s="1"/>
      <c r="V5" s="1"/>
      <c r="W5" s="1"/>
    </row>
    <row r="6" spans="1:28" x14ac:dyDescent="0.3">
      <c r="C6" s="23">
        <v>7882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378</v>
      </c>
      <c r="D7" s="7" t="s">
        <v>8</v>
      </c>
      <c r="G7" s="1"/>
      <c r="S7" s="1"/>
      <c r="T7" s="25" t="s">
        <v>358</v>
      </c>
      <c r="U7" s="1"/>
      <c r="V7" s="26" t="s">
        <v>382</v>
      </c>
      <c r="W7" s="1"/>
    </row>
    <row r="8" spans="1:28" x14ac:dyDescent="0.3">
      <c r="B8" s="1"/>
      <c r="C8" s="24" t="s">
        <v>379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0.1111111111111111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380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359</v>
      </c>
      <c r="B13" s="1" t="s">
        <v>46</v>
      </c>
      <c r="C13" s="27" t="s">
        <v>365</v>
      </c>
      <c r="D13" s="38">
        <v>34</v>
      </c>
      <c r="E13" s="27" t="s">
        <v>490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39"/>
      <c r="U13" s="40" t="str">
        <f t="shared" ref="U13:U23" si="0">IFERROR(((T13+Q13+N13-R13)+(O13*2))/E13,"")</f>
        <v/>
      </c>
      <c r="V13" s="22" t="s">
        <v>382</v>
      </c>
      <c r="W13" s="22" t="s">
        <v>81</v>
      </c>
      <c r="X13" s="22" t="s">
        <v>95</v>
      </c>
      <c r="Y13" s="72">
        <v>7882</v>
      </c>
      <c r="Z13" s="41"/>
      <c r="AA13" s="1" t="s">
        <v>96</v>
      </c>
      <c r="AB13" s="28" t="s">
        <v>381</v>
      </c>
    </row>
    <row r="14" spans="1:28" x14ac:dyDescent="0.3">
      <c r="A14" s="1" t="s">
        <v>359</v>
      </c>
      <c r="B14" s="1" t="s">
        <v>46</v>
      </c>
      <c r="C14" s="27" t="s">
        <v>48</v>
      </c>
      <c r="D14" s="38">
        <v>10</v>
      </c>
      <c r="E14" s="27">
        <v>31</v>
      </c>
      <c r="F14" s="27">
        <v>2</v>
      </c>
      <c r="G14" s="27">
        <v>7</v>
      </c>
      <c r="H14" s="27"/>
      <c r="I14" s="27"/>
      <c r="J14" s="27">
        <v>0</v>
      </c>
      <c r="K14" s="27">
        <v>0</v>
      </c>
      <c r="L14" s="27">
        <v>2</v>
      </c>
      <c r="M14" s="27">
        <v>1</v>
      </c>
      <c r="N14" s="27">
        <f t="shared" ref="N14:N20" si="1">SUM(L14:M14)</f>
        <v>3</v>
      </c>
      <c r="O14" s="39">
        <v>1</v>
      </c>
      <c r="P14" s="39">
        <v>1</v>
      </c>
      <c r="Q14" s="39">
        <v>3</v>
      </c>
      <c r="R14" s="39">
        <v>3</v>
      </c>
      <c r="S14" s="39">
        <v>0</v>
      </c>
      <c r="T14" s="39">
        <f t="shared" ref="T14:T23" si="2">(H14*3)+((F14-H14)*2)+J14</f>
        <v>4</v>
      </c>
      <c r="U14" s="40">
        <f t="shared" si="0"/>
        <v>0.29032258064516131</v>
      </c>
      <c r="V14" s="22" t="s">
        <v>382</v>
      </c>
      <c r="W14" s="22" t="s">
        <v>81</v>
      </c>
      <c r="X14" s="22" t="s">
        <v>95</v>
      </c>
      <c r="Y14" s="72">
        <v>7882</v>
      </c>
      <c r="Z14" s="41"/>
      <c r="AA14" s="1" t="s">
        <v>96</v>
      </c>
      <c r="AB14" s="28" t="s">
        <v>381</v>
      </c>
    </row>
    <row r="15" spans="1:28" x14ac:dyDescent="0.3">
      <c r="A15" s="1" t="s">
        <v>359</v>
      </c>
      <c r="B15" s="1" t="s">
        <v>46</v>
      </c>
      <c r="C15" s="27" t="s">
        <v>49</v>
      </c>
      <c r="D15" s="38">
        <v>32</v>
      </c>
      <c r="E15" s="27">
        <v>22</v>
      </c>
      <c r="F15" s="27">
        <v>5</v>
      </c>
      <c r="G15" s="27">
        <v>10</v>
      </c>
      <c r="H15" s="27"/>
      <c r="I15" s="27"/>
      <c r="J15" s="27">
        <v>3</v>
      </c>
      <c r="K15" s="27">
        <v>4</v>
      </c>
      <c r="L15" s="27">
        <v>1</v>
      </c>
      <c r="M15" s="27">
        <v>1</v>
      </c>
      <c r="N15" s="27">
        <f t="shared" si="1"/>
        <v>2</v>
      </c>
      <c r="O15" s="39">
        <v>1</v>
      </c>
      <c r="P15" s="39">
        <v>4</v>
      </c>
      <c r="Q15" s="39">
        <v>1</v>
      </c>
      <c r="R15" s="39">
        <v>3</v>
      </c>
      <c r="S15" s="39">
        <v>0</v>
      </c>
      <c r="T15" s="39">
        <f t="shared" si="2"/>
        <v>13</v>
      </c>
      <c r="U15" s="40">
        <f t="shared" si="0"/>
        <v>0.68181818181818177</v>
      </c>
      <c r="V15" s="22" t="s">
        <v>382</v>
      </c>
      <c r="W15" s="22" t="s">
        <v>81</v>
      </c>
      <c r="X15" s="22" t="s">
        <v>95</v>
      </c>
      <c r="Y15" s="72">
        <v>7882</v>
      </c>
      <c r="Z15" s="41"/>
      <c r="AA15" s="1" t="s">
        <v>96</v>
      </c>
      <c r="AB15" s="28" t="s">
        <v>381</v>
      </c>
    </row>
    <row r="16" spans="1:28" x14ac:dyDescent="0.3">
      <c r="A16" s="1" t="s">
        <v>359</v>
      </c>
      <c r="B16" s="1" t="s">
        <v>46</v>
      </c>
      <c r="C16" s="27" t="s">
        <v>50</v>
      </c>
      <c r="D16" s="38">
        <v>10</v>
      </c>
      <c r="E16" s="27">
        <v>5</v>
      </c>
      <c r="F16" s="27">
        <v>0</v>
      </c>
      <c r="G16" s="27">
        <v>2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f t="shared" si="1"/>
        <v>0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39">
        <f t="shared" si="2"/>
        <v>0</v>
      </c>
      <c r="U16" s="40">
        <f t="shared" si="0"/>
        <v>0.4</v>
      </c>
      <c r="V16" s="22" t="s">
        <v>382</v>
      </c>
      <c r="W16" s="22" t="s">
        <v>81</v>
      </c>
      <c r="X16" s="22" t="s">
        <v>95</v>
      </c>
      <c r="Y16" s="72">
        <v>7882</v>
      </c>
      <c r="Z16" s="41"/>
      <c r="AA16" s="1" t="s">
        <v>96</v>
      </c>
      <c r="AB16" s="28" t="s">
        <v>381</v>
      </c>
    </row>
    <row r="17" spans="1:28" x14ac:dyDescent="0.3">
      <c r="A17" s="1" t="s">
        <v>359</v>
      </c>
      <c r="B17" s="1" t="s">
        <v>46</v>
      </c>
      <c r="C17" s="27" t="s">
        <v>132</v>
      </c>
      <c r="D17" s="38">
        <v>52</v>
      </c>
      <c r="E17" s="27">
        <v>10</v>
      </c>
      <c r="F17" s="27">
        <v>1</v>
      </c>
      <c r="G17" s="27">
        <v>6</v>
      </c>
      <c r="H17" s="27"/>
      <c r="I17" s="27"/>
      <c r="J17" s="27">
        <v>2</v>
      </c>
      <c r="K17" s="27">
        <v>2</v>
      </c>
      <c r="L17" s="27">
        <v>0</v>
      </c>
      <c r="M17" s="27">
        <v>2</v>
      </c>
      <c r="N17" s="27">
        <f t="shared" si="1"/>
        <v>2</v>
      </c>
      <c r="O17" s="39">
        <v>1</v>
      </c>
      <c r="P17" s="39">
        <v>2</v>
      </c>
      <c r="Q17" s="39">
        <v>0</v>
      </c>
      <c r="R17" s="39">
        <v>0</v>
      </c>
      <c r="S17" s="39">
        <v>0</v>
      </c>
      <c r="T17" s="39">
        <f t="shared" si="2"/>
        <v>4</v>
      </c>
      <c r="U17" s="40">
        <f t="shared" si="0"/>
        <v>0.8</v>
      </c>
      <c r="V17" s="22" t="s">
        <v>382</v>
      </c>
      <c r="W17" s="22" t="s">
        <v>81</v>
      </c>
      <c r="X17" s="22" t="s">
        <v>95</v>
      </c>
      <c r="Y17" s="72">
        <v>7882</v>
      </c>
      <c r="Z17" s="41"/>
      <c r="AA17" s="1" t="s">
        <v>96</v>
      </c>
      <c r="AB17" s="28" t="s">
        <v>381</v>
      </c>
    </row>
    <row r="18" spans="1:28" x14ac:dyDescent="0.3">
      <c r="A18" s="1" t="s">
        <v>359</v>
      </c>
      <c r="B18" s="1" t="s">
        <v>46</v>
      </c>
      <c r="C18" s="27" t="s">
        <v>53</v>
      </c>
      <c r="D18" s="38">
        <v>50</v>
      </c>
      <c r="E18" s="27">
        <v>39</v>
      </c>
      <c r="F18" s="27">
        <v>3</v>
      </c>
      <c r="G18" s="27">
        <v>9</v>
      </c>
      <c r="H18" s="27"/>
      <c r="I18" s="27"/>
      <c r="J18" s="27">
        <v>0</v>
      </c>
      <c r="K18" s="27">
        <v>0</v>
      </c>
      <c r="L18" s="27">
        <v>4</v>
      </c>
      <c r="M18" s="27">
        <v>5</v>
      </c>
      <c r="N18" s="27">
        <f t="shared" si="1"/>
        <v>9</v>
      </c>
      <c r="O18" s="39">
        <v>8</v>
      </c>
      <c r="P18" s="39">
        <v>5</v>
      </c>
      <c r="Q18" s="39">
        <v>2</v>
      </c>
      <c r="R18" s="39">
        <v>2</v>
      </c>
      <c r="S18" s="39">
        <v>1</v>
      </c>
      <c r="T18" s="39">
        <f t="shared" si="2"/>
        <v>6</v>
      </c>
      <c r="U18" s="40">
        <f t="shared" si="0"/>
        <v>0.79487179487179482</v>
      </c>
      <c r="V18" s="22" t="s">
        <v>382</v>
      </c>
      <c r="W18" s="22" t="s">
        <v>81</v>
      </c>
      <c r="X18" s="22" t="s">
        <v>95</v>
      </c>
      <c r="Y18" s="72">
        <v>7882</v>
      </c>
      <c r="Z18" s="41"/>
      <c r="AA18" s="1" t="s">
        <v>96</v>
      </c>
      <c r="AB18" s="28" t="s">
        <v>381</v>
      </c>
    </row>
    <row r="19" spans="1:28" x14ac:dyDescent="0.3">
      <c r="A19" s="1" t="s">
        <v>359</v>
      </c>
      <c r="B19" s="1" t="s">
        <v>46</v>
      </c>
      <c r="C19" s="27" t="s">
        <v>54</v>
      </c>
      <c r="D19" s="38">
        <v>20</v>
      </c>
      <c r="E19" s="27">
        <v>1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1"/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f t="shared" si="2"/>
        <v>0</v>
      </c>
      <c r="U19" s="40">
        <f t="shared" si="0"/>
        <v>0</v>
      </c>
      <c r="V19" s="22" t="s">
        <v>382</v>
      </c>
      <c r="W19" s="22" t="s">
        <v>81</v>
      </c>
      <c r="X19" s="22" t="s">
        <v>95</v>
      </c>
      <c r="Y19" s="72">
        <v>7882</v>
      </c>
      <c r="Z19" s="41"/>
      <c r="AA19" s="1" t="s">
        <v>96</v>
      </c>
      <c r="AB19" s="28" t="s">
        <v>381</v>
      </c>
    </row>
    <row r="20" spans="1:28" x14ac:dyDescent="0.3">
      <c r="A20" s="1" t="s">
        <v>359</v>
      </c>
      <c r="B20" s="1" t="s">
        <v>46</v>
      </c>
      <c r="C20" s="27" t="s">
        <v>55</v>
      </c>
      <c r="D20" s="38">
        <v>24</v>
      </c>
      <c r="E20" s="27">
        <v>38</v>
      </c>
      <c r="F20" s="27">
        <v>10</v>
      </c>
      <c r="G20" s="27">
        <v>16</v>
      </c>
      <c r="H20" s="27"/>
      <c r="I20" s="27"/>
      <c r="J20" s="27">
        <v>7</v>
      </c>
      <c r="K20" s="27">
        <v>8</v>
      </c>
      <c r="L20" s="27">
        <v>2</v>
      </c>
      <c r="M20" s="27">
        <v>1</v>
      </c>
      <c r="N20" s="27">
        <f t="shared" si="1"/>
        <v>3</v>
      </c>
      <c r="O20" s="39">
        <v>1</v>
      </c>
      <c r="P20" s="55">
        <v>6</v>
      </c>
      <c r="Q20" s="39">
        <v>2</v>
      </c>
      <c r="R20" s="39">
        <v>1</v>
      </c>
      <c r="S20" s="39">
        <v>0</v>
      </c>
      <c r="T20" s="39">
        <f t="shared" si="2"/>
        <v>27</v>
      </c>
      <c r="U20" s="40">
        <f t="shared" si="0"/>
        <v>0.86842105263157898</v>
      </c>
      <c r="V20" s="22" t="s">
        <v>382</v>
      </c>
      <c r="W20" s="22" t="s">
        <v>81</v>
      </c>
      <c r="X20" s="22" t="s">
        <v>95</v>
      </c>
      <c r="Y20" s="72">
        <v>7882</v>
      </c>
      <c r="Z20" s="41"/>
      <c r="AA20" s="1" t="s">
        <v>96</v>
      </c>
      <c r="AB20" s="28" t="s">
        <v>381</v>
      </c>
    </row>
    <row r="21" spans="1:28" x14ac:dyDescent="0.3">
      <c r="A21" s="1" t="s">
        <v>359</v>
      </c>
      <c r="B21" s="1" t="s">
        <v>46</v>
      </c>
      <c r="C21" s="27" t="s">
        <v>56</v>
      </c>
      <c r="D21" s="38">
        <v>40</v>
      </c>
      <c r="E21" s="27">
        <v>46</v>
      </c>
      <c r="F21" s="27">
        <v>8</v>
      </c>
      <c r="G21" s="27">
        <v>12</v>
      </c>
      <c r="H21" s="27"/>
      <c r="I21" s="27"/>
      <c r="J21" s="27">
        <v>15</v>
      </c>
      <c r="K21" s="27">
        <v>17</v>
      </c>
      <c r="L21" s="27">
        <v>2</v>
      </c>
      <c r="M21" s="27">
        <v>7</v>
      </c>
      <c r="N21" s="27">
        <f>SUM(L21:M21)</f>
        <v>9</v>
      </c>
      <c r="O21" s="39">
        <v>0</v>
      </c>
      <c r="P21" s="39">
        <v>3</v>
      </c>
      <c r="Q21" s="39">
        <v>2</v>
      </c>
      <c r="R21" s="39">
        <v>8</v>
      </c>
      <c r="S21" s="39">
        <v>0</v>
      </c>
      <c r="T21" s="39">
        <f t="shared" si="2"/>
        <v>31</v>
      </c>
      <c r="U21" s="40">
        <f t="shared" si="0"/>
        <v>0.73913043478260865</v>
      </c>
      <c r="V21" s="22" t="s">
        <v>382</v>
      </c>
      <c r="W21" s="22" t="s">
        <v>81</v>
      </c>
      <c r="X21" s="22" t="s">
        <v>95</v>
      </c>
      <c r="Y21" s="72">
        <v>7882</v>
      </c>
      <c r="Z21" s="41"/>
      <c r="AA21" s="1" t="s">
        <v>96</v>
      </c>
      <c r="AB21" s="28" t="s">
        <v>381</v>
      </c>
    </row>
    <row r="22" spans="1:28" x14ac:dyDescent="0.3">
      <c r="A22" s="1" t="s">
        <v>359</v>
      </c>
      <c r="B22" s="1" t="s">
        <v>46</v>
      </c>
      <c r="C22" s="27" t="s">
        <v>57</v>
      </c>
      <c r="D22" s="38">
        <v>22</v>
      </c>
      <c r="E22" s="27">
        <v>30</v>
      </c>
      <c r="F22" s="27">
        <v>4</v>
      </c>
      <c r="G22" s="27">
        <v>6</v>
      </c>
      <c r="H22" s="27"/>
      <c r="I22" s="27"/>
      <c r="J22" s="27">
        <v>0</v>
      </c>
      <c r="K22" s="27">
        <v>2</v>
      </c>
      <c r="L22" s="27">
        <v>0</v>
      </c>
      <c r="M22" s="27">
        <v>3</v>
      </c>
      <c r="N22" s="27">
        <f>SUM(L22:M22)</f>
        <v>3</v>
      </c>
      <c r="O22" s="39">
        <v>3</v>
      </c>
      <c r="P22" s="39">
        <v>5</v>
      </c>
      <c r="Q22" s="39">
        <v>5</v>
      </c>
      <c r="R22" s="39">
        <v>6</v>
      </c>
      <c r="S22" s="39">
        <v>0</v>
      </c>
      <c r="T22" s="39">
        <f t="shared" si="2"/>
        <v>8</v>
      </c>
      <c r="U22" s="40">
        <f t="shared" si="0"/>
        <v>0.53333333333333333</v>
      </c>
      <c r="V22" s="22" t="s">
        <v>382</v>
      </c>
      <c r="W22" s="22" t="s">
        <v>81</v>
      </c>
      <c r="X22" s="22" t="s">
        <v>95</v>
      </c>
      <c r="Y22" s="72">
        <v>7882</v>
      </c>
      <c r="Z22" s="41"/>
      <c r="AA22" s="1" t="s">
        <v>96</v>
      </c>
      <c r="AB22" s="28" t="s">
        <v>381</v>
      </c>
    </row>
    <row r="23" spans="1:28" x14ac:dyDescent="0.3">
      <c r="A23" s="1" t="s">
        <v>359</v>
      </c>
      <c r="B23" s="1" t="s">
        <v>46</v>
      </c>
      <c r="C23" s="27" t="s">
        <v>58</v>
      </c>
      <c r="D23" s="38">
        <v>42</v>
      </c>
      <c r="E23" s="27">
        <v>18</v>
      </c>
      <c r="F23" s="27">
        <v>0</v>
      </c>
      <c r="G23" s="27">
        <v>1</v>
      </c>
      <c r="H23" s="27"/>
      <c r="I23" s="27"/>
      <c r="J23" s="27">
        <v>1</v>
      </c>
      <c r="K23" s="27">
        <v>2</v>
      </c>
      <c r="L23" s="27">
        <v>0</v>
      </c>
      <c r="M23" s="27">
        <v>3</v>
      </c>
      <c r="N23" s="27">
        <f>SUM(L23:M23)</f>
        <v>3</v>
      </c>
      <c r="O23" s="39">
        <v>3</v>
      </c>
      <c r="P23" s="39">
        <v>3</v>
      </c>
      <c r="Q23" s="39">
        <v>0</v>
      </c>
      <c r="R23" s="39">
        <v>5</v>
      </c>
      <c r="S23" s="39">
        <v>0</v>
      </c>
      <c r="T23" s="39">
        <f t="shared" si="2"/>
        <v>1</v>
      </c>
      <c r="U23" s="40">
        <f t="shared" si="0"/>
        <v>0.27777777777777779</v>
      </c>
      <c r="V23" s="22" t="s">
        <v>382</v>
      </c>
      <c r="W23" s="22" t="s">
        <v>81</v>
      </c>
      <c r="X23" s="22" t="s">
        <v>95</v>
      </c>
      <c r="Y23" s="72">
        <v>7882</v>
      </c>
      <c r="Z23" s="41"/>
      <c r="AA23" s="1" t="s">
        <v>96</v>
      </c>
      <c r="AB23" s="28" t="s">
        <v>381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69</v>
      </c>
      <c r="H24" s="44">
        <f t="shared" si="3"/>
        <v>0</v>
      </c>
      <c r="I24" s="44">
        <f t="shared" si="3"/>
        <v>1</v>
      </c>
      <c r="J24" s="44">
        <f t="shared" si="3"/>
        <v>28</v>
      </c>
      <c r="K24" s="44">
        <f t="shared" si="3"/>
        <v>35</v>
      </c>
      <c r="L24" s="44">
        <f t="shared" si="3"/>
        <v>11</v>
      </c>
      <c r="M24" s="44">
        <f t="shared" si="3"/>
        <v>23</v>
      </c>
      <c r="N24" s="44">
        <f t="shared" si="3"/>
        <v>34</v>
      </c>
      <c r="O24" s="44">
        <f t="shared" si="3"/>
        <v>19</v>
      </c>
      <c r="P24" s="44">
        <f t="shared" si="3"/>
        <v>30</v>
      </c>
      <c r="Q24" s="44">
        <f t="shared" si="3"/>
        <v>15</v>
      </c>
      <c r="R24" s="44">
        <f t="shared" si="3"/>
        <v>28</v>
      </c>
      <c r="S24" s="44">
        <f t="shared" si="3"/>
        <v>1</v>
      </c>
      <c r="T24" s="44">
        <f t="shared" si="3"/>
        <v>94</v>
      </c>
      <c r="U24" s="45">
        <f>((T24+Q24+N24-R24)+(O24*2))/E24</f>
        <v>0.63749999999999996</v>
      </c>
      <c r="V24" s="46" t="s">
        <v>382</v>
      </c>
      <c r="W24" s="46" t="s">
        <v>81</v>
      </c>
      <c r="X24" s="46" t="s">
        <v>95</v>
      </c>
      <c r="Y24" s="73">
        <v>7882</v>
      </c>
      <c r="Z24" s="47"/>
      <c r="AA24" s="43" t="s">
        <v>96</v>
      </c>
      <c r="AB24" s="75" t="s">
        <v>381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0.47826086956521741</v>
      </c>
      <c r="H25" s="27"/>
      <c r="I25" s="1"/>
      <c r="J25" s="48" t="s">
        <v>42</v>
      </c>
      <c r="K25" s="50">
        <f>J24/K24</f>
        <v>0.8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384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359</v>
      </c>
      <c r="C35" s="27" t="s">
        <v>85</v>
      </c>
      <c r="D35" s="38">
        <v>11</v>
      </c>
      <c r="E35" s="27">
        <v>17</v>
      </c>
      <c r="F35" s="27">
        <v>3</v>
      </c>
      <c r="G35" s="27">
        <v>7</v>
      </c>
      <c r="H35" s="27"/>
      <c r="I35" s="27"/>
      <c r="J35" s="27">
        <v>2</v>
      </c>
      <c r="K35" s="27">
        <v>2</v>
      </c>
      <c r="L35" s="27">
        <v>0</v>
      </c>
      <c r="M35" s="27">
        <v>2</v>
      </c>
      <c r="N35" s="27">
        <f>SUM(L35:M35)</f>
        <v>2</v>
      </c>
      <c r="O35" s="27">
        <v>2</v>
      </c>
      <c r="P35" s="39">
        <v>2</v>
      </c>
      <c r="Q35" s="27">
        <v>1</v>
      </c>
      <c r="R35" s="27">
        <v>1</v>
      </c>
      <c r="S35" s="27">
        <v>0</v>
      </c>
      <c r="T35" s="27">
        <f>(H35*3)+((F35-H35)*2)+J35</f>
        <v>8</v>
      </c>
      <c r="U35" s="40">
        <f>IFERROR(((T35+Q35+N35-R35)+(O35*2))/E35,"")</f>
        <v>0.82352941176470584</v>
      </c>
      <c r="V35" s="22" t="s">
        <v>382</v>
      </c>
      <c r="W35" s="22" t="s">
        <v>94</v>
      </c>
      <c r="X35" s="22" t="s">
        <v>82</v>
      </c>
      <c r="Y35" s="72">
        <v>7882</v>
      </c>
      <c r="Z35" s="41"/>
      <c r="AA35" s="1" t="s">
        <v>83</v>
      </c>
      <c r="AB35" s="28" t="s">
        <v>385</v>
      </c>
    </row>
    <row r="36" spans="1:28" x14ac:dyDescent="0.3">
      <c r="A36" s="1" t="s">
        <v>368</v>
      </c>
      <c r="B36" s="1" t="s">
        <v>359</v>
      </c>
      <c r="C36" s="27" t="s">
        <v>87</v>
      </c>
      <c r="D36" s="38">
        <v>22</v>
      </c>
      <c r="E36" s="27">
        <v>23</v>
      </c>
      <c r="F36" s="27">
        <v>6</v>
      </c>
      <c r="G36" s="27">
        <v>11</v>
      </c>
      <c r="H36" s="27"/>
      <c r="I36" s="27"/>
      <c r="J36" s="27">
        <v>5</v>
      </c>
      <c r="K36" s="27">
        <v>8</v>
      </c>
      <c r="L36" s="27">
        <v>0</v>
      </c>
      <c r="M36" s="27">
        <v>0</v>
      </c>
      <c r="N36" s="27">
        <f t="shared" ref="N36:N42" si="4">SUM(L36:M36)</f>
        <v>0</v>
      </c>
      <c r="O36" s="39">
        <v>2</v>
      </c>
      <c r="P36" s="39">
        <v>4</v>
      </c>
      <c r="Q36" s="39">
        <v>1</v>
      </c>
      <c r="R36" s="39">
        <v>4</v>
      </c>
      <c r="S36" s="39">
        <v>0</v>
      </c>
      <c r="T36" s="39">
        <f t="shared" ref="T36:T42" si="5">(H36*3)+((F36-H36)*2)+J36</f>
        <v>17</v>
      </c>
      <c r="U36" s="40">
        <f t="shared" ref="U36:U46" si="6">IFERROR(((T36+Q36+N36-R36)+(O36*2))/E36,"")</f>
        <v>0.78260869565217395</v>
      </c>
      <c r="V36" s="22" t="s">
        <v>382</v>
      </c>
      <c r="W36" s="22" t="s">
        <v>94</v>
      </c>
      <c r="X36" s="22" t="s">
        <v>82</v>
      </c>
      <c r="Y36" s="72">
        <v>7882</v>
      </c>
      <c r="Z36" s="41"/>
      <c r="AA36" s="1" t="s">
        <v>83</v>
      </c>
      <c r="AB36" s="28" t="s">
        <v>385</v>
      </c>
    </row>
    <row r="37" spans="1:28" x14ac:dyDescent="0.3">
      <c r="A37" s="1" t="s">
        <v>368</v>
      </c>
      <c r="B37" s="1" t="s">
        <v>359</v>
      </c>
      <c r="C37" s="27" t="s">
        <v>100</v>
      </c>
      <c r="D37" s="38">
        <v>14</v>
      </c>
      <c r="E37" s="27">
        <v>23</v>
      </c>
      <c r="F37" s="27">
        <v>3</v>
      </c>
      <c r="G37" s="27">
        <v>9</v>
      </c>
      <c r="H37" s="27"/>
      <c r="I37" s="27"/>
      <c r="J37" s="27">
        <v>2</v>
      </c>
      <c r="K37" s="27">
        <v>2</v>
      </c>
      <c r="L37" s="27">
        <v>1</v>
      </c>
      <c r="M37" s="27">
        <v>2</v>
      </c>
      <c r="N37" s="27">
        <f t="shared" si="4"/>
        <v>3</v>
      </c>
      <c r="O37" s="39">
        <v>0</v>
      </c>
      <c r="P37" s="39">
        <v>2</v>
      </c>
      <c r="Q37" s="39">
        <v>1</v>
      </c>
      <c r="R37" s="39">
        <v>4</v>
      </c>
      <c r="S37" s="39">
        <v>0</v>
      </c>
      <c r="T37" s="39">
        <f t="shared" si="5"/>
        <v>8</v>
      </c>
      <c r="U37" s="40">
        <f t="shared" si="6"/>
        <v>0.34782608695652173</v>
      </c>
      <c r="V37" s="22" t="s">
        <v>382</v>
      </c>
      <c r="W37" s="22" t="s">
        <v>94</v>
      </c>
      <c r="X37" s="22" t="s">
        <v>82</v>
      </c>
      <c r="Y37" s="72">
        <v>7882</v>
      </c>
      <c r="Z37" s="41"/>
      <c r="AA37" s="1" t="s">
        <v>83</v>
      </c>
      <c r="AB37" s="28" t="s">
        <v>385</v>
      </c>
    </row>
    <row r="38" spans="1:28" x14ac:dyDescent="0.3">
      <c r="A38" s="1" t="s">
        <v>368</v>
      </c>
      <c r="B38" s="1" t="s">
        <v>359</v>
      </c>
      <c r="C38" s="27" t="s">
        <v>89</v>
      </c>
      <c r="D38" s="38">
        <v>30</v>
      </c>
      <c r="E38" s="27" t="s">
        <v>420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6"/>
        <v/>
      </c>
      <c r="V38" s="22" t="s">
        <v>382</v>
      </c>
      <c r="W38" s="22" t="s">
        <v>94</v>
      </c>
      <c r="X38" s="22" t="s">
        <v>82</v>
      </c>
      <c r="Y38" s="72">
        <v>7882</v>
      </c>
      <c r="Z38" s="41"/>
      <c r="AA38" s="1" t="s">
        <v>83</v>
      </c>
      <c r="AB38" s="28" t="s">
        <v>385</v>
      </c>
    </row>
    <row r="39" spans="1:28" x14ac:dyDescent="0.3">
      <c r="A39" s="1" t="s">
        <v>368</v>
      </c>
      <c r="B39" s="1" t="s">
        <v>359</v>
      </c>
      <c r="C39" s="27" t="s">
        <v>90</v>
      </c>
      <c r="D39" s="38">
        <v>42</v>
      </c>
      <c r="E39" s="27" t="s">
        <v>420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 t="s">
        <v>382</v>
      </c>
      <c r="W39" s="22" t="s">
        <v>94</v>
      </c>
      <c r="X39" s="22" t="s">
        <v>82</v>
      </c>
      <c r="Y39" s="72">
        <v>7882</v>
      </c>
      <c r="Z39" s="41"/>
      <c r="AA39" s="1" t="s">
        <v>83</v>
      </c>
      <c r="AB39" s="28" t="s">
        <v>385</v>
      </c>
    </row>
    <row r="40" spans="1:28" x14ac:dyDescent="0.3">
      <c r="A40" s="1" t="s">
        <v>368</v>
      </c>
      <c r="B40" s="1" t="s">
        <v>359</v>
      </c>
      <c r="C40" s="27" t="s">
        <v>91</v>
      </c>
      <c r="D40" s="38">
        <v>15</v>
      </c>
      <c r="E40" s="27">
        <v>36</v>
      </c>
      <c r="F40" s="27">
        <v>5</v>
      </c>
      <c r="G40" s="27">
        <v>9</v>
      </c>
      <c r="H40" s="27"/>
      <c r="I40" s="27"/>
      <c r="J40" s="27">
        <v>7</v>
      </c>
      <c r="K40" s="27">
        <v>8</v>
      </c>
      <c r="L40" s="27">
        <v>6</v>
      </c>
      <c r="M40" s="27">
        <v>6</v>
      </c>
      <c r="N40" s="27">
        <f t="shared" si="4"/>
        <v>12</v>
      </c>
      <c r="O40" s="39">
        <v>3</v>
      </c>
      <c r="P40" s="39">
        <v>3</v>
      </c>
      <c r="Q40" s="39">
        <v>2</v>
      </c>
      <c r="R40" s="39">
        <v>5</v>
      </c>
      <c r="S40" s="39">
        <v>0</v>
      </c>
      <c r="T40" s="39">
        <f t="shared" si="5"/>
        <v>17</v>
      </c>
      <c r="U40" s="40">
        <f t="shared" si="6"/>
        <v>0.88888888888888884</v>
      </c>
      <c r="V40" s="22" t="s">
        <v>382</v>
      </c>
      <c r="W40" s="22" t="s">
        <v>94</v>
      </c>
      <c r="X40" s="22" t="s">
        <v>82</v>
      </c>
      <c r="Y40" s="72">
        <v>7882</v>
      </c>
      <c r="Z40" s="41"/>
      <c r="AA40" s="1" t="s">
        <v>83</v>
      </c>
      <c r="AB40" s="28" t="s">
        <v>385</v>
      </c>
    </row>
    <row r="41" spans="1:28" x14ac:dyDescent="0.3">
      <c r="A41" s="1" t="s">
        <v>368</v>
      </c>
      <c r="B41" s="1" t="s">
        <v>359</v>
      </c>
      <c r="C41" s="27" t="s">
        <v>360</v>
      </c>
      <c r="D41" s="38">
        <v>54</v>
      </c>
      <c r="E41" s="27" t="s">
        <v>420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6"/>
        <v/>
      </c>
      <c r="V41" s="22" t="s">
        <v>382</v>
      </c>
      <c r="W41" s="22" t="s">
        <v>94</v>
      </c>
      <c r="X41" s="22" t="s">
        <v>82</v>
      </c>
      <c r="Y41" s="72">
        <v>7882</v>
      </c>
      <c r="Z41" s="41"/>
      <c r="AA41" s="1" t="s">
        <v>83</v>
      </c>
      <c r="AB41" s="28" t="s">
        <v>385</v>
      </c>
    </row>
    <row r="42" spans="1:28" x14ac:dyDescent="0.3">
      <c r="A42" s="1" t="s">
        <v>368</v>
      </c>
      <c r="B42" s="1" t="s">
        <v>359</v>
      </c>
      <c r="C42" s="27" t="s">
        <v>92</v>
      </c>
      <c r="D42" s="38">
        <v>10</v>
      </c>
      <c r="E42" s="27">
        <v>20</v>
      </c>
      <c r="F42" s="27">
        <v>3</v>
      </c>
      <c r="G42" s="27">
        <v>8</v>
      </c>
      <c r="H42" s="27">
        <v>0</v>
      </c>
      <c r="I42" s="27">
        <v>1</v>
      </c>
      <c r="J42" s="27">
        <v>4</v>
      </c>
      <c r="K42" s="27">
        <v>5</v>
      </c>
      <c r="L42" s="27">
        <v>2</v>
      </c>
      <c r="M42" s="27">
        <v>3</v>
      </c>
      <c r="N42" s="27">
        <f t="shared" si="4"/>
        <v>5</v>
      </c>
      <c r="O42" s="39">
        <v>1</v>
      </c>
      <c r="P42" s="39">
        <v>5</v>
      </c>
      <c r="Q42" s="39">
        <v>3</v>
      </c>
      <c r="R42" s="39">
        <v>2</v>
      </c>
      <c r="S42" s="39">
        <v>0</v>
      </c>
      <c r="T42" s="39">
        <f t="shared" si="5"/>
        <v>10</v>
      </c>
      <c r="U42" s="40">
        <f t="shared" si="6"/>
        <v>0.9</v>
      </c>
      <c r="V42" s="22" t="s">
        <v>382</v>
      </c>
      <c r="W42" s="22" t="s">
        <v>94</v>
      </c>
      <c r="X42" s="22" t="s">
        <v>82</v>
      </c>
      <c r="Y42" s="72">
        <v>7882</v>
      </c>
      <c r="Z42" s="41"/>
      <c r="AA42" s="1" t="s">
        <v>83</v>
      </c>
      <c r="AB42" s="28" t="s">
        <v>385</v>
      </c>
    </row>
    <row r="43" spans="1:28" x14ac:dyDescent="0.3">
      <c r="A43" s="1" t="s">
        <v>368</v>
      </c>
      <c r="B43" s="1" t="s">
        <v>359</v>
      </c>
      <c r="C43" s="27" t="s">
        <v>101</v>
      </c>
      <c r="D43" s="38">
        <v>33</v>
      </c>
      <c r="E43" s="27">
        <v>31</v>
      </c>
      <c r="F43" s="27">
        <v>1</v>
      </c>
      <c r="G43" s="27">
        <v>6</v>
      </c>
      <c r="H43" s="27"/>
      <c r="I43" s="27"/>
      <c r="J43" s="27">
        <v>0</v>
      </c>
      <c r="K43" s="27">
        <v>2</v>
      </c>
      <c r="L43" s="27">
        <v>2</v>
      </c>
      <c r="M43" s="27">
        <v>4</v>
      </c>
      <c r="N43" s="27">
        <f>SUM(L43:M43)</f>
        <v>6</v>
      </c>
      <c r="O43" s="39">
        <v>3</v>
      </c>
      <c r="P43" s="39">
        <v>4</v>
      </c>
      <c r="Q43" s="39">
        <v>1</v>
      </c>
      <c r="R43" s="39">
        <v>2</v>
      </c>
      <c r="S43" s="39">
        <v>0</v>
      </c>
      <c r="T43" s="39">
        <f>(H43*3)+((F43-H43)*2)+J43</f>
        <v>2</v>
      </c>
      <c r="U43" s="40">
        <f t="shared" si="6"/>
        <v>0.41935483870967744</v>
      </c>
      <c r="V43" s="22" t="s">
        <v>382</v>
      </c>
      <c r="W43" s="22" t="s">
        <v>94</v>
      </c>
      <c r="X43" s="22" t="s">
        <v>82</v>
      </c>
      <c r="Y43" s="72">
        <v>7882</v>
      </c>
      <c r="Z43" s="41"/>
      <c r="AA43" s="1" t="s">
        <v>83</v>
      </c>
      <c r="AB43" s="28" t="s">
        <v>385</v>
      </c>
    </row>
    <row r="44" spans="1:28" x14ac:dyDescent="0.3">
      <c r="A44" s="1" t="s">
        <v>368</v>
      </c>
      <c r="B44" s="1" t="s">
        <v>359</v>
      </c>
      <c r="C44" s="27" t="s">
        <v>125</v>
      </c>
      <c r="D44" s="38">
        <v>24</v>
      </c>
      <c r="E44" s="27">
        <v>25</v>
      </c>
      <c r="F44" s="27">
        <v>7</v>
      </c>
      <c r="G44" s="27">
        <v>12</v>
      </c>
      <c r="H44" s="27"/>
      <c r="I44" s="27"/>
      <c r="J44" s="27">
        <v>4</v>
      </c>
      <c r="K44" s="27">
        <v>4</v>
      </c>
      <c r="L44" s="27">
        <v>1</v>
      </c>
      <c r="M44" s="27">
        <v>1</v>
      </c>
      <c r="N44" s="27">
        <f>SUM(L44:M44)</f>
        <v>2</v>
      </c>
      <c r="O44" s="39">
        <v>2</v>
      </c>
      <c r="P44" s="39">
        <v>5</v>
      </c>
      <c r="Q44" s="39">
        <v>3</v>
      </c>
      <c r="R44" s="39">
        <v>2</v>
      </c>
      <c r="S44" s="39">
        <v>0</v>
      </c>
      <c r="T44" s="39">
        <f>(H44*3)+((F44-H44)*2)+J44</f>
        <v>18</v>
      </c>
      <c r="U44" s="40">
        <f t="shared" si="6"/>
        <v>1</v>
      </c>
      <c r="V44" s="22" t="s">
        <v>382</v>
      </c>
      <c r="W44" s="22" t="s">
        <v>94</v>
      </c>
      <c r="X44" s="22" t="s">
        <v>82</v>
      </c>
      <c r="Y44" s="72">
        <v>7882</v>
      </c>
      <c r="Z44" s="41"/>
      <c r="AA44" s="1" t="s">
        <v>83</v>
      </c>
      <c r="AB44" s="28" t="s">
        <v>385</v>
      </c>
    </row>
    <row r="45" spans="1:28" x14ac:dyDescent="0.3">
      <c r="A45" s="1" t="s">
        <v>368</v>
      </c>
      <c r="B45" s="1" t="s">
        <v>359</v>
      </c>
      <c r="C45" s="27" t="s">
        <v>93</v>
      </c>
      <c r="D45" s="38">
        <v>35</v>
      </c>
      <c r="E45" s="27">
        <v>38</v>
      </c>
      <c r="F45" s="27">
        <v>1</v>
      </c>
      <c r="G45" s="27">
        <v>4</v>
      </c>
      <c r="H45" s="27"/>
      <c r="I45" s="27"/>
      <c r="J45" s="27">
        <v>6</v>
      </c>
      <c r="K45" s="27">
        <v>9</v>
      </c>
      <c r="L45" s="27">
        <v>3</v>
      </c>
      <c r="M45" s="27">
        <v>1</v>
      </c>
      <c r="N45" s="27">
        <f>SUM(L45:M45)</f>
        <v>4</v>
      </c>
      <c r="O45" s="39">
        <v>1</v>
      </c>
      <c r="P45" s="39">
        <v>2</v>
      </c>
      <c r="Q45" s="39">
        <v>3</v>
      </c>
      <c r="R45" s="39">
        <v>4</v>
      </c>
      <c r="S45" s="39">
        <v>1</v>
      </c>
      <c r="T45" s="39">
        <f>(H45*3)+((F45-H45)*2)+J45</f>
        <v>8</v>
      </c>
      <c r="U45" s="40">
        <f t="shared" si="6"/>
        <v>0.34210526315789475</v>
      </c>
      <c r="V45" s="22" t="s">
        <v>382</v>
      </c>
      <c r="W45" s="22" t="s">
        <v>94</v>
      </c>
      <c r="X45" s="22" t="s">
        <v>82</v>
      </c>
      <c r="Y45" s="72">
        <v>7882</v>
      </c>
      <c r="Z45" s="41"/>
      <c r="AA45" s="1" t="s">
        <v>83</v>
      </c>
      <c r="AB45" s="28" t="s">
        <v>385</v>
      </c>
    </row>
    <row r="46" spans="1:28" x14ac:dyDescent="0.3">
      <c r="A46" s="1" t="s">
        <v>368</v>
      </c>
      <c r="B46" s="1" t="s">
        <v>359</v>
      </c>
      <c r="C46" s="27" t="s">
        <v>102</v>
      </c>
      <c r="D46" s="38">
        <v>40</v>
      </c>
      <c r="E46" s="27">
        <v>27</v>
      </c>
      <c r="F46" s="27">
        <v>1</v>
      </c>
      <c r="G46" s="27">
        <v>5</v>
      </c>
      <c r="H46" s="27"/>
      <c r="I46" s="27"/>
      <c r="J46" s="27">
        <v>3</v>
      </c>
      <c r="K46" s="27">
        <v>4</v>
      </c>
      <c r="L46" s="27">
        <v>1</v>
      </c>
      <c r="M46" s="27">
        <v>4</v>
      </c>
      <c r="N46" s="27">
        <f>SUM(L46:M46)</f>
        <v>5</v>
      </c>
      <c r="O46" s="39">
        <v>1</v>
      </c>
      <c r="P46" s="39">
        <v>3</v>
      </c>
      <c r="Q46" s="39">
        <v>2</v>
      </c>
      <c r="R46" s="39">
        <v>4</v>
      </c>
      <c r="S46" s="39">
        <v>0</v>
      </c>
      <c r="T46" s="39">
        <f>(H46*3)+((F46-H46)*2)+J46</f>
        <v>5</v>
      </c>
      <c r="U46" s="40">
        <f t="shared" si="6"/>
        <v>0.37037037037037035</v>
      </c>
      <c r="V46" s="22" t="s">
        <v>382</v>
      </c>
      <c r="W46" s="22" t="s">
        <v>94</v>
      </c>
      <c r="X46" s="22" t="s">
        <v>82</v>
      </c>
      <c r="Y46" s="72">
        <v>7882</v>
      </c>
      <c r="Z46" s="41"/>
      <c r="AA46" s="1" t="s">
        <v>83</v>
      </c>
      <c r="AB46" s="28" t="s">
        <v>385</v>
      </c>
    </row>
    <row r="47" spans="1:28" x14ac:dyDescent="0.3">
      <c r="A47" s="43" t="s">
        <v>368</v>
      </c>
      <c r="B47" s="43" t="s">
        <v>359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30</v>
      </c>
      <c r="G47" s="44">
        <f t="shared" si="7"/>
        <v>71</v>
      </c>
      <c r="H47" s="44">
        <f t="shared" si="7"/>
        <v>0</v>
      </c>
      <c r="I47" s="44">
        <f t="shared" si="7"/>
        <v>1</v>
      </c>
      <c r="J47" s="44">
        <f t="shared" si="7"/>
        <v>33</v>
      </c>
      <c r="K47" s="44">
        <f t="shared" si="7"/>
        <v>44</v>
      </c>
      <c r="L47" s="44">
        <f t="shared" si="7"/>
        <v>16</v>
      </c>
      <c r="M47" s="44">
        <f t="shared" si="7"/>
        <v>23</v>
      </c>
      <c r="N47" s="44">
        <f t="shared" si="7"/>
        <v>39</v>
      </c>
      <c r="O47" s="44">
        <f t="shared" si="7"/>
        <v>15</v>
      </c>
      <c r="P47" s="44">
        <f t="shared" si="7"/>
        <v>30</v>
      </c>
      <c r="Q47" s="44">
        <f t="shared" si="7"/>
        <v>17</v>
      </c>
      <c r="R47" s="44">
        <f t="shared" si="7"/>
        <v>28</v>
      </c>
      <c r="S47" s="44">
        <f t="shared" si="7"/>
        <v>1</v>
      </c>
      <c r="T47" s="44">
        <f t="shared" si="7"/>
        <v>93</v>
      </c>
      <c r="U47" s="45">
        <f>((T47+Q47+N47-R47)+(O47*2))/E47</f>
        <v>0.62916666666666665</v>
      </c>
      <c r="V47" s="46" t="s">
        <v>382</v>
      </c>
      <c r="W47" s="46" t="s">
        <v>94</v>
      </c>
      <c r="X47" s="46" t="s">
        <v>82</v>
      </c>
      <c r="Y47" s="73">
        <v>7882</v>
      </c>
      <c r="Z47" s="47"/>
      <c r="AA47" s="43" t="s">
        <v>83</v>
      </c>
      <c r="AB47" s="75" t="s">
        <v>385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0.42253521126760563</v>
      </c>
      <c r="H48" s="27"/>
      <c r="I48" s="1"/>
      <c r="J48" s="48" t="s">
        <v>42</v>
      </c>
      <c r="K48" s="50">
        <f>J47/K47</f>
        <v>0.75</v>
      </c>
      <c r="L48" s="1"/>
      <c r="M48" s="39" t="s">
        <v>43</v>
      </c>
      <c r="N48" s="51">
        <v>7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5F15-7880-4596-919C-F015AEE0B184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357</v>
      </c>
      <c r="E2" s="4"/>
      <c r="F2" s="6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137</v>
      </c>
      <c r="D4" s="7" t="s">
        <v>5</v>
      </c>
      <c r="E4" s="8"/>
      <c r="F4" s="5"/>
      <c r="G4" s="1"/>
      <c r="J4" s="15" t="s">
        <v>386</v>
      </c>
      <c r="K4" s="16" t="s">
        <v>45</v>
      </c>
      <c r="L4" s="17"/>
      <c r="M4" s="18"/>
      <c r="N4" s="19">
        <v>27</v>
      </c>
      <c r="O4" s="19">
        <v>19</v>
      </c>
      <c r="P4" s="19">
        <v>24</v>
      </c>
      <c r="Q4" s="19">
        <v>29</v>
      </c>
      <c r="R4" s="20"/>
      <c r="S4" s="21">
        <f>SUM(N4:R4)</f>
        <v>99</v>
      </c>
      <c r="T4" s="22" t="s">
        <v>388</v>
      </c>
    </row>
    <row r="5" spans="1:28" x14ac:dyDescent="0.3">
      <c r="B5" s="1"/>
      <c r="C5" s="6" t="s">
        <v>464</v>
      </c>
      <c r="D5" s="7" t="s">
        <v>6</v>
      </c>
      <c r="E5" s="1"/>
      <c r="F5" s="1"/>
      <c r="G5" s="1"/>
      <c r="J5" s="15" t="s">
        <v>387</v>
      </c>
      <c r="K5" s="16" t="s">
        <v>72</v>
      </c>
      <c r="L5" s="17"/>
      <c r="M5" s="18"/>
      <c r="N5" s="19">
        <v>23</v>
      </c>
      <c r="O5" s="19">
        <v>19</v>
      </c>
      <c r="P5" s="19">
        <v>24</v>
      </c>
      <c r="Q5" s="19">
        <v>24</v>
      </c>
      <c r="R5" s="20"/>
      <c r="S5" s="21">
        <f>SUM(N5:R5)</f>
        <v>90</v>
      </c>
      <c r="T5" s="22" t="s">
        <v>388</v>
      </c>
      <c r="U5" s="1"/>
      <c r="V5" s="1"/>
      <c r="W5" s="1"/>
    </row>
    <row r="6" spans="1:28" x14ac:dyDescent="0.3">
      <c r="C6" s="23">
        <v>3500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190</v>
      </c>
      <c r="D7" s="7" t="s">
        <v>8</v>
      </c>
      <c r="G7" s="1"/>
      <c r="S7" s="1"/>
      <c r="T7" s="25" t="s">
        <v>358</v>
      </c>
      <c r="U7" s="1"/>
      <c r="V7" s="26" t="s">
        <v>388</v>
      </c>
      <c r="W7" s="1"/>
    </row>
    <row r="8" spans="1:28" x14ac:dyDescent="0.3">
      <c r="B8" s="1"/>
      <c r="C8" s="24" t="s">
        <v>379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359</v>
      </c>
      <c r="B13" s="1" t="s">
        <v>46</v>
      </c>
      <c r="C13" s="27" t="s">
        <v>365</v>
      </c>
      <c r="D13" s="38">
        <v>34</v>
      </c>
      <c r="E13" s="27" t="s">
        <v>372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39"/>
      <c r="U13" s="40" t="str">
        <f>IFERROR(((T13+Q13+N13-R13)+(O13*2))/E13,"")</f>
        <v/>
      </c>
      <c r="V13" s="22" t="s">
        <v>388</v>
      </c>
      <c r="W13" s="22" t="s">
        <v>94</v>
      </c>
      <c r="X13" s="22" t="s">
        <v>95</v>
      </c>
      <c r="Y13" s="72">
        <v>3500</v>
      </c>
      <c r="Z13" s="41"/>
      <c r="AA13" s="1" t="s">
        <v>96</v>
      </c>
      <c r="AB13" s="28" t="s">
        <v>389</v>
      </c>
    </row>
    <row r="14" spans="1:28" x14ac:dyDescent="0.3">
      <c r="A14" s="1" t="s">
        <v>359</v>
      </c>
      <c r="B14" s="1" t="s">
        <v>46</v>
      </c>
      <c r="C14" s="27" t="s">
        <v>48</v>
      </c>
      <c r="D14" s="38">
        <v>10</v>
      </c>
      <c r="E14" s="27">
        <v>42</v>
      </c>
      <c r="F14" s="27">
        <v>6</v>
      </c>
      <c r="G14" s="27">
        <v>9</v>
      </c>
      <c r="H14" s="27"/>
      <c r="I14" s="27"/>
      <c r="J14" s="27">
        <v>0</v>
      </c>
      <c r="K14" s="27">
        <v>0</v>
      </c>
      <c r="L14" s="27">
        <v>2</v>
      </c>
      <c r="M14" s="27">
        <v>2</v>
      </c>
      <c r="N14" s="27">
        <f t="shared" ref="N14:N20" si="0">SUM(L14:M14)</f>
        <v>4</v>
      </c>
      <c r="O14" s="39">
        <v>2</v>
      </c>
      <c r="P14" s="39">
        <v>4</v>
      </c>
      <c r="Q14" s="39">
        <v>2</v>
      </c>
      <c r="R14" s="39">
        <v>1</v>
      </c>
      <c r="S14" s="39">
        <v>0</v>
      </c>
      <c r="T14" s="39">
        <f t="shared" ref="T14:T23" si="1">(H14*3)+((F14-H14)*2)+J14</f>
        <v>12</v>
      </c>
      <c r="U14" s="40">
        <f t="shared" ref="U14:U23" si="2">IFERROR(((T14+Q14+N14-R14)+(O14*2))/E14,"")</f>
        <v>0.5</v>
      </c>
      <c r="V14" s="22" t="s">
        <v>388</v>
      </c>
      <c r="W14" s="22" t="s">
        <v>94</v>
      </c>
      <c r="X14" s="22" t="s">
        <v>95</v>
      </c>
      <c r="Y14" s="72">
        <v>3500</v>
      </c>
      <c r="Z14" s="41"/>
      <c r="AA14" s="1" t="s">
        <v>96</v>
      </c>
      <c r="AB14" s="28" t="s">
        <v>389</v>
      </c>
    </row>
    <row r="15" spans="1:28" x14ac:dyDescent="0.3">
      <c r="A15" s="1" t="s">
        <v>359</v>
      </c>
      <c r="B15" s="1" t="s">
        <v>46</v>
      </c>
      <c r="C15" s="27" t="s">
        <v>49</v>
      </c>
      <c r="D15" s="38">
        <v>32</v>
      </c>
      <c r="E15" s="27">
        <v>17</v>
      </c>
      <c r="F15" s="27">
        <v>2</v>
      </c>
      <c r="G15" s="27">
        <v>5</v>
      </c>
      <c r="H15" s="27"/>
      <c r="I15" s="27"/>
      <c r="J15" s="27">
        <v>4</v>
      </c>
      <c r="K15" s="27">
        <v>4</v>
      </c>
      <c r="L15" s="27">
        <v>0</v>
      </c>
      <c r="M15" s="27">
        <v>0</v>
      </c>
      <c r="N15" s="27">
        <f t="shared" si="0"/>
        <v>0</v>
      </c>
      <c r="O15" s="39">
        <v>5</v>
      </c>
      <c r="P15" s="39">
        <v>3</v>
      </c>
      <c r="Q15" s="39">
        <v>0</v>
      </c>
      <c r="R15" s="39">
        <v>1</v>
      </c>
      <c r="S15" s="39">
        <v>0</v>
      </c>
      <c r="T15" s="39">
        <f t="shared" si="1"/>
        <v>8</v>
      </c>
      <c r="U15" s="40">
        <f t="shared" si="2"/>
        <v>1</v>
      </c>
      <c r="V15" s="22" t="s">
        <v>388</v>
      </c>
      <c r="W15" s="22" t="s">
        <v>94</v>
      </c>
      <c r="X15" s="22" t="s">
        <v>95</v>
      </c>
      <c r="Y15" s="72">
        <v>3500</v>
      </c>
      <c r="Z15" s="41"/>
      <c r="AA15" s="1" t="s">
        <v>96</v>
      </c>
      <c r="AB15" s="28" t="s">
        <v>389</v>
      </c>
    </row>
    <row r="16" spans="1:28" x14ac:dyDescent="0.3">
      <c r="A16" s="1" t="s">
        <v>359</v>
      </c>
      <c r="B16" s="1" t="s">
        <v>46</v>
      </c>
      <c r="C16" s="27" t="s">
        <v>50</v>
      </c>
      <c r="D16" s="38">
        <v>10</v>
      </c>
      <c r="E16" s="27" t="s">
        <v>372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388</v>
      </c>
      <c r="W16" s="22" t="s">
        <v>94</v>
      </c>
      <c r="X16" s="22" t="s">
        <v>95</v>
      </c>
      <c r="Y16" s="72">
        <v>3500</v>
      </c>
      <c r="Z16" s="41"/>
      <c r="AA16" s="1" t="s">
        <v>96</v>
      </c>
      <c r="AB16" s="28" t="s">
        <v>389</v>
      </c>
    </row>
    <row r="17" spans="1:28" x14ac:dyDescent="0.3">
      <c r="A17" s="1" t="s">
        <v>359</v>
      </c>
      <c r="B17" s="1" t="s">
        <v>46</v>
      </c>
      <c r="C17" s="27" t="s">
        <v>132</v>
      </c>
      <c r="D17" s="38">
        <v>52</v>
      </c>
      <c r="E17" s="27">
        <v>11</v>
      </c>
      <c r="F17" s="27">
        <v>1</v>
      </c>
      <c r="G17" s="27">
        <v>1</v>
      </c>
      <c r="H17" s="27"/>
      <c r="I17" s="27"/>
      <c r="J17" s="27">
        <v>2</v>
      </c>
      <c r="K17" s="27">
        <v>2</v>
      </c>
      <c r="L17" s="27">
        <v>0</v>
      </c>
      <c r="M17" s="27">
        <v>0</v>
      </c>
      <c r="N17" s="27">
        <f t="shared" ref="N17" si="3">SUM(L17:M17)</f>
        <v>0</v>
      </c>
      <c r="O17" s="39">
        <v>1</v>
      </c>
      <c r="P17" s="39">
        <v>1</v>
      </c>
      <c r="Q17" s="39">
        <v>1</v>
      </c>
      <c r="R17" s="39">
        <v>1</v>
      </c>
      <c r="S17" s="39">
        <v>2</v>
      </c>
      <c r="T17" s="39">
        <f t="shared" ref="T17" si="4">(H17*3)+((F17-H17)*2)+J17</f>
        <v>4</v>
      </c>
      <c r="U17" s="40">
        <f t="shared" si="2"/>
        <v>0.54545454545454541</v>
      </c>
      <c r="V17" s="22" t="s">
        <v>388</v>
      </c>
      <c r="W17" s="22" t="s">
        <v>94</v>
      </c>
      <c r="X17" s="22" t="s">
        <v>95</v>
      </c>
      <c r="Y17" s="72">
        <v>3500</v>
      </c>
      <c r="Z17" s="41"/>
      <c r="AA17" s="1" t="s">
        <v>96</v>
      </c>
      <c r="AB17" s="28" t="s">
        <v>389</v>
      </c>
    </row>
    <row r="18" spans="1:28" x14ac:dyDescent="0.3">
      <c r="A18" s="1" t="s">
        <v>359</v>
      </c>
      <c r="B18" s="1" t="s">
        <v>46</v>
      </c>
      <c r="C18" s="27" t="s">
        <v>53</v>
      </c>
      <c r="D18" s="38">
        <v>50</v>
      </c>
      <c r="E18" s="27">
        <v>38</v>
      </c>
      <c r="F18" s="27">
        <v>4</v>
      </c>
      <c r="G18" s="27">
        <v>9</v>
      </c>
      <c r="H18" s="27"/>
      <c r="I18" s="27"/>
      <c r="J18" s="27">
        <v>1</v>
      </c>
      <c r="K18" s="27">
        <v>7</v>
      </c>
      <c r="L18" s="27">
        <v>2</v>
      </c>
      <c r="M18" s="27">
        <v>9</v>
      </c>
      <c r="N18" s="27">
        <f t="shared" si="0"/>
        <v>11</v>
      </c>
      <c r="O18" s="39">
        <v>5</v>
      </c>
      <c r="P18" s="39">
        <v>1</v>
      </c>
      <c r="Q18" s="39">
        <v>1</v>
      </c>
      <c r="R18" s="39">
        <v>3</v>
      </c>
      <c r="S18" s="39">
        <v>2</v>
      </c>
      <c r="T18" s="39">
        <f t="shared" si="1"/>
        <v>9</v>
      </c>
      <c r="U18" s="40">
        <f t="shared" si="2"/>
        <v>0.73684210526315785</v>
      </c>
      <c r="V18" s="22" t="s">
        <v>388</v>
      </c>
      <c r="W18" s="22" t="s">
        <v>94</v>
      </c>
      <c r="X18" s="22" t="s">
        <v>95</v>
      </c>
      <c r="Y18" s="72">
        <v>3500</v>
      </c>
      <c r="Z18" s="41"/>
      <c r="AA18" s="1" t="s">
        <v>96</v>
      </c>
      <c r="AB18" s="28" t="s">
        <v>389</v>
      </c>
    </row>
    <row r="19" spans="1:28" x14ac:dyDescent="0.3">
      <c r="A19" s="1" t="s">
        <v>359</v>
      </c>
      <c r="B19" s="1" t="s">
        <v>46</v>
      </c>
      <c r="C19" s="27" t="s">
        <v>54</v>
      </c>
      <c r="D19" s="38">
        <v>20</v>
      </c>
      <c r="E19" s="27">
        <v>1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f t="shared" si="1"/>
        <v>0</v>
      </c>
      <c r="U19" s="40">
        <f t="shared" si="2"/>
        <v>0</v>
      </c>
      <c r="V19" s="22" t="s">
        <v>388</v>
      </c>
      <c r="W19" s="22" t="s">
        <v>94</v>
      </c>
      <c r="X19" s="22" t="s">
        <v>95</v>
      </c>
      <c r="Y19" s="72">
        <v>3500</v>
      </c>
      <c r="Z19" s="41"/>
      <c r="AA19" s="1" t="s">
        <v>96</v>
      </c>
      <c r="AB19" s="28" t="s">
        <v>389</v>
      </c>
    </row>
    <row r="20" spans="1:28" x14ac:dyDescent="0.3">
      <c r="A20" s="1" t="s">
        <v>359</v>
      </c>
      <c r="B20" s="1" t="s">
        <v>46</v>
      </c>
      <c r="C20" s="27" t="s">
        <v>55</v>
      </c>
      <c r="D20" s="38">
        <v>24</v>
      </c>
      <c r="E20" s="27">
        <v>37</v>
      </c>
      <c r="F20" s="27">
        <v>5</v>
      </c>
      <c r="G20" s="27">
        <v>11</v>
      </c>
      <c r="H20" s="27"/>
      <c r="I20" s="27"/>
      <c r="J20" s="27">
        <v>0</v>
      </c>
      <c r="K20" s="27">
        <v>3</v>
      </c>
      <c r="L20" s="27">
        <v>3</v>
      </c>
      <c r="M20" s="27">
        <v>7</v>
      </c>
      <c r="N20" s="27">
        <f t="shared" si="0"/>
        <v>10</v>
      </c>
      <c r="O20" s="39">
        <v>2</v>
      </c>
      <c r="P20" s="39">
        <v>4</v>
      </c>
      <c r="Q20" s="39">
        <v>1</v>
      </c>
      <c r="R20" s="39">
        <v>1</v>
      </c>
      <c r="S20" s="39">
        <v>0</v>
      </c>
      <c r="T20" s="39">
        <f t="shared" si="1"/>
        <v>10</v>
      </c>
      <c r="U20" s="40">
        <f t="shared" si="2"/>
        <v>0.64864864864864868</v>
      </c>
      <c r="V20" s="22" t="s">
        <v>388</v>
      </c>
      <c r="W20" s="22" t="s">
        <v>94</v>
      </c>
      <c r="X20" s="22" t="s">
        <v>95</v>
      </c>
      <c r="Y20" s="72">
        <v>3500</v>
      </c>
      <c r="Z20" s="41"/>
      <c r="AA20" s="1" t="s">
        <v>96</v>
      </c>
      <c r="AB20" s="28" t="s">
        <v>389</v>
      </c>
    </row>
    <row r="21" spans="1:28" x14ac:dyDescent="0.3">
      <c r="A21" s="1" t="s">
        <v>359</v>
      </c>
      <c r="B21" s="1" t="s">
        <v>46</v>
      </c>
      <c r="C21" s="27" t="s">
        <v>56</v>
      </c>
      <c r="D21" s="38">
        <v>40</v>
      </c>
      <c r="E21" s="27">
        <v>46</v>
      </c>
      <c r="F21" s="27">
        <v>12</v>
      </c>
      <c r="G21" s="27">
        <v>16</v>
      </c>
      <c r="H21" s="27"/>
      <c r="I21" s="27"/>
      <c r="J21" s="27">
        <v>15</v>
      </c>
      <c r="K21" s="27">
        <v>17</v>
      </c>
      <c r="L21" s="27">
        <v>1</v>
      </c>
      <c r="M21" s="27">
        <v>8</v>
      </c>
      <c r="N21" s="27">
        <f>SUM(L21:M21)</f>
        <v>9</v>
      </c>
      <c r="O21" s="39">
        <v>3</v>
      </c>
      <c r="P21" s="39">
        <v>2</v>
      </c>
      <c r="Q21" s="39">
        <v>2</v>
      </c>
      <c r="R21" s="39">
        <v>3</v>
      </c>
      <c r="S21" s="39">
        <v>0</v>
      </c>
      <c r="T21" s="39">
        <f t="shared" si="1"/>
        <v>39</v>
      </c>
      <c r="U21" s="40">
        <f t="shared" si="2"/>
        <v>1.1521739130434783</v>
      </c>
      <c r="V21" s="22" t="s">
        <v>388</v>
      </c>
      <c r="W21" s="22" t="s">
        <v>94</v>
      </c>
      <c r="X21" s="22" t="s">
        <v>95</v>
      </c>
      <c r="Y21" s="72">
        <v>3500</v>
      </c>
      <c r="Z21" s="41"/>
      <c r="AA21" s="1" t="s">
        <v>96</v>
      </c>
      <c r="AB21" s="28" t="s">
        <v>389</v>
      </c>
    </row>
    <row r="22" spans="1:28" x14ac:dyDescent="0.3">
      <c r="A22" s="1" t="s">
        <v>359</v>
      </c>
      <c r="B22" s="1" t="s">
        <v>46</v>
      </c>
      <c r="C22" s="27" t="s">
        <v>57</v>
      </c>
      <c r="D22" s="38">
        <v>22</v>
      </c>
      <c r="E22" s="27">
        <v>22</v>
      </c>
      <c r="F22" s="27">
        <v>1</v>
      </c>
      <c r="G22" s="27">
        <v>9</v>
      </c>
      <c r="H22" s="27"/>
      <c r="I22" s="27"/>
      <c r="J22" s="27">
        <v>0</v>
      </c>
      <c r="K22" s="27">
        <v>0</v>
      </c>
      <c r="L22" s="27">
        <v>0</v>
      </c>
      <c r="M22" s="27">
        <v>2</v>
      </c>
      <c r="N22" s="27">
        <f>SUM(L22:M22)</f>
        <v>2</v>
      </c>
      <c r="O22" s="39">
        <v>2</v>
      </c>
      <c r="P22" s="39">
        <v>3</v>
      </c>
      <c r="Q22" s="39">
        <v>1</v>
      </c>
      <c r="R22" s="39">
        <v>3</v>
      </c>
      <c r="S22" s="39">
        <v>0</v>
      </c>
      <c r="T22" s="39">
        <f t="shared" si="1"/>
        <v>2</v>
      </c>
      <c r="U22" s="40">
        <f t="shared" si="2"/>
        <v>0.27272727272727271</v>
      </c>
      <c r="V22" s="22" t="s">
        <v>388</v>
      </c>
      <c r="W22" s="22" t="s">
        <v>94</v>
      </c>
      <c r="X22" s="22" t="s">
        <v>95</v>
      </c>
      <c r="Y22" s="72">
        <v>3500</v>
      </c>
      <c r="Z22" s="41"/>
      <c r="AA22" s="1" t="s">
        <v>96</v>
      </c>
      <c r="AB22" s="28" t="s">
        <v>389</v>
      </c>
    </row>
    <row r="23" spans="1:28" x14ac:dyDescent="0.3">
      <c r="A23" s="1" t="s">
        <v>359</v>
      </c>
      <c r="B23" s="1" t="s">
        <v>46</v>
      </c>
      <c r="C23" s="27" t="s">
        <v>58</v>
      </c>
      <c r="D23" s="38">
        <v>42</v>
      </c>
      <c r="E23" s="27">
        <v>26</v>
      </c>
      <c r="F23" s="27">
        <v>2</v>
      </c>
      <c r="G23" s="27">
        <v>6</v>
      </c>
      <c r="H23" s="27"/>
      <c r="I23" s="27"/>
      <c r="J23" s="27">
        <v>11</v>
      </c>
      <c r="K23" s="27">
        <v>15</v>
      </c>
      <c r="L23" s="27">
        <v>2</v>
      </c>
      <c r="M23" s="27">
        <v>2</v>
      </c>
      <c r="N23" s="27">
        <f>SUM(L23:M23)</f>
        <v>4</v>
      </c>
      <c r="O23" s="39">
        <v>3</v>
      </c>
      <c r="P23" s="39">
        <v>3</v>
      </c>
      <c r="Q23" s="39">
        <v>2</v>
      </c>
      <c r="R23" s="39">
        <v>4</v>
      </c>
      <c r="S23" s="39">
        <v>0</v>
      </c>
      <c r="T23" s="39">
        <f t="shared" si="1"/>
        <v>15</v>
      </c>
      <c r="U23" s="40">
        <f t="shared" si="2"/>
        <v>0.88461538461538458</v>
      </c>
      <c r="V23" s="22" t="s">
        <v>388</v>
      </c>
      <c r="W23" s="22" t="s">
        <v>94</v>
      </c>
      <c r="X23" s="22" t="s">
        <v>95</v>
      </c>
      <c r="Y23" s="72">
        <v>3500</v>
      </c>
      <c r="Z23" s="41"/>
      <c r="AA23" s="1" t="s">
        <v>96</v>
      </c>
      <c r="AB23" s="28" t="s">
        <v>389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5">SUM(E13:E23)</f>
        <v>240</v>
      </c>
      <c r="F24" s="44">
        <f t="shared" si="5"/>
        <v>33</v>
      </c>
      <c r="G24" s="44">
        <f t="shared" si="5"/>
        <v>66</v>
      </c>
      <c r="H24" s="44">
        <f t="shared" si="5"/>
        <v>0</v>
      </c>
      <c r="I24" s="44">
        <f t="shared" si="5"/>
        <v>0</v>
      </c>
      <c r="J24" s="44">
        <f t="shared" si="5"/>
        <v>33</v>
      </c>
      <c r="K24" s="44">
        <f t="shared" si="5"/>
        <v>48</v>
      </c>
      <c r="L24" s="44">
        <f t="shared" si="5"/>
        <v>10</v>
      </c>
      <c r="M24" s="44">
        <f t="shared" si="5"/>
        <v>30</v>
      </c>
      <c r="N24" s="44">
        <f t="shared" si="5"/>
        <v>40</v>
      </c>
      <c r="O24" s="44">
        <f t="shared" si="5"/>
        <v>23</v>
      </c>
      <c r="P24" s="44">
        <f t="shared" si="5"/>
        <v>21</v>
      </c>
      <c r="Q24" s="44">
        <f t="shared" si="5"/>
        <v>10</v>
      </c>
      <c r="R24" s="44">
        <f t="shared" si="5"/>
        <v>17</v>
      </c>
      <c r="S24" s="44">
        <f t="shared" si="5"/>
        <v>4</v>
      </c>
      <c r="T24" s="44">
        <f t="shared" si="5"/>
        <v>99</v>
      </c>
      <c r="U24" s="45">
        <f>((T24+Q24+N24-R24)+(O24*2))/E24</f>
        <v>0.7416666666666667</v>
      </c>
      <c r="V24" s="46" t="s">
        <v>388</v>
      </c>
      <c r="W24" s="46" t="s">
        <v>94</v>
      </c>
      <c r="X24" s="46" t="s">
        <v>95</v>
      </c>
      <c r="Y24" s="73">
        <v>3500</v>
      </c>
      <c r="Z24" s="47"/>
      <c r="AA24" s="43" t="s">
        <v>96</v>
      </c>
      <c r="AB24" s="75" t="s">
        <v>389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</v>
      </c>
      <c r="H25" s="27"/>
      <c r="I25" s="1"/>
      <c r="J25" s="48" t="s">
        <v>42</v>
      </c>
      <c r="K25" s="50">
        <f>J24/K24</f>
        <v>0.6875</v>
      </c>
      <c r="L25" s="1"/>
      <c r="M25" s="39" t="s">
        <v>43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368</v>
      </c>
      <c r="B35" s="1" t="s">
        <v>359</v>
      </c>
      <c r="C35" s="27" t="s">
        <v>85</v>
      </c>
      <c r="D35" s="38">
        <v>11</v>
      </c>
      <c r="E35" s="27">
        <v>18</v>
      </c>
      <c r="F35" s="27">
        <v>3</v>
      </c>
      <c r="G35" s="27">
        <v>6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>SUM(L35:M35)</f>
        <v>1</v>
      </c>
      <c r="O35" s="27">
        <v>2</v>
      </c>
      <c r="P35" s="39">
        <v>4</v>
      </c>
      <c r="Q35" s="27">
        <v>0</v>
      </c>
      <c r="R35" s="27">
        <v>2</v>
      </c>
      <c r="S35" s="27">
        <v>0</v>
      </c>
      <c r="T35" s="27">
        <f>(H35*3)+((F35-H35)*2)+J35</f>
        <v>6</v>
      </c>
      <c r="U35" s="40">
        <f>IFERROR(((T35+Q35+N35-R35)+(O35*2))/E35,"")</f>
        <v>0.5</v>
      </c>
      <c r="V35" s="22" t="s">
        <v>388</v>
      </c>
      <c r="W35" s="22" t="s">
        <v>81</v>
      </c>
      <c r="X35" s="22" t="s">
        <v>82</v>
      </c>
      <c r="Y35" s="72">
        <v>3500</v>
      </c>
      <c r="Z35" s="41"/>
      <c r="AA35" s="1" t="s">
        <v>83</v>
      </c>
      <c r="AB35" s="28" t="s">
        <v>390</v>
      </c>
    </row>
    <row r="36" spans="1:28" x14ac:dyDescent="0.3">
      <c r="A36" s="1" t="s">
        <v>368</v>
      </c>
      <c r="B36" s="1" t="s">
        <v>359</v>
      </c>
      <c r="C36" s="27" t="s">
        <v>87</v>
      </c>
      <c r="D36" s="38">
        <v>22</v>
      </c>
      <c r="E36" s="27">
        <v>5</v>
      </c>
      <c r="F36" s="27">
        <v>1</v>
      </c>
      <c r="G36" s="27">
        <v>4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2" si="6">SUM(L36:M36)</f>
        <v>1</v>
      </c>
      <c r="O36" s="39">
        <v>0</v>
      </c>
      <c r="P36" s="39">
        <v>1</v>
      </c>
      <c r="Q36" s="39">
        <v>1</v>
      </c>
      <c r="R36" s="39">
        <v>0</v>
      </c>
      <c r="S36" s="39">
        <v>0</v>
      </c>
      <c r="T36" s="39">
        <f t="shared" ref="T36:T42" si="7">(H36*3)+((F36-H36)*2)+J36</f>
        <v>2</v>
      </c>
      <c r="U36" s="40">
        <f t="shared" ref="U36:U46" si="8">IFERROR(((T36+Q36+N36-R36)+(O36*2))/E36,"")</f>
        <v>0.8</v>
      </c>
      <c r="V36" s="22" t="s">
        <v>388</v>
      </c>
      <c r="W36" s="22" t="s">
        <v>81</v>
      </c>
      <c r="X36" s="22" t="s">
        <v>82</v>
      </c>
      <c r="Y36" s="72">
        <v>3500</v>
      </c>
      <c r="Z36" s="41"/>
      <c r="AA36" s="1" t="s">
        <v>83</v>
      </c>
      <c r="AB36" s="28" t="s">
        <v>390</v>
      </c>
    </row>
    <row r="37" spans="1:28" x14ac:dyDescent="0.3">
      <c r="A37" s="1" t="s">
        <v>368</v>
      </c>
      <c r="B37" s="1" t="s">
        <v>359</v>
      </c>
      <c r="C37" s="27" t="s">
        <v>100</v>
      </c>
      <c r="D37" s="38">
        <v>14</v>
      </c>
      <c r="E37" s="27">
        <v>15</v>
      </c>
      <c r="F37" s="27">
        <v>1</v>
      </c>
      <c r="G37" s="27">
        <v>6</v>
      </c>
      <c r="H37" s="27"/>
      <c r="I37" s="27"/>
      <c r="J37" s="27">
        <v>0</v>
      </c>
      <c r="K37" s="27">
        <v>0</v>
      </c>
      <c r="L37" s="27">
        <v>1</v>
      </c>
      <c r="M37" s="27">
        <v>2</v>
      </c>
      <c r="N37" s="27">
        <f t="shared" ref="N37" si="9">SUM(L37:M37)</f>
        <v>3</v>
      </c>
      <c r="O37" s="39">
        <v>0</v>
      </c>
      <c r="P37" s="39">
        <v>3</v>
      </c>
      <c r="Q37" s="39">
        <v>0</v>
      </c>
      <c r="R37" s="39">
        <v>1</v>
      </c>
      <c r="S37" s="39">
        <v>0</v>
      </c>
      <c r="T37" s="39">
        <f t="shared" si="7"/>
        <v>2</v>
      </c>
      <c r="U37" s="40">
        <f t="shared" si="8"/>
        <v>0.26666666666666666</v>
      </c>
      <c r="V37" s="22" t="s">
        <v>388</v>
      </c>
      <c r="W37" s="22" t="s">
        <v>81</v>
      </c>
      <c r="X37" s="22" t="s">
        <v>82</v>
      </c>
      <c r="Y37" s="72">
        <v>3500</v>
      </c>
      <c r="Z37" s="41"/>
      <c r="AA37" s="1" t="s">
        <v>83</v>
      </c>
      <c r="AB37" s="28" t="s">
        <v>390</v>
      </c>
    </row>
    <row r="38" spans="1:28" x14ac:dyDescent="0.3">
      <c r="A38" s="1" t="s">
        <v>368</v>
      </c>
      <c r="B38" s="1" t="s">
        <v>359</v>
      </c>
      <c r="C38" s="27" t="s">
        <v>89</v>
      </c>
      <c r="D38" s="38">
        <v>30</v>
      </c>
      <c r="E38" s="27" t="s">
        <v>420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8"/>
        <v/>
      </c>
      <c r="V38" s="22" t="s">
        <v>388</v>
      </c>
      <c r="W38" s="22" t="s">
        <v>81</v>
      </c>
      <c r="X38" s="22" t="s">
        <v>82</v>
      </c>
      <c r="Y38" s="72">
        <v>3500</v>
      </c>
      <c r="Z38" s="41"/>
      <c r="AA38" s="1" t="s">
        <v>83</v>
      </c>
      <c r="AB38" s="28" t="s">
        <v>390</v>
      </c>
    </row>
    <row r="39" spans="1:28" x14ac:dyDescent="0.3">
      <c r="A39" s="1" t="s">
        <v>368</v>
      </c>
      <c r="B39" s="1" t="s">
        <v>359</v>
      </c>
      <c r="C39" s="27" t="s">
        <v>90</v>
      </c>
      <c r="D39" s="38">
        <v>42</v>
      </c>
      <c r="E39" s="27">
        <v>20</v>
      </c>
      <c r="F39" s="27">
        <v>3</v>
      </c>
      <c r="G39" s="27">
        <v>6</v>
      </c>
      <c r="H39" s="27"/>
      <c r="I39" s="27"/>
      <c r="J39" s="27">
        <v>0</v>
      </c>
      <c r="K39" s="27">
        <v>1</v>
      </c>
      <c r="L39" s="27">
        <v>2</v>
      </c>
      <c r="M39" s="27">
        <v>1</v>
      </c>
      <c r="N39" s="27">
        <f t="shared" si="6"/>
        <v>3</v>
      </c>
      <c r="O39" s="39">
        <v>0</v>
      </c>
      <c r="P39" s="39">
        <v>1</v>
      </c>
      <c r="Q39" s="39">
        <v>1</v>
      </c>
      <c r="R39" s="39">
        <v>0</v>
      </c>
      <c r="S39" s="39">
        <v>0</v>
      </c>
      <c r="T39" s="39">
        <f t="shared" si="7"/>
        <v>6</v>
      </c>
      <c r="U39" s="40">
        <f t="shared" si="8"/>
        <v>0.5</v>
      </c>
      <c r="V39" s="22" t="s">
        <v>388</v>
      </c>
      <c r="W39" s="22" t="s">
        <v>81</v>
      </c>
      <c r="X39" s="22" t="s">
        <v>82</v>
      </c>
      <c r="Y39" s="72">
        <v>3500</v>
      </c>
      <c r="Z39" s="41"/>
      <c r="AA39" s="1" t="s">
        <v>83</v>
      </c>
      <c r="AB39" s="28" t="s">
        <v>390</v>
      </c>
    </row>
    <row r="40" spans="1:28" x14ac:dyDescent="0.3">
      <c r="A40" s="1" t="s">
        <v>368</v>
      </c>
      <c r="B40" s="1" t="s">
        <v>359</v>
      </c>
      <c r="C40" s="27" t="s">
        <v>91</v>
      </c>
      <c r="D40" s="38">
        <v>15</v>
      </c>
      <c r="E40" s="27">
        <v>39</v>
      </c>
      <c r="F40" s="27">
        <v>8</v>
      </c>
      <c r="G40" s="27">
        <v>13</v>
      </c>
      <c r="H40" s="27"/>
      <c r="I40" s="27"/>
      <c r="J40" s="27">
        <v>5</v>
      </c>
      <c r="K40" s="27">
        <v>9</v>
      </c>
      <c r="L40" s="27">
        <v>5</v>
      </c>
      <c r="M40" s="27">
        <v>5</v>
      </c>
      <c r="N40" s="27">
        <f t="shared" si="6"/>
        <v>10</v>
      </c>
      <c r="O40" s="39">
        <v>4</v>
      </c>
      <c r="P40" s="39">
        <v>3</v>
      </c>
      <c r="Q40" s="39">
        <v>0</v>
      </c>
      <c r="R40" s="39">
        <v>5</v>
      </c>
      <c r="S40" s="39">
        <v>0</v>
      </c>
      <c r="T40" s="39">
        <f t="shared" si="7"/>
        <v>21</v>
      </c>
      <c r="U40" s="40">
        <f t="shared" si="8"/>
        <v>0.87179487179487181</v>
      </c>
      <c r="V40" s="22" t="s">
        <v>388</v>
      </c>
      <c r="W40" s="22" t="s">
        <v>81</v>
      </c>
      <c r="X40" s="22" t="s">
        <v>82</v>
      </c>
      <c r="Y40" s="72">
        <v>3500</v>
      </c>
      <c r="Z40" s="41"/>
      <c r="AA40" s="1" t="s">
        <v>83</v>
      </c>
      <c r="AB40" s="28" t="s">
        <v>390</v>
      </c>
    </row>
    <row r="41" spans="1:28" x14ac:dyDescent="0.3">
      <c r="A41" s="1" t="s">
        <v>368</v>
      </c>
      <c r="B41" s="1" t="s">
        <v>359</v>
      </c>
      <c r="C41" s="27" t="s">
        <v>360</v>
      </c>
      <c r="D41" s="38">
        <v>54</v>
      </c>
      <c r="E41" s="27" t="s">
        <v>420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8"/>
        <v/>
      </c>
      <c r="V41" s="22" t="s">
        <v>388</v>
      </c>
      <c r="W41" s="22" t="s">
        <v>81</v>
      </c>
      <c r="X41" s="22" t="s">
        <v>82</v>
      </c>
      <c r="Y41" s="72">
        <v>3500</v>
      </c>
      <c r="Z41" s="41"/>
      <c r="AA41" s="1" t="s">
        <v>83</v>
      </c>
      <c r="AB41" s="28" t="s">
        <v>390</v>
      </c>
    </row>
    <row r="42" spans="1:28" x14ac:dyDescent="0.3">
      <c r="A42" s="1" t="s">
        <v>368</v>
      </c>
      <c r="B42" s="1" t="s">
        <v>359</v>
      </c>
      <c r="C42" s="27" t="s">
        <v>92</v>
      </c>
      <c r="D42" s="38">
        <v>10</v>
      </c>
      <c r="E42" s="27">
        <v>42</v>
      </c>
      <c r="F42" s="27">
        <v>5</v>
      </c>
      <c r="G42" s="27">
        <v>20</v>
      </c>
      <c r="H42" s="27"/>
      <c r="I42" s="27"/>
      <c r="J42" s="27">
        <v>2</v>
      </c>
      <c r="K42" s="27">
        <v>2</v>
      </c>
      <c r="L42" s="27">
        <v>4</v>
      </c>
      <c r="M42" s="27">
        <v>4</v>
      </c>
      <c r="N42" s="27">
        <f t="shared" si="6"/>
        <v>8</v>
      </c>
      <c r="O42" s="39">
        <v>4</v>
      </c>
      <c r="P42" s="39">
        <v>4</v>
      </c>
      <c r="Q42" s="39">
        <v>2</v>
      </c>
      <c r="R42" s="39">
        <v>4</v>
      </c>
      <c r="S42" s="39">
        <v>0</v>
      </c>
      <c r="T42" s="39">
        <f t="shared" si="7"/>
        <v>12</v>
      </c>
      <c r="U42" s="40">
        <f t="shared" si="8"/>
        <v>0.61904761904761907</v>
      </c>
      <c r="V42" s="22" t="s">
        <v>388</v>
      </c>
      <c r="W42" s="22" t="s">
        <v>81</v>
      </c>
      <c r="X42" s="22" t="s">
        <v>82</v>
      </c>
      <c r="Y42" s="72">
        <v>3500</v>
      </c>
      <c r="Z42" s="41"/>
      <c r="AA42" s="1" t="s">
        <v>83</v>
      </c>
      <c r="AB42" s="28" t="s">
        <v>390</v>
      </c>
    </row>
    <row r="43" spans="1:28" x14ac:dyDescent="0.3">
      <c r="A43" s="1" t="s">
        <v>368</v>
      </c>
      <c r="B43" s="1" t="s">
        <v>359</v>
      </c>
      <c r="C43" s="27" t="s">
        <v>101</v>
      </c>
      <c r="D43" s="38">
        <v>33</v>
      </c>
      <c r="E43" s="27">
        <v>20</v>
      </c>
      <c r="F43" s="27">
        <v>1</v>
      </c>
      <c r="G43" s="27">
        <v>7</v>
      </c>
      <c r="H43" s="27"/>
      <c r="I43" s="27"/>
      <c r="J43" s="27">
        <v>0</v>
      </c>
      <c r="K43" s="27">
        <v>0</v>
      </c>
      <c r="L43" s="27">
        <v>1</v>
      </c>
      <c r="M43" s="27">
        <v>2</v>
      </c>
      <c r="N43" s="27">
        <f>SUM(L43:M43)</f>
        <v>3</v>
      </c>
      <c r="O43" s="39">
        <v>0</v>
      </c>
      <c r="P43" s="39">
        <v>3</v>
      </c>
      <c r="Q43" s="39">
        <v>0</v>
      </c>
      <c r="R43" s="39">
        <v>0</v>
      </c>
      <c r="S43" s="39">
        <v>0</v>
      </c>
      <c r="T43" s="39">
        <f>(H43*3)+((F43-H43)*2)+J43</f>
        <v>2</v>
      </c>
      <c r="U43" s="40">
        <f t="shared" si="8"/>
        <v>0.25</v>
      </c>
      <c r="V43" s="22" t="s">
        <v>388</v>
      </c>
      <c r="W43" s="22" t="s">
        <v>81</v>
      </c>
      <c r="X43" s="22" t="s">
        <v>82</v>
      </c>
      <c r="Y43" s="72">
        <v>3500</v>
      </c>
      <c r="Z43" s="41"/>
      <c r="AA43" s="1" t="s">
        <v>83</v>
      </c>
      <c r="AB43" s="28" t="s">
        <v>390</v>
      </c>
    </row>
    <row r="44" spans="1:28" x14ac:dyDescent="0.3">
      <c r="A44" s="1" t="s">
        <v>368</v>
      </c>
      <c r="B44" s="1" t="s">
        <v>359</v>
      </c>
      <c r="C44" s="27" t="s">
        <v>125</v>
      </c>
      <c r="D44" s="38">
        <v>24</v>
      </c>
      <c r="E44" s="27">
        <v>25</v>
      </c>
      <c r="F44" s="27">
        <v>5</v>
      </c>
      <c r="G44" s="27">
        <v>10</v>
      </c>
      <c r="H44" s="27"/>
      <c r="I44" s="27"/>
      <c r="J44" s="27">
        <v>4</v>
      </c>
      <c r="K44" s="27">
        <v>4</v>
      </c>
      <c r="L44" s="27">
        <v>1</v>
      </c>
      <c r="M44" s="27">
        <v>3</v>
      </c>
      <c r="N44" s="27">
        <f>SUM(L44:M44)</f>
        <v>4</v>
      </c>
      <c r="O44" s="39">
        <v>3</v>
      </c>
      <c r="P44" s="39">
        <v>3</v>
      </c>
      <c r="Q44" s="39">
        <v>2</v>
      </c>
      <c r="R44" s="39">
        <v>3</v>
      </c>
      <c r="S44" s="39">
        <v>0</v>
      </c>
      <c r="T44" s="39">
        <f>(H44*3)+((F44-H44)*2)+J44</f>
        <v>14</v>
      </c>
      <c r="U44" s="40">
        <f t="shared" si="8"/>
        <v>0.92</v>
      </c>
      <c r="V44" s="22" t="s">
        <v>388</v>
      </c>
      <c r="W44" s="22" t="s">
        <v>81</v>
      </c>
      <c r="X44" s="22" t="s">
        <v>82</v>
      </c>
      <c r="Y44" s="72">
        <v>3500</v>
      </c>
      <c r="Z44" s="41"/>
      <c r="AA44" s="1" t="s">
        <v>83</v>
      </c>
      <c r="AB44" s="28" t="s">
        <v>390</v>
      </c>
    </row>
    <row r="45" spans="1:28" x14ac:dyDescent="0.3">
      <c r="A45" s="1" t="s">
        <v>368</v>
      </c>
      <c r="B45" s="1" t="s">
        <v>359</v>
      </c>
      <c r="C45" s="27" t="s">
        <v>93</v>
      </c>
      <c r="D45" s="38">
        <v>35</v>
      </c>
      <c r="E45" s="27">
        <v>39</v>
      </c>
      <c r="F45" s="27">
        <v>4</v>
      </c>
      <c r="G45" s="27">
        <v>11</v>
      </c>
      <c r="H45" s="27"/>
      <c r="I45" s="27"/>
      <c r="J45" s="27">
        <v>5</v>
      </c>
      <c r="K45" s="27">
        <v>9</v>
      </c>
      <c r="L45" s="27">
        <v>6</v>
      </c>
      <c r="M45" s="27">
        <v>8</v>
      </c>
      <c r="N45" s="27">
        <f>SUM(L45:M45)</f>
        <v>14</v>
      </c>
      <c r="O45" s="39">
        <v>0</v>
      </c>
      <c r="P45" s="39">
        <v>4</v>
      </c>
      <c r="Q45" s="39">
        <v>2</v>
      </c>
      <c r="R45" s="39">
        <v>4</v>
      </c>
      <c r="S45" s="39">
        <v>1</v>
      </c>
      <c r="T45" s="39">
        <f>(H45*3)+((F45-H45)*2)+J45</f>
        <v>13</v>
      </c>
      <c r="U45" s="40">
        <f t="shared" si="8"/>
        <v>0.64102564102564108</v>
      </c>
      <c r="V45" s="22" t="s">
        <v>388</v>
      </c>
      <c r="W45" s="22" t="s">
        <v>81</v>
      </c>
      <c r="X45" s="22" t="s">
        <v>82</v>
      </c>
      <c r="Y45" s="72">
        <v>3500</v>
      </c>
      <c r="Z45" s="41"/>
      <c r="AA45" s="1" t="s">
        <v>83</v>
      </c>
      <c r="AB45" s="28" t="s">
        <v>390</v>
      </c>
    </row>
    <row r="46" spans="1:28" x14ac:dyDescent="0.3">
      <c r="A46" s="1" t="s">
        <v>368</v>
      </c>
      <c r="B46" s="1" t="s">
        <v>359</v>
      </c>
      <c r="C46" s="27" t="s">
        <v>102</v>
      </c>
      <c r="D46" s="38">
        <v>40</v>
      </c>
      <c r="E46" s="27">
        <v>17</v>
      </c>
      <c r="F46" s="27">
        <v>6</v>
      </c>
      <c r="G46" s="27">
        <v>8</v>
      </c>
      <c r="H46" s="27"/>
      <c r="I46" s="27"/>
      <c r="J46" s="27">
        <v>0</v>
      </c>
      <c r="K46" s="27">
        <v>0</v>
      </c>
      <c r="L46" s="27">
        <v>3</v>
      </c>
      <c r="M46" s="27">
        <v>3</v>
      </c>
      <c r="N46" s="27">
        <f>SUM(L46:M46)</f>
        <v>6</v>
      </c>
      <c r="O46" s="39">
        <v>0</v>
      </c>
      <c r="P46" s="55">
        <v>6</v>
      </c>
      <c r="Q46" s="39">
        <v>2</v>
      </c>
      <c r="R46" s="39">
        <v>2</v>
      </c>
      <c r="S46" s="39">
        <v>0</v>
      </c>
      <c r="T46" s="39">
        <f>(H46*3)+((F46-H46)*2)+J46</f>
        <v>12</v>
      </c>
      <c r="U46" s="40">
        <f t="shared" si="8"/>
        <v>1.0588235294117647</v>
      </c>
      <c r="V46" s="22" t="s">
        <v>388</v>
      </c>
      <c r="W46" s="22" t="s">
        <v>81</v>
      </c>
      <c r="X46" s="22" t="s">
        <v>82</v>
      </c>
      <c r="Y46" s="72">
        <v>3500</v>
      </c>
      <c r="Z46" s="41"/>
      <c r="AA46" s="1" t="s">
        <v>83</v>
      </c>
      <c r="AB46" s="28" t="s">
        <v>390</v>
      </c>
    </row>
    <row r="47" spans="1:28" x14ac:dyDescent="0.3">
      <c r="A47" s="43" t="s">
        <v>368</v>
      </c>
      <c r="B47" s="43" t="s">
        <v>359</v>
      </c>
      <c r="C47" s="44" t="s">
        <v>40</v>
      </c>
      <c r="D47" s="43"/>
      <c r="E47" s="44">
        <f t="shared" ref="E47:T47" si="10">SUM(E35:E46)</f>
        <v>240</v>
      </c>
      <c r="F47" s="44">
        <f t="shared" si="10"/>
        <v>37</v>
      </c>
      <c r="G47" s="44">
        <f t="shared" si="10"/>
        <v>91</v>
      </c>
      <c r="H47" s="44">
        <f t="shared" si="10"/>
        <v>0</v>
      </c>
      <c r="I47" s="44">
        <f t="shared" si="10"/>
        <v>0</v>
      </c>
      <c r="J47" s="44">
        <f t="shared" si="10"/>
        <v>16</v>
      </c>
      <c r="K47" s="44">
        <f t="shared" si="10"/>
        <v>25</v>
      </c>
      <c r="L47" s="44">
        <f t="shared" si="10"/>
        <v>23</v>
      </c>
      <c r="M47" s="44">
        <f t="shared" si="10"/>
        <v>30</v>
      </c>
      <c r="N47" s="44">
        <f t="shared" si="10"/>
        <v>53</v>
      </c>
      <c r="O47" s="44">
        <f t="shared" si="10"/>
        <v>13</v>
      </c>
      <c r="P47" s="44">
        <f t="shared" si="10"/>
        <v>32</v>
      </c>
      <c r="Q47" s="44">
        <f t="shared" si="10"/>
        <v>10</v>
      </c>
      <c r="R47" s="44">
        <f t="shared" si="10"/>
        <v>21</v>
      </c>
      <c r="S47" s="44">
        <f t="shared" si="10"/>
        <v>1</v>
      </c>
      <c r="T47" s="44">
        <f t="shared" si="10"/>
        <v>90</v>
      </c>
      <c r="U47" s="45">
        <f>((T47+Q47+N47-R47)+(O47*2))/E47</f>
        <v>0.65833333333333333</v>
      </c>
      <c r="V47" s="46" t="s">
        <v>388</v>
      </c>
      <c r="W47" s="46" t="s">
        <v>81</v>
      </c>
      <c r="X47" s="46" t="s">
        <v>82</v>
      </c>
      <c r="Y47" s="73">
        <v>3500</v>
      </c>
      <c r="Z47" s="47"/>
      <c r="AA47" s="43" t="s">
        <v>83</v>
      </c>
      <c r="AB47" s="75" t="s">
        <v>390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0.40659340659340659</v>
      </c>
      <c r="H48" s="27"/>
      <c r="I48" s="1"/>
      <c r="J48" s="48" t="s">
        <v>42</v>
      </c>
      <c r="K48" s="50">
        <f>J47/K47</f>
        <v>0.64</v>
      </c>
      <c r="L48" s="1"/>
      <c r="M48" s="39" t="s">
        <v>43</v>
      </c>
      <c r="N48" s="51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9EDB-0D8C-4502-A801-413167E7019C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29573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103</v>
      </c>
      <c r="D4" s="7" t="s">
        <v>5</v>
      </c>
      <c r="E4" s="8"/>
      <c r="F4" s="5"/>
      <c r="G4" s="1"/>
      <c r="J4" s="15" t="s">
        <v>238</v>
      </c>
      <c r="K4" s="16" t="s">
        <v>45</v>
      </c>
      <c r="L4" s="17"/>
      <c r="M4" s="18"/>
      <c r="N4" s="19">
        <v>16</v>
      </c>
      <c r="O4" s="19">
        <v>23</v>
      </c>
      <c r="P4" s="19">
        <v>36</v>
      </c>
      <c r="Q4" s="19">
        <v>27</v>
      </c>
      <c r="R4" s="20"/>
      <c r="S4" s="21">
        <f>SUM(N4:R4)</f>
        <v>102</v>
      </c>
      <c r="T4" s="22">
        <v>373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239</v>
      </c>
      <c r="K5" s="16" t="s">
        <v>64</v>
      </c>
      <c r="L5" s="17"/>
      <c r="M5" s="18"/>
      <c r="N5" s="19">
        <v>23</v>
      </c>
      <c r="O5" s="19">
        <v>16</v>
      </c>
      <c r="P5" s="19">
        <v>25</v>
      </c>
      <c r="Q5" s="19">
        <v>21</v>
      </c>
      <c r="R5" s="20"/>
      <c r="S5" s="21">
        <f>SUM(N5:R5)</f>
        <v>85</v>
      </c>
      <c r="T5" s="22">
        <v>373</v>
      </c>
      <c r="U5" s="1"/>
      <c r="V5" s="1"/>
      <c r="W5" s="1"/>
    </row>
    <row r="6" spans="1:28" x14ac:dyDescent="0.3">
      <c r="C6" s="23">
        <v>512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373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13</v>
      </c>
      <c r="U13" s="40" t="str">
        <f>IFERROR(((T13+Q13+N13-R13)+(O13*2))/E13,"")</f>
        <v/>
      </c>
      <c r="V13" s="22">
        <v>373</v>
      </c>
      <c r="W13" s="22" t="s">
        <v>94</v>
      </c>
      <c r="X13" s="22" t="s">
        <v>95</v>
      </c>
      <c r="Y13" s="72">
        <v>512</v>
      </c>
      <c r="Z13" s="41"/>
      <c r="AA13" s="1" t="s">
        <v>96</v>
      </c>
      <c r="AB13" s="28" t="s">
        <v>240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v>19</v>
      </c>
      <c r="U14" s="40" t="str">
        <f t="shared" ref="U14:U24" si="1">IFERROR(((T14+Q14+N14-R14)+(O14*2))/E14,"")</f>
        <v/>
      </c>
      <c r="V14" s="22">
        <v>373</v>
      </c>
      <c r="W14" s="22" t="s">
        <v>94</v>
      </c>
      <c r="X14" s="22" t="s">
        <v>95</v>
      </c>
      <c r="Y14" s="72">
        <v>512</v>
      </c>
      <c r="Z14" s="41" t="s">
        <v>457</v>
      </c>
      <c r="AA14" s="1" t="s">
        <v>96</v>
      </c>
      <c r="AB14" s="28" t="s">
        <v>240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90" t="s">
        <v>410</v>
      </c>
      <c r="F15" s="90"/>
      <c r="G15" s="90"/>
      <c r="H15" s="27"/>
      <c r="I15" s="27"/>
      <c r="J15" s="90"/>
      <c r="K15" s="90"/>
      <c r="L15" s="90"/>
      <c r="M15" s="90"/>
      <c r="N15" s="27"/>
      <c r="O15" s="91"/>
      <c r="P15" s="91"/>
      <c r="Q15" s="91"/>
      <c r="R15" s="91"/>
      <c r="S15" s="91"/>
      <c r="T15" s="39"/>
      <c r="U15" s="40" t="str">
        <f t="shared" si="1"/>
        <v/>
      </c>
      <c r="V15" s="22">
        <v>373</v>
      </c>
      <c r="W15" s="22" t="s">
        <v>94</v>
      </c>
      <c r="X15" s="22" t="s">
        <v>95</v>
      </c>
      <c r="Y15" s="72">
        <v>512</v>
      </c>
      <c r="Z15" s="41"/>
      <c r="AA15" s="1" t="s">
        <v>96</v>
      </c>
      <c r="AB15" s="28" t="s">
        <v>240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15</v>
      </c>
      <c r="U16" s="40" t="str">
        <f t="shared" si="1"/>
        <v/>
      </c>
      <c r="V16" s="22">
        <v>373</v>
      </c>
      <c r="W16" s="22" t="s">
        <v>94</v>
      </c>
      <c r="X16" s="22" t="s">
        <v>95</v>
      </c>
      <c r="Y16" s="72">
        <v>512</v>
      </c>
      <c r="Z16" s="41" t="s">
        <v>456</v>
      </c>
      <c r="AA16" s="1" t="s">
        <v>96</v>
      </c>
      <c r="AB16" s="28" t="s">
        <v>240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30</v>
      </c>
      <c r="E17" s="90" t="s">
        <v>410</v>
      </c>
      <c r="F17" s="90"/>
      <c r="G17" s="90"/>
      <c r="H17" s="27"/>
      <c r="I17" s="27"/>
      <c r="J17" s="90"/>
      <c r="K17" s="90"/>
      <c r="L17" s="90"/>
      <c r="M17" s="90"/>
      <c r="N17" s="27"/>
      <c r="O17" s="91"/>
      <c r="P17" s="91"/>
      <c r="Q17" s="91"/>
      <c r="R17" s="91"/>
      <c r="S17" s="91"/>
      <c r="T17" s="39"/>
      <c r="U17" s="40" t="str">
        <f t="shared" si="1"/>
        <v/>
      </c>
      <c r="V17" s="22">
        <v>373</v>
      </c>
      <c r="W17" s="22" t="s">
        <v>94</v>
      </c>
      <c r="X17" s="22" t="s">
        <v>95</v>
      </c>
      <c r="Y17" s="72">
        <v>512</v>
      </c>
      <c r="Z17" s="41"/>
      <c r="AA17" s="1" t="s">
        <v>96</v>
      </c>
      <c r="AB17" s="28" t="s">
        <v>240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44</v>
      </c>
      <c r="E18" s="90"/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4</v>
      </c>
      <c r="U18" s="40" t="str">
        <f t="shared" si="1"/>
        <v/>
      </c>
      <c r="V18" s="22">
        <v>373</v>
      </c>
      <c r="W18" s="22" t="s">
        <v>94</v>
      </c>
      <c r="X18" s="22" t="s">
        <v>95</v>
      </c>
      <c r="Y18" s="72">
        <v>512</v>
      </c>
      <c r="Z18" s="41"/>
      <c r="AA18" s="1" t="s">
        <v>96</v>
      </c>
      <c r="AB18" s="28" t="s">
        <v>240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v>13</v>
      </c>
      <c r="U19" s="40" t="str">
        <f t="shared" si="1"/>
        <v/>
      </c>
      <c r="V19" s="22">
        <v>373</v>
      </c>
      <c r="W19" s="22" t="s">
        <v>94</v>
      </c>
      <c r="X19" s="22" t="s">
        <v>95</v>
      </c>
      <c r="Y19" s="72">
        <v>512</v>
      </c>
      <c r="Z19" s="41"/>
      <c r="AA19" s="1" t="s">
        <v>96</v>
      </c>
      <c r="AB19" s="28" t="s">
        <v>240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20</v>
      </c>
      <c r="E20" s="90" t="s">
        <v>410</v>
      </c>
      <c r="F20" s="90"/>
      <c r="G20" s="90"/>
      <c r="H20" s="27"/>
      <c r="I20" s="27"/>
      <c r="J20" s="90"/>
      <c r="K20" s="90"/>
      <c r="L20" s="90"/>
      <c r="M20" s="90"/>
      <c r="N20" s="27"/>
      <c r="O20" s="91"/>
      <c r="P20" s="91"/>
      <c r="Q20" s="91"/>
      <c r="R20" s="91"/>
      <c r="S20" s="91"/>
      <c r="T20" s="39"/>
      <c r="U20" s="40" t="str">
        <f t="shared" si="1"/>
        <v/>
      </c>
      <c r="V20" s="22">
        <v>373</v>
      </c>
      <c r="W20" s="22" t="s">
        <v>94</v>
      </c>
      <c r="X20" s="22" t="s">
        <v>95</v>
      </c>
      <c r="Y20" s="72">
        <v>512</v>
      </c>
      <c r="Z20" s="41"/>
      <c r="AA20" s="1" t="s">
        <v>96</v>
      </c>
      <c r="AB20" s="28" t="s">
        <v>240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19</v>
      </c>
      <c r="U21" s="40" t="str">
        <f t="shared" si="1"/>
        <v/>
      </c>
      <c r="V21" s="22">
        <v>373</v>
      </c>
      <c r="W21" s="22" t="s">
        <v>94</v>
      </c>
      <c r="X21" s="22" t="s">
        <v>95</v>
      </c>
      <c r="Y21" s="72">
        <v>512</v>
      </c>
      <c r="Z21" s="41"/>
      <c r="AA21" s="1" t="s">
        <v>96</v>
      </c>
      <c r="AB21" s="28" t="s">
        <v>240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0"/>
      <c r="K22" s="90"/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v>3</v>
      </c>
      <c r="U22" s="40" t="str">
        <f t="shared" si="1"/>
        <v/>
      </c>
      <c r="V22" s="22">
        <v>373</v>
      </c>
      <c r="W22" s="22" t="s">
        <v>94</v>
      </c>
      <c r="X22" s="22" t="s">
        <v>95</v>
      </c>
      <c r="Y22" s="72">
        <v>512</v>
      </c>
      <c r="Z22" s="41"/>
      <c r="AA22" s="1" t="s">
        <v>96</v>
      </c>
      <c r="AB22" s="28" t="s">
        <v>240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16</v>
      </c>
      <c r="U23" s="40" t="str">
        <f t="shared" si="1"/>
        <v/>
      </c>
      <c r="V23" s="22">
        <v>373</v>
      </c>
      <c r="W23" s="22" t="s">
        <v>94</v>
      </c>
      <c r="X23" s="22" t="s">
        <v>95</v>
      </c>
      <c r="Y23" s="72">
        <v>512</v>
      </c>
      <c r="Z23" s="41"/>
      <c r="AA23" s="1" t="s">
        <v>96</v>
      </c>
      <c r="AB23" s="28" t="s">
        <v>240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42</v>
      </c>
      <c r="E24" s="90" t="s">
        <v>410</v>
      </c>
      <c r="F24" s="90"/>
      <c r="G24" s="90"/>
      <c r="H24" s="27"/>
      <c r="I24" s="27"/>
      <c r="J24" s="90"/>
      <c r="K24" s="90"/>
      <c r="L24" s="90"/>
      <c r="M24" s="90"/>
      <c r="N24" s="27"/>
      <c r="O24" s="91"/>
      <c r="P24" s="91"/>
      <c r="Q24" s="91"/>
      <c r="R24" s="91"/>
      <c r="S24" s="91"/>
      <c r="T24" s="39"/>
      <c r="U24" s="40" t="str">
        <f t="shared" si="1"/>
        <v/>
      </c>
      <c r="V24" s="22">
        <v>373</v>
      </c>
      <c r="W24" s="22" t="s">
        <v>94</v>
      </c>
      <c r="X24" s="22" t="s">
        <v>95</v>
      </c>
      <c r="Y24" s="72">
        <v>512</v>
      </c>
      <c r="Z24" s="41"/>
      <c r="AA24" s="1" t="s">
        <v>96</v>
      </c>
      <c r="AB24" s="28" t="s">
        <v>240</v>
      </c>
    </row>
    <row r="25" spans="1:28" x14ac:dyDescent="0.3">
      <c r="A25" s="1" t="s">
        <v>63</v>
      </c>
      <c r="B25" s="1" t="s">
        <v>46</v>
      </c>
      <c r="C25" s="55" t="s">
        <v>39</v>
      </c>
      <c r="D25" s="1"/>
      <c r="E25" s="55">
        <v>240</v>
      </c>
      <c r="F25" s="55">
        <v>37</v>
      </c>
      <c r="G25" s="55"/>
      <c r="H25" s="55"/>
      <c r="I25" s="55"/>
      <c r="J25" s="55">
        <v>28</v>
      </c>
      <c r="K25" s="55"/>
      <c r="L25" s="55"/>
      <c r="M25" s="55"/>
      <c r="N25" s="55"/>
      <c r="O25" s="55"/>
      <c r="P25" s="55">
        <v>21</v>
      </c>
      <c r="Q25" s="42"/>
      <c r="R25" s="42"/>
      <c r="S25" s="42"/>
      <c r="T25" s="42"/>
      <c r="U25" s="40" t="str">
        <f t="shared" ref="U25" si="2">_xlfn.IFNA("",((T25+Q25+N25-R25)+(O25*2))/E25)</f>
        <v/>
      </c>
      <c r="V25" s="22">
        <v>373</v>
      </c>
      <c r="W25" s="22" t="s">
        <v>94</v>
      </c>
      <c r="X25" s="22" t="s">
        <v>95</v>
      </c>
      <c r="Y25" s="72">
        <v>512</v>
      </c>
      <c r="Z25" s="41"/>
      <c r="AA25" s="1" t="s">
        <v>96</v>
      </c>
      <c r="AB25" s="28" t="s">
        <v>240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37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28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21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102</v>
      </c>
      <c r="U26" s="45">
        <f>((T26+Q26+N26-R26)+(O26*2))/E26</f>
        <v>0.42499999999999999</v>
      </c>
      <c r="V26" s="46">
        <v>373</v>
      </c>
      <c r="W26" s="46" t="s">
        <v>94</v>
      </c>
      <c r="X26" s="46" t="s">
        <v>95</v>
      </c>
      <c r="Y26" s="73">
        <v>512</v>
      </c>
      <c r="Z26" s="47"/>
      <c r="AA26" s="43" t="s">
        <v>96</v>
      </c>
      <c r="AB26" s="75" t="s">
        <v>240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343</v>
      </c>
      <c r="D35" s="38">
        <v>7</v>
      </c>
      <c r="E35" s="90"/>
      <c r="F35" s="90"/>
      <c r="G35" s="90"/>
      <c r="H35" s="27"/>
      <c r="I35" s="27"/>
      <c r="J35" s="90"/>
      <c r="K35" s="90"/>
      <c r="L35" s="90"/>
      <c r="M35" s="90"/>
      <c r="N35" s="27">
        <f t="shared" ref="N35:N39" si="4">SUM(L35:M35)</f>
        <v>0</v>
      </c>
      <c r="O35" s="91"/>
      <c r="P35" s="91"/>
      <c r="Q35" s="91"/>
      <c r="R35" s="91"/>
      <c r="S35" s="91"/>
      <c r="T35" s="27">
        <v>2</v>
      </c>
      <c r="U35" s="40" t="str">
        <f t="shared" ref="U35:U44" si="5">IFERROR(((T35+Q35+N35-R35)+(O35*2))/E35,"")</f>
        <v/>
      </c>
      <c r="V35" s="22">
        <v>373</v>
      </c>
      <c r="W35" s="22" t="s">
        <v>81</v>
      </c>
      <c r="X35" s="22" t="s">
        <v>82</v>
      </c>
      <c r="Y35" s="72">
        <v>512</v>
      </c>
      <c r="Z35" s="41"/>
      <c r="AA35" s="1" t="s">
        <v>232</v>
      </c>
      <c r="AB35" s="28" t="s">
        <v>241</v>
      </c>
    </row>
    <row r="36" spans="1:28" x14ac:dyDescent="0.3">
      <c r="A36" s="1" t="s">
        <v>46</v>
      </c>
      <c r="B36" s="1" t="s">
        <v>63</v>
      </c>
      <c r="C36" s="27" t="s">
        <v>423</v>
      </c>
      <c r="D36" s="38">
        <v>6</v>
      </c>
      <c r="E36" s="90"/>
      <c r="F36" s="90"/>
      <c r="G36" s="90"/>
      <c r="H36" s="27"/>
      <c r="I36" s="27"/>
      <c r="J36" s="90"/>
      <c r="K36" s="90"/>
      <c r="L36" s="90"/>
      <c r="M36" s="90"/>
      <c r="N36" s="27">
        <f t="shared" si="4"/>
        <v>0</v>
      </c>
      <c r="O36" s="91"/>
      <c r="P36" s="91"/>
      <c r="Q36" s="91"/>
      <c r="R36" s="91"/>
      <c r="S36" s="91"/>
      <c r="T36" s="27">
        <v>2</v>
      </c>
      <c r="U36" s="40" t="str">
        <f t="shared" si="5"/>
        <v/>
      </c>
      <c r="V36" s="22">
        <v>373</v>
      </c>
      <c r="W36" s="22" t="s">
        <v>81</v>
      </c>
      <c r="X36" s="22" t="s">
        <v>82</v>
      </c>
      <c r="Y36" s="72">
        <v>512</v>
      </c>
      <c r="Z36" s="41"/>
      <c r="AA36" s="1" t="s">
        <v>232</v>
      </c>
      <c r="AB36" s="28" t="s">
        <v>241</v>
      </c>
    </row>
    <row r="37" spans="1:28" x14ac:dyDescent="0.3">
      <c r="A37" s="1" t="s">
        <v>46</v>
      </c>
      <c r="B37" s="1" t="s">
        <v>63</v>
      </c>
      <c r="C37" s="27" t="s">
        <v>422</v>
      </c>
      <c r="D37" s="38">
        <v>22</v>
      </c>
      <c r="E37" s="90"/>
      <c r="F37" s="90"/>
      <c r="G37" s="90"/>
      <c r="H37" s="27"/>
      <c r="I37" s="27"/>
      <c r="J37" s="90"/>
      <c r="K37" s="90"/>
      <c r="L37" s="90"/>
      <c r="M37" s="90"/>
      <c r="N37" s="27">
        <f t="shared" si="4"/>
        <v>0</v>
      </c>
      <c r="O37" s="91"/>
      <c r="P37" s="91"/>
      <c r="Q37" s="91"/>
      <c r="R37" s="91"/>
      <c r="S37" s="91"/>
      <c r="T37" s="27">
        <v>7</v>
      </c>
      <c r="U37" s="40" t="str">
        <f t="shared" si="5"/>
        <v/>
      </c>
      <c r="V37" s="22">
        <v>373</v>
      </c>
      <c r="W37" s="22" t="s">
        <v>81</v>
      </c>
      <c r="X37" s="22" t="s">
        <v>82</v>
      </c>
      <c r="Y37" s="72">
        <v>512</v>
      </c>
      <c r="Z37" s="41"/>
      <c r="AA37" s="1" t="s">
        <v>232</v>
      </c>
      <c r="AB37" s="28" t="s">
        <v>241</v>
      </c>
    </row>
    <row r="38" spans="1:28" x14ac:dyDescent="0.3">
      <c r="A38" s="1" t="s">
        <v>46</v>
      </c>
      <c r="B38" s="1" t="s">
        <v>63</v>
      </c>
      <c r="C38" s="27" t="s">
        <v>344</v>
      </c>
      <c r="D38" s="38">
        <v>50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si="4"/>
        <v>0</v>
      </c>
      <c r="O38" s="91"/>
      <c r="P38" s="91"/>
      <c r="Q38" s="91"/>
      <c r="R38" s="91"/>
      <c r="S38" s="91"/>
      <c r="T38" s="27">
        <v>18</v>
      </c>
      <c r="U38" s="40" t="str">
        <f t="shared" si="5"/>
        <v/>
      </c>
      <c r="V38" s="22">
        <v>373</v>
      </c>
      <c r="W38" s="22" t="s">
        <v>81</v>
      </c>
      <c r="X38" s="22" t="s">
        <v>82</v>
      </c>
      <c r="Y38" s="72">
        <v>512</v>
      </c>
      <c r="Z38" s="41"/>
      <c r="AA38" s="1" t="s">
        <v>232</v>
      </c>
      <c r="AB38" s="28" t="s">
        <v>241</v>
      </c>
    </row>
    <row r="39" spans="1:28" x14ac:dyDescent="0.3">
      <c r="A39" s="1" t="s">
        <v>46</v>
      </c>
      <c r="B39" s="1" t="s">
        <v>63</v>
      </c>
      <c r="C39" s="27" t="s">
        <v>345</v>
      </c>
      <c r="D39" s="38">
        <v>1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2</v>
      </c>
      <c r="U39" s="40" t="str">
        <f t="shared" si="5"/>
        <v/>
      </c>
      <c r="V39" s="22">
        <v>373</v>
      </c>
      <c r="W39" s="22" t="s">
        <v>81</v>
      </c>
      <c r="X39" s="22" t="s">
        <v>82</v>
      </c>
      <c r="Y39" s="72">
        <v>512</v>
      </c>
      <c r="Z39" s="41"/>
      <c r="AA39" s="1" t="s">
        <v>232</v>
      </c>
      <c r="AB39" s="28" t="s">
        <v>241</v>
      </c>
    </row>
    <row r="40" spans="1:28" x14ac:dyDescent="0.3">
      <c r="A40" s="1" t="s">
        <v>46</v>
      </c>
      <c r="B40" s="1" t="s">
        <v>63</v>
      </c>
      <c r="C40" s="27" t="s">
        <v>347</v>
      </c>
      <c r="D40" s="38">
        <v>12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>SUM(L40:M40)</f>
        <v>0</v>
      </c>
      <c r="O40" s="91"/>
      <c r="P40" s="91"/>
      <c r="Q40" s="91"/>
      <c r="R40" s="91"/>
      <c r="S40" s="91"/>
      <c r="T40" s="27">
        <v>16</v>
      </c>
      <c r="U40" s="40" t="str">
        <f t="shared" si="5"/>
        <v/>
      </c>
      <c r="V40" s="22">
        <v>373</v>
      </c>
      <c r="W40" s="22" t="s">
        <v>81</v>
      </c>
      <c r="X40" s="22" t="s">
        <v>82</v>
      </c>
      <c r="Y40" s="72">
        <v>512</v>
      </c>
      <c r="Z40" s="41"/>
      <c r="AA40" s="1" t="s">
        <v>232</v>
      </c>
      <c r="AB40" s="28" t="s">
        <v>241</v>
      </c>
    </row>
    <row r="41" spans="1:28" x14ac:dyDescent="0.3">
      <c r="A41" s="1" t="s">
        <v>46</v>
      </c>
      <c r="B41" s="1" t="s">
        <v>63</v>
      </c>
      <c r="C41" s="27" t="s">
        <v>348</v>
      </c>
      <c r="D41" s="38">
        <v>42</v>
      </c>
      <c r="E41" s="90"/>
      <c r="F41" s="90"/>
      <c r="G41" s="90"/>
      <c r="H41" s="27"/>
      <c r="I41" s="27"/>
      <c r="J41" s="90"/>
      <c r="K41" s="90"/>
      <c r="L41" s="90"/>
      <c r="M41" s="90"/>
      <c r="N41" s="27">
        <f>SUM(L41:M41)</f>
        <v>0</v>
      </c>
      <c r="O41" s="91"/>
      <c r="P41" s="91"/>
      <c r="Q41" s="91"/>
      <c r="R41" s="91"/>
      <c r="S41" s="91"/>
      <c r="T41" s="27">
        <v>10</v>
      </c>
      <c r="U41" s="40" t="str">
        <f t="shared" si="5"/>
        <v/>
      </c>
      <c r="V41" s="22">
        <v>373</v>
      </c>
      <c r="W41" s="22" t="s">
        <v>81</v>
      </c>
      <c r="X41" s="22" t="s">
        <v>82</v>
      </c>
      <c r="Y41" s="72">
        <v>512</v>
      </c>
      <c r="Z41" s="41"/>
      <c r="AA41" s="1" t="s">
        <v>232</v>
      </c>
      <c r="AB41" s="28" t="s">
        <v>241</v>
      </c>
    </row>
    <row r="42" spans="1:28" x14ac:dyDescent="0.3">
      <c r="A42" s="1" t="s">
        <v>46</v>
      </c>
      <c r="B42" s="1" t="s">
        <v>63</v>
      </c>
      <c r="C42" s="27" t="s">
        <v>349</v>
      </c>
      <c r="D42" s="38">
        <v>11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v>2</v>
      </c>
      <c r="U42" s="40" t="str">
        <f t="shared" si="5"/>
        <v/>
      </c>
      <c r="V42" s="22">
        <v>373</v>
      </c>
      <c r="W42" s="22" t="s">
        <v>81</v>
      </c>
      <c r="X42" s="22" t="s">
        <v>82</v>
      </c>
      <c r="Y42" s="72">
        <v>512</v>
      </c>
      <c r="Z42" s="41"/>
      <c r="AA42" s="1" t="s">
        <v>232</v>
      </c>
      <c r="AB42" s="28" t="s">
        <v>241</v>
      </c>
    </row>
    <row r="43" spans="1:28" x14ac:dyDescent="0.3">
      <c r="A43" s="1" t="s">
        <v>46</v>
      </c>
      <c r="B43" s="1" t="s">
        <v>63</v>
      </c>
      <c r="C43" s="27" t="s">
        <v>350</v>
      </c>
      <c r="D43" s="38">
        <v>44</v>
      </c>
      <c r="E43" s="90"/>
      <c r="F43" s="90"/>
      <c r="G43" s="90"/>
      <c r="H43" s="27"/>
      <c r="I43" s="27"/>
      <c r="J43" s="90"/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18</v>
      </c>
      <c r="U43" s="40" t="str">
        <f t="shared" si="5"/>
        <v/>
      </c>
      <c r="V43" s="22">
        <v>373</v>
      </c>
      <c r="W43" s="22" t="s">
        <v>81</v>
      </c>
      <c r="X43" s="22" t="s">
        <v>82</v>
      </c>
      <c r="Y43" s="72">
        <v>512</v>
      </c>
      <c r="Z43" s="41"/>
      <c r="AA43" s="1" t="s">
        <v>232</v>
      </c>
      <c r="AB43" s="28" t="s">
        <v>241</v>
      </c>
    </row>
    <row r="44" spans="1:28" x14ac:dyDescent="0.3">
      <c r="A44" s="1" t="s">
        <v>46</v>
      </c>
      <c r="B44" s="1" t="s">
        <v>63</v>
      </c>
      <c r="C44" s="27" t="s">
        <v>351</v>
      </c>
      <c r="D44" s="38">
        <v>10</v>
      </c>
      <c r="E44" s="90"/>
      <c r="F44" s="90"/>
      <c r="G44" s="90"/>
      <c r="H44" s="27"/>
      <c r="I44" s="27"/>
      <c r="J44" s="90"/>
      <c r="K44" s="90"/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v>8</v>
      </c>
      <c r="U44" s="40" t="str">
        <f t="shared" si="5"/>
        <v/>
      </c>
      <c r="V44" s="22">
        <v>373</v>
      </c>
      <c r="W44" s="22" t="s">
        <v>81</v>
      </c>
      <c r="X44" s="22" t="s">
        <v>82</v>
      </c>
      <c r="Y44" s="72">
        <v>512</v>
      </c>
      <c r="Z44" s="41"/>
      <c r="AA44" s="1" t="s">
        <v>232</v>
      </c>
      <c r="AB44" s="28" t="s">
        <v>241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240</v>
      </c>
      <c r="F45" s="55">
        <v>33</v>
      </c>
      <c r="G45" s="55"/>
      <c r="H45" s="55"/>
      <c r="I45" s="55"/>
      <c r="J45" s="55">
        <v>19</v>
      </c>
      <c r="K45" s="55"/>
      <c r="L45" s="55"/>
      <c r="M45" s="55"/>
      <c r="N45" s="5"/>
      <c r="O45" s="55"/>
      <c r="P45" s="55">
        <v>25</v>
      </c>
      <c r="Q45" s="42"/>
      <c r="R45" s="42"/>
      <c r="S45" s="42"/>
      <c r="T45" s="27"/>
      <c r="U45" s="40" t="str">
        <f t="shared" ref="U45" si="6">_xlfn.IFNA("",((T45+Q45+N45-R45)+(O45*2))/E45)</f>
        <v/>
      </c>
      <c r="V45" s="22">
        <v>373</v>
      </c>
      <c r="W45" s="22" t="s">
        <v>81</v>
      </c>
      <c r="X45" s="22" t="s">
        <v>82</v>
      </c>
      <c r="Y45" s="72">
        <v>512</v>
      </c>
      <c r="Z45" s="41"/>
      <c r="AA45" s="1" t="s">
        <v>232</v>
      </c>
      <c r="AB45" s="28" t="s">
        <v>241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33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19</v>
      </c>
      <c r="K46" s="44">
        <f t="shared" si="7"/>
        <v>0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25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85</v>
      </c>
      <c r="U46" s="45">
        <f>((T46+Q46+N46-R46)+(O46*2))/E46</f>
        <v>0.35416666666666669</v>
      </c>
      <c r="V46" s="46">
        <v>373</v>
      </c>
      <c r="W46" s="46" t="s">
        <v>81</v>
      </c>
      <c r="X46" s="46" t="s">
        <v>82</v>
      </c>
      <c r="Y46" s="73">
        <v>512</v>
      </c>
      <c r="Z46" s="47"/>
      <c r="AA46" s="43" t="s">
        <v>232</v>
      </c>
      <c r="AB46" s="75" t="s">
        <v>241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9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FC65-4DE0-420B-98E5-B95841CFCFF9}">
  <sheetPr>
    <tabColor rgb="FFFF0000"/>
  </sheetPr>
  <dimension ref="A1:AB50"/>
  <sheetViews>
    <sheetView topLeftCell="A28" workbookViewId="0">
      <selection activeCell="C33" sqref="C33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5" width="5.88671875" customWidth="1"/>
    <col min="6" max="6" width="6.2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4" t="s">
        <v>455</v>
      </c>
    </row>
    <row r="3" spans="1:28" x14ac:dyDescent="0.3">
      <c r="B3" s="1"/>
      <c r="C3" s="6">
        <v>29582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242</v>
      </c>
      <c r="D4" s="7" t="s">
        <v>5</v>
      </c>
      <c r="E4" s="8"/>
      <c r="F4" s="5"/>
      <c r="G4" s="1"/>
      <c r="J4" s="15" t="s">
        <v>244</v>
      </c>
      <c r="K4" s="16" t="s">
        <v>45</v>
      </c>
      <c r="L4" s="17"/>
      <c r="M4" s="18"/>
      <c r="N4" s="19">
        <v>24</v>
      </c>
      <c r="O4" s="19">
        <v>24</v>
      </c>
      <c r="P4" s="19">
        <v>23</v>
      </c>
      <c r="Q4" s="19">
        <v>26</v>
      </c>
      <c r="R4" s="20"/>
      <c r="S4" s="21">
        <f>SUM(N4:R4)</f>
        <v>97</v>
      </c>
      <c r="T4" s="22">
        <v>378</v>
      </c>
    </row>
    <row r="5" spans="1:28" x14ac:dyDescent="0.3">
      <c r="B5" s="1"/>
      <c r="C5" s="6" t="s">
        <v>243</v>
      </c>
      <c r="D5" s="7" t="s">
        <v>6</v>
      </c>
      <c r="E5" s="1"/>
      <c r="F5" s="1"/>
      <c r="G5" s="1"/>
      <c r="J5" s="15" t="s">
        <v>245</v>
      </c>
      <c r="K5" s="16" t="s">
        <v>64</v>
      </c>
      <c r="L5" s="17"/>
      <c r="M5" s="18"/>
      <c r="N5" s="19">
        <v>21</v>
      </c>
      <c r="O5" s="19">
        <v>21</v>
      </c>
      <c r="P5" s="19">
        <v>31</v>
      </c>
      <c r="Q5" s="19">
        <v>17</v>
      </c>
      <c r="R5" s="20"/>
      <c r="S5" s="21">
        <f>SUM(N5:R5)</f>
        <v>90</v>
      </c>
      <c r="T5" s="22">
        <v>378</v>
      </c>
      <c r="U5" s="1"/>
      <c r="V5" s="1"/>
      <c r="W5" s="1"/>
    </row>
    <row r="6" spans="1:28" x14ac:dyDescent="0.3">
      <c r="C6" s="23">
        <v>1262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378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6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8</v>
      </c>
      <c r="U13" s="40" t="str">
        <f>IFERROR(((T13+Q13+N13-R13)+(O13*2))/E13,"")</f>
        <v/>
      </c>
      <c r="V13" s="22">
        <v>378</v>
      </c>
      <c r="W13" s="22" t="s">
        <v>81</v>
      </c>
      <c r="X13" s="22" t="s">
        <v>226</v>
      </c>
      <c r="Y13" s="72">
        <v>1262</v>
      </c>
      <c r="Z13" s="41"/>
      <c r="AA13" s="1" t="s">
        <v>96</v>
      </c>
      <c r="AB13" s="28" t="s">
        <v>246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27">
        <v>24</v>
      </c>
      <c r="U14" s="40" t="str">
        <f t="shared" ref="U14:U24" si="1">IFERROR(((T14+Q14+N14-R14)+(O14*2))/E14,"")</f>
        <v/>
      </c>
      <c r="V14" s="22">
        <v>378</v>
      </c>
      <c r="W14" s="22" t="s">
        <v>81</v>
      </c>
      <c r="X14" s="22" t="s">
        <v>226</v>
      </c>
      <c r="Y14" s="72">
        <v>1262</v>
      </c>
      <c r="Z14" s="41"/>
      <c r="AA14" s="1" t="s">
        <v>96</v>
      </c>
      <c r="AB14" s="28" t="s">
        <v>246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90" t="s">
        <v>410</v>
      </c>
      <c r="F15" s="90"/>
      <c r="G15" s="90"/>
      <c r="H15" s="27"/>
      <c r="I15" s="27"/>
      <c r="J15" s="90"/>
      <c r="K15" s="90"/>
      <c r="L15" s="90"/>
      <c r="M15" s="90"/>
      <c r="N15" s="27"/>
      <c r="O15" s="91"/>
      <c r="P15" s="91"/>
      <c r="Q15" s="91"/>
      <c r="R15" s="91"/>
      <c r="S15" s="91"/>
      <c r="T15" s="27"/>
      <c r="U15" s="40" t="str">
        <f t="shared" si="1"/>
        <v/>
      </c>
      <c r="V15" s="22">
        <v>378</v>
      </c>
      <c r="W15" s="22" t="s">
        <v>81</v>
      </c>
      <c r="X15" s="22" t="s">
        <v>226</v>
      </c>
      <c r="Y15" s="72">
        <v>1262</v>
      </c>
      <c r="Z15" s="41"/>
      <c r="AA15" s="1" t="s">
        <v>96</v>
      </c>
      <c r="AB15" s="28" t="s">
        <v>246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27">
        <v>23</v>
      </c>
      <c r="U16" s="40" t="str">
        <f t="shared" si="1"/>
        <v/>
      </c>
      <c r="V16" s="22">
        <v>378</v>
      </c>
      <c r="W16" s="22" t="s">
        <v>81</v>
      </c>
      <c r="X16" s="22" t="s">
        <v>226</v>
      </c>
      <c r="Y16" s="72">
        <v>1262</v>
      </c>
      <c r="Z16" s="41"/>
      <c r="AA16" s="1" t="s">
        <v>96</v>
      </c>
      <c r="AB16" s="28" t="s">
        <v>246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30</v>
      </c>
      <c r="E17" s="90" t="s">
        <v>410</v>
      </c>
      <c r="F17" s="90"/>
      <c r="G17" s="90"/>
      <c r="H17" s="27"/>
      <c r="I17" s="27"/>
      <c r="J17" s="90"/>
      <c r="K17" s="90"/>
      <c r="L17" s="90"/>
      <c r="M17" s="90"/>
      <c r="N17" s="27"/>
      <c r="O17" s="91"/>
      <c r="P17" s="91"/>
      <c r="Q17" s="91"/>
      <c r="R17" s="91"/>
      <c r="S17" s="91"/>
      <c r="T17" s="27"/>
      <c r="U17" s="40" t="str">
        <f t="shared" si="1"/>
        <v/>
      </c>
      <c r="V17" s="22">
        <v>378</v>
      </c>
      <c r="W17" s="22" t="s">
        <v>81</v>
      </c>
      <c r="X17" s="22" t="s">
        <v>226</v>
      </c>
      <c r="Y17" s="72">
        <v>1262</v>
      </c>
      <c r="Z17" s="41"/>
      <c r="AA17" s="1" t="s">
        <v>96</v>
      </c>
      <c r="AB17" s="28" t="s">
        <v>246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44</v>
      </c>
      <c r="E18" s="90" t="s">
        <v>410</v>
      </c>
      <c r="F18" s="90"/>
      <c r="G18" s="90"/>
      <c r="H18" s="27"/>
      <c r="I18" s="27"/>
      <c r="J18" s="90"/>
      <c r="K18" s="90"/>
      <c r="L18" s="90"/>
      <c r="M18" s="90"/>
      <c r="N18" s="27"/>
      <c r="O18" s="91"/>
      <c r="P18" s="91"/>
      <c r="Q18" s="91"/>
      <c r="R18" s="91"/>
      <c r="S18" s="91"/>
      <c r="T18" s="27"/>
      <c r="U18" s="40" t="str">
        <f t="shared" si="1"/>
        <v/>
      </c>
      <c r="V18" s="22">
        <v>378</v>
      </c>
      <c r="W18" s="22" t="s">
        <v>81</v>
      </c>
      <c r="X18" s="22" t="s">
        <v>226</v>
      </c>
      <c r="Y18" s="72">
        <v>1262</v>
      </c>
      <c r="Z18" s="41"/>
      <c r="AA18" s="1" t="s">
        <v>96</v>
      </c>
      <c r="AB18" s="28" t="s">
        <v>246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27">
        <v>4</v>
      </c>
      <c r="U19" s="40" t="str">
        <f t="shared" si="1"/>
        <v/>
      </c>
      <c r="V19" s="22">
        <v>378</v>
      </c>
      <c r="W19" s="22" t="s">
        <v>81</v>
      </c>
      <c r="X19" s="22" t="s">
        <v>226</v>
      </c>
      <c r="Y19" s="72">
        <v>1262</v>
      </c>
      <c r="Z19" s="41"/>
      <c r="AA19" s="1" t="s">
        <v>96</v>
      </c>
      <c r="AB19" s="28" t="s">
        <v>246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20</v>
      </c>
      <c r="E20" s="90" t="s">
        <v>410</v>
      </c>
      <c r="F20" s="90"/>
      <c r="G20" s="90"/>
      <c r="H20" s="27"/>
      <c r="I20" s="27"/>
      <c r="J20" s="90"/>
      <c r="K20" s="90"/>
      <c r="L20" s="90"/>
      <c r="M20" s="90"/>
      <c r="N20" s="27"/>
      <c r="O20" s="91"/>
      <c r="P20" s="91"/>
      <c r="Q20" s="91"/>
      <c r="R20" s="91"/>
      <c r="S20" s="91"/>
      <c r="T20" s="27"/>
      <c r="U20" s="40" t="str">
        <f t="shared" si="1"/>
        <v/>
      </c>
      <c r="V20" s="22">
        <v>378</v>
      </c>
      <c r="W20" s="22" t="s">
        <v>81</v>
      </c>
      <c r="X20" s="22" t="s">
        <v>226</v>
      </c>
      <c r="Y20" s="72">
        <v>1262</v>
      </c>
      <c r="Z20" s="41"/>
      <c r="AA20" s="1" t="s">
        <v>96</v>
      </c>
      <c r="AB20" s="28" t="s">
        <v>246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27">
        <v>4</v>
      </c>
      <c r="U21" s="40" t="str">
        <f t="shared" si="1"/>
        <v/>
      </c>
      <c r="V21" s="22">
        <v>378</v>
      </c>
      <c r="W21" s="22" t="s">
        <v>81</v>
      </c>
      <c r="X21" s="22" t="s">
        <v>226</v>
      </c>
      <c r="Y21" s="72">
        <v>1262</v>
      </c>
      <c r="Z21" s="41"/>
      <c r="AA21" s="1" t="s">
        <v>96</v>
      </c>
      <c r="AB21" s="28" t="s">
        <v>246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0"/>
      <c r="K22" s="90"/>
      <c r="L22" s="90"/>
      <c r="M22" s="27">
        <v>28</v>
      </c>
      <c r="N22" s="27">
        <f>SUM(L22:M22)</f>
        <v>28</v>
      </c>
      <c r="O22" s="91"/>
      <c r="P22" s="91"/>
      <c r="Q22" s="91"/>
      <c r="R22" s="91"/>
      <c r="S22" s="91"/>
      <c r="T22" s="27">
        <v>24</v>
      </c>
      <c r="U22" s="40" t="str">
        <f t="shared" si="1"/>
        <v/>
      </c>
      <c r="V22" s="22">
        <v>378</v>
      </c>
      <c r="W22" s="22" t="s">
        <v>81</v>
      </c>
      <c r="X22" s="22" t="s">
        <v>226</v>
      </c>
      <c r="Y22" s="72">
        <v>1262</v>
      </c>
      <c r="Z22" s="41"/>
      <c r="AA22" s="1" t="s">
        <v>96</v>
      </c>
      <c r="AB22" s="28" t="s">
        <v>246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27">
        <v>10</v>
      </c>
      <c r="U23" s="40" t="str">
        <f t="shared" si="1"/>
        <v/>
      </c>
      <c r="V23" s="22">
        <v>378</v>
      </c>
      <c r="W23" s="22" t="s">
        <v>81</v>
      </c>
      <c r="X23" s="22" t="s">
        <v>226</v>
      </c>
      <c r="Y23" s="72">
        <v>1262</v>
      </c>
      <c r="Z23" s="41"/>
      <c r="AA23" s="1" t="s">
        <v>96</v>
      </c>
      <c r="AB23" s="28" t="s">
        <v>246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42</v>
      </c>
      <c r="E24" s="90" t="s">
        <v>410</v>
      </c>
      <c r="F24" s="90"/>
      <c r="G24" s="90"/>
      <c r="H24" s="27"/>
      <c r="I24" s="27"/>
      <c r="J24" s="90"/>
      <c r="K24" s="90"/>
      <c r="L24" s="90"/>
      <c r="M24" s="90"/>
      <c r="N24" s="27"/>
      <c r="O24" s="91"/>
      <c r="P24" s="91"/>
      <c r="Q24" s="91"/>
      <c r="R24" s="91"/>
      <c r="S24" s="91"/>
      <c r="T24" s="27"/>
      <c r="U24" s="40" t="str">
        <f t="shared" si="1"/>
        <v/>
      </c>
      <c r="V24" s="22">
        <v>378</v>
      </c>
      <c r="W24" s="22" t="s">
        <v>81</v>
      </c>
      <c r="X24" s="22" t="s">
        <v>226</v>
      </c>
      <c r="Y24" s="72">
        <v>1262</v>
      </c>
      <c r="Z24" s="41"/>
      <c r="AA24" s="1" t="s">
        <v>96</v>
      </c>
      <c r="AB24" s="28" t="s">
        <v>246</v>
      </c>
    </row>
    <row r="25" spans="1:28" x14ac:dyDescent="0.3">
      <c r="A25" s="1" t="s">
        <v>63</v>
      </c>
      <c r="B25" s="1" t="s">
        <v>46</v>
      </c>
      <c r="C25" s="55" t="s">
        <v>39</v>
      </c>
      <c r="D25" s="1"/>
      <c r="E25" s="55">
        <v>240</v>
      </c>
      <c r="F25" s="55">
        <v>39</v>
      </c>
      <c r="G25" s="55">
        <v>89</v>
      </c>
      <c r="H25" s="55"/>
      <c r="I25" s="55"/>
      <c r="J25" s="55">
        <v>19</v>
      </c>
      <c r="K25" s="55">
        <v>28</v>
      </c>
      <c r="L25" s="55"/>
      <c r="M25" s="55"/>
      <c r="N25" s="55"/>
      <c r="O25" s="55"/>
      <c r="P25" s="55">
        <v>27</v>
      </c>
      <c r="Q25" s="42"/>
      <c r="R25" s="42"/>
      <c r="S25" s="42"/>
      <c r="T25" s="42"/>
      <c r="U25" s="40" t="str">
        <f t="shared" ref="U25" si="2">_xlfn.IFNA("",((T25+Q25+N25-R25)+(O25*2))/E25)</f>
        <v/>
      </c>
      <c r="V25" s="22">
        <v>378</v>
      </c>
      <c r="W25" s="22" t="s">
        <v>81</v>
      </c>
      <c r="X25" s="22" t="s">
        <v>226</v>
      </c>
      <c r="Y25" s="72">
        <v>1262</v>
      </c>
      <c r="Z25" s="41"/>
      <c r="AA25" s="1" t="s">
        <v>96</v>
      </c>
      <c r="AB25" s="28" t="s">
        <v>246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39</v>
      </c>
      <c r="G26" s="44">
        <f t="shared" si="3"/>
        <v>89</v>
      </c>
      <c r="H26" s="44">
        <f t="shared" si="3"/>
        <v>0</v>
      </c>
      <c r="I26" s="44">
        <f t="shared" si="3"/>
        <v>0</v>
      </c>
      <c r="J26" s="44">
        <f t="shared" si="3"/>
        <v>19</v>
      </c>
      <c r="K26" s="44">
        <f t="shared" si="3"/>
        <v>28</v>
      </c>
      <c r="L26" s="44">
        <f t="shared" si="3"/>
        <v>0</v>
      </c>
      <c r="M26" s="44">
        <f t="shared" si="3"/>
        <v>28</v>
      </c>
      <c r="N26" s="44">
        <f t="shared" si="3"/>
        <v>28</v>
      </c>
      <c r="O26" s="44">
        <f t="shared" si="3"/>
        <v>0</v>
      </c>
      <c r="P26" s="44">
        <f t="shared" si="3"/>
        <v>27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97</v>
      </c>
      <c r="U26" s="45">
        <f>((T26+Q26+N26-R26)+(O26*2))/E26</f>
        <v>0.52083333333333337</v>
      </c>
      <c r="V26" s="46">
        <v>378</v>
      </c>
      <c r="W26" s="46" t="s">
        <v>81</v>
      </c>
      <c r="X26" s="46" t="s">
        <v>226</v>
      </c>
      <c r="Y26" s="73">
        <v>1262</v>
      </c>
      <c r="Z26" s="47"/>
      <c r="AA26" s="43" t="s">
        <v>96</v>
      </c>
      <c r="AB26" s="75" t="s">
        <v>246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0.43820224719101125</v>
      </c>
      <c r="H27" s="27"/>
      <c r="I27" s="1"/>
      <c r="J27" s="48" t="s">
        <v>42</v>
      </c>
      <c r="K27" s="50">
        <f>J26/K26</f>
        <v>0.6785714285714286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343</v>
      </c>
      <c r="D35" s="38">
        <v>7</v>
      </c>
      <c r="E35" s="90"/>
      <c r="F35" s="90"/>
      <c r="G35" s="90"/>
      <c r="H35" s="27"/>
      <c r="I35" s="27"/>
      <c r="J35" s="90"/>
      <c r="K35" s="90"/>
      <c r="L35" s="90"/>
      <c r="M35" s="90"/>
      <c r="N35" s="27">
        <f t="shared" ref="N35:N40" si="4">SUM(L35:M35)</f>
        <v>0</v>
      </c>
      <c r="O35" s="91"/>
      <c r="P35" s="91"/>
      <c r="Q35" s="91"/>
      <c r="R35" s="91"/>
      <c r="S35" s="91"/>
      <c r="T35" s="27">
        <v>12</v>
      </c>
      <c r="U35" s="40" t="str">
        <f t="shared" ref="U35:U44" si="5">IFERROR(((T35+Q35+N35-R35)+(O35*2))/E35,"")</f>
        <v/>
      </c>
      <c r="V35" s="22">
        <v>378</v>
      </c>
      <c r="W35" s="22" t="s">
        <v>94</v>
      </c>
      <c r="X35" s="22" t="s">
        <v>82</v>
      </c>
      <c r="Y35" s="72">
        <v>1262</v>
      </c>
      <c r="Z35" s="41"/>
      <c r="AA35" s="1" t="s">
        <v>232</v>
      </c>
      <c r="AB35" s="28" t="s">
        <v>247</v>
      </c>
    </row>
    <row r="36" spans="1:28" x14ac:dyDescent="0.3">
      <c r="A36" s="1" t="s">
        <v>46</v>
      </c>
      <c r="B36" s="1" t="s">
        <v>63</v>
      </c>
      <c r="C36" s="27" t="s">
        <v>423</v>
      </c>
      <c r="D36" s="38">
        <v>6</v>
      </c>
      <c r="E36" s="90" t="s">
        <v>410</v>
      </c>
      <c r="F36" s="90"/>
      <c r="G36" s="90"/>
      <c r="H36" s="27"/>
      <c r="I36" s="27"/>
      <c r="J36" s="90"/>
      <c r="K36" s="90"/>
      <c r="L36" s="90"/>
      <c r="M36" s="90"/>
      <c r="N36" s="27"/>
      <c r="O36" s="91"/>
      <c r="P36" s="91"/>
      <c r="Q36" s="91"/>
      <c r="R36" s="91"/>
      <c r="S36" s="91"/>
      <c r="T36" s="27"/>
      <c r="U36" s="40"/>
      <c r="V36" s="22">
        <v>378</v>
      </c>
      <c r="W36" s="22" t="s">
        <v>94</v>
      </c>
      <c r="X36" s="22" t="s">
        <v>82</v>
      </c>
      <c r="Y36" s="72">
        <v>1262</v>
      </c>
      <c r="Z36" s="41"/>
      <c r="AA36" s="1" t="s">
        <v>232</v>
      </c>
      <c r="AB36" s="28" t="s">
        <v>247</v>
      </c>
    </row>
    <row r="37" spans="1:28" x14ac:dyDescent="0.3">
      <c r="A37" s="1" t="s">
        <v>46</v>
      </c>
      <c r="B37" s="1" t="s">
        <v>63</v>
      </c>
      <c r="C37" s="27" t="s">
        <v>422</v>
      </c>
      <c r="D37" s="38">
        <v>22</v>
      </c>
      <c r="E37" s="90"/>
      <c r="F37" s="90"/>
      <c r="G37" s="90"/>
      <c r="H37" s="27"/>
      <c r="I37" s="27"/>
      <c r="J37" s="90"/>
      <c r="K37" s="90"/>
      <c r="L37" s="90"/>
      <c r="M37" s="90"/>
      <c r="N37" s="27">
        <f t="shared" si="4"/>
        <v>0</v>
      </c>
      <c r="O37" s="91"/>
      <c r="P37" s="91"/>
      <c r="Q37" s="91"/>
      <c r="R37" s="91"/>
      <c r="S37" s="91"/>
      <c r="T37" s="27">
        <v>2</v>
      </c>
      <c r="U37" s="40" t="str">
        <f t="shared" si="5"/>
        <v/>
      </c>
      <c r="V37" s="22">
        <v>378</v>
      </c>
      <c r="W37" s="22" t="s">
        <v>94</v>
      </c>
      <c r="X37" s="22" t="s">
        <v>82</v>
      </c>
      <c r="Y37" s="72">
        <v>1262</v>
      </c>
      <c r="Z37" s="41"/>
      <c r="AA37" s="1" t="s">
        <v>232</v>
      </c>
      <c r="AB37" s="28" t="s">
        <v>247</v>
      </c>
    </row>
    <row r="38" spans="1:28" x14ac:dyDescent="0.3">
      <c r="A38" s="1" t="s">
        <v>46</v>
      </c>
      <c r="B38" s="1" t="s">
        <v>63</v>
      </c>
      <c r="C38" s="27" t="s">
        <v>344</v>
      </c>
      <c r="D38" s="38">
        <v>50</v>
      </c>
      <c r="E38" s="90" t="s">
        <v>410</v>
      </c>
      <c r="F38" s="90"/>
      <c r="G38" s="90"/>
      <c r="H38" s="27"/>
      <c r="I38" s="27"/>
      <c r="J38" s="90"/>
      <c r="K38" s="90"/>
      <c r="L38" s="90"/>
      <c r="M38" s="90"/>
      <c r="N38" s="27"/>
      <c r="O38" s="91"/>
      <c r="P38" s="91"/>
      <c r="Q38" s="91"/>
      <c r="R38" s="91"/>
      <c r="S38" s="91"/>
      <c r="T38" s="27"/>
      <c r="U38" s="40" t="str">
        <f t="shared" si="5"/>
        <v/>
      </c>
      <c r="V38" s="22">
        <v>378</v>
      </c>
      <c r="W38" s="22" t="s">
        <v>94</v>
      </c>
      <c r="X38" s="22" t="s">
        <v>82</v>
      </c>
      <c r="Y38" s="72">
        <v>1262</v>
      </c>
      <c r="Z38" s="41"/>
      <c r="AA38" s="1" t="s">
        <v>232</v>
      </c>
      <c r="AB38" s="28" t="s">
        <v>247</v>
      </c>
    </row>
    <row r="39" spans="1:28" x14ac:dyDescent="0.3">
      <c r="A39" s="1" t="s">
        <v>46</v>
      </c>
      <c r="B39" s="1" t="s">
        <v>63</v>
      </c>
      <c r="C39" s="27" t="s">
        <v>345</v>
      </c>
      <c r="D39" s="38">
        <v>1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4"/>
        <v>0</v>
      </c>
      <c r="O39" s="91"/>
      <c r="P39" s="91"/>
      <c r="Q39" s="91"/>
      <c r="R39" s="91"/>
      <c r="S39" s="91"/>
      <c r="T39" s="27">
        <v>14</v>
      </c>
      <c r="U39" s="40" t="str">
        <f t="shared" si="5"/>
        <v/>
      </c>
      <c r="V39" s="22">
        <v>378</v>
      </c>
      <c r="W39" s="22" t="s">
        <v>94</v>
      </c>
      <c r="X39" s="22" t="s">
        <v>82</v>
      </c>
      <c r="Y39" s="72">
        <v>1262</v>
      </c>
      <c r="Z39" s="41"/>
      <c r="AA39" s="1" t="s">
        <v>232</v>
      </c>
      <c r="AB39" s="28" t="s">
        <v>247</v>
      </c>
    </row>
    <row r="40" spans="1:28" x14ac:dyDescent="0.3">
      <c r="A40" s="1" t="s">
        <v>46</v>
      </c>
      <c r="B40" s="1" t="s">
        <v>63</v>
      </c>
      <c r="C40" s="27" t="s">
        <v>428</v>
      </c>
      <c r="D40" s="92"/>
      <c r="E40" s="39">
        <v>20</v>
      </c>
      <c r="F40" s="91"/>
      <c r="G40" s="91"/>
      <c r="H40" s="39"/>
      <c r="I40" s="39"/>
      <c r="J40" s="39">
        <v>5</v>
      </c>
      <c r="K40" s="90"/>
      <c r="L40" s="90"/>
      <c r="M40" s="90"/>
      <c r="N40" s="27">
        <f t="shared" si="4"/>
        <v>0</v>
      </c>
      <c r="O40" s="91"/>
      <c r="P40" s="91"/>
      <c r="Q40" s="91"/>
      <c r="R40" s="91"/>
      <c r="S40" s="91"/>
      <c r="T40" s="27">
        <v>5</v>
      </c>
      <c r="U40" s="40">
        <f t="shared" si="5"/>
        <v>0.25</v>
      </c>
      <c r="V40" s="22">
        <v>378</v>
      </c>
      <c r="W40" s="22" t="s">
        <v>94</v>
      </c>
      <c r="X40" s="22" t="s">
        <v>82</v>
      </c>
      <c r="Y40" s="72">
        <v>1262</v>
      </c>
      <c r="Z40" s="41"/>
      <c r="AA40" s="1" t="s">
        <v>232</v>
      </c>
      <c r="AB40" s="28" t="s">
        <v>247</v>
      </c>
    </row>
    <row r="41" spans="1:28" x14ac:dyDescent="0.3">
      <c r="A41" s="1" t="s">
        <v>46</v>
      </c>
      <c r="B41" s="1" t="s">
        <v>63</v>
      </c>
      <c r="C41" s="27" t="s">
        <v>347</v>
      </c>
      <c r="D41" s="38">
        <v>12</v>
      </c>
      <c r="E41" s="90"/>
      <c r="F41" s="90"/>
      <c r="G41" s="90"/>
      <c r="H41" s="27"/>
      <c r="I41" s="27"/>
      <c r="J41" s="90"/>
      <c r="K41" s="90"/>
      <c r="L41" s="90"/>
      <c r="M41" s="90"/>
      <c r="N41" s="27">
        <f>SUM(L41:M41)</f>
        <v>0</v>
      </c>
      <c r="O41" s="91"/>
      <c r="P41" s="91"/>
      <c r="Q41" s="91"/>
      <c r="R41" s="91"/>
      <c r="S41" s="91"/>
      <c r="T41" s="27">
        <v>25</v>
      </c>
      <c r="U41" s="40" t="str">
        <f t="shared" si="5"/>
        <v/>
      </c>
      <c r="V41" s="22">
        <v>378</v>
      </c>
      <c r="W41" s="22" t="s">
        <v>94</v>
      </c>
      <c r="X41" s="22" t="s">
        <v>82</v>
      </c>
      <c r="Y41" s="72">
        <v>1262</v>
      </c>
      <c r="Z41" s="41"/>
      <c r="AA41" s="1" t="s">
        <v>232</v>
      </c>
      <c r="AB41" s="28" t="s">
        <v>247</v>
      </c>
    </row>
    <row r="42" spans="1:28" x14ac:dyDescent="0.3">
      <c r="A42" s="1" t="s">
        <v>46</v>
      </c>
      <c r="B42" s="1" t="s">
        <v>63</v>
      </c>
      <c r="C42" s="27" t="s">
        <v>349</v>
      </c>
      <c r="D42" s="38">
        <v>11</v>
      </c>
      <c r="E42" s="90" t="s">
        <v>410</v>
      </c>
      <c r="F42" s="90"/>
      <c r="G42" s="90"/>
      <c r="H42" s="27"/>
      <c r="I42" s="27"/>
      <c r="J42" s="90"/>
      <c r="K42" s="90"/>
      <c r="L42" s="90"/>
      <c r="M42" s="90"/>
      <c r="N42" s="27"/>
      <c r="O42" s="91"/>
      <c r="P42" s="91"/>
      <c r="Q42" s="91"/>
      <c r="R42" s="91"/>
      <c r="S42" s="91"/>
      <c r="T42" s="27"/>
      <c r="U42" s="40" t="str">
        <f t="shared" si="5"/>
        <v/>
      </c>
      <c r="V42" s="22">
        <v>378</v>
      </c>
      <c r="W42" s="22" t="s">
        <v>94</v>
      </c>
      <c r="X42" s="22" t="s">
        <v>82</v>
      </c>
      <c r="Y42" s="72">
        <v>1262</v>
      </c>
      <c r="Z42" s="41"/>
      <c r="AA42" s="1" t="s">
        <v>232</v>
      </c>
      <c r="AB42" s="28" t="s">
        <v>247</v>
      </c>
    </row>
    <row r="43" spans="1:28" x14ac:dyDescent="0.3">
      <c r="A43" s="1" t="s">
        <v>46</v>
      </c>
      <c r="B43" s="1" t="s">
        <v>63</v>
      </c>
      <c r="C43" s="27" t="s">
        <v>350</v>
      </c>
      <c r="D43" s="38">
        <v>44</v>
      </c>
      <c r="E43" s="90"/>
      <c r="F43" s="90"/>
      <c r="G43" s="90"/>
      <c r="H43" s="27"/>
      <c r="I43" s="27"/>
      <c r="J43" s="90"/>
      <c r="K43" s="90"/>
      <c r="L43" s="90"/>
      <c r="M43" s="27">
        <v>7</v>
      </c>
      <c r="N43" s="27">
        <f>SUM(L43:M43)</f>
        <v>7</v>
      </c>
      <c r="O43" s="91"/>
      <c r="P43" s="91"/>
      <c r="Q43" s="91"/>
      <c r="R43" s="91"/>
      <c r="S43" s="91"/>
      <c r="T43" s="27">
        <v>22</v>
      </c>
      <c r="U43" s="40" t="str">
        <f t="shared" si="5"/>
        <v/>
      </c>
      <c r="V43" s="22">
        <v>378</v>
      </c>
      <c r="W43" s="22" t="s">
        <v>94</v>
      </c>
      <c r="X43" s="22" t="s">
        <v>82</v>
      </c>
      <c r="Y43" s="72">
        <v>1262</v>
      </c>
      <c r="Z43" s="41"/>
      <c r="AA43" s="1" t="s">
        <v>232</v>
      </c>
      <c r="AB43" s="28" t="s">
        <v>247</v>
      </c>
    </row>
    <row r="44" spans="1:28" x14ac:dyDescent="0.3">
      <c r="A44" s="1" t="s">
        <v>46</v>
      </c>
      <c r="B44" s="1" t="s">
        <v>63</v>
      </c>
      <c r="C44" s="27" t="s">
        <v>351</v>
      </c>
      <c r="D44" s="38">
        <v>10</v>
      </c>
      <c r="E44" s="90"/>
      <c r="F44" s="90"/>
      <c r="G44" s="90"/>
      <c r="H44" s="27"/>
      <c r="I44" s="27"/>
      <c r="J44" s="90"/>
      <c r="K44" s="90"/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v>10</v>
      </c>
      <c r="U44" s="40" t="str">
        <f t="shared" si="5"/>
        <v/>
      </c>
      <c r="V44" s="22">
        <v>378</v>
      </c>
      <c r="W44" s="22" t="s">
        <v>94</v>
      </c>
      <c r="X44" s="22" t="s">
        <v>82</v>
      </c>
      <c r="Y44" s="72">
        <v>1262</v>
      </c>
      <c r="Z44" s="41"/>
      <c r="AA44" s="1" t="s">
        <v>232</v>
      </c>
      <c r="AB44" s="28" t="s">
        <v>247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>
        <v>220</v>
      </c>
      <c r="F45" s="55">
        <v>31</v>
      </c>
      <c r="G45" s="55">
        <v>88</v>
      </c>
      <c r="H45" s="55"/>
      <c r="I45" s="55"/>
      <c r="J45" s="55">
        <v>23</v>
      </c>
      <c r="K45" s="55">
        <v>41</v>
      </c>
      <c r="L45" s="55"/>
      <c r="M45" s="55"/>
      <c r="N45" s="5"/>
      <c r="O45" s="55"/>
      <c r="P45" s="55">
        <v>21</v>
      </c>
      <c r="Q45" s="42"/>
      <c r="R45" s="42"/>
      <c r="S45" s="42"/>
      <c r="T45" s="27"/>
      <c r="U45" s="40" t="str">
        <f t="shared" ref="U45" si="6">_xlfn.IFNA("",((T45+Q45+N45-R45)+(O45*2))/E45)</f>
        <v/>
      </c>
      <c r="V45" s="22">
        <v>378</v>
      </c>
      <c r="W45" s="22" t="s">
        <v>94</v>
      </c>
      <c r="X45" s="22" t="s">
        <v>82</v>
      </c>
      <c r="Y45" s="72">
        <v>1262</v>
      </c>
      <c r="Z45" s="41"/>
      <c r="AA45" s="1" t="s">
        <v>232</v>
      </c>
      <c r="AB45" s="28" t="s">
        <v>247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31</v>
      </c>
      <c r="G46" s="44">
        <f t="shared" si="7"/>
        <v>88</v>
      </c>
      <c r="H46" s="44">
        <f t="shared" si="7"/>
        <v>0</v>
      </c>
      <c r="I46" s="44">
        <f t="shared" si="7"/>
        <v>0</v>
      </c>
      <c r="J46" s="44">
        <f t="shared" si="7"/>
        <v>28</v>
      </c>
      <c r="K46" s="44">
        <f t="shared" si="7"/>
        <v>41</v>
      </c>
      <c r="L46" s="44">
        <f t="shared" si="7"/>
        <v>0</v>
      </c>
      <c r="M46" s="44">
        <f t="shared" si="7"/>
        <v>7</v>
      </c>
      <c r="N46" s="44">
        <f t="shared" si="7"/>
        <v>7</v>
      </c>
      <c r="O46" s="44">
        <f t="shared" si="7"/>
        <v>0</v>
      </c>
      <c r="P46" s="44">
        <f t="shared" si="7"/>
        <v>21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90</v>
      </c>
      <c r="U46" s="45">
        <f>((T46+Q46+N46-R46)+(O46*2))/E46</f>
        <v>0.40416666666666667</v>
      </c>
      <c r="V46" s="46">
        <v>378</v>
      </c>
      <c r="W46" s="46" t="s">
        <v>94</v>
      </c>
      <c r="X46" s="46" t="s">
        <v>82</v>
      </c>
      <c r="Y46" s="73">
        <v>1262</v>
      </c>
      <c r="Z46" s="47"/>
      <c r="AA46" s="43" t="s">
        <v>232</v>
      </c>
      <c r="AB46" s="75" t="s">
        <v>247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0.35227272727272729</v>
      </c>
      <c r="H47" s="27"/>
      <c r="I47" s="1"/>
      <c r="J47" s="48" t="s">
        <v>42</v>
      </c>
      <c r="K47" s="50">
        <f>J46/K46</f>
        <v>0.68292682926829273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9943-F661-4E61-ACAE-3C0843202534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29592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248</v>
      </c>
      <c r="D4" s="7" t="s">
        <v>5</v>
      </c>
      <c r="E4" s="8"/>
      <c r="F4" s="5"/>
      <c r="G4" s="1"/>
      <c r="J4" s="15" t="s">
        <v>249</v>
      </c>
      <c r="K4" s="16" t="s">
        <v>45</v>
      </c>
      <c r="L4" s="17"/>
      <c r="M4" s="18"/>
      <c r="N4" s="19">
        <v>25</v>
      </c>
      <c r="O4" s="19">
        <v>17</v>
      </c>
      <c r="P4" s="19">
        <v>32</v>
      </c>
      <c r="Q4" s="19">
        <v>24</v>
      </c>
      <c r="R4" s="20"/>
      <c r="S4" s="21">
        <f>SUM(N4:R4)</f>
        <v>98</v>
      </c>
      <c r="T4" s="22">
        <v>390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158</v>
      </c>
      <c r="K5" s="16" t="s">
        <v>68</v>
      </c>
      <c r="L5" s="17"/>
      <c r="M5" s="18"/>
      <c r="N5" s="19">
        <v>14</v>
      </c>
      <c r="O5" s="19">
        <v>22</v>
      </c>
      <c r="P5" s="19">
        <v>28</v>
      </c>
      <c r="Q5" s="19">
        <v>19</v>
      </c>
      <c r="R5" s="20"/>
      <c r="S5" s="21">
        <f>SUM(N5:R5)</f>
        <v>83</v>
      </c>
      <c r="T5" s="22">
        <v>390</v>
      </c>
      <c r="U5" s="1"/>
      <c r="V5" s="1"/>
      <c r="W5" s="1"/>
    </row>
    <row r="6" spans="1:28" x14ac:dyDescent="0.3">
      <c r="C6" s="23">
        <v>915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390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7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21</v>
      </c>
      <c r="U13" s="40" t="str">
        <f>IFERROR(((T13+Q13+N13-R13)+(O13*2))/E13,"")</f>
        <v/>
      </c>
      <c r="V13" s="22">
        <v>390</v>
      </c>
      <c r="W13" s="22" t="s">
        <v>94</v>
      </c>
      <c r="X13" s="22" t="s">
        <v>95</v>
      </c>
      <c r="Y13" s="72">
        <v>915</v>
      </c>
      <c r="Z13" s="41"/>
      <c r="AA13" s="1" t="s">
        <v>96</v>
      </c>
      <c r="AB13" s="28" t="s">
        <v>250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v>15</v>
      </c>
      <c r="U14" s="40" t="str">
        <f t="shared" ref="U14:U24" si="1">IFERROR(((T14+Q14+N14-R14)+(O14*2))/E14,"")</f>
        <v/>
      </c>
      <c r="V14" s="22">
        <v>390</v>
      </c>
      <c r="W14" s="22" t="s">
        <v>94</v>
      </c>
      <c r="X14" s="22" t="s">
        <v>95</v>
      </c>
      <c r="Y14" s="72">
        <v>915</v>
      </c>
      <c r="Z14" s="41"/>
      <c r="AA14" s="1" t="s">
        <v>96</v>
      </c>
      <c r="AB14" s="28" t="s">
        <v>250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90" t="s">
        <v>420</v>
      </c>
      <c r="F15" s="90"/>
      <c r="G15" s="90"/>
      <c r="H15" s="27"/>
      <c r="I15" s="27"/>
      <c r="J15" s="90"/>
      <c r="K15" s="90"/>
      <c r="L15" s="90"/>
      <c r="M15" s="90"/>
      <c r="N15" s="27">
        <f t="shared" si="0"/>
        <v>0</v>
      </c>
      <c r="O15" s="91"/>
      <c r="P15" s="91"/>
      <c r="Q15" s="91"/>
      <c r="R15" s="91"/>
      <c r="S15" s="91"/>
      <c r="T15" s="39">
        <f t="shared" ref="T15:T17" si="2">(H15*3)+((F15-H15)*2)+J15</f>
        <v>0</v>
      </c>
      <c r="U15" s="40" t="str">
        <f t="shared" si="1"/>
        <v/>
      </c>
      <c r="V15" s="22">
        <v>390</v>
      </c>
      <c r="W15" s="22" t="s">
        <v>94</v>
      </c>
      <c r="X15" s="22" t="s">
        <v>95</v>
      </c>
      <c r="Y15" s="72">
        <v>915</v>
      </c>
      <c r="Z15" s="41"/>
      <c r="AA15" s="1" t="s">
        <v>96</v>
      </c>
      <c r="AB15" s="28" t="s">
        <v>250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2</v>
      </c>
      <c r="U16" s="40" t="str">
        <f t="shared" si="1"/>
        <v/>
      </c>
      <c r="V16" s="22">
        <v>390</v>
      </c>
      <c r="W16" s="22" t="s">
        <v>94</v>
      </c>
      <c r="X16" s="22" t="s">
        <v>95</v>
      </c>
      <c r="Y16" s="72">
        <v>915</v>
      </c>
      <c r="Z16" s="41"/>
      <c r="AA16" s="1" t="s">
        <v>96</v>
      </c>
      <c r="AB16" s="28" t="s">
        <v>250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30</v>
      </c>
      <c r="E17" s="90" t="s">
        <v>420</v>
      </c>
      <c r="F17" s="90"/>
      <c r="G17" s="90"/>
      <c r="H17" s="27"/>
      <c r="I17" s="27"/>
      <c r="J17" s="90"/>
      <c r="K17" s="90"/>
      <c r="L17" s="90"/>
      <c r="M17" s="90"/>
      <c r="N17" s="27">
        <f t="shared" si="0"/>
        <v>0</v>
      </c>
      <c r="O17" s="91"/>
      <c r="P17" s="91"/>
      <c r="Q17" s="91"/>
      <c r="R17" s="91"/>
      <c r="S17" s="91"/>
      <c r="T17" s="39">
        <f t="shared" si="2"/>
        <v>0</v>
      </c>
      <c r="U17" s="40" t="str">
        <f t="shared" si="1"/>
        <v/>
      </c>
      <c r="V17" s="22">
        <v>390</v>
      </c>
      <c r="W17" s="22" t="s">
        <v>94</v>
      </c>
      <c r="X17" s="22" t="s">
        <v>95</v>
      </c>
      <c r="Y17" s="72">
        <v>915</v>
      </c>
      <c r="Z17" s="41"/>
      <c r="AA17" s="1" t="s">
        <v>96</v>
      </c>
      <c r="AB17" s="28" t="s">
        <v>250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44</v>
      </c>
      <c r="E18" s="90"/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6</v>
      </c>
      <c r="U18" s="40" t="str">
        <f t="shared" si="1"/>
        <v/>
      </c>
      <c r="V18" s="22">
        <v>390</v>
      </c>
      <c r="W18" s="22" t="s">
        <v>94</v>
      </c>
      <c r="X18" s="22" t="s">
        <v>95</v>
      </c>
      <c r="Y18" s="72">
        <v>915</v>
      </c>
      <c r="Z18" s="41"/>
      <c r="AA18" s="1" t="s">
        <v>96</v>
      </c>
      <c r="AB18" s="28" t="s">
        <v>250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v>5</v>
      </c>
      <c r="U19" s="40" t="str">
        <f t="shared" si="1"/>
        <v/>
      </c>
      <c r="V19" s="22">
        <v>390</v>
      </c>
      <c r="W19" s="22" t="s">
        <v>94</v>
      </c>
      <c r="X19" s="22" t="s">
        <v>95</v>
      </c>
      <c r="Y19" s="72">
        <v>915</v>
      </c>
      <c r="Z19" s="41"/>
      <c r="AA19" s="1" t="s">
        <v>96</v>
      </c>
      <c r="AB19" s="28" t="s">
        <v>250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20</v>
      </c>
      <c r="E20" s="90"/>
      <c r="F20" s="90"/>
      <c r="G20" s="90"/>
      <c r="H20" s="27"/>
      <c r="I20" s="27"/>
      <c r="J20" s="90"/>
      <c r="K20" s="90"/>
      <c r="L20" s="90"/>
      <c r="M20" s="90"/>
      <c r="N20" s="27">
        <f>SUM(L20:M20)</f>
        <v>0</v>
      </c>
      <c r="O20" s="91"/>
      <c r="P20" s="91"/>
      <c r="Q20" s="91"/>
      <c r="R20" s="91"/>
      <c r="S20" s="91"/>
      <c r="T20" s="39">
        <v>2</v>
      </c>
      <c r="U20" s="40" t="str">
        <f t="shared" si="1"/>
        <v/>
      </c>
      <c r="V20" s="22">
        <v>390</v>
      </c>
      <c r="W20" s="22" t="s">
        <v>94</v>
      </c>
      <c r="X20" s="22" t="s">
        <v>95</v>
      </c>
      <c r="Y20" s="72">
        <v>915</v>
      </c>
      <c r="Z20" s="41"/>
      <c r="AA20" s="1" t="s">
        <v>96</v>
      </c>
      <c r="AB20" s="28" t="s">
        <v>250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17</v>
      </c>
      <c r="U21" s="40" t="str">
        <f t="shared" si="1"/>
        <v/>
      </c>
      <c r="V21" s="22">
        <v>390</v>
      </c>
      <c r="W21" s="22" t="s">
        <v>94</v>
      </c>
      <c r="X21" s="22" t="s">
        <v>95</v>
      </c>
      <c r="Y21" s="72">
        <v>915</v>
      </c>
      <c r="Z21" s="41"/>
      <c r="AA21" s="1" t="s">
        <v>96</v>
      </c>
      <c r="AB21" s="28" t="s">
        <v>250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0"/>
      <c r="K22" s="90"/>
      <c r="L22" s="90"/>
      <c r="M22" s="90"/>
      <c r="N22" s="27">
        <f>SUM(L22:M22)</f>
        <v>0</v>
      </c>
      <c r="O22" s="91"/>
      <c r="P22" s="91"/>
      <c r="Q22" s="91"/>
      <c r="R22" s="91"/>
      <c r="S22" s="91"/>
      <c r="T22" s="39">
        <v>24</v>
      </c>
      <c r="U22" s="40" t="str">
        <f t="shared" si="1"/>
        <v/>
      </c>
      <c r="V22" s="22">
        <v>390</v>
      </c>
      <c r="W22" s="22" t="s">
        <v>94</v>
      </c>
      <c r="X22" s="22" t="s">
        <v>95</v>
      </c>
      <c r="Y22" s="72">
        <v>915</v>
      </c>
      <c r="Z22" s="41" t="s">
        <v>458</v>
      </c>
      <c r="AA22" s="1" t="s">
        <v>96</v>
      </c>
      <c r="AB22" s="28" t="s">
        <v>250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4</v>
      </c>
      <c r="U23" s="40" t="str">
        <f t="shared" si="1"/>
        <v/>
      </c>
      <c r="V23" s="22">
        <v>390</v>
      </c>
      <c r="W23" s="22" t="s">
        <v>94</v>
      </c>
      <c r="X23" s="22" t="s">
        <v>95</v>
      </c>
      <c r="Y23" s="72">
        <v>915</v>
      </c>
      <c r="Z23" s="41"/>
      <c r="AA23" s="1" t="s">
        <v>96</v>
      </c>
      <c r="AB23" s="28" t="s">
        <v>250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42</v>
      </c>
      <c r="E24" s="90"/>
      <c r="F24" s="90"/>
      <c r="G24" s="90"/>
      <c r="H24" s="27"/>
      <c r="I24" s="27"/>
      <c r="J24" s="90"/>
      <c r="K24" s="90"/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v>2</v>
      </c>
      <c r="U24" s="40" t="str">
        <f t="shared" si="1"/>
        <v/>
      </c>
      <c r="V24" s="22">
        <v>390</v>
      </c>
      <c r="W24" s="22" t="s">
        <v>94</v>
      </c>
      <c r="X24" s="22" t="s">
        <v>95</v>
      </c>
      <c r="Y24" s="72">
        <v>915</v>
      </c>
      <c r="Z24" s="41"/>
      <c r="AA24" s="1" t="s">
        <v>96</v>
      </c>
      <c r="AB24" s="28" t="s">
        <v>250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/>
      <c r="U25" s="40" t="str">
        <f t="shared" ref="U25" si="3">_xlfn.IFNA("",((T25+Q25+N25-R25)+(O25*2))/E25)</f>
        <v/>
      </c>
      <c r="V25" s="22">
        <v>390</v>
      </c>
      <c r="W25" s="22" t="s">
        <v>94</v>
      </c>
      <c r="X25" s="22" t="s">
        <v>95</v>
      </c>
      <c r="Y25" s="72">
        <v>915</v>
      </c>
      <c r="Z25" s="41"/>
      <c r="AA25" s="1" t="s">
        <v>96</v>
      </c>
      <c r="AB25" s="28" t="s">
        <v>250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98</v>
      </c>
      <c r="U26" s="45">
        <f>((T26+Q26+N26-R26)+(O26*2))/E26</f>
        <v>0.40833333333333333</v>
      </c>
      <c r="V26" s="46">
        <v>390</v>
      </c>
      <c r="W26" s="46" t="s">
        <v>94</v>
      </c>
      <c r="X26" s="46" t="s">
        <v>95</v>
      </c>
      <c r="Y26" s="73">
        <v>915</v>
      </c>
      <c r="Z26" s="47"/>
      <c r="AA26" s="43" t="s">
        <v>96</v>
      </c>
      <c r="AB26" s="75" t="s">
        <v>250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332</v>
      </c>
      <c r="D35" s="38">
        <v>32</v>
      </c>
      <c r="E35" s="90"/>
      <c r="F35" s="90"/>
      <c r="G35" s="90"/>
      <c r="H35" s="27"/>
      <c r="I35" s="27"/>
      <c r="J35" s="90"/>
      <c r="K35" s="90"/>
      <c r="L35" s="90"/>
      <c r="M35" s="90"/>
      <c r="N35" s="27">
        <f>SUM(L35:M35)</f>
        <v>0</v>
      </c>
      <c r="O35" s="90"/>
      <c r="P35" s="91"/>
      <c r="Q35" s="90"/>
      <c r="R35" s="90"/>
      <c r="S35" s="90"/>
      <c r="T35" s="27">
        <v>4</v>
      </c>
      <c r="U35" s="40" t="str">
        <f>IFERROR(((T35+Q35+N35-R35)+(O35*2))/E35,"")</f>
        <v/>
      </c>
      <c r="V35" s="22">
        <v>390</v>
      </c>
      <c r="W35" s="22" t="s">
        <v>81</v>
      </c>
      <c r="X35" s="22" t="s">
        <v>82</v>
      </c>
      <c r="Y35" s="72">
        <v>915</v>
      </c>
      <c r="Z35" s="41"/>
      <c r="AA35" s="1" t="s">
        <v>251</v>
      </c>
      <c r="AB35" s="28" t="s">
        <v>160</v>
      </c>
    </row>
    <row r="36" spans="1:28" x14ac:dyDescent="0.3">
      <c r="A36" s="1" t="s">
        <v>46</v>
      </c>
      <c r="B36" s="1" t="s">
        <v>67</v>
      </c>
      <c r="C36" s="27" t="s">
        <v>333</v>
      </c>
      <c r="D36" s="38">
        <v>10</v>
      </c>
      <c r="E36" s="90"/>
      <c r="F36" s="90"/>
      <c r="G36" s="90"/>
      <c r="H36" s="27"/>
      <c r="I36" s="27"/>
      <c r="J36" s="90"/>
      <c r="K36" s="90"/>
      <c r="L36" s="90"/>
      <c r="M36" s="90"/>
      <c r="N36" s="27">
        <f t="shared" ref="N36:N39" si="5">SUM(L36:M36)</f>
        <v>0</v>
      </c>
      <c r="O36" s="91"/>
      <c r="P36" s="91"/>
      <c r="Q36" s="91"/>
      <c r="R36" s="91"/>
      <c r="S36" s="91"/>
      <c r="T36" s="27">
        <v>2</v>
      </c>
      <c r="U36" s="40" t="str">
        <f t="shared" ref="U36:U44" si="6">IFERROR(((T36+Q36+N36-R36)+(O36*2))/E36,"")</f>
        <v/>
      </c>
      <c r="V36" s="22">
        <v>390</v>
      </c>
      <c r="W36" s="22" t="s">
        <v>81</v>
      </c>
      <c r="X36" s="22" t="s">
        <v>82</v>
      </c>
      <c r="Y36" s="72">
        <v>915</v>
      </c>
      <c r="Z36" s="41"/>
      <c r="AA36" s="1" t="s">
        <v>251</v>
      </c>
      <c r="AB36" s="28" t="s">
        <v>160</v>
      </c>
    </row>
    <row r="37" spans="1:28" x14ac:dyDescent="0.3">
      <c r="A37" s="1" t="s">
        <v>46</v>
      </c>
      <c r="B37" s="1" t="s">
        <v>67</v>
      </c>
      <c r="C37" s="27" t="s">
        <v>335</v>
      </c>
      <c r="D37" s="38">
        <v>44</v>
      </c>
      <c r="E37" s="90"/>
      <c r="F37" s="27">
        <v>4</v>
      </c>
      <c r="G37" s="27">
        <v>10</v>
      </c>
      <c r="H37" s="27"/>
      <c r="I37" s="27"/>
      <c r="J37" s="27">
        <v>2</v>
      </c>
      <c r="K37" s="90"/>
      <c r="L37" s="90"/>
      <c r="M37" s="90"/>
      <c r="N37" s="27">
        <f t="shared" si="5"/>
        <v>0</v>
      </c>
      <c r="O37" s="91"/>
      <c r="P37" s="91"/>
      <c r="Q37" s="91"/>
      <c r="R37" s="91"/>
      <c r="S37" s="91"/>
      <c r="T37" s="27">
        <v>10</v>
      </c>
      <c r="U37" s="40" t="str">
        <f t="shared" si="6"/>
        <v/>
      </c>
      <c r="V37" s="22">
        <v>390</v>
      </c>
      <c r="W37" s="22" t="s">
        <v>81</v>
      </c>
      <c r="X37" s="22" t="s">
        <v>82</v>
      </c>
      <c r="Y37" s="72">
        <v>915</v>
      </c>
      <c r="Z37" s="41"/>
      <c r="AA37" s="1" t="s">
        <v>251</v>
      </c>
      <c r="AB37" s="28" t="s">
        <v>160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30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si="5"/>
        <v>0</v>
      </c>
      <c r="O38" s="91"/>
      <c r="P38" s="91"/>
      <c r="Q38" s="91"/>
      <c r="R38" s="91"/>
      <c r="S38" s="91"/>
      <c r="T38" s="27">
        <v>8</v>
      </c>
      <c r="U38" s="40" t="str">
        <f t="shared" si="6"/>
        <v/>
      </c>
      <c r="V38" s="22">
        <v>390</v>
      </c>
      <c r="W38" s="22" t="s">
        <v>81</v>
      </c>
      <c r="X38" s="22" t="s">
        <v>82</v>
      </c>
      <c r="Y38" s="72">
        <v>915</v>
      </c>
      <c r="Z38" s="41"/>
      <c r="AA38" s="1" t="s">
        <v>251</v>
      </c>
      <c r="AB38" s="28" t="s">
        <v>160</v>
      </c>
    </row>
    <row r="39" spans="1:28" x14ac:dyDescent="0.3">
      <c r="A39" s="1" t="s">
        <v>46</v>
      </c>
      <c r="B39" s="1" t="s">
        <v>67</v>
      </c>
      <c r="C39" s="27" t="s">
        <v>337</v>
      </c>
      <c r="D39" s="38">
        <v>11</v>
      </c>
      <c r="E39" s="90"/>
      <c r="F39" s="90"/>
      <c r="G39" s="90"/>
      <c r="H39" s="27"/>
      <c r="I39" s="27"/>
      <c r="J39" s="90"/>
      <c r="K39" s="90"/>
      <c r="L39" s="90"/>
      <c r="M39" s="90"/>
      <c r="N39" s="27">
        <f t="shared" si="5"/>
        <v>0</v>
      </c>
      <c r="O39" s="91"/>
      <c r="P39" s="91"/>
      <c r="Q39" s="91"/>
      <c r="R39" s="91"/>
      <c r="S39" s="91"/>
      <c r="T39" s="27">
        <v>4</v>
      </c>
      <c r="U39" s="40" t="str">
        <f t="shared" si="6"/>
        <v/>
      </c>
      <c r="V39" s="22">
        <v>390</v>
      </c>
      <c r="W39" s="22" t="s">
        <v>81</v>
      </c>
      <c r="X39" s="22" t="s">
        <v>82</v>
      </c>
      <c r="Y39" s="72">
        <v>915</v>
      </c>
      <c r="Z39" s="41"/>
      <c r="AA39" s="1" t="s">
        <v>251</v>
      </c>
      <c r="AB39" s="28" t="s">
        <v>160</v>
      </c>
    </row>
    <row r="40" spans="1:28" x14ac:dyDescent="0.3">
      <c r="A40" s="1" t="s">
        <v>46</v>
      </c>
      <c r="B40" s="1" t="s">
        <v>67</v>
      </c>
      <c r="C40" s="27" t="s">
        <v>338</v>
      </c>
      <c r="D40" s="38">
        <v>55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>SUM(L40:M40)</f>
        <v>0</v>
      </c>
      <c r="O40" s="91"/>
      <c r="P40" s="91"/>
      <c r="Q40" s="91"/>
      <c r="R40" s="91"/>
      <c r="S40" s="91"/>
      <c r="T40" s="27">
        <v>4</v>
      </c>
      <c r="U40" s="40" t="str">
        <f t="shared" si="6"/>
        <v/>
      </c>
      <c r="V40" s="22">
        <v>390</v>
      </c>
      <c r="W40" s="22" t="s">
        <v>81</v>
      </c>
      <c r="X40" s="22" t="s">
        <v>82</v>
      </c>
      <c r="Y40" s="72">
        <v>915</v>
      </c>
      <c r="Z40" s="41"/>
      <c r="AA40" s="1" t="s">
        <v>251</v>
      </c>
      <c r="AB40" s="28" t="s">
        <v>160</v>
      </c>
    </row>
    <row r="41" spans="1:28" x14ac:dyDescent="0.3">
      <c r="A41" s="1" t="s">
        <v>46</v>
      </c>
      <c r="B41" s="1" t="s">
        <v>67</v>
      </c>
      <c r="C41" s="27" t="s">
        <v>339</v>
      </c>
      <c r="D41" s="38">
        <v>31</v>
      </c>
      <c r="E41" s="90"/>
      <c r="F41" s="90"/>
      <c r="G41" s="90"/>
      <c r="H41" s="27"/>
      <c r="I41" s="27"/>
      <c r="J41" s="90"/>
      <c r="K41" s="90"/>
      <c r="L41" s="90"/>
      <c r="M41" s="90"/>
      <c r="N41" s="27">
        <f>SUM(L41:M41)</f>
        <v>0</v>
      </c>
      <c r="O41" s="91"/>
      <c r="P41" s="91"/>
      <c r="Q41" s="91"/>
      <c r="R41" s="91"/>
      <c r="S41" s="91"/>
      <c r="T41" s="27">
        <v>2</v>
      </c>
      <c r="U41" s="40" t="str">
        <f t="shared" si="6"/>
        <v/>
      </c>
      <c r="V41" s="22">
        <v>390</v>
      </c>
      <c r="W41" s="22" t="s">
        <v>81</v>
      </c>
      <c r="X41" s="22" t="s">
        <v>82</v>
      </c>
      <c r="Y41" s="72">
        <v>915</v>
      </c>
      <c r="Z41" s="41"/>
      <c r="AA41" s="1" t="s">
        <v>251</v>
      </c>
      <c r="AB41" s="28" t="s">
        <v>160</v>
      </c>
    </row>
    <row r="42" spans="1:28" x14ac:dyDescent="0.3">
      <c r="A42" s="1" t="s">
        <v>46</v>
      </c>
      <c r="B42" s="1" t="s">
        <v>67</v>
      </c>
      <c r="C42" s="27" t="s">
        <v>340</v>
      </c>
      <c r="D42" s="38">
        <v>33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>SUM(L42:M42)</f>
        <v>0</v>
      </c>
      <c r="O42" s="91"/>
      <c r="P42" s="91"/>
      <c r="Q42" s="91"/>
      <c r="R42" s="91"/>
      <c r="S42" s="91"/>
      <c r="T42" s="27">
        <v>8</v>
      </c>
      <c r="U42" s="40" t="str">
        <f t="shared" si="6"/>
        <v/>
      </c>
      <c r="V42" s="22">
        <v>390</v>
      </c>
      <c r="W42" s="22" t="s">
        <v>81</v>
      </c>
      <c r="X42" s="22" t="s">
        <v>82</v>
      </c>
      <c r="Y42" s="72">
        <v>915</v>
      </c>
      <c r="Z42" s="41"/>
      <c r="AA42" s="1" t="s">
        <v>251</v>
      </c>
      <c r="AB42" s="28" t="s">
        <v>160</v>
      </c>
    </row>
    <row r="43" spans="1:28" x14ac:dyDescent="0.3">
      <c r="A43" s="1" t="s">
        <v>46</v>
      </c>
      <c r="B43" s="1" t="s">
        <v>67</v>
      </c>
      <c r="C43" s="27" t="s">
        <v>341</v>
      </c>
      <c r="D43" s="38">
        <v>23</v>
      </c>
      <c r="E43" s="90"/>
      <c r="F43" s="90"/>
      <c r="G43" s="90"/>
      <c r="H43" s="27"/>
      <c r="I43" s="27"/>
      <c r="J43" s="90"/>
      <c r="K43" s="90"/>
      <c r="L43" s="90"/>
      <c r="M43" s="90"/>
      <c r="N43" s="27">
        <f>SUM(L43:M43)</f>
        <v>0</v>
      </c>
      <c r="O43" s="91"/>
      <c r="P43" s="91"/>
      <c r="Q43" s="91"/>
      <c r="R43" s="91"/>
      <c r="S43" s="91"/>
      <c r="T43" s="27">
        <v>17</v>
      </c>
      <c r="U43" s="40" t="str">
        <f t="shared" si="6"/>
        <v/>
      </c>
      <c r="V43" s="22">
        <v>390</v>
      </c>
      <c r="W43" s="22" t="s">
        <v>81</v>
      </c>
      <c r="X43" s="22" t="s">
        <v>82</v>
      </c>
      <c r="Y43" s="72">
        <v>915</v>
      </c>
      <c r="Z43" s="41"/>
      <c r="AA43" s="1" t="s">
        <v>251</v>
      </c>
      <c r="AB43" s="28" t="s">
        <v>160</v>
      </c>
    </row>
    <row r="44" spans="1:28" x14ac:dyDescent="0.3">
      <c r="A44" s="1" t="s">
        <v>46</v>
      </c>
      <c r="B44" s="1" t="s">
        <v>67</v>
      </c>
      <c r="C44" s="27" t="s">
        <v>342</v>
      </c>
      <c r="D44" s="38">
        <v>22</v>
      </c>
      <c r="E44" s="90"/>
      <c r="F44" s="90"/>
      <c r="G44" s="90"/>
      <c r="H44" s="27"/>
      <c r="I44" s="27"/>
      <c r="J44" s="90"/>
      <c r="K44" s="90"/>
      <c r="L44" s="90"/>
      <c r="M44" s="90"/>
      <c r="N44" s="27">
        <f>SUM(L44:M44)</f>
        <v>0</v>
      </c>
      <c r="O44" s="91"/>
      <c r="P44" s="91"/>
      <c r="Q44" s="91"/>
      <c r="R44" s="91"/>
      <c r="S44" s="91"/>
      <c r="T44" s="27">
        <v>24</v>
      </c>
      <c r="U44" s="40" t="str">
        <f t="shared" si="6"/>
        <v/>
      </c>
      <c r="V44" s="22">
        <v>390</v>
      </c>
      <c r="W44" s="22" t="s">
        <v>81</v>
      </c>
      <c r="X44" s="22" t="s">
        <v>82</v>
      </c>
      <c r="Y44" s="72">
        <v>915</v>
      </c>
      <c r="Z44" s="41"/>
      <c r="AA44" s="1" t="s">
        <v>251</v>
      </c>
      <c r="AB44" s="28" t="s">
        <v>160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55"/>
      <c r="U45" s="40" t="str">
        <f t="shared" ref="U45" si="7">_xlfn.IFNA("",((T45+Q45+N45-R45)+(O45*2))/E45)</f>
        <v/>
      </c>
      <c r="V45" s="22">
        <v>390</v>
      </c>
      <c r="W45" s="22" t="s">
        <v>81</v>
      </c>
      <c r="X45" s="22" t="s">
        <v>82</v>
      </c>
      <c r="Y45" s="72">
        <v>915</v>
      </c>
      <c r="Z45" s="41"/>
      <c r="AA45" s="1" t="s">
        <v>251</v>
      </c>
      <c r="AB45" s="28" t="s">
        <v>160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4</v>
      </c>
      <c r="G46" s="44">
        <f t="shared" si="8"/>
        <v>10</v>
      </c>
      <c r="H46" s="44">
        <f t="shared" si="8"/>
        <v>0</v>
      </c>
      <c r="I46" s="44">
        <f t="shared" si="8"/>
        <v>0</v>
      </c>
      <c r="J46" s="44">
        <f t="shared" si="8"/>
        <v>2</v>
      </c>
      <c r="K46" s="44">
        <f t="shared" si="8"/>
        <v>0</v>
      </c>
      <c r="L46" s="44">
        <f t="shared" si="8"/>
        <v>0</v>
      </c>
      <c r="M46" s="44">
        <f t="shared" si="8"/>
        <v>0</v>
      </c>
      <c r="N46" s="44">
        <f t="shared" si="8"/>
        <v>0</v>
      </c>
      <c r="O46" s="44">
        <f t="shared" si="8"/>
        <v>0</v>
      </c>
      <c r="P46" s="44">
        <f t="shared" si="8"/>
        <v>0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83</v>
      </c>
      <c r="U46" s="45">
        <f>((T46+Q46+N46-R46)+(O46*2))/E46</f>
        <v>0.34583333333333333</v>
      </c>
      <c r="V46" s="46">
        <v>390</v>
      </c>
      <c r="W46" s="46" t="s">
        <v>81</v>
      </c>
      <c r="X46" s="46" t="s">
        <v>82</v>
      </c>
      <c r="Y46" s="73">
        <v>915</v>
      </c>
      <c r="Z46" s="47"/>
      <c r="AA46" s="43" t="s">
        <v>251</v>
      </c>
      <c r="AB46" s="75" t="s">
        <v>160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9"/>
    </row>
    <row r="52" spans="1:28" x14ac:dyDescent="0.3">
      <c r="AB52" s="79"/>
    </row>
    <row r="53" spans="1:28" x14ac:dyDescent="0.3">
      <c r="AB53" s="79"/>
    </row>
  </sheetData>
  <sheetProtection sheet="1" objects="1" scenarios="1"/>
  <printOptions gridLines="1"/>
  <pageMargins left="0.7" right="0.7" top="0.75" bottom="0.75" header="0.3" footer="0.3"/>
  <pageSetup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4956-C04B-4C72-A438-7973CE771A94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4" t="s">
        <v>425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118</v>
      </c>
      <c r="D4" s="7" t="s">
        <v>5</v>
      </c>
      <c r="E4" s="8"/>
      <c r="F4" s="5"/>
      <c r="G4" s="1"/>
      <c r="J4" s="15" t="s">
        <v>252</v>
      </c>
      <c r="K4" s="16" t="s">
        <v>45</v>
      </c>
      <c r="L4" s="17"/>
      <c r="M4" s="18"/>
      <c r="N4" s="19">
        <v>21</v>
      </c>
      <c r="O4" s="19">
        <v>15</v>
      </c>
      <c r="P4" s="19">
        <v>28</v>
      </c>
      <c r="Q4" s="19">
        <v>23</v>
      </c>
      <c r="R4" s="20"/>
      <c r="S4" s="21">
        <f>SUM(N4:R4)</f>
        <v>87</v>
      </c>
      <c r="T4" s="22">
        <v>392</v>
      </c>
    </row>
    <row r="5" spans="1:28" x14ac:dyDescent="0.3">
      <c r="B5" s="1"/>
      <c r="C5" s="6" t="s">
        <v>243</v>
      </c>
      <c r="D5" s="7" t="s">
        <v>6</v>
      </c>
      <c r="E5" s="1"/>
      <c r="F5" s="1"/>
      <c r="G5" s="1"/>
      <c r="J5" s="15" t="s">
        <v>253</v>
      </c>
      <c r="K5" s="16" t="s">
        <v>64</v>
      </c>
      <c r="L5" s="17"/>
      <c r="M5" s="18"/>
      <c r="N5" s="19">
        <v>24</v>
      </c>
      <c r="O5" s="19">
        <v>18</v>
      </c>
      <c r="P5" s="19">
        <v>24</v>
      </c>
      <c r="Q5" s="19">
        <v>14</v>
      </c>
      <c r="R5" s="20"/>
      <c r="S5" s="21">
        <f>SUM(N5:R5)</f>
        <v>80</v>
      </c>
      <c r="T5" s="22">
        <v>392</v>
      </c>
      <c r="U5" s="1"/>
      <c r="V5" s="1"/>
      <c r="W5" s="1"/>
    </row>
    <row r="6" spans="1:28" x14ac:dyDescent="0.3">
      <c r="C6" s="23">
        <v>720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8"/>
      <c r="D7" s="7" t="s">
        <v>8</v>
      </c>
      <c r="G7" s="1"/>
      <c r="S7" s="1"/>
      <c r="T7" s="25" t="s">
        <v>9</v>
      </c>
      <c r="U7" s="1"/>
      <c r="V7" s="26">
        <v>392</v>
      </c>
      <c r="W7" s="1"/>
    </row>
    <row r="8" spans="1:28" x14ac:dyDescent="0.3">
      <c r="B8" s="1"/>
      <c r="C8" s="68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90"/>
      <c r="F13" s="90"/>
      <c r="G13" s="90"/>
      <c r="H13" s="27"/>
      <c r="I13" s="27"/>
      <c r="J13" s="90"/>
      <c r="K13" s="90"/>
      <c r="L13" s="90"/>
      <c r="M13" s="90"/>
      <c r="N13" s="27">
        <f>SUM(L13:M13)</f>
        <v>0</v>
      </c>
      <c r="O13" s="90"/>
      <c r="P13" s="91"/>
      <c r="Q13" s="90"/>
      <c r="R13" s="90"/>
      <c r="S13" s="90"/>
      <c r="T13" s="27">
        <v>11</v>
      </c>
      <c r="U13" s="40" t="str">
        <f>IFERROR(((T13+Q13+N13-R13)+(O13*2))/E13,"")</f>
        <v/>
      </c>
      <c r="V13" s="22">
        <v>392</v>
      </c>
      <c r="W13" s="22" t="s">
        <v>81</v>
      </c>
      <c r="X13" s="22" t="s">
        <v>95</v>
      </c>
      <c r="Y13" s="72">
        <v>720</v>
      </c>
      <c r="Z13" s="41"/>
      <c r="AA13" s="1" t="s">
        <v>96</v>
      </c>
      <c r="AB13" s="28" t="s">
        <v>254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90"/>
      <c r="F14" s="90"/>
      <c r="G14" s="90"/>
      <c r="H14" s="27"/>
      <c r="I14" s="27"/>
      <c r="J14" s="90"/>
      <c r="K14" s="90"/>
      <c r="L14" s="90"/>
      <c r="M14" s="90"/>
      <c r="N14" s="27">
        <f t="shared" ref="N14:N19" si="0">SUM(L14:M14)</f>
        <v>0</v>
      </c>
      <c r="O14" s="91"/>
      <c r="P14" s="91"/>
      <c r="Q14" s="91"/>
      <c r="R14" s="91"/>
      <c r="S14" s="91"/>
      <c r="T14" s="39">
        <v>16</v>
      </c>
      <c r="U14" s="40" t="str">
        <f t="shared" ref="U14:U24" si="1">IFERROR(((T14+Q14+N14-R14)+(O14*2))/E14,"")</f>
        <v/>
      </c>
      <c r="V14" s="22">
        <v>392</v>
      </c>
      <c r="W14" s="22" t="s">
        <v>81</v>
      </c>
      <c r="X14" s="22" t="s">
        <v>95</v>
      </c>
      <c r="Y14" s="72">
        <v>720</v>
      </c>
      <c r="Z14" s="41"/>
      <c r="AA14" s="1" t="s">
        <v>96</v>
      </c>
      <c r="AB14" s="28" t="s">
        <v>254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90" t="s">
        <v>410</v>
      </c>
      <c r="F15" s="90"/>
      <c r="G15" s="90"/>
      <c r="H15" s="27"/>
      <c r="I15" s="27"/>
      <c r="J15" s="90"/>
      <c r="K15" s="90"/>
      <c r="L15" s="90"/>
      <c r="M15" s="90"/>
      <c r="N15" s="27"/>
      <c r="O15" s="91"/>
      <c r="P15" s="91"/>
      <c r="Q15" s="91"/>
      <c r="R15" s="91"/>
      <c r="S15" s="91"/>
      <c r="T15" s="39"/>
      <c r="U15" s="40" t="str">
        <f t="shared" si="1"/>
        <v/>
      </c>
      <c r="V15" s="22">
        <v>392</v>
      </c>
      <c r="W15" s="22" t="s">
        <v>81</v>
      </c>
      <c r="X15" s="22" t="s">
        <v>95</v>
      </c>
      <c r="Y15" s="72">
        <v>720</v>
      </c>
      <c r="Z15" s="41"/>
      <c r="AA15" s="1" t="s">
        <v>96</v>
      </c>
      <c r="AB15" s="28" t="s">
        <v>254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14</v>
      </c>
      <c r="E16" s="90"/>
      <c r="F16" s="90"/>
      <c r="G16" s="90"/>
      <c r="H16" s="27"/>
      <c r="I16" s="27"/>
      <c r="J16" s="90"/>
      <c r="K16" s="90"/>
      <c r="L16" s="90"/>
      <c r="M16" s="90"/>
      <c r="N16" s="27">
        <f t="shared" si="0"/>
        <v>0</v>
      </c>
      <c r="O16" s="91"/>
      <c r="P16" s="91"/>
      <c r="Q16" s="91"/>
      <c r="R16" s="91"/>
      <c r="S16" s="91"/>
      <c r="T16" s="39">
        <v>13</v>
      </c>
      <c r="U16" s="40" t="str">
        <f t="shared" si="1"/>
        <v/>
      </c>
      <c r="V16" s="22">
        <v>392</v>
      </c>
      <c r="W16" s="22" t="s">
        <v>81</v>
      </c>
      <c r="X16" s="22" t="s">
        <v>95</v>
      </c>
      <c r="Y16" s="72">
        <v>720</v>
      </c>
      <c r="Z16" s="41"/>
      <c r="AA16" s="1" t="s">
        <v>96</v>
      </c>
      <c r="AB16" s="28" t="s">
        <v>254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30</v>
      </c>
      <c r="E17" s="90" t="s">
        <v>410</v>
      </c>
      <c r="F17" s="90"/>
      <c r="G17" s="90"/>
      <c r="H17" s="27"/>
      <c r="I17" s="27"/>
      <c r="J17" s="90"/>
      <c r="K17" s="90"/>
      <c r="L17" s="90"/>
      <c r="M17" s="90"/>
      <c r="N17" s="27"/>
      <c r="O17" s="91"/>
      <c r="P17" s="91"/>
      <c r="Q17" s="91"/>
      <c r="R17" s="91"/>
      <c r="S17" s="91"/>
      <c r="T17" s="39"/>
      <c r="U17" s="40" t="str">
        <f t="shared" si="1"/>
        <v/>
      </c>
      <c r="V17" s="22">
        <v>392</v>
      </c>
      <c r="W17" s="22" t="s">
        <v>81</v>
      </c>
      <c r="X17" s="22" t="s">
        <v>95</v>
      </c>
      <c r="Y17" s="72">
        <v>720</v>
      </c>
      <c r="Z17" s="41"/>
      <c r="AA17" s="1" t="s">
        <v>96</v>
      </c>
      <c r="AB17" s="28" t="s">
        <v>254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44</v>
      </c>
      <c r="E18" s="90"/>
      <c r="F18" s="90"/>
      <c r="G18" s="90"/>
      <c r="H18" s="27"/>
      <c r="I18" s="27"/>
      <c r="J18" s="90"/>
      <c r="K18" s="90"/>
      <c r="L18" s="90"/>
      <c r="M18" s="90"/>
      <c r="N18" s="27">
        <f t="shared" si="0"/>
        <v>0</v>
      </c>
      <c r="O18" s="91"/>
      <c r="P18" s="91"/>
      <c r="Q18" s="91"/>
      <c r="R18" s="91"/>
      <c r="S18" s="91"/>
      <c r="T18" s="39">
        <v>4</v>
      </c>
      <c r="U18" s="40" t="str">
        <f t="shared" si="1"/>
        <v/>
      </c>
      <c r="V18" s="22">
        <v>392</v>
      </c>
      <c r="W18" s="22" t="s">
        <v>81</v>
      </c>
      <c r="X18" s="22" t="s">
        <v>95</v>
      </c>
      <c r="Y18" s="72">
        <v>720</v>
      </c>
      <c r="Z18" s="41"/>
      <c r="AA18" s="1" t="s">
        <v>96</v>
      </c>
      <c r="AB18" s="28" t="s">
        <v>254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50</v>
      </c>
      <c r="E19" s="90"/>
      <c r="F19" s="90"/>
      <c r="G19" s="90"/>
      <c r="H19" s="27"/>
      <c r="I19" s="27"/>
      <c r="J19" s="90"/>
      <c r="K19" s="90"/>
      <c r="L19" s="90"/>
      <c r="M19" s="90"/>
      <c r="N19" s="27">
        <f t="shared" si="0"/>
        <v>0</v>
      </c>
      <c r="O19" s="91"/>
      <c r="P19" s="91"/>
      <c r="Q19" s="91"/>
      <c r="R19" s="91"/>
      <c r="S19" s="91"/>
      <c r="T19" s="39">
        <v>2</v>
      </c>
      <c r="U19" s="40" t="str">
        <f t="shared" si="1"/>
        <v/>
      </c>
      <c r="V19" s="22">
        <v>392</v>
      </c>
      <c r="W19" s="22" t="s">
        <v>81</v>
      </c>
      <c r="X19" s="22" t="s">
        <v>95</v>
      </c>
      <c r="Y19" s="72">
        <v>720</v>
      </c>
      <c r="Z19" s="41"/>
      <c r="AA19" s="1" t="s">
        <v>96</v>
      </c>
      <c r="AB19" s="28" t="s">
        <v>254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20</v>
      </c>
      <c r="E20" s="90" t="s">
        <v>410</v>
      </c>
      <c r="F20" s="90"/>
      <c r="G20" s="90"/>
      <c r="H20" s="27"/>
      <c r="I20" s="27"/>
      <c r="J20" s="90"/>
      <c r="K20" s="90"/>
      <c r="L20" s="90"/>
      <c r="M20" s="90"/>
      <c r="N20" s="27"/>
      <c r="O20" s="91"/>
      <c r="P20" s="91"/>
      <c r="Q20" s="91"/>
      <c r="R20" s="91"/>
      <c r="S20" s="91"/>
      <c r="T20" s="39"/>
      <c r="U20" s="40" t="str">
        <f t="shared" si="1"/>
        <v/>
      </c>
      <c r="V20" s="22">
        <v>392</v>
      </c>
      <c r="W20" s="22" t="s">
        <v>81</v>
      </c>
      <c r="X20" s="22" t="s">
        <v>95</v>
      </c>
      <c r="Y20" s="72">
        <v>720</v>
      </c>
      <c r="Z20" s="41"/>
      <c r="AA20" s="1" t="s">
        <v>96</v>
      </c>
      <c r="AB20" s="28" t="s">
        <v>254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24</v>
      </c>
      <c r="E21" s="90"/>
      <c r="F21" s="90"/>
      <c r="G21" s="90"/>
      <c r="H21" s="27"/>
      <c r="I21" s="27"/>
      <c r="J21" s="90"/>
      <c r="K21" s="90"/>
      <c r="L21" s="90"/>
      <c r="M21" s="90"/>
      <c r="N21" s="27">
        <f>SUM(L21:M21)</f>
        <v>0</v>
      </c>
      <c r="O21" s="91"/>
      <c r="P21" s="91"/>
      <c r="Q21" s="91"/>
      <c r="R21" s="91"/>
      <c r="S21" s="91"/>
      <c r="T21" s="39">
        <v>6</v>
      </c>
      <c r="U21" s="40" t="str">
        <f t="shared" si="1"/>
        <v/>
      </c>
      <c r="V21" s="22">
        <v>392</v>
      </c>
      <c r="W21" s="22" t="s">
        <v>81</v>
      </c>
      <c r="X21" s="22" t="s">
        <v>95</v>
      </c>
      <c r="Y21" s="72">
        <v>720</v>
      </c>
      <c r="Z21" s="41"/>
      <c r="AA21" s="1" t="s">
        <v>96</v>
      </c>
      <c r="AB21" s="28" t="s">
        <v>254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40</v>
      </c>
      <c r="E22" s="90"/>
      <c r="F22" s="90"/>
      <c r="G22" s="90"/>
      <c r="H22" s="27"/>
      <c r="I22" s="27"/>
      <c r="J22" s="90"/>
      <c r="K22" s="90"/>
      <c r="L22" s="90"/>
      <c r="M22" s="27">
        <v>16</v>
      </c>
      <c r="N22" s="27">
        <f>SUM(L22:M22)</f>
        <v>16</v>
      </c>
      <c r="O22" s="91"/>
      <c r="P22" s="91"/>
      <c r="Q22" s="91"/>
      <c r="R22" s="91"/>
      <c r="S22" s="91"/>
      <c r="T22" s="39">
        <v>24</v>
      </c>
      <c r="U22" s="40" t="str">
        <f t="shared" si="1"/>
        <v/>
      </c>
      <c r="V22" s="22">
        <v>392</v>
      </c>
      <c r="W22" s="22" t="s">
        <v>81</v>
      </c>
      <c r="X22" s="22" t="s">
        <v>95</v>
      </c>
      <c r="Y22" s="72">
        <v>720</v>
      </c>
      <c r="Z22" s="41"/>
      <c r="AA22" s="1" t="s">
        <v>96</v>
      </c>
      <c r="AB22" s="28" t="s">
        <v>254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22</v>
      </c>
      <c r="E23" s="90"/>
      <c r="F23" s="90"/>
      <c r="G23" s="90"/>
      <c r="H23" s="27"/>
      <c r="I23" s="27"/>
      <c r="J23" s="90"/>
      <c r="K23" s="90"/>
      <c r="L23" s="90"/>
      <c r="M23" s="90"/>
      <c r="N23" s="27">
        <f>SUM(L23:M23)</f>
        <v>0</v>
      </c>
      <c r="O23" s="91"/>
      <c r="P23" s="91"/>
      <c r="Q23" s="91"/>
      <c r="R23" s="91"/>
      <c r="S23" s="91"/>
      <c r="T23" s="39">
        <v>6</v>
      </c>
      <c r="U23" s="40" t="str">
        <f t="shared" si="1"/>
        <v/>
      </c>
      <c r="V23" s="22">
        <v>392</v>
      </c>
      <c r="W23" s="22" t="s">
        <v>81</v>
      </c>
      <c r="X23" s="22" t="s">
        <v>95</v>
      </c>
      <c r="Y23" s="72">
        <v>720</v>
      </c>
      <c r="Z23" s="41"/>
      <c r="AA23" s="1" t="s">
        <v>96</v>
      </c>
      <c r="AB23" s="28" t="s">
        <v>254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42</v>
      </c>
      <c r="E24" s="90"/>
      <c r="F24" s="90"/>
      <c r="G24" s="90"/>
      <c r="H24" s="27"/>
      <c r="I24" s="27"/>
      <c r="J24" s="90"/>
      <c r="K24" s="90"/>
      <c r="L24" s="90"/>
      <c r="M24" s="90"/>
      <c r="N24" s="27">
        <f>SUM(L24:M24)</f>
        <v>0</v>
      </c>
      <c r="O24" s="91"/>
      <c r="P24" s="91"/>
      <c r="Q24" s="91"/>
      <c r="R24" s="91"/>
      <c r="S24" s="91"/>
      <c r="T24" s="39">
        <v>5</v>
      </c>
      <c r="U24" s="40" t="str">
        <f t="shared" si="1"/>
        <v/>
      </c>
      <c r="V24" s="22">
        <v>392</v>
      </c>
      <c r="W24" s="22" t="s">
        <v>81</v>
      </c>
      <c r="X24" s="22" t="s">
        <v>95</v>
      </c>
      <c r="Y24" s="72">
        <v>720</v>
      </c>
      <c r="Z24" s="41"/>
      <c r="AA24" s="1" t="s">
        <v>96</v>
      </c>
      <c r="AB24" s="28" t="s">
        <v>254</v>
      </c>
    </row>
    <row r="25" spans="1:28" x14ac:dyDescent="0.3">
      <c r="A25" s="1" t="s">
        <v>63</v>
      </c>
      <c r="B25" s="1" t="s">
        <v>46</v>
      </c>
      <c r="C25" s="55" t="s">
        <v>39</v>
      </c>
      <c r="D25" s="1"/>
      <c r="E25" s="55">
        <v>240</v>
      </c>
      <c r="F25" s="55">
        <v>36</v>
      </c>
      <c r="G25" s="55">
        <v>80</v>
      </c>
      <c r="H25" s="55"/>
      <c r="I25" s="55"/>
      <c r="J25" s="55">
        <v>15</v>
      </c>
      <c r="K25" s="55">
        <v>23</v>
      </c>
      <c r="L25" s="55"/>
      <c r="M25" s="55"/>
      <c r="N25" s="55"/>
      <c r="O25" s="55"/>
      <c r="P25" s="55">
        <v>21</v>
      </c>
      <c r="Q25" s="42"/>
      <c r="R25" s="42"/>
      <c r="S25" s="42"/>
      <c r="T25" s="42"/>
      <c r="U25" s="40" t="str">
        <f t="shared" ref="U25" si="2">_xlfn.IFNA("",((T25+Q25+N25-R25)+(O25*2))/E25)</f>
        <v/>
      </c>
      <c r="V25" s="22">
        <v>392</v>
      </c>
      <c r="W25" s="22" t="s">
        <v>81</v>
      </c>
      <c r="X25" s="22" t="s">
        <v>95</v>
      </c>
      <c r="Y25" s="72">
        <v>720</v>
      </c>
      <c r="Z25" s="41"/>
      <c r="AA25" s="1" t="s">
        <v>96</v>
      </c>
      <c r="AB25" s="28" t="s">
        <v>254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36</v>
      </c>
      <c r="G26" s="44">
        <f t="shared" si="3"/>
        <v>80</v>
      </c>
      <c r="H26" s="44">
        <f t="shared" si="3"/>
        <v>0</v>
      </c>
      <c r="I26" s="44">
        <f t="shared" si="3"/>
        <v>0</v>
      </c>
      <c r="J26" s="44">
        <f t="shared" si="3"/>
        <v>15</v>
      </c>
      <c r="K26" s="44">
        <f t="shared" si="3"/>
        <v>23</v>
      </c>
      <c r="L26" s="44">
        <f t="shared" si="3"/>
        <v>0</v>
      </c>
      <c r="M26" s="44">
        <f t="shared" si="3"/>
        <v>16</v>
      </c>
      <c r="N26" s="44">
        <f t="shared" si="3"/>
        <v>16</v>
      </c>
      <c r="O26" s="44">
        <f t="shared" si="3"/>
        <v>0</v>
      </c>
      <c r="P26" s="44">
        <f t="shared" si="3"/>
        <v>21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87</v>
      </c>
      <c r="U26" s="45">
        <f>((T26+Q26+N26-R26)+(O26*2))/E26</f>
        <v>0.42916666666666664</v>
      </c>
      <c r="V26" s="46">
        <v>392</v>
      </c>
      <c r="W26" s="46" t="s">
        <v>81</v>
      </c>
      <c r="X26" s="46" t="s">
        <v>95</v>
      </c>
      <c r="Y26" s="73">
        <v>720</v>
      </c>
      <c r="Z26" s="47"/>
      <c r="AA26" s="43" t="s">
        <v>96</v>
      </c>
      <c r="AB26" s="75" t="s">
        <v>254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0.45</v>
      </c>
      <c r="H27" s="27"/>
      <c r="I27" s="1"/>
      <c r="J27" s="48" t="s">
        <v>42</v>
      </c>
      <c r="K27" s="50">
        <f>J26/K26</f>
        <v>0.65217391304347827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334</v>
      </c>
      <c r="D35" s="38">
        <v>20</v>
      </c>
      <c r="E35" s="90" t="s">
        <v>410</v>
      </c>
      <c r="F35" s="90"/>
      <c r="G35" s="90"/>
      <c r="H35" s="27"/>
      <c r="I35" s="27"/>
      <c r="J35" s="90"/>
      <c r="K35" s="90"/>
      <c r="L35" s="90"/>
      <c r="M35" s="90"/>
      <c r="N35" s="27"/>
      <c r="O35" s="90"/>
      <c r="P35" s="91"/>
      <c r="Q35" s="90"/>
      <c r="R35" s="90"/>
      <c r="S35" s="90"/>
      <c r="T35" s="27"/>
      <c r="U35" s="40" t="str">
        <f>IFERROR(((T35+Q35+N35-R35)+(O35*2))/E35,"")</f>
        <v/>
      </c>
      <c r="V35" s="22">
        <v>392</v>
      </c>
      <c r="W35" s="22" t="s">
        <v>94</v>
      </c>
      <c r="X35" s="22" t="s">
        <v>82</v>
      </c>
      <c r="Y35" s="72">
        <v>720</v>
      </c>
      <c r="Z35" s="41"/>
      <c r="AA35" s="1" t="s">
        <v>232</v>
      </c>
      <c r="AB35" s="28" t="s">
        <v>255</v>
      </c>
    </row>
    <row r="36" spans="1:28" x14ac:dyDescent="0.3">
      <c r="A36" s="1" t="s">
        <v>46</v>
      </c>
      <c r="B36" s="1" t="s">
        <v>63</v>
      </c>
      <c r="C36" s="27" t="s">
        <v>343</v>
      </c>
      <c r="D36" s="38">
        <v>7</v>
      </c>
      <c r="E36" s="90" t="s">
        <v>410</v>
      </c>
      <c r="F36" s="90"/>
      <c r="G36" s="90"/>
      <c r="H36" s="27"/>
      <c r="I36" s="27"/>
      <c r="J36" s="90"/>
      <c r="K36" s="90"/>
      <c r="L36" s="90"/>
      <c r="M36" s="90"/>
      <c r="N36" s="27"/>
      <c r="O36" s="90"/>
      <c r="P36" s="91"/>
      <c r="Q36" s="90"/>
      <c r="R36" s="90"/>
      <c r="S36" s="90"/>
      <c r="T36" s="27"/>
      <c r="U36" s="40" t="str">
        <f>IFERROR(((T36+Q36+N36-R36)+(O36*2))/E36,"")</f>
        <v/>
      </c>
      <c r="V36" s="22">
        <v>392</v>
      </c>
      <c r="W36" s="22" t="s">
        <v>94</v>
      </c>
      <c r="X36" s="22" t="s">
        <v>82</v>
      </c>
      <c r="Y36" s="72">
        <v>720</v>
      </c>
      <c r="Z36" s="41"/>
      <c r="AA36" s="1" t="s">
        <v>232</v>
      </c>
      <c r="AB36" s="28" t="s">
        <v>255</v>
      </c>
    </row>
    <row r="37" spans="1:28" x14ac:dyDescent="0.3">
      <c r="A37" s="1" t="s">
        <v>46</v>
      </c>
      <c r="B37" s="1" t="s">
        <v>63</v>
      </c>
      <c r="C37" s="27" t="s">
        <v>423</v>
      </c>
      <c r="D37" s="38">
        <v>6</v>
      </c>
      <c r="E37" s="90" t="s">
        <v>429</v>
      </c>
      <c r="F37" s="90"/>
      <c r="G37" s="90"/>
      <c r="H37" s="27"/>
      <c r="I37" s="27"/>
      <c r="J37" s="90"/>
      <c r="K37" s="90"/>
      <c r="L37" s="90"/>
      <c r="M37" s="90"/>
      <c r="N37" s="27"/>
      <c r="O37" s="91"/>
      <c r="P37" s="91"/>
      <c r="Q37" s="91"/>
      <c r="R37" s="91"/>
      <c r="S37" s="91"/>
      <c r="T37" s="27"/>
      <c r="U37" s="40" t="str">
        <f t="shared" ref="U37:U46" si="4">IFERROR(((T37+Q37+N37-R37)+(O37*2))/E37,"")</f>
        <v/>
      </c>
      <c r="V37" s="22">
        <v>392</v>
      </c>
      <c r="W37" s="22" t="s">
        <v>94</v>
      </c>
      <c r="X37" s="22" t="s">
        <v>82</v>
      </c>
      <c r="Y37" s="72">
        <v>720</v>
      </c>
      <c r="Z37" s="41"/>
      <c r="AA37" s="1" t="s">
        <v>232</v>
      </c>
      <c r="AB37" s="28" t="s">
        <v>255</v>
      </c>
    </row>
    <row r="38" spans="1:28" x14ac:dyDescent="0.3">
      <c r="A38" s="1" t="s">
        <v>46</v>
      </c>
      <c r="B38" s="1" t="s">
        <v>63</v>
      </c>
      <c r="C38" s="27" t="s">
        <v>422</v>
      </c>
      <c r="D38" s="38">
        <v>22</v>
      </c>
      <c r="E38" s="90"/>
      <c r="F38" s="90"/>
      <c r="G38" s="90"/>
      <c r="H38" s="27"/>
      <c r="I38" s="27"/>
      <c r="J38" s="90"/>
      <c r="K38" s="90"/>
      <c r="L38" s="90"/>
      <c r="M38" s="90"/>
      <c r="N38" s="27">
        <f t="shared" ref="N38:N40" si="5">SUM(L38:M38)</f>
        <v>0</v>
      </c>
      <c r="O38" s="91"/>
      <c r="P38" s="91"/>
      <c r="Q38" s="91"/>
      <c r="R38" s="91"/>
      <c r="S38" s="91"/>
      <c r="T38" s="27">
        <v>12</v>
      </c>
      <c r="U38" s="40" t="str">
        <f t="shared" si="4"/>
        <v/>
      </c>
      <c r="V38" s="22">
        <v>392</v>
      </c>
      <c r="W38" s="22" t="s">
        <v>94</v>
      </c>
      <c r="X38" s="22" t="s">
        <v>82</v>
      </c>
      <c r="Y38" s="72">
        <v>720</v>
      </c>
      <c r="Z38" s="41" t="s">
        <v>426</v>
      </c>
      <c r="AA38" s="1" t="s">
        <v>232</v>
      </c>
      <c r="AB38" s="28" t="s">
        <v>255</v>
      </c>
    </row>
    <row r="39" spans="1:28" x14ac:dyDescent="0.3">
      <c r="A39" s="1" t="s">
        <v>46</v>
      </c>
      <c r="B39" s="1" t="s">
        <v>63</v>
      </c>
      <c r="C39" s="27" t="s">
        <v>344</v>
      </c>
      <c r="D39" s="38">
        <v>50</v>
      </c>
      <c r="E39" s="90"/>
      <c r="F39" s="90"/>
      <c r="G39" s="90"/>
      <c r="H39" s="27"/>
      <c r="I39" s="27"/>
      <c r="J39" s="90"/>
      <c r="K39" s="90"/>
      <c r="L39" s="90"/>
      <c r="M39" s="27">
        <v>13</v>
      </c>
      <c r="N39" s="27">
        <f t="shared" si="5"/>
        <v>13</v>
      </c>
      <c r="O39" s="91"/>
      <c r="P39" s="91"/>
      <c r="Q39" s="91"/>
      <c r="R39" s="91"/>
      <c r="S39" s="91"/>
      <c r="T39" s="27">
        <v>6</v>
      </c>
      <c r="U39" s="40" t="str">
        <f t="shared" si="4"/>
        <v/>
      </c>
      <c r="V39" s="22">
        <v>392</v>
      </c>
      <c r="W39" s="22" t="s">
        <v>94</v>
      </c>
      <c r="X39" s="22" t="s">
        <v>82</v>
      </c>
      <c r="Y39" s="72">
        <v>720</v>
      </c>
      <c r="Z39" s="41"/>
      <c r="AA39" s="1" t="s">
        <v>232</v>
      </c>
      <c r="AB39" s="28" t="s">
        <v>255</v>
      </c>
    </row>
    <row r="40" spans="1:28" x14ac:dyDescent="0.3">
      <c r="A40" s="1" t="s">
        <v>46</v>
      </c>
      <c r="B40" s="1" t="s">
        <v>63</v>
      </c>
      <c r="C40" s="27" t="s">
        <v>345</v>
      </c>
      <c r="D40" s="38">
        <v>1</v>
      </c>
      <c r="E40" s="90"/>
      <c r="F40" s="90"/>
      <c r="G40" s="90"/>
      <c r="H40" s="27"/>
      <c r="I40" s="27"/>
      <c r="J40" s="90"/>
      <c r="K40" s="90"/>
      <c r="L40" s="90"/>
      <c r="M40" s="90"/>
      <c r="N40" s="27">
        <f t="shared" si="5"/>
        <v>0</v>
      </c>
      <c r="O40" s="91"/>
      <c r="P40" s="91"/>
      <c r="Q40" s="91"/>
      <c r="R40" s="91"/>
      <c r="S40" s="91"/>
      <c r="T40" s="27">
        <v>8</v>
      </c>
      <c r="U40" s="40" t="str">
        <f t="shared" si="4"/>
        <v/>
      </c>
      <c r="V40" s="22">
        <v>392</v>
      </c>
      <c r="W40" s="22" t="s">
        <v>94</v>
      </c>
      <c r="X40" s="22" t="s">
        <v>82</v>
      </c>
      <c r="Y40" s="72">
        <v>720</v>
      </c>
      <c r="Z40" s="41"/>
      <c r="AA40" s="1" t="s">
        <v>232</v>
      </c>
      <c r="AB40" s="28" t="s">
        <v>255</v>
      </c>
    </row>
    <row r="41" spans="1:28" x14ac:dyDescent="0.3">
      <c r="A41" s="1" t="s">
        <v>46</v>
      </c>
      <c r="B41" s="1" t="s">
        <v>63</v>
      </c>
      <c r="C41" s="27" t="s">
        <v>428</v>
      </c>
      <c r="D41" s="92"/>
      <c r="E41" s="90" t="s">
        <v>494</v>
      </c>
      <c r="F41" s="90"/>
      <c r="G41" s="90"/>
      <c r="H41" s="27"/>
      <c r="I41" s="27"/>
      <c r="J41" s="90"/>
      <c r="K41" s="90"/>
      <c r="L41" s="90"/>
      <c r="M41" s="90"/>
      <c r="N41" s="27"/>
      <c r="O41" s="91"/>
      <c r="P41" s="91"/>
      <c r="Q41" s="91"/>
      <c r="R41" s="91"/>
      <c r="S41" s="91"/>
      <c r="T41" s="27"/>
      <c r="U41" s="40" t="str">
        <f t="shared" si="4"/>
        <v/>
      </c>
      <c r="V41" s="22">
        <v>392</v>
      </c>
      <c r="W41" s="22" t="s">
        <v>94</v>
      </c>
      <c r="X41" s="22" t="s">
        <v>82</v>
      </c>
      <c r="Y41" s="72">
        <v>720</v>
      </c>
      <c r="Z41" s="41"/>
      <c r="AA41" s="1" t="s">
        <v>232</v>
      </c>
      <c r="AB41" s="28" t="s">
        <v>255</v>
      </c>
    </row>
    <row r="42" spans="1:28" x14ac:dyDescent="0.3">
      <c r="A42" s="1" t="s">
        <v>46</v>
      </c>
      <c r="B42" s="1" t="s">
        <v>63</v>
      </c>
      <c r="C42" s="27" t="s">
        <v>346</v>
      </c>
      <c r="D42" s="38">
        <v>34</v>
      </c>
      <c r="E42" s="90"/>
      <c r="F42" s="90"/>
      <c r="G42" s="90"/>
      <c r="H42" s="27"/>
      <c r="I42" s="27"/>
      <c r="J42" s="90"/>
      <c r="K42" s="90"/>
      <c r="L42" s="90"/>
      <c r="M42" s="90"/>
      <c r="N42" s="27">
        <f t="shared" ref="N42:N43" si="6">SUM(L42:M42)</f>
        <v>0</v>
      </c>
      <c r="O42" s="91"/>
      <c r="P42" s="91"/>
      <c r="Q42" s="91"/>
      <c r="R42" s="91"/>
      <c r="S42" s="91"/>
      <c r="T42" s="27">
        <v>4</v>
      </c>
      <c r="U42" s="40" t="str">
        <f t="shared" si="4"/>
        <v/>
      </c>
      <c r="V42" s="22">
        <v>392</v>
      </c>
      <c r="W42" s="22" t="s">
        <v>94</v>
      </c>
      <c r="X42" s="22" t="s">
        <v>82</v>
      </c>
      <c r="Y42" s="72">
        <v>720</v>
      </c>
      <c r="Z42" s="41" t="s">
        <v>427</v>
      </c>
      <c r="AA42" s="1" t="s">
        <v>232</v>
      </c>
      <c r="AB42" s="28" t="s">
        <v>255</v>
      </c>
    </row>
    <row r="43" spans="1:28" x14ac:dyDescent="0.3">
      <c r="A43" s="1" t="s">
        <v>46</v>
      </c>
      <c r="B43" s="1" t="s">
        <v>63</v>
      </c>
      <c r="C43" s="27" t="s">
        <v>347</v>
      </c>
      <c r="D43" s="38">
        <v>12</v>
      </c>
      <c r="E43" s="90"/>
      <c r="F43" s="90"/>
      <c r="G43" s="90"/>
      <c r="H43" s="27"/>
      <c r="I43" s="27"/>
      <c r="J43" s="90"/>
      <c r="K43" s="90"/>
      <c r="L43" s="90"/>
      <c r="M43" s="90"/>
      <c r="N43" s="27">
        <f t="shared" si="6"/>
        <v>0</v>
      </c>
      <c r="O43" s="91"/>
      <c r="P43" s="91"/>
      <c r="Q43" s="91"/>
      <c r="R43" s="91"/>
      <c r="S43" s="91"/>
      <c r="T43" s="27">
        <v>25</v>
      </c>
      <c r="U43" s="40" t="str">
        <f t="shared" si="4"/>
        <v/>
      </c>
      <c r="V43" s="22">
        <v>392</v>
      </c>
      <c r="W43" s="22" t="s">
        <v>94</v>
      </c>
      <c r="X43" s="22" t="s">
        <v>82</v>
      </c>
      <c r="Y43" s="72">
        <v>720</v>
      </c>
      <c r="Z43" s="41"/>
      <c r="AA43" s="1" t="s">
        <v>232</v>
      </c>
      <c r="AB43" s="28" t="s">
        <v>255</v>
      </c>
    </row>
    <row r="44" spans="1:28" x14ac:dyDescent="0.3">
      <c r="A44" s="1" t="s">
        <v>46</v>
      </c>
      <c r="B44" s="1" t="s">
        <v>63</v>
      </c>
      <c r="C44" s="27" t="s">
        <v>349</v>
      </c>
      <c r="D44" s="38">
        <v>11</v>
      </c>
      <c r="E44" s="90" t="s">
        <v>410</v>
      </c>
      <c r="F44" s="90"/>
      <c r="G44" s="90"/>
      <c r="H44" s="27"/>
      <c r="I44" s="27"/>
      <c r="J44" s="90"/>
      <c r="K44" s="90"/>
      <c r="L44" s="90"/>
      <c r="M44" s="90"/>
      <c r="N44" s="27"/>
      <c r="O44" s="91"/>
      <c r="P44" s="91"/>
      <c r="Q44" s="91"/>
      <c r="R44" s="91"/>
      <c r="S44" s="91"/>
      <c r="T44" s="27"/>
      <c r="U44" s="40" t="str">
        <f t="shared" si="4"/>
        <v/>
      </c>
      <c r="V44" s="22">
        <v>392</v>
      </c>
      <c r="W44" s="22" t="s">
        <v>94</v>
      </c>
      <c r="X44" s="22" t="s">
        <v>82</v>
      </c>
      <c r="Y44" s="72">
        <v>720</v>
      </c>
      <c r="Z44" s="41"/>
      <c r="AA44" s="1" t="s">
        <v>232</v>
      </c>
      <c r="AB44" s="28" t="s">
        <v>255</v>
      </c>
    </row>
    <row r="45" spans="1:28" x14ac:dyDescent="0.3">
      <c r="A45" s="1" t="s">
        <v>46</v>
      </c>
      <c r="B45" s="1" t="s">
        <v>63</v>
      </c>
      <c r="C45" s="27" t="s">
        <v>350</v>
      </c>
      <c r="D45" s="38">
        <v>44</v>
      </c>
      <c r="E45" s="90"/>
      <c r="F45" s="90"/>
      <c r="G45" s="90"/>
      <c r="H45" s="27"/>
      <c r="I45" s="27"/>
      <c r="J45" s="90"/>
      <c r="K45" s="90"/>
      <c r="L45" s="90"/>
      <c r="M45" s="90"/>
      <c r="N45" s="27">
        <f>SUM(L45:M45)</f>
        <v>0</v>
      </c>
      <c r="O45" s="91"/>
      <c r="P45" s="91"/>
      <c r="Q45" s="91"/>
      <c r="R45" s="91"/>
      <c r="S45" s="91"/>
      <c r="T45" s="27">
        <v>15</v>
      </c>
      <c r="U45" s="40" t="str">
        <f t="shared" si="4"/>
        <v/>
      </c>
      <c r="V45" s="22">
        <v>392</v>
      </c>
      <c r="W45" s="22" t="s">
        <v>94</v>
      </c>
      <c r="X45" s="22" t="s">
        <v>82</v>
      </c>
      <c r="Y45" s="72">
        <v>720</v>
      </c>
      <c r="Z45" s="41"/>
      <c r="AA45" s="1" t="s">
        <v>232</v>
      </c>
      <c r="AB45" s="28" t="s">
        <v>255</v>
      </c>
    </row>
    <row r="46" spans="1:28" x14ac:dyDescent="0.3">
      <c r="A46" s="1" t="s">
        <v>46</v>
      </c>
      <c r="B46" s="1" t="s">
        <v>63</v>
      </c>
      <c r="C46" s="27" t="s">
        <v>351</v>
      </c>
      <c r="D46" s="38">
        <v>10</v>
      </c>
      <c r="E46" s="90"/>
      <c r="F46" s="90"/>
      <c r="G46" s="90"/>
      <c r="H46" s="27"/>
      <c r="I46" s="27"/>
      <c r="J46" s="90"/>
      <c r="K46" s="90"/>
      <c r="L46" s="90"/>
      <c r="M46" s="90"/>
      <c r="N46" s="27">
        <f>SUM(L46:M46)</f>
        <v>0</v>
      </c>
      <c r="O46" s="91"/>
      <c r="P46" s="91"/>
      <c r="Q46" s="91"/>
      <c r="R46" s="91"/>
      <c r="S46" s="91"/>
      <c r="T46" s="27">
        <v>10</v>
      </c>
      <c r="U46" s="40" t="str">
        <f t="shared" si="4"/>
        <v/>
      </c>
      <c r="V46" s="22">
        <v>392</v>
      </c>
      <c r="W46" s="22" t="s">
        <v>94</v>
      </c>
      <c r="X46" s="22" t="s">
        <v>82</v>
      </c>
      <c r="Y46" s="72">
        <v>720</v>
      </c>
      <c r="Z46" s="41"/>
      <c r="AA46" s="1" t="s">
        <v>232</v>
      </c>
      <c r="AB46" s="28" t="s">
        <v>255</v>
      </c>
    </row>
    <row r="47" spans="1:28" x14ac:dyDescent="0.3">
      <c r="A47" s="1" t="s">
        <v>46</v>
      </c>
      <c r="B47" s="1" t="s">
        <v>63</v>
      </c>
      <c r="C47" s="55" t="s">
        <v>39</v>
      </c>
      <c r="D47" s="1"/>
      <c r="E47" s="55">
        <v>240</v>
      </c>
      <c r="F47" s="55">
        <v>27</v>
      </c>
      <c r="G47" s="55">
        <v>93</v>
      </c>
      <c r="H47" s="55"/>
      <c r="I47" s="55"/>
      <c r="J47" s="55">
        <v>26</v>
      </c>
      <c r="K47" s="55">
        <v>36</v>
      </c>
      <c r="L47" s="55"/>
      <c r="M47" s="55"/>
      <c r="N47" s="5"/>
      <c r="O47" s="55"/>
      <c r="P47" s="55">
        <v>22</v>
      </c>
      <c r="Q47" s="55"/>
      <c r="R47" s="42"/>
      <c r="S47" s="42"/>
      <c r="T47" s="27"/>
      <c r="U47" s="40" t="str">
        <f t="shared" ref="U47" si="7">_xlfn.IFNA("",((T47+Q47+N47-R47)+(O47*2))/E47)</f>
        <v/>
      </c>
      <c r="V47" s="22">
        <v>392</v>
      </c>
      <c r="W47" s="22" t="s">
        <v>94</v>
      </c>
      <c r="X47" s="22" t="s">
        <v>82</v>
      </c>
      <c r="Y47" s="72">
        <v>720</v>
      </c>
      <c r="Z47" s="41"/>
      <c r="AA47" s="1" t="s">
        <v>232</v>
      </c>
      <c r="AB47" s="28" t="s">
        <v>255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27</v>
      </c>
      <c r="G48" s="44">
        <f t="shared" si="8"/>
        <v>93</v>
      </c>
      <c r="H48" s="44">
        <f t="shared" si="8"/>
        <v>0</v>
      </c>
      <c r="I48" s="44">
        <f t="shared" si="8"/>
        <v>0</v>
      </c>
      <c r="J48" s="44">
        <f t="shared" si="8"/>
        <v>26</v>
      </c>
      <c r="K48" s="44">
        <f t="shared" si="8"/>
        <v>36</v>
      </c>
      <c r="L48" s="44">
        <f t="shared" si="8"/>
        <v>0</v>
      </c>
      <c r="M48" s="44">
        <f t="shared" si="8"/>
        <v>13</v>
      </c>
      <c r="N48" s="44">
        <f t="shared" si="8"/>
        <v>13</v>
      </c>
      <c r="O48" s="44">
        <f t="shared" si="8"/>
        <v>0</v>
      </c>
      <c r="P48" s="44">
        <f t="shared" si="8"/>
        <v>22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80</v>
      </c>
      <c r="U48" s="45">
        <f>((T48+Q48+N48-R48)+(O48*2))/E48</f>
        <v>0.38750000000000001</v>
      </c>
      <c r="V48" s="46">
        <v>392</v>
      </c>
      <c r="W48" s="46" t="s">
        <v>94</v>
      </c>
      <c r="X48" s="46" t="s">
        <v>82</v>
      </c>
      <c r="Y48" s="73">
        <v>720</v>
      </c>
      <c r="Z48" s="47"/>
      <c r="AA48" s="43" t="s">
        <v>232</v>
      </c>
      <c r="AB48" s="75" t="s">
        <v>255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0.29032258064516131</v>
      </c>
      <c r="H49" s="27"/>
      <c r="I49" s="1"/>
      <c r="J49" s="48" t="s">
        <v>42</v>
      </c>
      <c r="K49" s="50">
        <f>J48/K48</f>
        <v>0.72222222222222221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8378-2335-49BD-AA26-427D2F5F26A8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143</v>
      </c>
      <c r="K4" s="16" t="s">
        <v>45</v>
      </c>
      <c r="L4" s="17"/>
      <c r="M4" s="18"/>
      <c r="N4" s="19">
        <v>21</v>
      </c>
      <c r="O4" s="19">
        <v>26</v>
      </c>
      <c r="P4" s="19">
        <v>26</v>
      </c>
      <c r="Q4" s="19">
        <v>17</v>
      </c>
      <c r="R4" s="20"/>
      <c r="S4" s="21">
        <f>SUM(N4:R4)</f>
        <v>90</v>
      </c>
      <c r="T4" s="22">
        <v>396</v>
      </c>
    </row>
    <row r="5" spans="1:28" x14ac:dyDescent="0.3">
      <c r="B5" s="1"/>
      <c r="C5" s="6" t="s">
        <v>481</v>
      </c>
      <c r="D5" s="7" t="s">
        <v>6</v>
      </c>
      <c r="E5" s="1"/>
      <c r="F5" s="1"/>
      <c r="G5" s="1"/>
      <c r="J5" s="15" t="s">
        <v>144</v>
      </c>
      <c r="K5" s="16" t="s">
        <v>70</v>
      </c>
      <c r="L5" s="17"/>
      <c r="M5" s="18"/>
      <c r="N5" s="19">
        <v>18</v>
      </c>
      <c r="O5" s="19">
        <v>21</v>
      </c>
      <c r="P5" s="19">
        <v>28</v>
      </c>
      <c r="Q5" s="19">
        <v>29</v>
      </c>
      <c r="R5" s="20"/>
      <c r="S5" s="21">
        <f>SUM(N5:R5)</f>
        <v>96</v>
      </c>
      <c r="T5" s="22">
        <v>396</v>
      </c>
      <c r="U5" s="1"/>
      <c r="V5" s="1"/>
      <c r="W5" s="1"/>
    </row>
    <row r="6" spans="1:28" x14ac:dyDescent="0.3">
      <c r="C6" s="23">
        <v>940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396</v>
      </c>
      <c r="W7" s="1"/>
    </row>
    <row r="8" spans="1:28" x14ac:dyDescent="0.3">
      <c r="B8" s="1"/>
      <c r="C8" s="24" t="s">
        <v>126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9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9"/>
    </row>
    <row r="11" spans="1:28" x14ac:dyDescent="0.3">
      <c r="B11" s="1"/>
      <c r="C11" s="32" t="str">
        <f>+C2</f>
        <v>Nebraska Wranglers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9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34</v>
      </c>
      <c r="E13" s="27">
        <v>33</v>
      </c>
      <c r="F13" s="27">
        <v>1</v>
      </c>
      <c r="G13" s="27">
        <v>11</v>
      </c>
      <c r="H13" s="27"/>
      <c r="I13" s="27"/>
      <c r="J13" s="27">
        <v>0</v>
      </c>
      <c r="K13" s="27">
        <v>0</v>
      </c>
      <c r="L13" s="27">
        <v>1</v>
      </c>
      <c r="M13" s="27">
        <v>3</v>
      </c>
      <c r="N13" s="27">
        <f>SUM(L13:M13)</f>
        <v>4</v>
      </c>
      <c r="O13" s="27">
        <v>5</v>
      </c>
      <c r="P13" s="39">
        <v>4</v>
      </c>
      <c r="Q13" s="27">
        <v>1</v>
      </c>
      <c r="R13" s="27">
        <v>3</v>
      </c>
      <c r="S13" s="27">
        <v>0</v>
      </c>
      <c r="T13" s="27">
        <f>+(F13*2)+J13</f>
        <v>2</v>
      </c>
      <c r="U13" s="40">
        <f>IFERROR(((T13+Q13+N13-R13)+(O13*2))/E13,"")</f>
        <v>0.42424242424242425</v>
      </c>
      <c r="V13" s="22">
        <v>396</v>
      </c>
      <c r="W13" s="22" t="s">
        <v>94</v>
      </c>
      <c r="X13" s="22" t="s">
        <v>82</v>
      </c>
      <c r="Y13" s="72">
        <v>940</v>
      </c>
      <c r="Z13" s="41"/>
      <c r="AA13" s="1" t="s">
        <v>96</v>
      </c>
      <c r="AB13" s="28" t="s">
        <v>142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10</v>
      </c>
      <c r="E14" s="27">
        <v>42</v>
      </c>
      <c r="F14" s="27">
        <v>9</v>
      </c>
      <c r="G14" s="27">
        <v>13</v>
      </c>
      <c r="H14" s="27">
        <v>0</v>
      </c>
      <c r="I14" s="27">
        <v>1</v>
      </c>
      <c r="J14" s="27">
        <v>1</v>
      </c>
      <c r="K14" s="27">
        <v>2</v>
      </c>
      <c r="L14" s="27">
        <v>2</v>
      </c>
      <c r="M14" s="27">
        <v>3</v>
      </c>
      <c r="N14" s="27">
        <f t="shared" ref="N14:N19" si="0">SUM(L14:M14)</f>
        <v>5</v>
      </c>
      <c r="O14" s="39">
        <v>4</v>
      </c>
      <c r="P14" s="39">
        <v>1</v>
      </c>
      <c r="Q14" s="39">
        <v>5</v>
      </c>
      <c r="R14" s="39">
        <v>1</v>
      </c>
      <c r="S14" s="39">
        <v>0</v>
      </c>
      <c r="T14" s="27">
        <f t="shared" ref="T14:T24" si="1">+(F14*2)+J14</f>
        <v>19</v>
      </c>
      <c r="U14" s="40">
        <f t="shared" ref="U14:U24" si="2">IFERROR(((T14+Q14+N14-R14)+(O14*2))/E14,"")</f>
        <v>0.8571428571428571</v>
      </c>
      <c r="V14" s="22">
        <v>396</v>
      </c>
      <c r="W14" s="22" t="s">
        <v>94</v>
      </c>
      <c r="X14" s="22" t="s">
        <v>82</v>
      </c>
      <c r="Y14" s="72">
        <v>940</v>
      </c>
      <c r="Z14" s="41"/>
      <c r="AA14" s="1" t="s">
        <v>96</v>
      </c>
      <c r="AB14" s="28" t="s">
        <v>142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32</v>
      </c>
      <c r="E15" s="27">
        <v>13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>
        <v>1</v>
      </c>
      <c r="M15" s="27">
        <v>2</v>
      </c>
      <c r="N15" s="27">
        <f t="shared" si="0"/>
        <v>3</v>
      </c>
      <c r="O15" s="39">
        <v>1</v>
      </c>
      <c r="P15" s="39">
        <v>1</v>
      </c>
      <c r="Q15" s="39">
        <v>0</v>
      </c>
      <c r="R15" s="39">
        <v>1</v>
      </c>
      <c r="S15" s="39">
        <v>0</v>
      </c>
      <c r="T15" s="27">
        <f t="shared" si="1"/>
        <v>4</v>
      </c>
      <c r="U15" s="40">
        <f t="shared" si="2"/>
        <v>0.61538461538461542</v>
      </c>
      <c r="V15" s="22">
        <v>396</v>
      </c>
      <c r="W15" s="22" t="s">
        <v>94</v>
      </c>
      <c r="X15" s="22" t="s">
        <v>82</v>
      </c>
      <c r="Y15" s="72">
        <v>940</v>
      </c>
      <c r="Z15" s="41"/>
      <c r="AA15" s="1" t="s">
        <v>96</v>
      </c>
      <c r="AB15" s="28" t="s">
        <v>142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14</v>
      </c>
      <c r="E16" s="27">
        <v>14</v>
      </c>
      <c r="F16" s="27">
        <v>4</v>
      </c>
      <c r="G16" s="27">
        <v>11</v>
      </c>
      <c r="H16" s="27">
        <v>0</v>
      </c>
      <c r="I16" s="27">
        <v>1</v>
      </c>
      <c r="J16" s="27">
        <v>2</v>
      </c>
      <c r="K16" s="27">
        <v>4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3</v>
      </c>
      <c r="Q16" s="39">
        <v>2</v>
      </c>
      <c r="R16" s="39">
        <v>2</v>
      </c>
      <c r="S16" s="39">
        <v>0</v>
      </c>
      <c r="T16" s="27">
        <f t="shared" si="1"/>
        <v>10</v>
      </c>
      <c r="U16" s="40">
        <f t="shared" si="2"/>
        <v>0.7857142857142857</v>
      </c>
      <c r="V16" s="22">
        <v>396</v>
      </c>
      <c r="W16" s="22" t="s">
        <v>94</v>
      </c>
      <c r="X16" s="22" t="s">
        <v>82</v>
      </c>
      <c r="Y16" s="72">
        <v>940</v>
      </c>
      <c r="Z16" s="41"/>
      <c r="AA16" s="1" t="s">
        <v>96</v>
      </c>
      <c r="AB16" s="28" t="s">
        <v>142</v>
      </c>
    </row>
    <row r="17" spans="1:28" x14ac:dyDescent="0.3">
      <c r="A17" s="1" t="s">
        <v>69</v>
      </c>
      <c r="B17" s="1" t="s">
        <v>46</v>
      </c>
      <c r="C17" s="27" t="s">
        <v>51</v>
      </c>
      <c r="D17" s="38">
        <v>30</v>
      </c>
      <c r="E17" s="27">
        <v>10</v>
      </c>
      <c r="F17" s="27">
        <v>2</v>
      </c>
      <c r="G17" s="27">
        <v>5</v>
      </c>
      <c r="H17" s="27"/>
      <c r="I17" s="27"/>
      <c r="J17" s="27">
        <v>3</v>
      </c>
      <c r="K17" s="27">
        <v>5</v>
      </c>
      <c r="L17" s="27">
        <v>1</v>
      </c>
      <c r="M17" s="27">
        <v>1</v>
      </c>
      <c r="N17" s="27">
        <f t="shared" si="0"/>
        <v>2</v>
      </c>
      <c r="O17" s="39">
        <v>0</v>
      </c>
      <c r="P17" s="39">
        <v>0</v>
      </c>
      <c r="Q17" s="39">
        <v>2</v>
      </c>
      <c r="R17" s="39">
        <v>3</v>
      </c>
      <c r="S17" s="39">
        <v>0</v>
      </c>
      <c r="T17" s="27">
        <f t="shared" si="1"/>
        <v>7</v>
      </c>
      <c r="U17" s="40">
        <f t="shared" si="2"/>
        <v>0.8</v>
      </c>
      <c r="V17" s="22">
        <v>396</v>
      </c>
      <c r="W17" s="22" t="s">
        <v>94</v>
      </c>
      <c r="X17" s="22" t="s">
        <v>82</v>
      </c>
      <c r="Y17" s="72">
        <v>940</v>
      </c>
      <c r="Z17" s="41"/>
      <c r="AA17" s="1" t="s">
        <v>96</v>
      </c>
      <c r="AB17" s="28" t="s">
        <v>142</v>
      </c>
    </row>
    <row r="18" spans="1:28" x14ac:dyDescent="0.3">
      <c r="A18" s="1" t="s">
        <v>69</v>
      </c>
      <c r="B18" s="1" t="s">
        <v>46</v>
      </c>
      <c r="C18" s="27" t="s">
        <v>52</v>
      </c>
      <c r="D18" s="38">
        <v>44</v>
      </c>
      <c r="E18" s="27">
        <v>11</v>
      </c>
      <c r="F18" s="27">
        <v>0</v>
      </c>
      <c r="G18" s="27">
        <v>0</v>
      </c>
      <c r="H18" s="27"/>
      <c r="I18" s="27"/>
      <c r="J18" s="27">
        <v>2</v>
      </c>
      <c r="K18" s="27">
        <v>2</v>
      </c>
      <c r="L18" s="27">
        <v>0</v>
      </c>
      <c r="M18" s="27">
        <v>3</v>
      </c>
      <c r="N18" s="27">
        <f t="shared" si="0"/>
        <v>3</v>
      </c>
      <c r="O18" s="39">
        <v>0</v>
      </c>
      <c r="P18" s="39">
        <v>2</v>
      </c>
      <c r="Q18" s="39">
        <v>0</v>
      </c>
      <c r="R18" s="39">
        <v>0</v>
      </c>
      <c r="S18" s="39">
        <v>0</v>
      </c>
      <c r="T18" s="27">
        <f t="shared" si="1"/>
        <v>2</v>
      </c>
      <c r="U18" s="40">
        <f t="shared" si="2"/>
        <v>0.45454545454545453</v>
      </c>
      <c r="V18" s="22">
        <v>396</v>
      </c>
      <c r="W18" s="22" t="s">
        <v>94</v>
      </c>
      <c r="X18" s="22" t="s">
        <v>82</v>
      </c>
      <c r="Y18" s="72">
        <v>940</v>
      </c>
      <c r="Z18" s="41"/>
      <c r="AA18" s="1" t="s">
        <v>96</v>
      </c>
      <c r="AB18" s="28" t="s">
        <v>142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50</v>
      </c>
      <c r="E19" s="27">
        <v>20</v>
      </c>
      <c r="F19" s="27">
        <v>4</v>
      </c>
      <c r="G19" s="27">
        <v>6</v>
      </c>
      <c r="H19" s="27"/>
      <c r="I19" s="27"/>
      <c r="J19" s="27">
        <v>1</v>
      </c>
      <c r="K19" s="27">
        <v>1</v>
      </c>
      <c r="L19" s="27">
        <v>2</v>
      </c>
      <c r="M19" s="27">
        <v>4</v>
      </c>
      <c r="N19" s="27">
        <f t="shared" si="0"/>
        <v>6</v>
      </c>
      <c r="O19" s="39">
        <v>0</v>
      </c>
      <c r="P19" s="39">
        <v>5</v>
      </c>
      <c r="Q19" s="39">
        <v>1</v>
      </c>
      <c r="R19" s="39">
        <v>0</v>
      </c>
      <c r="S19" s="39">
        <v>2</v>
      </c>
      <c r="T19" s="27">
        <f t="shared" si="1"/>
        <v>9</v>
      </c>
      <c r="U19" s="40">
        <f t="shared" si="2"/>
        <v>0.8</v>
      </c>
      <c r="V19" s="22">
        <v>396</v>
      </c>
      <c r="W19" s="22" t="s">
        <v>94</v>
      </c>
      <c r="X19" s="22" t="s">
        <v>82</v>
      </c>
      <c r="Y19" s="72">
        <v>940</v>
      </c>
      <c r="Z19" s="41"/>
      <c r="AA19" s="1" t="s">
        <v>96</v>
      </c>
      <c r="AB19" s="28" t="s">
        <v>142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20</v>
      </c>
      <c r="E20" s="27" t="s">
        <v>420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 t="str">
        <f t="shared" si="2"/>
        <v/>
      </c>
      <c r="V20" s="22">
        <v>396</v>
      </c>
      <c r="W20" s="22" t="s">
        <v>94</v>
      </c>
      <c r="X20" s="22" t="s">
        <v>82</v>
      </c>
      <c r="Y20" s="72">
        <v>940</v>
      </c>
      <c r="Z20" s="41"/>
      <c r="AA20" s="1" t="s">
        <v>96</v>
      </c>
      <c r="AB20" s="28" t="s">
        <v>142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24</v>
      </c>
      <c r="E21" s="27">
        <v>13</v>
      </c>
      <c r="F21" s="27">
        <v>1</v>
      </c>
      <c r="G21" s="27">
        <v>4</v>
      </c>
      <c r="H21" s="27"/>
      <c r="I21" s="27"/>
      <c r="J21" s="27">
        <v>2</v>
      </c>
      <c r="K21" s="27">
        <v>6</v>
      </c>
      <c r="L21" s="27">
        <v>0</v>
      </c>
      <c r="M21" s="27">
        <v>2</v>
      </c>
      <c r="N21" s="27">
        <f>SUM(L21:M21)</f>
        <v>2</v>
      </c>
      <c r="O21" s="39">
        <v>1</v>
      </c>
      <c r="P21" s="39">
        <v>3</v>
      </c>
      <c r="Q21" s="39">
        <v>0</v>
      </c>
      <c r="R21" s="39">
        <v>0</v>
      </c>
      <c r="S21" s="39">
        <v>0</v>
      </c>
      <c r="T21" s="27">
        <f t="shared" si="1"/>
        <v>4</v>
      </c>
      <c r="U21" s="40">
        <f t="shared" si="2"/>
        <v>0.61538461538461542</v>
      </c>
      <c r="V21" s="22">
        <v>396</v>
      </c>
      <c r="W21" s="22" t="s">
        <v>94</v>
      </c>
      <c r="X21" s="22" t="s">
        <v>82</v>
      </c>
      <c r="Y21" s="72">
        <v>940</v>
      </c>
      <c r="Z21" s="41"/>
      <c r="AA21" s="1" t="s">
        <v>96</v>
      </c>
      <c r="AB21" s="28" t="s">
        <v>142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40</v>
      </c>
      <c r="E22" s="27">
        <v>38</v>
      </c>
      <c r="F22" s="27">
        <v>10</v>
      </c>
      <c r="G22" s="27">
        <v>12</v>
      </c>
      <c r="H22" s="27"/>
      <c r="I22" s="27"/>
      <c r="J22" s="27">
        <v>8</v>
      </c>
      <c r="K22" s="27">
        <v>8</v>
      </c>
      <c r="L22" s="27">
        <v>6</v>
      </c>
      <c r="M22" s="27">
        <v>7</v>
      </c>
      <c r="N22" s="27">
        <f>SUM(L22:M22)</f>
        <v>13</v>
      </c>
      <c r="O22" s="39">
        <v>1</v>
      </c>
      <c r="P22" s="39">
        <v>3</v>
      </c>
      <c r="Q22" s="39">
        <v>0</v>
      </c>
      <c r="R22" s="39">
        <v>4</v>
      </c>
      <c r="S22" s="39">
        <v>0</v>
      </c>
      <c r="T22" s="27">
        <f t="shared" si="1"/>
        <v>28</v>
      </c>
      <c r="U22" s="40">
        <f t="shared" si="2"/>
        <v>1.0263157894736843</v>
      </c>
      <c r="V22" s="22">
        <v>396</v>
      </c>
      <c r="W22" s="22" t="s">
        <v>94</v>
      </c>
      <c r="X22" s="22" t="s">
        <v>82</v>
      </c>
      <c r="Y22" s="72">
        <v>940</v>
      </c>
      <c r="Z22" s="41"/>
      <c r="AA22" s="1" t="s">
        <v>96</v>
      </c>
      <c r="AB22" s="28" t="s">
        <v>142</v>
      </c>
    </row>
    <row r="23" spans="1:28" x14ac:dyDescent="0.3">
      <c r="A23" s="1" t="s">
        <v>69</v>
      </c>
      <c r="B23" s="1" t="s">
        <v>46</v>
      </c>
      <c r="C23" s="27" t="s">
        <v>57</v>
      </c>
      <c r="D23" s="38">
        <v>22</v>
      </c>
      <c r="E23" s="27">
        <v>37</v>
      </c>
      <c r="F23" s="27">
        <v>2</v>
      </c>
      <c r="G23" s="27">
        <v>9</v>
      </c>
      <c r="H23" s="27"/>
      <c r="I23" s="27"/>
      <c r="J23" s="27">
        <v>1</v>
      </c>
      <c r="K23" s="27">
        <v>2</v>
      </c>
      <c r="L23" s="27">
        <v>1</v>
      </c>
      <c r="M23" s="27">
        <v>1</v>
      </c>
      <c r="N23" s="27">
        <f>SUM(L23:M23)</f>
        <v>2</v>
      </c>
      <c r="O23" s="39">
        <v>3</v>
      </c>
      <c r="P23" s="39">
        <v>1</v>
      </c>
      <c r="Q23" s="39">
        <v>3</v>
      </c>
      <c r="R23" s="39">
        <v>5</v>
      </c>
      <c r="S23" s="39">
        <v>0</v>
      </c>
      <c r="T23" s="27">
        <f t="shared" si="1"/>
        <v>5</v>
      </c>
      <c r="U23" s="40">
        <f t="shared" si="2"/>
        <v>0.29729729729729731</v>
      </c>
      <c r="V23" s="22">
        <v>396</v>
      </c>
      <c r="W23" s="22" t="s">
        <v>94</v>
      </c>
      <c r="X23" s="22" t="s">
        <v>82</v>
      </c>
      <c r="Y23" s="72">
        <v>940</v>
      </c>
      <c r="Z23" s="41"/>
      <c r="AA23" s="1" t="s">
        <v>96</v>
      </c>
      <c r="AB23" s="28" t="s">
        <v>142</v>
      </c>
    </row>
    <row r="24" spans="1:28" x14ac:dyDescent="0.3">
      <c r="A24" s="1" t="s">
        <v>69</v>
      </c>
      <c r="B24" s="1" t="s">
        <v>46</v>
      </c>
      <c r="C24" s="27" t="s">
        <v>58</v>
      </c>
      <c r="D24" s="38">
        <v>42</v>
      </c>
      <c r="E24" s="27">
        <v>9</v>
      </c>
      <c r="F24" s="27">
        <v>0</v>
      </c>
      <c r="G24" s="27">
        <v>2</v>
      </c>
      <c r="H24" s="27"/>
      <c r="I24" s="27"/>
      <c r="J24" s="27">
        <v>0</v>
      </c>
      <c r="K24" s="27">
        <v>0</v>
      </c>
      <c r="L24" s="27">
        <v>0</v>
      </c>
      <c r="M24" s="27">
        <v>1</v>
      </c>
      <c r="N24" s="27">
        <f>SUM(L24:M24)</f>
        <v>1</v>
      </c>
      <c r="O24" s="39">
        <v>1</v>
      </c>
      <c r="P24" s="39">
        <v>0</v>
      </c>
      <c r="Q24" s="39">
        <v>1</v>
      </c>
      <c r="R24" s="39">
        <v>0</v>
      </c>
      <c r="S24" s="39">
        <v>0</v>
      </c>
      <c r="T24" s="27">
        <f t="shared" si="1"/>
        <v>0</v>
      </c>
      <c r="U24" s="40">
        <f t="shared" si="2"/>
        <v>0.44444444444444442</v>
      </c>
      <c r="V24" s="22">
        <v>396</v>
      </c>
      <c r="W24" s="22" t="s">
        <v>94</v>
      </c>
      <c r="X24" s="22" t="s">
        <v>82</v>
      </c>
      <c r="Y24" s="72">
        <v>940</v>
      </c>
      <c r="Z24" s="41"/>
      <c r="AA24" s="1" t="s">
        <v>96</v>
      </c>
      <c r="AB24" s="28" t="s">
        <v>142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35</v>
      </c>
      <c r="G25" s="44">
        <f t="shared" si="3"/>
        <v>78</v>
      </c>
      <c r="H25" s="44">
        <f t="shared" si="3"/>
        <v>0</v>
      </c>
      <c r="I25" s="44">
        <f t="shared" si="3"/>
        <v>2</v>
      </c>
      <c r="J25" s="44">
        <f t="shared" si="3"/>
        <v>20</v>
      </c>
      <c r="K25" s="44">
        <f t="shared" si="3"/>
        <v>30</v>
      </c>
      <c r="L25" s="44">
        <f t="shared" si="3"/>
        <v>14</v>
      </c>
      <c r="M25" s="44">
        <f t="shared" si="3"/>
        <v>28</v>
      </c>
      <c r="N25" s="44">
        <f t="shared" si="3"/>
        <v>42</v>
      </c>
      <c r="O25" s="44">
        <f t="shared" si="3"/>
        <v>16</v>
      </c>
      <c r="P25" s="44">
        <f t="shared" si="3"/>
        <v>23</v>
      </c>
      <c r="Q25" s="44">
        <f t="shared" si="3"/>
        <v>15</v>
      </c>
      <c r="R25" s="44">
        <f t="shared" si="3"/>
        <v>19</v>
      </c>
      <c r="S25" s="44">
        <f t="shared" si="3"/>
        <v>2</v>
      </c>
      <c r="T25" s="44">
        <f t="shared" si="3"/>
        <v>90</v>
      </c>
      <c r="U25" s="45">
        <f>((T25+Q25+N25-R25)+(O25*2))/E25</f>
        <v>0.66666666666666663</v>
      </c>
      <c r="V25" s="46">
        <v>396</v>
      </c>
      <c r="W25" s="46" t="s">
        <v>94</v>
      </c>
      <c r="X25" s="46" t="s">
        <v>82</v>
      </c>
      <c r="Y25" s="73">
        <v>940</v>
      </c>
      <c r="Z25" s="47"/>
      <c r="AA25" s="43" t="s">
        <v>96</v>
      </c>
      <c r="AB25" s="75" t="s">
        <v>142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0.44871794871794873</v>
      </c>
      <c r="H26" s="27"/>
      <c r="I26" s="1"/>
      <c r="J26" s="48" t="s">
        <v>42</v>
      </c>
      <c r="K26" s="50">
        <f>J25/K25</f>
        <v>0.66666666666666663</v>
      </c>
      <c r="L26" s="1"/>
      <c r="M26" s="39" t="s">
        <v>43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79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145</v>
      </c>
      <c r="D35" s="38">
        <v>6</v>
      </c>
      <c r="E35" s="27">
        <v>39</v>
      </c>
      <c r="F35" s="27">
        <v>8</v>
      </c>
      <c r="G35" s="27">
        <v>19</v>
      </c>
      <c r="H35" s="27"/>
      <c r="I35" s="27"/>
      <c r="J35" s="27">
        <v>4</v>
      </c>
      <c r="K35" s="27">
        <v>5</v>
      </c>
      <c r="L35" s="27">
        <v>4</v>
      </c>
      <c r="M35" s="27">
        <v>1</v>
      </c>
      <c r="N35" s="27">
        <f t="shared" ref="N35:N45" si="4">SUM(L35:M35)</f>
        <v>5</v>
      </c>
      <c r="O35" s="27">
        <v>2</v>
      </c>
      <c r="P35" s="39">
        <v>4</v>
      </c>
      <c r="Q35" s="27">
        <v>0</v>
      </c>
      <c r="R35" s="27">
        <v>1</v>
      </c>
      <c r="S35" s="27">
        <v>3</v>
      </c>
      <c r="T35" s="27">
        <f t="shared" ref="T35:T45" si="5">(H35*3)+((F35-H35)*2)+J35</f>
        <v>20</v>
      </c>
      <c r="U35" s="40">
        <f t="shared" ref="U35:U45" si="6">IFERROR(((T35+Q35+N35-R35)+(O35*2))/E35,"")</f>
        <v>0.71794871794871795</v>
      </c>
      <c r="V35" s="22">
        <v>396</v>
      </c>
      <c r="W35" s="22" t="s">
        <v>81</v>
      </c>
      <c r="X35" s="22" t="s">
        <v>95</v>
      </c>
      <c r="Y35" s="72">
        <v>940</v>
      </c>
      <c r="Z35" s="41"/>
      <c r="AA35" s="1" t="s">
        <v>146</v>
      </c>
      <c r="AB35" s="28" t="s">
        <v>147</v>
      </c>
    </row>
    <row r="36" spans="1:28" x14ac:dyDescent="0.3">
      <c r="A36" s="1" t="s">
        <v>46</v>
      </c>
      <c r="B36" s="1" t="s">
        <v>69</v>
      </c>
      <c r="C36" s="27" t="s">
        <v>496</v>
      </c>
      <c r="D36" s="38">
        <v>44</v>
      </c>
      <c r="E36" s="27" t="s">
        <v>490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396</v>
      </c>
      <c r="W36" s="22" t="s">
        <v>81</v>
      </c>
      <c r="X36" s="22" t="s">
        <v>95</v>
      </c>
      <c r="Y36" s="72">
        <v>940</v>
      </c>
      <c r="Z36" s="41"/>
      <c r="AA36" s="1" t="s">
        <v>146</v>
      </c>
      <c r="AB36" s="28" t="s">
        <v>147</v>
      </c>
    </row>
    <row r="37" spans="1:28" x14ac:dyDescent="0.3">
      <c r="A37" s="1" t="s">
        <v>46</v>
      </c>
      <c r="B37" s="1" t="s">
        <v>69</v>
      </c>
      <c r="C37" s="27" t="s">
        <v>148</v>
      </c>
      <c r="D37" s="38">
        <v>22</v>
      </c>
      <c r="E37" s="27">
        <v>29</v>
      </c>
      <c r="F37" s="27">
        <v>3</v>
      </c>
      <c r="G37" s="27">
        <v>13</v>
      </c>
      <c r="H37" s="27"/>
      <c r="I37" s="27"/>
      <c r="J37" s="27">
        <v>1</v>
      </c>
      <c r="K37" s="27">
        <v>2</v>
      </c>
      <c r="L37" s="27">
        <v>3</v>
      </c>
      <c r="M37" s="27">
        <v>2</v>
      </c>
      <c r="N37" s="27">
        <f t="shared" si="4"/>
        <v>5</v>
      </c>
      <c r="O37" s="39">
        <v>0</v>
      </c>
      <c r="P37" s="39">
        <v>2</v>
      </c>
      <c r="Q37" s="39">
        <v>1</v>
      </c>
      <c r="R37" s="39">
        <v>3</v>
      </c>
      <c r="S37" s="39">
        <v>1</v>
      </c>
      <c r="T37" s="39">
        <f t="shared" si="5"/>
        <v>7</v>
      </c>
      <c r="U37" s="40">
        <f t="shared" si="6"/>
        <v>0.34482758620689657</v>
      </c>
      <c r="V37" s="22">
        <v>396</v>
      </c>
      <c r="W37" s="22" t="s">
        <v>81</v>
      </c>
      <c r="X37" s="22" t="s">
        <v>95</v>
      </c>
      <c r="Y37" s="72">
        <v>940</v>
      </c>
      <c r="Z37" s="41"/>
      <c r="AA37" s="1" t="s">
        <v>146</v>
      </c>
      <c r="AB37" s="28" t="s">
        <v>147</v>
      </c>
    </row>
    <row r="38" spans="1:28" x14ac:dyDescent="0.3">
      <c r="A38" s="1" t="s">
        <v>46</v>
      </c>
      <c r="B38" s="1" t="s">
        <v>69</v>
      </c>
      <c r="C38" s="27" t="s">
        <v>149</v>
      </c>
      <c r="D38" s="38">
        <v>8</v>
      </c>
      <c r="E38" s="27">
        <v>29</v>
      </c>
      <c r="F38" s="27">
        <v>2</v>
      </c>
      <c r="G38" s="27">
        <v>9</v>
      </c>
      <c r="H38" s="27"/>
      <c r="I38" s="27"/>
      <c r="J38" s="27">
        <v>2</v>
      </c>
      <c r="K38" s="27">
        <v>2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0</v>
      </c>
      <c r="Q38" s="39">
        <v>1</v>
      </c>
      <c r="R38" s="39">
        <v>0</v>
      </c>
      <c r="S38" s="39">
        <v>0</v>
      </c>
      <c r="T38" s="39">
        <f t="shared" si="5"/>
        <v>6</v>
      </c>
      <c r="U38" s="40">
        <f t="shared" si="6"/>
        <v>0.27586206896551724</v>
      </c>
      <c r="V38" s="22">
        <v>396</v>
      </c>
      <c r="W38" s="22" t="s">
        <v>81</v>
      </c>
      <c r="X38" s="22" t="s">
        <v>95</v>
      </c>
      <c r="Y38" s="72">
        <v>940</v>
      </c>
      <c r="Z38" s="41"/>
      <c r="AA38" s="1" t="s">
        <v>146</v>
      </c>
      <c r="AB38" s="28" t="s">
        <v>147</v>
      </c>
    </row>
    <row r="39" spans="1:28" x14ac:dyDescent="0.3">
      <c r="A39" s="1" t="s">
        <v>46</v>
      </c>
      <c r="B39" s="1" t="s">
        <v>69</v>
      </c>
      <c r="C39" s="27" t="s">
        <v>150</v>
      </c>
      <c r="D39" s="38">
        <v>33</v>
      </c>
      <c r="E39" s="27">
        <v>48</v>
      </c>
      <c r="F39" s="27">
        <v>6</v>
      </c>
      <c r="G39" s="27">
        <v>18</v>
      </c>
      <c r="H39" s="27"/>
      <c r="I39" s="27"/>
      <c r="J39" s="27">
        <v>9</v>
      </c>
      <c r="K39" s="27">
        <v>13</v>
      </c>
      <c r="L39" s="27">
        <v>6</v>
      </c>
      <c r="M39" s="27">
        <v>14</v>
      </c>
      <c r="N39" s="27">
        <f t="shared" si="4"/>
        <v>20</v>
      </c>
      <c r="O39" s="39">
        <v>0</v>
      </c>
      <c r="P39" s="39">
        <v>3</v>
      </c>
      <c r="Q39" s="39">
        <v>4</v>
      </c>
      <c r="R39" s="39">
        <v>2</v>
      </c>
      <c r="S39" s="39">
        <v>0</v>
      </c>
      <c r="T39" s="39">
        <f t="shared" si="5"/>
        <v>21</v>
      </c>
      <c r="U39" s="40">
        <f t="shared" si="6"/>
        <v>0.89583333333333337</v>
      </c>
      <c r="V39" s="22">
        <v>396</v>
      </c>
      <c r="W39" s="22" t="s">
        <v>81</v>
      </c>
      <c r="X39" s="22" t="s">
        <v>95</v>
      </c>
      <c r="Y39" s="72">
        <v>940</v>
      </c>
      <c r="Z39" s="41"/>
      <c r="AA39" s="1" t="s">
        <v>146</v>
      </c>
      <c r="AB39" s="28" t="s">
        <v>147</v>
      </c>
    </row>
    <row r="40" spans="1:28" x14ac:dyDescent="0.3">
      <c r="A40" s="1" t="s">
        <v>46</v>
      </c>
      <c r="B40" s="1" t="s">
        <v>69</v>
      </c>
      <c r="C40" s="27" t="s">
        <v>151</v>
      </c>
      <c r="D40" s="38">
        <v>25</v>
      </c>
      <c r="E40" s="27">
        <v>4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1</v>
      </c>
      <c r="T40" s="39">
        <f t="shared" si="5"/>
        <v>0</v>
      </c>
      <c r="U40" s="40">
        <f t="shared" si="6"/>
        <v>0.25</v>
      </c>
      <c r="V40" s="22">
        <v>396</v>
      </c>
      <c r="W40" s="22" t="s">
        <v>81</v>
      </c>
      <c r="X40" s="22" t="s">
        <v>95</v>
      </c>
      <c r="Y40" s="72">
        <v>940</v>
      </c>
      <c r="Z40" s="41"/>
      <c r="AA40" s="1" t="s">
        <v>146</v>
      </c>
      <c r="AB40" s="28" t="s">
        <v>147</v>
      </c>
    </row>
    <row r="41" spans="1:28" x14ac:dyDescent="0.3">
      <c r="A41" s="1" t="s">
        <v>46</v>
      </c>
      <c r="B41" s="1" t="s">
        <v>69</v>
      </c>
      <c r="C41" s="27" t="s">
        <v>123</v>
      </c>
      <c r="D41" s="38">
        <v>24</v>
      </c>
      <c r="E41" s="27">
        <v>46</v>
      </c>
      <c r="F41" s="27">
        <v>8</v>
      </c>
      <c r="G41" s="27">
        <v>15</v>
      </c>
      <c r="H41" s="27"/>
      <c r="I41" s="27"/>
      <c r="J41" s="27">
        <v>4</v>
      </c>
      <c r="K41" s="27">
        <v>5</v>
      </c>
      <c r="L41" s="27">
        <v>4</v>
      </c>
      <c r="M41" s="27">
        <v>6</v>
      </c>
      <c r="N41" s="27">
        <f t="shared" si="4"/>
        <v>10</v>
      </c>
      <c r="O41" s="39">
        <v>1</v>
      </c>
      <c r="P41" s="39">
        <v>5</v>
      </c>
      <c r="Q41" s="39">
        <v>1</v>
      </c>
      <c r="R41" s="39">
        <v>2</v>
      </c>
      <c r="S41" s="39">
        <v>0</v>
      </c>
      <c r="T41" s="39">
        <f t="shared" si="5"/>
        <v>20</v>
      </c>
      <c r="U41" s="40">
        <f t="shared" si="6"/>
        <v>0.67391304347826086</v>
      </c>
      <c r="V41" s="22">
        <v>396</v>
      </c>
      <c r="W41" s="22" t="s">
        <v>81</v>
      </c>
      <c r="X41" s="22" t="s">
        <v>95</v>
      </c>
      <c r="Y41" s="72">
        <v>940</v>
      </c>
      <c r="Z41" s="41"/>
      <c r="AA41" s="1" t="s">
        <v>146</v>
      </c>
      <c r="AB41" s="28" t="s">
        <v>147</v>
      </c>
    </row>
    <row r="42" spans="1:28" x14ac:dyDescent="0.3">
      <c r="A42" s="1" t="s">
        <v>46</v>
      </c>
      <c r="B42" s="1" t="s">
        <v>69</v>
      </c>
      <c r="C42" s="27" t="s">
        <v>152</v>
      </c>
      <c r="D42" s="38">
        <v>11</v>
      </c>
      <c r="E42" s="27">
        <v>10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1</v>
      </c>
      <c r="M42" s="27">
        <v>0</v>
      </c>
      <c r="N42" s="27">
        <f t="shared" si="4"/>
        <v>1</v>
      </c>
      <c r="O42" s="39">
        <v>1</v>
      </c>
      <c r="P42" s="39">
        <v>0</v>
      </c>
      <c r="Q42" s="39">
        <v>1</v>
      </c>
      <c r="R42" s="39">
        <v>1</v>
      </c>
      <c r="S42" s="39">
        <v>0</v>
      </c>
      <c r="T42" s="39">
        <f t="shared" si="5"/>
        <v>2</v>
      </c>
      <c r="U42" s="40">
        <f t="shared" si="6"/>
        <v>0.5</v>
      </c>
      <c r="V42" s="22">
        <v>396</v>
      </c>
      <c r="W42" s="22" t="s">
        <v>81</v>
      </c>
      <c r="X42" s="22" t="s">
        <v>95</v>
      </c>
      <c r="Y42" s="72">
        <v>940</v>
      </c>
      <c r="Z42" s="41"/>
      <c r="AA42" s="1" t="s">
        <v>146</v>
      </c>
      <c r="AB42" s="28" t="s">
        <v>147</v>
      </c>
    </row>
    <row r="43" spans="1:28" x14ac:dyDescent="0.3">
      <c r="A43" s="1" t="s">
        <v>46</v>
      </c>
      <c r="B43" s="1" t="s">
        <v>69</v>
      </c>
      <c r="C43" s="27" t="s">
        <v>497</v>
      </c>
      <c r="D43" s="38">
        <v>32</v>
      </c>
      <c r="E43" s="27" t="s">
        <v>490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/>
      <c r="V43" s="22">
        <v>396</v>
      </c>
      <c r="W43" s="22" t="s">
        <v>81</v>
      </c>
      <c r="X43" s="22" t="s">
        <v>95</v>
      </c>
      <c r="Y43" s="72">
        <v>940</v>
      </c>
      <c r="Z43" s="41"/>
      <c r="AA43" s="1" t="s">
        <v>146</v>
      </c>
      <c r="AB43" s="28" t="s">
        <v>147</v>
      </c>
    </row>
    <row r="44" spans="1:28" x14ac:dyDescent="0.3">
      <c r="A44" s="1" t="s">
        <v>46</v>
      </c>
      <c r="B44" s="1" t="s">
        <v>69</v>
      </c>
      <c r="C44" s="27" t="s">
        <v>154</v>
      </c>
      <c r="D44" s="38">
        <v>7</v>
      </c>
      <c r="E44" s="27">
        <v>3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1</v>
      </c>
      <c r="Q44" s="39">
        <v>0</v>
      </c>
      <c r="R44" s="39">
        <v>1</v>
      </c>
      <c r="S44" s="39">
        <v>0</v>
      </c>
      <c r="T44" s="39">
        <f t="shared" si="5"/>
        <v>0</v>
      </c>
      <c r="U44" s="103">
        <f t="shared" si="6"/>
        <v>-0.33333333333333331</v>
      </c>
      <c r="V44" s="22">
        <v>396</v>
      </c>
      <c r="W44" s="22" t="s">
        <v>81</v>
      </c>
      <c r="X44" s="22" t="s">
        <v>95</v>
      </c>
      <c r="Y44" s="72">
        <v>940</v>
      </c>
      <c r="Z44" s="41"/>
      <c r="AA44" s="1" t="s">
        <v>146</v>
      </c>
      <c r="AB44" s="28" t="s">
        <v>147</v>
      </c>
    </row>
    <row r="45" spans="1:28" x14ac:dyDescent="0.3">
      <c r="A45" s="1" t="s">
        <v>46</v>
      </c>
      <c r="B45" s="1" t="s">
        <v>69</v>
      </c>
      <c r="C45" s="27" t="s">
        <v>153</v>
      </c>
      <c r="D45" s="38">
        <v>13</v>
      </c>
      <c r="E45" s="27">
        <v>32</v>
      </c>
      <c r="F45" s="27">
        <v>8</v>
      </c>
      <c r="G45" s="27">
        <v>13</v>
      </c>
      <c r="H45" s="27"/>
      <c r="I45" s="27"/>
      <c r="J45" s="27">
        <v>4</v>
      </c>
      <c r="K45" s="27">
        <v>4</v>
      </c>
      <c r="L45" s="27">
        <v>4</v>
      </c>
      <c r="M45" s="27">
        <v>4</v>
      </c>
      <c r="N45" s="27">
        <f t="shared" si="4"/>
        <v>8</v>
      </c>
      <c r="O45" s="39">
        <v>1</v>
      </c>
      <c r="P45" s="39">
        <v>3</v>
      </c>
      <c r="Q45" s="39">
        <v>2</v>
      </c>
      <c r="R45" s="39">
        <v>2</v>
      </c>
      <c r="S45" s="39">
        <v>0</v>
      </c>
      <c r="T45" s="39">
        <f t="shared" si="5"/>
        <v>20</v>
      </c>
      <c r="U45" s="40">
        <f t="shared" si="6"/>
        <v>0.9375</v>
      </c>
      <c r="V45" s="22">
        <v>396</v>
      </c>
      <c r="W45" s="22" t="s">
        <v>81</v>
      </c>
      <c r="X45" s="22" t="s">
        <v>95</v>
      </c>
      <c r="Y45" s="72">
        <v>940</v>
      </c>
      <c r="Z45" s="41"/>
      <c r="AA45" s="1" t="s">
        <v>146</v>
      </c>
      <c r="AB45" s="28" t="s">
        <v>147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36</v>
      </c>
      <c r="G46" s="44">
        <f t="shared" si="7"/>
        <v>90</v>
      </c>
      <c r="H46" s="44">
        <f t="shared" si="7"/>
        <v>0</v>
      </c>
      <c r="I46" s="44">
        <f t="shared" si="7"/>
        <v>0</v>
      </c>
      <c r="J46" s="44">
        <f t="shared" si="7"/>
        <v>24</v>
      </c>
      <c r="K46" s="44">
        <f t="shared" si="7"/>
        <v>31</v>
      </c>
      <c r="L46" s="44">
        <f t="shared" si="7"/>
        <v>22</v>
      </c>
      <c r="M46" s="44">
        <f t="shared" si="7"/>
        <v>29</v>
      </c>
      <c r="N46" s="44">
        <f t="shared" si="7"/>
        <v>51</v>
      </c>
      <c r="O46" s="44">
        <f t="shared" si="7"/>
        <v>5</v>
      </c>
      <c r="P46" s="44">
        <f t="shared" si="7"/>
        <v>18</v>
      </c>
      <c r="Q46" s="44">
        <f t="shared" si="7"/>
        <v>10</v>
      </c>
      <c r="R46" s="44">
        <f t="shared" si="7"/>
        <v>12</v>
      </c>
      <c r="S46" s="44">
        <f t="shared" si="7"/>
        <v>5</v>
      </c>
      <c r="T46" s="44">
        <f t="shared" si="7"/>
        <v>96</v>
      </c>
      <c r="U46" s="45">
        <f>((T46+Q46+N46-R46)+(O46*2))/E46</f>
        <v>0.64583333333333337</v>
      </c>
      <c r="V46" s="46">
        <v>396</v>
      </c>
      <c r="W46" s="46" t="s">
        <v>81</v>
      </c>
      <c r="X46" s="46" t="s">
        <v>95</v>
      </c>
      <c r="Y46" s="73">
        <v>940</v>
      </c>
      <c r="Z46" s="47"/>
      <c r="AA46" s="43" t="s">
        <v>146</v>
      </c>
      <c r="AB46" s="75" t="s">
        <v>147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</v>
      </c>
      <c r="H47" s="27"/>
      <c r="I47" s="1"/>
      <c r="J47" s="48" t="s">
        <v>42</v>
      </c>
      <c r="K47" s="50">
        <f>J46/K46</f>
        <v>0.77419354838709675</v>
      </c>
      <c r="L47" s="1"/>
      <c r="M47" s="39" t="s">
        <v>43</v>
      </c>
      <c r="N47" s="51">
        <v>7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498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19</vt:i4>
      </vt:variant>
    </vt:vector>
  </HeadingPairs>
  <TitlesOfParts>
    <vt:vector size="62" baseType="lpstr">
      <vt:lpstr>1 @Minn</vt:lpstr>
      <vt:lpstr>2 @Chic</vt:lpstr>
      <vt:lpstr>3 vs StL</vt:lpstr>
      <vt:lpstr>4 vs NJ</vt:lpstr>
      <vt:lpstr>5 vs StL</vt:lpstr>
      <vt:lpstr>6 @StL</vt:lpstr>
      <vt:lpstr>7 vs NO</vt:lpstr>
      <vt:lpstr>8 @StL</vt:lpstr>
      <vt:lpstr>9 vs Gulls</vt:lpstr>
      <vt:lpstr>10 vs Minn</vt:lpstr>
      <vt:lpstr>11 vs Dall</vt:lpstr>
      <vt:lpstr>12 vs SF</vt:lpstr>
      <vt:lpstr>13 vs NJ</vt:lpstr>
      <vt:lpstr>14 @NO</vt:lpstr>
      <vt:lpstr>15 @Dall</vt:lpstr>
      <vt:lpstr>16 @Minn</vt:lpstr>
      <vt:lpstr>17 vs NO</vt:lpstr>
      <vt:lpstr>18 @SF</vt:lpstr>
      <vt:lpstr>19 vs Chic</vt:lpstr>
      <vt:lpstr>20 @Dall</vt:lpstr>
      <vt:lpstr>21 vs SF</vt:lpstr>
      <vt:lpstr>22 @NJ</vt:lpstr>
      <vt:lpstr>23 @NJ</vt:lpstr>
      <vt:lpstr>24 vs Dall</vt:lpstr>
      <vt:lpstr>25 @Chic</vt:lpstr>
      <vt:lpstr>26 vs Chic</vt:lpstr>
      <vt:lpstr>27 vs StL</vt:lpstr>
      <vt:lpstr>28 vs Dall</vt:lpstr>
      <vt:lpstr>29 @NO</vt:lpstr>
      <vt:lpstr>30 @NO</vt:lpstr>
      <vt:lpstr>31 vs Minn</vt:lpstr>
      <vt:lpstr>32 @Minn</vt:lpstr>
      <vt:lpstr>33 @SF</vt:lpstr>
      <vt:lpstr>34 @Chic</vt:lpstr>
      <vt:lpstr>35 @Dall</vt:lpstr>
      <vt:lpstr>36 vs Chic</vt:lpstr>
      <vt:lpstr>Playoff 27 @Chic</vt:lpstr>
      <vt:lpstr>Playoff 29 vs Chic</vt:lpstr>
      <vt:lpstr>Playoff 31 vs Dallas</vt:lpstr>
      <vt:lpstr>Playoff 32 vs Dallas</vt:lpstr>
      <vt:lpstr>Playoff 33 @Dallas</vt:lpstr>
      <vt:lpstr>Playoff 34 @Dallas</vt:lpstr>
      <vt:lpstr>Playoff 35 vs Dallas</vt:lpstr>
      <vt:lpstr>'11 vs Dall'!Print_Area</vt:lpstr>
      <vt:lpstr>'12 vs SF'!Print_Area</vt:lpstr>
      <vt:lpstr>'15 @Dall'!Print_Area</vt:lpstr>
      <vt:lpstr>'18 @SF'!Print_Area</vt:lpstr>
      <vt:lpstr>'19 vs Chic'!Print_Area</vt:lpstr>
      <vt:lpstr>'2 @Chic'!Print_Area</vt:lpstr>
      <vt:lpstr>'20 @Dall'!Print_Area</vt:lpstr>
      <vt:lpstr>'21 vs SF'!Print_Area</vt:lpstr>
      <vt:lpstr>'24 vs Dall'!Print_Area</vt:lpstr>
      <vt:lpstr>'25 @Chic'!Print_Area</vt:lpstr>
      <vt:lpstr>'26 vs Chic'!Print_Area</vt:lpstr>
      <vt:lpstr>'28 vs Dall'!Print_Area</vt:lpstr>
      <vt:lpstr>'33 @SF'!Print_Area</vt:lpstr>
      <vt:lpstr>'34 @Chic'!Print_Area</vt:lpstr>
      <vt:lpstr>'35 @Dall'!Print_Area</vt:lpstr>
      <vt:lpstr>'36 vs Chic'!Print_Area</vt:lpstr>
      <vt:lpstr>'9 vs Gulls'!Print_Area</vt:lpstr>
      <vt:lpstr>'Playoff 27 @Chic'!Print_Area</vt:lpstr>
      <vt:lpstr>'Playoff 29 vs Chic'!Print_Area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2023-12-29T17:48:27Z</cp:lastPrinted>
  <dcterms:created xsi:type="dcterms:W3CDTF">2019-04-26T14:22:25Z</dcterms:created>
  <dcterms:modified xsi:type="dcterms:W3CDTF">2025-04-20T20:17:23Z</dcterms:modified>
</cp:coreProperties>
</file>