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\4-WBL - WABA\Philadelphia Fox\PF  Year 2  1979 - 1980\"/>
    </mc:Choice>
  </mc:AlternateContent>
  <xr:revisionPtr revIDLastSave="0" documentId="13_ncr:1_{DCEBCD17-A975-4CD7-8BD0-4534E01C08F1}" xr6:coauthVersionLast="47" xr6:coauthVersionMax="47" xr10:uidLastSave="{00000000-0000-0000-0000-000000000000}"/>
  <bookViews>
    <workbookView xWindow="-108" yWindow="-108" windowWidth="23256" windowHeight="12576" xr2:uid="{4D093332-D8AB-466F-BAF5-52A018F73E35}"/>
  </bookViews>
  <sheets>
    <sheet name="1 @Hous" sheetId="1" r:id="rId1"/>
    <sheet name="2 vs StL" sheetId="2" r:id="rId2"/>
    <sheet name="3 vs NO" sheetId="3" r:id="rId3"/>
    <sheet name="4 vs Minn" sheetId="4" r:id="rId4"/>
    <sheet name="5 @Chic" sheetId="5" r:id="rId5"/>
    <sheet name="6 @NY" sheetId="6" r:id="rId6"/>
    <sheet name="7 @Iowa" sheetId="7" r:id="rId7"/>
    <sheet name="8 @Cal" sheetId="8" r:id="rId8"/>
    <sheet name="9 @Dall" sheetId="9" r:id="rId9"/>
    <sheet name="10 @NO" sheetId="10" r:id="rId10"/>
  </sheets>
  <definedNames>
    <definedName name="_xlnm.Print_Area" localSheetId="0">'1 @Hous'!$A$1:$AB$50</definedName>
    <definedName name="_xlnm.Print_Area" localSheetId="9">'10 @NO'!$A$1:$AB$49</definedName>
    <definedName name="_xlnm.Print_Area" localSheetId="2">'3 vs NO'!$A$1:$AB$48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6" i="2" l="1"/>
  <c r="R46" i="2"/>
  <c r="Q46" i="2"/>
  <c r="P46" i="2"/>
  <c r="O46" i="2"/>
  <c r="M46" i="2"/>
  <c r="L46" i="2"/>
  <c r="K46" i="2"/>
  <c r="J46" i="2"/>
  <c r="K47" i="2" s="1"/>
  <c r="I46" i="2"/>
  <c r="H46" i="2"/>
  <c r="G46" i="2"/>
  <c r="F46" i="2"/>
  <c r="G47" i="2" s="1"/>
  <c r="E46" i="2"/>
  <c r="U45" i="2"/>
  <c r="N45" i="2"/>
  <c r="T44" i="2"/>
  <c r="U44" i="2" s="1"/>
  <c r="N44" i="2"/>
  <c r="T43" i="2"/>
  <c r="U43" i="2" s="1"/>
  <c r="N43" i="2"/>
  <c r="U42" i="2"/>
  <c r="T42" i="2"/>
  <c r="N42" i="2"/>
  <c r="T41" i="2"/>
  <c r="U41" i="2" s="1"/>
  <c r="N41" i="2"/>
  <c r="T40" i="2"/>
  <c r="U40" i="2" s="1"/>
  <c r="N40" i="2"/>
  <c r="T39" i="2"/>
  <c r="U39" i="2" s="1"/>
  <c r="N39" i="2"/>
  <c r="U38" i="2"/>
  <c r="T38" i="2"/>
  <c r="N38" i="2"/>
  <c r="T37" i="2"/>
  <c r="U37" i="2" s="1"/>
  <c r="N37" i="2"/>
  <c r="T36" i="2"/>
  <c r="U36" i="2" s="1"/>
  <c r="N36" i="2"/>
  <c r="N46" i="2" s="1"/>
  <c r="U35" i="2"/>
  <c r="S26" i="10"/>
  <c r="R26" i="10"/>
  <c r="Q26" i="10"/>
  <c r="P26" i="10"/>
  <c r="O26" i="10"/>
  <c r="M26" i="10"/>
  <c r="L26" i="10"/>
  <c r="K26" i="10"/>
  <c r="J26" i="10"/>
  <c r="K27" i="10" s="1"/>
  <c r="I26" i="10"/>
  <c r="H26" i="10"/>
  <c r="G26" i="10"/>
  <c r="F26" i="10"/>
  <c r="G27" i="10" s="1"/>
  <c r="E26" i="10"/>
  <c r="U25" i="10"/>
  <c r="T24" i="10"/>
  <c r="U24" i="10" s="1"/>
  <c r="N24" i="10"/>
  <c r="U23" i="10"/>
  <c r="T23" i="10"/>
  <c r="N23" i="10"/>
  <c r="T22" i="10"/>
  <c r="U22" i="10" s="1"/>
  <c r="N22" i="10"/>
  <c r="T21" i="10"/>
  <c r="N21" i="10"/>
  <c r="U21" i="10" s="1"/>
  <c r="T20" i="10"/>
  <c r="U20" i="10" s="1"/>
  <c r="N20" i="10"/>
  <c r="T19" i="10"/>
  <c r="N19" i="10"/>
  <c r="T18" i="10"/>
  <c r="N18" i="10"/>
  <c r="U18" i="10" s="1"/>
  <c r="T17" i="10"/>
  <c r="T16" i="10"/>
  <c r="N16" i="10"/>
  <c r="U16" i="10" s="1"/>
  <c r="T15" i="10"/>
  <c r="U15" i="10" s="1"/>
  <c r="N15" i="10"/>
  <c r="U14" i="10"/>
  <c r="T14" i="10"/>
  <c r="N14" i="10"/>
  <c r="N26" i="10" s="1"/>
  <c r="T13" i="10"/>
  <c r="U13" i="10" s="1"/>
  <c r="N13" i="10"/>
  <c r="G48" i="10"/>
  <c r="S47" i="10"/>
  <c r="R47" i="10"/>
  <c r="Q47" i="10"/>
  <c r="P47" i="10"/>
  <c r="O47" i="10"/>
  <c r="M47" i="10"/>
  <c r="L47" i="10"/>
  <c r="K47" i="10"/>
  <c r="J47" i="10"/>
  <c r="K48" i="10" s="1"/>
  <c r="I47" i="10"/>
  <c r="H47" i="10"/>
  <c r="G47" i="10"/>
  <c r="F47" i="10"/>
  <c r="E47" i="10"/>
  <c r="U46" i="10"/>
  <c r="T45" i="10"/>
  <c r="U45" i="10" s="1"/>
  <c r="N45" i="10"/>
  <c r="T44" i="10"/>
  <c r="U44" i="10" s="1"/>
  <c r="N44" i="10"/>
  <c r="T43" i="10"/>
  <c r="U43" i="10" s="1"/>
  <c r="N43" i="10"/>
  <c r="U42" i="10"/>
  <c r="T42" i="10"/>
  <c r="N42" i="10"/>
  <c r="T41" i="10"/>
  <c r="U41" i="10" s="1"/>
  <c r="N41" i="10"/>
  <c r="T40" i="10"/>
  <c r="U40" i="10" s="1"/>
  <c r="N40" i="10"/>
  <c r="T39" i="10"/>
  <c r="U39" i="10" s="1"/>
  <c r="N39" i="10"/>
  <c r="U38" i="10"/>
  <c r="T38" i="10"/>
  <c r="N38" i="10"/>
  <c r="T37" i="10"/>
  <c r="U37" i="10" s="1"/>
  <c r="N37" i="10"/>
  <c r="T36" i="10"/>
  <c r="U36" i="10" s="1"/>
  <c r="N36" i="10"/>
  <c r="N47" i="10" s="1"/>
  <c r="T35" i="10"/>
  <c r="U35" i="10" s="1"/>
  <c r="N35" i="10"/>
  <c r="T46" i="2" l="1"/>
  <c r="U46" i="2" s="1"/>
  <c r="T26" i="10"/>
  <c r="U26" i="10" s="1"/>
  <c r="T47" i="10"/>
  <c r="U47" i="10" s="1"/>
  <c r="S24" i="4" l="1"/>
  <c r="R24" i="4"/>
  <c r="Q24" i="4"/>
  <c r="P24" i="4"/>
  <c r="O24" i="4"/>
  <c r="M24" i="4"/>
  <c r="L24" i="4"/>
  <c r="K24" i="4"/>
  <c r="K25" i="4" s="1"/>
  <c r="J24" i="4"/>
  <c r="I24" i="4"/>
  <c r="H24" i="4"/>
  <c r="G24" i="4"/>
  <c r="F24" i="4"/>
  <c r="E24" i="4"/>
  <c r="T23" i="4"/>
  <c r="N23" i="4"/>
  <c r="T22" i="4"/>
  <c r="N22" i="4"/>
  <c r="T21" i="4"/>
  <c r="N21" i="4"/>
  <c r="T20" i="4"/>
  <c r="N20" i="4"/>
  <c r="T19" i="4"/>
  <c r="N19" i="4"/>
  <c r="T17" i="4"/>
  <c r="N17" i="4"/>
  <c r="T16" i="4"/>
  <c r="N16" i="4"/>
  <c r="T15" i="4"/>
  <c r="N15" i="4"/>
  <c r="T14" i="4"/>
  <c r="N14" i="4"/>
  <c r="T13" i="4"/>
  <c r="N13" i="4"/>
  <c r="S46" i="4"/>
  <c r="R46" i="4"/>
  <c r="Q46" i="4"/>
  <c r="P46" i="4"/>
  <c r="O46" i="4"/>
  <c r="M46" i="4"/>
  <c r="L46" i="4"/>
  <c r="K46" i="4"/>
  <c r="J46" i="4"/>
  <c r="K47" i="4" s="1"/>
  <c r="I46" i="4"/>
  <c r="H46" i="4"/>
  <c r="G46" i="4"/>
  <c r="F46" i="4"/>
  <c r="G47" i="4" s="1"/>
  <c r="E46" i="4"/>
  <c r="T45" i="4"/>
  <c r="N45" i="4"/>
  <c r="T44" i="4"/>
  <c r="N44" i="4"/>
  <c r="T43" i="4"/>
  <c r="N43" i="4"/>
  <c r="T42" i="4"/>
  <c r="N42" i="4"/>
  <c r="T41" i="4"/>
  <c r="N41" i="4"/>
  <c r="T40" i="4"/>
  <c r="U40" i="4" s="1"/>
  <c r="N40" i="4"/>
  <c r="T39" i="4"/>
  <c r="N39" i="4"/>
  <c r="N38" i="4"/>
  <c r="U38" i="4" s="1"/>
  <c r="T37" i="4"/>
  <c r="N37" i="4"/>
  <c r="T36" i="4"/>
  <c r="N36" i="4"/>
  <c r="U35" i="4"/>
  <c r="S24" i="9"/>
  <c r="R24" i="9"/>
  <c r="Q24" i="9"/>
  <c r="P24" i="9"/>
  <c r="O24" i="9"/>
  <c r="M24" i="9"/>
  <c r="L24" i="9"/>
  <c r="K24" i="9"/>
  <c r="J24" i="9"/>
  <c r="I24" i="9"/>
  <c r="H24" i="9"/>
  <c r="G24" i="9"/>
  <c r="F24" i="9"/>
  <c r="E24" i="9"/>
  <c r="T23" i="9"/>
  <c r="N23" i="9"/>
  <c r="T22" i="9"/>
  <c r="N22" i="9"/>
  <c r="T21" i="9"/>
  <c r="N21" i="9"/>
  <c r="T20" i="9"/>
  <c r="N20" i="9"/>
  <c r="T19" i="9"/>
  <c r="N19" i="9"/>
  <c r="T17" i="9"/>
  <c r="N17" i="9"/>
  <c r="T16" i="9"/>
  <c r="N16" i="9"/>
  <c r="T15" i="9"/>
  <c r="N15" i="9"/>
  <c r="T14" i="9"/>
  <c r="U14" i="9" s="1"/>
  <c r="N14" i="9"/>
  <c r="T13" i="9"/>
  <c r="N13" i="9"/>
  <c r="S46" i="9"/>
  <c r="R46" i="9"/>
  <c r="Q46" i="9"/>
  <c r="P46" i="9"/>
  <c r="O46" i="9"/>
  <c r="M46" i="9"/>
  <c r="L46" i="9"/>
  <c r="K46" i="9"/>
  <c r="J46" i="9"/>
  <c r="I46" i="9"/>
  <c r="H46" i="9"/>
  <c r="G46" i="9"/>
  <c r="F46" i="9"/>
  <c r="E46" i="9"/>
  <c r="T45" i="9"/>
  <c r="N45" i="9"/>
  <c r="T43" i="9"/>
  <c r="U43" i="9" s="1"/>
  <c r="N43" i="9"/>
  <c r="T42" i="9"/>
  <c r="N42" i="9"/>
  <c r="T41" i="9"/>
  <c r="N41" i="9"/>
  <c r="T40" i="9"/>
  <c r="N40" i="9"/>
  <c r="T39" i="9"/>
  <c r="N39" i="9"/>
  <c r="T38" i="9"/>
  <c r="N38" i="9"/>
  <c r="U38" i="9" s="1"/>
  <c r="T37" i="9"/>
  <c r="N37" i="9"/>
  <c r="T36" i="9"/>
  <c r="N36" i="9"/>
  <c r="T35" i="9"/>
  <c r="N35" i="9"/>
  <c r="U40" i="9" l="1"/>
  <c r="U42" i="9"/>
  <c r="U36" i="9"/>
  <c r="U16" i="9"/>
  <c r="U19" i="9"/>
  <c r="U35" i="9"/>
  <c r="U45" i="9"/>
  <c r="U13" i="9"/>
  <c r="U23" i="9"/>
  <c r="U37" i="9"/>
  <c r="U21" i="9"/>
  <c r="U36" i="4"/>
  <c r="U42" i="4"/>
  <c r="U19" i="4"/>
  <c r="U44" i="4"/>
  <c r="U14" i="4"/>
  <c r="U37" i="4"/>
  <c r="U45" i="4"/>
  <c r="T24" i="4"/>
  <c r="U24" i="4" s="1"/>
  <c r="U21" i="4"/>
  <c r="U23" i="4"/>
  <c r="U39" i="4"/>
  <c r="U15" i="4"/>
  <c r="N46" i="4"/>
  <c r="U41" i="4"/>
  <c r="U43" i="4"/>
  <c r="U20" i="4"/>
  <c r="U22" i="4"/>
  <c r="U17" i="4"/>
  <c r="N24" i="4"/>
  <c r="U16" i="4"/>
  <c r="G25" i="4"/>
  <c r="N46" i="9"/>
  <c r="U39" i="9"/>
  <c r="U41" i="9"/>
  <c r="U15" i="9"/>
  <c r="U17" i="9"/>
  <c r="G47" i="9"/>
  <c r="K47" i="9"/>
  <c r="U20" i="9"/>
  <c r="U22" i="9"/>
  <c r="N24" i="9"/>
  <c r="G25" i="9"/>
  <c r="K25" i="9"/>
  <c r="U13" i="4"/>
  <c r="T46" i="4"/>
  <c r="T24" i="9"/>
  <c r="T46" i="9"/>
  <c r="U24" i="9" l="1"/>
  <c r="U46" i="9"/>
  <c r="U46" i="4"/>
  <c r="S24" i="8"/>
  <c r="R24" i="8"/>
  <c r="Q24" i="8"/>
  <c r="P24" i="8"/>
  <c r="O24" i="8"/>
  <c r="M24" i="8"/>
  <c r="L24" i="8"/>
  <c r="K24" i="8"/>
  <c r="J24" i="8"/>
  <c r="K25" i="8" s="1"/>
  <c r="I24" i="8"/>
  <c r="H24" i="8"/>
  <c r="G24" i="8"/>
  <c r="F24" i="8"/>
  <c r="G25" i="8" s="1"/>
  <c r="E24" i="8"/>
  <c r="T23" i="8"/>
  <c r="N23" i="8"/>
  <c r="T22" i="8"/>
  <c r="N22" i="8"/>
  <c r="T21" i="8"/>
  <c r="N21" i="8"/>
  <c r="T20" i="8"/>
  <c r="N20" i="8"/>
  <c r="T19" i="8"/>
  <c r="N19" i="8"/>
  <c r="U18" i="8"/>
  <c r="T17" i="8"/>
  <c r="N17" i="8"/>
  <c r="T16" i="8"/>
  <c r="N16" i="8"/>
  <c r="T15" i="8"/>
  <c r="N15" i="8"/>
  <c r="T14" i="8"/>
  <c r="N14" i="8"/>
  <c r="T13" i="8"/>
  <c r="N13" i="8"/>
  <c r="N24" i="8" s="1"/>
  <c r="S46" i="8"/>
  <c r="R46" i="8"/>
  <c r="Q46" i="8"/>
  <c r="P46" i="8"/>
  <c r="O46" i="8"/>
  <c r="M46" i="8"/>
  <c r="L46" i="8"/>
  <c r="K46" i="8"/>
  <c r="J46" i="8"/>
  <c r="I46" i="8"/>
  <c r="H46" i="8"/>
  <c r="G46" i="8"/>
  <c r="F46" i="8"/>
  <c r="E46" i="8"/>
  <c r="T45" i="8"/>
  <c r="N45" i="8"/>
  <c r="T44" i="8"/>
  <c r="N44" i="8"/>
  <c r="T43" i="8"/>
  <c r="N43" i="8"/>
  <c r="T42" i="8"/>
  <c r="N42" i="8"/>
  <c r="T41" i="8"/>
  <c r="N41" i="8"/>
  <c r="U40" i="8"/>
  <c r="T39" i="8"/>
  <c r="N39" i="8"/>
  <c r="T38" i="8"/>
  <c r="U38" i="8" s="1"/>
  <c r="N38" i="8"/>
  <c r="T37" i="8"/>
  <c r="N37" i="8"/>
  <c r="T36" i="8"/>
  <c r="N36" i="8"/>
  <c r="T35" i="8"/>
  <c r="N35" i="8"/>
  <c r="T34" i="8"/>
  <c r="U34" i="8" s="1"/>
  <c r="N34" i="8"/>
  <c r="S24" i="7"/>
  <c r="R24" i="7"/>
  <c r="Q24" i="7"/>
  <c r="P24" i="7"/>
  <c r="O24" i="7"/>
  <c r="M24" i="7"/>
  <c r="L24" i="7"/>
  <c r="K24" i="7"/>
  <c r="J24" i="7"/>
  <c r="I24" i="7"/>
  <c r="H24" i="7"/>
  <c r="G24" i="7"/>
  <c r="F24" i="7"/>
  <c r="E24" i="7"/>
  <c r="T23" i="7"/>
  <c r="N23" i="7"/>
  <c r="U23" i="7" s="1"/>
  <c r="T22" i="7"/>
  <c r="U22" i="7" s="1"/>
  <c r="N22" i="7"/>
  <c r="T21" i="7"/>
  <c r="N21" i="7"/>
  <c r="T20" i="7"/>
  <c r="U20" i="7" s="1"/>
  <c r="N20" i="7"/>
  <c r="T19" i="7"/>
  <c r="N19" i="7"/>
  <c r="U18" i="7"/>
  <c r="T17" i="7"/>
  <c r="N17" i="7"/>
  <c r="U17" i="7" s="1"/>
  <c r="T16" i="7"/>
  <c r="U16" i="7" s="1"/>
  <c r="N16" i="7"/>
  <c r="T15" i="7"/>
  <c r="N15" i="7"/>
  <c r="T14" i="7"/>
  <c r="U14" i="7" s="1"/>
  <c r="N14" i="7"/>
  <c r="T13" i="7"/>
  <c r="N13" i="7"/>
  <c r="S46" i="7"/>
  <c r="R46" i="7"/>
  <c r="Q46" i="7"/>
  <c r="P46" i="7"/>
  <c r="O46" i="7"/>
  <c r="M46" i="7"/>
  <c r="L46" i="7"/>
  <c r="K46" i="7"/>
  <c r="J46" i="7"/>
  <c r="K47" i="7" s="1"/>
  <c r="I46" i="7"/>
  <c r="H46" i="7"/>
  <c r="G46" i="7"/>
  <c r="F46" i="7"/>
  <c r="G47" i="7" s="1"/>
  <c r="E46" i="7"/>
  <c r="U45" i="7"/>
  <c r="T44" i="7"/>
  <c r="U44" i="7" s="1"/>
  <c r="N44" i="7"/>
  <c r="T43" i="7"/>
  <c r="N43" i="7"/>
  <c r="T42" i="7"/>
  <c r="N42" i="7"/>
  <c r="T41" i="7"/>
  <c r="N41" i="7"/>
  <c r="T40" i="7"/>
  <c r="U40" i="7" s="1"/>
  <c r="N40" i="7"/>
  <c r="T39" i="7"/>
  <c r="N39" i="7"/>
  <c r="T38" i="7"/>
  <c r="U38" i="7" s="1"/>
  <c r="N38" i="7"/>
  <c r="T37" i="7"/>
  <c r="N37" i="7"/>
  <c r="T36" i="7"/>
  <c r="N36" i="7"/>
  <c r="U35" i="7"/>
  <c r="T34" i="7"/>
  <c r="N34" i="7"/>
  <c r="U34" i="7" s="1"/>
  <c r="S24" i="6"/>
  <c r="R24" i="6"/>
  <c r="Q24" i="6"/>
  <c r="P24" i="6"/>
  <c r="O24" i="6"/>
  <c r="M24" i="6"/>
  <c r="L24" i="6"/>
  <c r="K24" i="6"/>
  <c r="J24" i="6"/>
  <c r="K25" i="6" s="1"/>
  <c r="I24" i="6"/>
  <c r="H24" i="6"/>
  <c r="G24" i="6"/>
  <c r="F24" i="6"/>
  <c r="G25" i="6" s="1"/>
  <c r="E24" i="6"/>
  <c r="T23" i="6"/>
  <c r="N23" i="6"/>
  <c r="T22" i="6"/>
  <c r="U22" i="6" s="1"/>
  <c r="N22" i="6"/>
  <c r="T21" i="6"/>
  <c r="N21" i="6"/>
  <c r="U20" i="6"/>
  <c r="T19" i="6"/>
  <c r="N19" i="6"/>
  <c r="T17" i="6"/>
  <c r="N17" i="6"/>
  <c r="T16" i="6"/>
  <c r="N16" i="6"/>
  <c r="T15" i="6"/>
  <c r="U15" i="6" s="1"/>
  <c r="N15" i="6"/>
  <c r="T14" i="6"/>
  <c r="N14" i="6"/>
  <c r="T13" i="6"/>
  <c r="U13" i="6" s="1"/>
  <c r="S47" i="6"/>
  <c r="R47" i="6"/>
  <c r="Q47" i="6"/>
  <c r="P47" i="6"/>
  <c r="O47" i="6"/>
  <c r="M47" i="6"/>
  <c r="L47" i="6"/>
  <c r="K47" i="6"/>
  <c r="J47" i="6"/>
  <c r="I47" i="6"/>
  <c r="H47" i="6"/>
  <c r="G47" i="6"/>
  <c r="F47" i="6"/>
  <c r="E47" i="6"/>
  <c r="T46" i="6"/>
  <c r="N46" i="6"/>
  <c r="T45" i="6"/>
  <c r="N45" i="6"/>
  <c r="T44" i="6"/>
  <c r="N44" i="6"/>
  <c r="T43" i="6"/>
  <c r="N43" i="6"/>
  <c r="T42" i="6"/>
  <c r="N42" i="6"/>
  <c r="T41" i="6"/>
  <c r="N41" i="6"/>
  <c r="T40" i="6"/>
  <c r="N40" i="6"/>
  <c r="T39" i="6"/>
  <c r="N39" i="6"/>
  <c r="T38" i="6"/>
  <c r="N38" i="6"/>
  <c r="T37" i="6"/>
  <c r="N37" i="6"/>
  <c r="T36" i="6"/>
  <c r="N36" i="6"/>
  <c r="T35" i="6"/>
  <c r="N35" i="6"/>
  <c r="S25" i="5"/>
  <c r="R25" i="5"/>
  <c r="Q25" i="5"/>
  <c r="P25" i="5"/>
  <c r="O25" i="5"/>
  <c r="M25" i="5"/>
  <c r="L25" i="5"/>
  <c r="K25" i="5"/>
  <c r="J25" i="5"/>
  <c r="K26" i="5" s="1"/>
  <c r="I25" i="5"/>
  <c r="H25" i="5"/>
  <c r="G25" i="5"/>
  <c r="F25" i="5"/>
  <c r="E25" i="5"/>
  <c r="U24" i="5"/>
  <c r="T23" i="5"/>
  <c r="N23" i="5"/>
  <c r="T22" i="5"/>
  <c r="U22" i="5" s="1"/>
  <c r="N22" i="5"/>
  <c r="T21" i="5"/>
  <c r="N21" i="5"/>
  <c r="T20" i="5"/>
  <c r="N20" i="5"/>
  <c r="T19" i="5"/>
  <c r="N19" i="5"/>
  <c r="U19" i="5" s="1"/>
  <c r="T18" i="5"/>
  <c r="N18" i="5"/>
  <c r="T16" i="5"/>
  <c r="N16" i="5"/>
  <c r="T15" i="5"/>
  <c r="N15" i="5"/>
  <c r="T14" i="5"/>
  <c r="N14" i="5"/>
  <c r="T13" i="5"/>
  <c r="U13" i="5" s="1"/>
  <c r="N13" i="5"/>
  <c r="S49" i="5"/>
  <c r="R49" i="5"/>
  <c r="Q49" i="5"/>
  <c r="P49" i="5"/>
  <c r="O49" i="5"/>
  <c r="M49" i="5"/>
  <c r="L49" i="5"/>
  <c r="K49" i="5"/>
  <c r="J49" i="5"/>
  <c r="K50" i="5" s="1"/>
  <c r="I49" i="5"/>
  <c r="H49" i="5"/>
  <c r="G49" i="5"/>
  <c r="F49" i="5"/>
  <c r="G50" i="5" s="1"/>
  <c r="E49" i="5"/>
  <c r="U48" i="5"/>
  <c r="T47" i="5"/>
  <c r="N47" i="5"/>
  <c r="T46" i="5"/>
  <c r="N46" i="5"/>
  <c r="T45" i="5"/>
  <c r="N45" i="5"/>
  <c r="T44" i="5"/>
  <c r="N44" i="5"/>
  <c r="T43" i="5"/>
  <c r="N43" i="5"/>
  <c r="T42" i="5"/>
  <c r="N42" i="5"/>
  <c r="U42" i="5" s="1"/>
  <c r="T41" i="5"/>
  <c r="N41" i="5"/>
  <c r="T40" i="5"/>
  <c r="N40" i="5"/>
  <c r="U40" i="5" s="1"/>
  <c r="T39" i="5"/>
  <c r="N39" i="5"/>
  <c r="T37" i="5"/>
  <c r="N37" i="5"/>
  <c r="T36" i="5"/>
  <c r="N36" i="5"/>
  <c r="U43" i="8" l="1"/>
  <c r="U37" i="8"/>
  <c r="U20" i="8"/>
  <c r="U22" i="8"/>
  <c r="U41" i="8"/>
  <c r="U35" i="8"/>
  <c r="N46" i="8"/>
  <c r="U44" i="8"/>
  <c r="G47" i="8"/>
  <c r="K47" i="8"/>
  <c r="U14" i="8"/>
  <c r="U16" i="8"/>
  <c r="U13" i="8"/>
  <c r="T24" i="8"/>
  <c r="U19" i="8"/>
  <c r="U21" i="8"/>
  <c r="U17" i="8"/>
  <c r="U23" i="8"/>
  <c r="U39" i="8"/>
  <c r="U45" i="8"/>
  <c r="U36" i="8"/>
  <c r="U42" i="8"/>
  <c r="U37" i="7"/>
  <c r="U39" i="7"/>
  <c r="U15" i="7"/>
  <c r="U21" i="7"/>
  <c r="U36" i="7"/>
  <c r="U42" i="7"/>
  <c r="N46" i="7"/>
  <c r="U41" i="7"/>
  <c r="U43" i="7"/>
  <c r="U13" i="7"/>
  <c r="U19" i="7"/>
  <c r="G25" i="7"/>
  <c r="K25" i="7"/>
  <c r="U24" i="8"/>
  <c r="N47" i="6"/>
  <c r="N24" i="6"/>
  <c r="U37" i="6"/>
  <c r="U43" i="6"/>
  <c r="U45" i="6"/>
  <c r="G48" i="6"/>
  <c r="K48" i="6"/>
  <c r="U36" i="6"/>
  <c r="U38" i="6"/>
  <c r="U40" i="6"/>
  <c r="U41" i="6"/>
  <c r="U44" i="6"/>
  <c r="U14" i="6"/>
  <c r="U21" i="6"/>
  <c r="U39" i="6"/>
  <c r="U46" i="6"/>
  <c r="U16" i="6"/>
  <c r="U19" i="6"/>
  <c r="U23" i="6"/>
  <c r="U35" i="6"/>
  <c r="U42" i="6"/>
  <c r="U17" i="6"/>
  <c r="U37" i="5"/>
  <c r="U46" i="5"/>
  <c r="U14" i="5"/>
  <c r="U21" i="5"/>
  <c r="U23" i="5"/>
  <c r="U36" i="5"/>
  <c r="U43" i="5"/>
  <c r="U45" i="5"/>
  <c r="U15" i="5"/>
  <c r="N49" i="5"/>
  <c r="U44" i="5"/>
  <c r="U47" i="5"/>
  <c r="N25" i="5"/>
  <c r="U16" i="5"/>
  <c r="G26" i="5"/>
  <c r="U39" i="5"/>
  <c r="U41" i="5"/>
  <c r="U18" i="5"/>
  <c r="U20" i="5"/>
  <c r="U15" i="8"/>
  <c r="T46" i="8"/>
  <c r="U46" i="8" s="1"/>
  <c r="T24" i="7"/>
  <c r="N24" i="7"/>
  <c r="T46" i="7"/>
  <c r="U46" i="7" s="1"/>
  <c r="T24" i="6"/>
  <c r="T47" i="6"/>
  <c r="T25" i="5"/>
  <c r="T49" i="5"/>
  <c r="U47" i="6" l="1"/>
  <c r="U24" i="6"/>
  <c r="U49" i="5"/>
  <c r="U25" i="5"/>
  <c r="U24" i="7"/>
  <c r="N23" i="2" l="1"/>
  <c r="S5" i="7" l="1"/>
  <c r="S4" i="7"/>
  <c r="S4" i="5" l="1"/>
  <c r="S5" i="5"/>
  <c r="S4" i="9" l="1"/>
  <c r="S5" i="9"/>
  <c r="S5" i="10" l="1"/>
  <c r="S4" i="10"/>
  <c r="S5" i="8"/>
  <c r="S4" i="8"/>
  <c r="S5" i="6"/>
  <c r="S4" i="6"/>
  <c r="S5" i="4"/>
  <c r="S4" i="4"/>
  <c r="S46" i="3"/>
  <c r="R46" i="3"/>
  <c r="Q46" i="3"/>
  <c r="P46" i="3"/>
  <c r="O46" i="3"/>
  <c r="M46" i="3"/>
  <c r="L46" i="3"/>
  <c r="K46" i="3"/>
  <c r="J46" i="3"/>
  <c r="I46" i="3"/>
  <c r="H46" i="3"/>
  <c r="G46" i="3"/>
  <c r="F46" i="3"/>
  <c r="E46" i="3"/>
  <c r="U45" i="3"/>
  <c r="T44" i="3"/>
  <c r="N44" i="3"/>
  <c r="T43" i="3"/>
  <c r="N43" i="3"/>
  <c r="T42" i="3"/>
  <c r="N42" i="3"/>
  <c r="T41" i="3"/>
  <c r="N41" i="3"/>
  <c r="T40" i="3"/>
  <c r="N40" i="3"/>
  <c r="T39" i="3"/>
  <c r="N39" i="3"/>
  <c r="T38" i="3"/>
  <c r="N38" i="3"/>
  <c r="U37" i="3"/>
  <c r="T36" i="3"/>
  <c r="N36" i="3"/>
  <c r="T35" i="3"/>
  <c r="N35" i="3"/>
  <c r="S24" i="3"/>
  <c r="R24" i="3"/>
  <c r="Q24" i="3"/>
  <c r="P24" i="3"/>
  <c r="O24" i="3"/>
  <c r="M24" i="3"/>
  <c r="L24" i="3"/>
  <c r="K24" i="3"/>
  <c r="J24" i="3"/>
  <c r="I24" i="3"/>
  <c r="H24" i="3"/>
  <c r="G24" i="3"/>
  <c r="F24" i="3"/>
  <c r="E24" i="3"/>
  <c r="U23" i="3"/>
  <c r="T17" i="3"/>
  <c r="N17" i="3"/>
  <c r="T22" i="3"/>
  <c r="N22" i="3"/>
  <c r="T21" i="3"/>
  <c r="N21" i="3"/>
  <c r="T20" i="3"/>
  <c r="N20" i="3"/>
  <c r="T18" i="3"/>
  <c r="N18" i="3"/>
  <c r="T16" i="3"/>
  <c r="N16" i="3"/>
  <c r="T15" i="3"/>
  <c r="N15" i="3"/>
  <c r="T14" i="3"/>
  <c r="N14" i="3"/>
  <c r="T13" i="3"/>
  <c r="N13" i="3"/>
  <c r="C11" i="3"/>
  <c r="S5" i="3"/>
  <c r="S4" i="3"/>
  <c r="S24" i="2"/>
  <c r="R24" i="2"/>
  <c r="Q24" i="2"/>
  <c r="P24" i="2"/>
  <c r="O24" i="2"/>
  <c r="M24" i="2"/>
  <c r="L24" i="2"/>
  <c r="K24" i="2"/>
  <c r="J24" i="2"/>
  <c r="I24" i="2"/>
  <c r="H24" i="2"/>
  <c r="G24" i="2"/>
  <c r="F24" i="2"/>
  <c r="E24" i="2"/>
  <c r="U23" i="2"/>
  <c r="T22" i="2"/>
  <c r="N22" i="2"/>
  <c r="T21" i="2"/>
  <c r="N21" i="2"/>
  <c r="T20" i="2"/>
  <c r="N20" i="2"/>
  <c r="T18" i="2"/>
  <c r="N18" i="2"/>
  <c r="T15" i="2"/>
  <c r="N15" i="2"/>
  <c r="T17" i="2"/>
  <c r="N17" i="2"/>
  <c r="T14" i="2"/>
  <c r="N14" i="2"/>
  <c r="T13" i="2"/>
  <c r="N13" i="2"/>
  <c r="C11" i="2"/>
  <c r="S5" i="2"/>
  <c r="S4" i="2"/>
  <c r="G47" i="3" l="1"/>
  <c r="K47" i="3"/>
  <c r="U41" i="3"/>
  <c r="U17" i="3"/>
  <c r="U36" i="3"/>
  <c r="U22" i="3"/>
  <c r="N46" i="3"/>
  <c r="U38" i="3"/>
  <c r="U40" i="3"/>
  <c r="U42" i="3"/>
  <c r="U44" i="3"/>
  <c r="N24" i="2"/>
  <c r="U16" i="3"/>
  <c r="U19" i="3"/>
  <c r="U13" i="2"/>
  <c r="U17" i="2"/>
  <c r="U16" i="2"/>
  <c r="U19" i="2"/>
  <c r="U15" i="2"/>
  <c r="U18" i="2"/>
  <c r="U20" i="2"/>
  <c r="U22" i="2"/>
  <c r="G25" i="2"/>
  <c r="U15" i="3"/>
  <c r="U18" i="3"/>
  <c r="U43" i="3"/>
  <c r="U39" i="3"/>
  <c r="K25" i="3"/>
  <c r="G25" i="3"/>
  <c r="T24" i="3"/>
  <c r="U21" i="3"/>
  <c r="N24" i="3"/>
  <c r="U20" i="3"/>
  <c r="U21" i="2"/>
  <c r="K25" i="2"/>
  <c r="T24" i="2"/>
  <c r="T46" i="3"/>
  <c r="U14" i="3"/>
  <c r="U13" i="3"/>
  <c r="U35" i="3"/>
  <c r="U14" i="2"/>
  <c r="U46" i="3" l="1"/>
  <c r="U24" i="2"/>
  <c r="U24" i="3"/>
  <c r="S47" i="1"/>
  <c r="R47" i="1"/>
  <c r="Q47" i="1"/>
  <c r="P47" i="1"/>
  <c r="O47" i="1"/>
  <c r="M47" i="1"/>
  <c r="L47" i="1"/>
  <c r="K47" i="1"/>
  <c r="J47" i="1"/>
  <c r="I47" i="1"/>
  <c r="H47" i="1"/>
  <c r="G47" i="1"/>
  <c r="F47" i="1"/>
  <c r="E47" i="1"/>
  <c r="U46" i="1"/>
  <c r="T45" i="1"/>
  <c r="N45" i="1"/>
  <c r="T44" i="1"/>
  <c r="N44" i="1"/>
  <c r="T43" i="1"/>
  <c r="N43" i="1"/>
  <c r="T42" i="1"/>
  <c r="N42" i="1"/>
  <c r="T41" i="1"/>
  <c r="N41" i="1"/>
  <c r="T40" i="1"/>
  <c r="N40" i="1"/>
  <c r="T39" i="1"/>
  <c r="N39" i="1"/>
  <c r="T38" i="1"/>
  <c r="N38" i="1"/>
  <c r="T37" i="1"/>
  <c r="N37" i="1"/>
  <c r="T36" i="1"/>
  <c r="N36" i="1"/>
  <c r="T35" i="1"/>
  <c r="N35" i="1"/>
  <c r="S24" i="1"/>
  <c r="R24" i="1"/>
  <c r="Q24" i="1"/>
  <c r="P24" i="1"/>
  <c r="O24" i="1"/>
  <c r="M24" i="1"/>
  <c r="L24" i="1"/>
  <c r="K24" i="1"/>
  <c r="J24" i="1"/>
  <c r="I24" i="1"/>
  <c r="H24" i="1"/>
  <c r="G24" i="1"/>
  <c r="F24" i="1"/>
  <c r="E24" i="1"/>
  <c r="U23" i="1"/>
  <c r="T17" i="1"/>
  <c r="N17" i="1"/>
  <c r="T22" i="1"/>
  <c r="N22" i="1"/>
  <c r="T21" i="1"/>
  <c r="N21" i="1"/>
  <c r="T20" i="1"/>
  <c r="N20" i="1"/>
  <c r="T19" i="1"/>
  <c r="N19" i="1"/>
  <c r="T18" i="1"/>
  <c r="N18" i="1"/>
  <c r="T16" i="1"/>
  <c r="N16" i="1"/>
  <c r="T15" i="1"/>
  <c r="N15" i="1"/>
  <c r="T14" i="1"/>
  <c r="N14" i="1"/>
  <c r="T13" i="1"/>
  <c r="N13" i="1"/>
  <c r="C11" i="1"/>
  <c r="S5" i="1"/>
  <c r="S4" i="1"/>
  <c r="U37" i="1" l="1"/>
  <c r="U41" i="1"/>
  <c r="N24" i="1"/>
  <c r="U15" i="1"/>
  <c r="U18" i="1"/>
  <c r="U20" i="1"/>
  <c r="U22" i="1"/>
  <c r="U45" i="1"/>
  <c r="U38" i="1"/>
  <c r="U40" i="1"/>
  <c r="U42" i="1"/>
  <c r="U44" i="1"/>
  <c r="N47" i="1"/>
  <c r="U13" i="1"/>
  <c r="U16" i="1"/>
  <c r="U19" i="1"/>
  <c r="U21" i="1"/>
  <c r="U17" i="1"/>
  <c r="U14" i="1"/>
  <c r="G25" i="1"/>
  <c r="U39" i="1"/>
  <c r="U43" i="1"/>
  <c r="K48" i="1"/>
  <c r="T47" i="1"/>
  <c r="G48" i="1"/>
  <c r="K25" i="1"/>
  <c r="T24" i="1"/>
  <c r="U24" i="1" s="1"/>
  <c r="U36" i="1"/>
  <c r="U35" i="1"/>
  <c r="U47" i="1" l="1"/>
</calcChain>
</file>

<file path=xl/sharedStrings.xml><?xml version="1.0" encoding="utf-8"?>
<sst xmlns="http://schemas.openxmlformats.org/spreadsheetml/2006/main" count="2695" uniqueCount="305">
  <si>
    <t>Date</t>
  </si>
  <si>
    <t>OT</t>
  </si>
  <si>
    <t>TOTAL</t>
  </si>
  <si>
    <t>LG#</t>
  </si>
  <si>
    <t>Day of Week</t>
  </si>
  <si>
    <t>Location</t>
  </si>
  <si>
    <t>Attendance</t>
  </si>
  <si>
    <t>Official</t>
  </si>
  <si>
    <t>League Game #</t>
  </si>
  <si>
    <t>Time of Game</t>
  </si>
  <si>
    <t>Team Game #</t>
  </si>
  <si>
    <t>Opp</t>
  </si>
  <si>
    <t>Team</t>
  </si>
  <si>
    <t>Name</t>
  </si>
  <si>
    <t>No.</t>
  </si>
  <si>
    <t>Min</t>
  </si>
  <si>
    <t>FGM</t>
  </si>
  <si>
    <t>FGA</t>
  </si>
  <si>
    <t>3-M</t>
  </si>
  <si>
    <t>3-A</t>
  </si>
  <si>
    <t>FTM</t>
  </si>
  <si>
    <t>FTA</t>
  </si>
  <si>
    <t>OFR</t>
  </si>
  <si>
    <t>DFR</t>
  </si>
  <si>
    <t>Tot Rb</t>
  </si>
  <si>
    <t>Ast</t>
  </si>
  <si>
    <t>PF</t>
  </si>
  <si>
    <t>St</t>
  </si>
  <si>
    <t>TO</t>
  </si>
  <si>
    <t>BS</t>
  </si>
  <si>
    <t>Pts</t>
  </si>
  <si>
    <t>Eff Rat</t>
  </si>
  <si>
    <t>H-A</t>
  </si>
  <si>
    <t>W-L</t>
  </si>
  <si>
    <t>Att</t>
  </si>
  <si>
    <t>Comment ?</t>
  </si>
  <si>
    <t>Coach</t>
  </si>
  <si>
    <t xml:space="preserve"> Coach Rec</t>
  </si>
  <si>
    <t>Adjustment</t>
  </si>
  <si>
    <t>Totals</t>
  </si>
  <si>
    <t>FG%</t>
  </si>
  <si>
    <t>FT%</t>
  </si>
  <si>
    <t>Team Rebs</t>
  </si>
  <si>
    <t>Special Notes:</t>
  </si>
  <si>
    <t>Philadelphia Fox</t>
  </si>
  <si>
    <t>Phil</t>
  </si>
  <si>
    <t>Davidson, Winsome</t>
  </si>
  <si>
    <t>Vincent, Peggy</t>
  </si>
  <si>
    <t>Miller, Sandy</t>
  </si>
  <si>
    <t>Arturi, Lynn</t>
  </si>
  <si>
    <t>Matthews, Linda</t>
  </si>
  <si>
    <t>Zabel, Chrissy</t>
  </si>
  <si>
    <t>Hlavacek, Sue</t>
  </si>
  <si>
    <t>Gay, Peggy</t>
  </si>
  <si>
    <t>Mayes, Dee Dee</t>
  </si>
  <si>
    <t>Garrity, Pat</t>
  </si>
  <si>
    <t>Hous</t>
  </si>
  <si>
    <t>Houston Angels</t>
  </si>
  <si>
    <t>St.L</t>
  </si>
  <si>
    <t>St. Louis Streak</t>
  </si>
  <si>
    <t>N.O.</t>
  </si>
  <si>
    <t>New Orleans Pride</t>
  </si>
  <si>
    <t>Minn</t>
  </si>
  <si>
    <t>Minnesota Fillies</t>
  </si>
  <si>
    <t>Chic</t>
  </si>
  <si>
    <t>Chicago Hustle</t>
  </si>
  <si>
    <t>N.Y.</t>
  </si>
  <si>
    <t>New York Stars</t>
  </si>
  <si>
    <t>Iowa</t>
  </si>
  <si>
    <t>Iowa Cornets</t>
  </si>
  <si>
    <t>Calif</t>
  </si>
  <si>
    <t>California Dreams</t>
  </si>
  <si>
    <t>Dall</t>
  </si>
  <si>
    <t>Dallas Diamonds</t>
  </si>
  <si>
    <t>1979-80</t>
  </si>
  <si>
    <t>A</t>
  </si>
  <si>
    <t>L</t>
  </si>
  <si>
    <t>Dave Wohl</t>
  </si>
  <si>
    <t xml:space="preserve"> 2-7</t>
  </si>
  <si>
    <t>Monday</t>
  </si>
  <si>
    <t>Dallas Convention Center</t>
  </si>
  <si>
    <t>Tom Lathem</t>
  </si>
  <si>
    <t>Houston Vaughan</t>
  </si>
  <si>
    <t>(2-7)</t>
  </si>
  <si>
    <t>(3-8)</t>
  </si>
  <si>
    <t>ORIGINAL Box Score available &amp; used</t>
  </si>
  <si>
    <t>Technical: Coach Dave Wohl 2nd Qtr</t>
  </si>
  <si>
    <t>Abernathy, Alfredda</t>
  </si>
  <si>
    <t xml:space="preserve">H </t>
  </si>
  <si>
    <t xml:space="preserve">W </t>
  </si>
  <si>
    <t>Dean Weese</t>
  </si>
  <si>
    <t xml:space="preserve"> 3-8</t>
  </si>
  <si>
    <t>Baker, Janice</t>
  </si>
  <si>
    <t>Bruton, Cindy</t>
  </si>
  <si>
    <t>Bush-Roddy, Carolyn</t>
  </si>
  <si>
    <t>Cooper, Sheena</t>
  </si>
  <si>
    <t>Earnhardt, Christy</t>
  </si>
  <si>
    <t>Goodwin, Valerie</t>
  </si>
  <si>
    <t>John, Jeriann</t>
  </si>
  <si>
    <t>McLannahan, Sharon</t>
  </si>
  <si>
    <t>Tomich, Vonnie</t>
  </si>
  <si>
    <t>Saturday</t>
  </si>
  <si>
    <t>Alumni Hall - DePaul</t>
  </si>
  <si>
    <t>(2-4)</t>
  </si>
  <si>
    <t>(4-4)</t>
  </si>
  <si>
    <t xml:space="preserve"> 2-3</t>
  </si>
  <si>
    <t>Lawrence, Faye</t>
  </si>
  <si>
    <t>Caldwell, Breena</t>
  </si>
  <si>
    <t>Doug Bruno</t>
  </si>
  <si>
    <t xml:space="preserve"> 4-4</t>
  </si>
  <si>
    <t>Digitale, Sue</t>
  </si>
  <si>
    <t>Galloway, Liz</t>
  </si>
  <si>
    <t>Hileman, Vicki</t>
  </si>
  <si>
    <t>Kennedy, Peggy</t>
  </si>
  <si>
    <t>Mitchell, Adrian</t>
  </si>
  <si>
    <t>Rajcula, Jody</t>
  </si>
  <si>
    <t>Swindell, Retha</t>
  </si>
  <si>
    <t>Thomas, Lisa</t>
  </si>
  <si>
    <t>Travnik, Mary Pat</t>
  </si>
  <si>
    <t>Waddy-Rossow, Debra</t>
  </si>
  <si>
    <t xml:space="preserve"> 2-5</t>
  </si>
  <si>
    <t>Wednesday</t>
  </si>
  <si>
    <t>Veterans Memorial</t>
  </si>
  <si>
    <t>(2-5)</t>
  </si>
  <si>
    <t>(6-0)</t>
  </si>
  <si>
    <t>Bolin, Molly</t>
  </si>
  <si>
    <t>Steve Kirk</t>
  </si>
  <si>
    <t xml:space="preserve"> 6-0</t>
  </si>
  <si>
    <t>Draving, Doris</t>
  </si>
  <si>
    <t>Green, Anita</t>
  </si>
  <si>
    <t>Hodgson, Pat</t>
  </si>
  <si>
    <t>Kunzmann, Connie</t>
  </si>
  <si>
    <t>Lewis, Charlotte</t>
  </si>
  <si>
    <t>Penquite, Rhonda</t>
  </si>
  <si>
    <t>Sharps, Denise</t>
  </si>
  <si>
    <t>Thomas, Debra K.</t>
  </si>
  <si>
    <t>Tucker, Robin</t>
  </si>
  <si>
    <t>Rutter, Nancy</t>
  </si>
  <si>
    <t>DNP-Coach Decision</t>
  </si>
  <si>
    <t>Gray, Donna</t>
  </si>
  <si>
    <t>Hofheinz Pavilion</t>
  </si>
  <si>
    <t>(0-1)</t>
  </si>
  <si>
    <t>(1-0)</t>
  </si>
  <si>
    <t xml:space="preserve"> 0-1</t>
  </si>
  <si>
    <t>Don Knodel</t>
  </si>
  <si>
    <t xml:space="preserve"> 1-0</t>
  </si>
  <si>
    <t>Auhlenbacher, Karen</t>
  </si>
  <si>
    <t>Candler, Belinda</t>
  </si>
  <si>
    <t>Chapman, Vicky</t>
  </si>
  <si>
    <t>Durham, Gwen</t>
  </si>
  <si>
    <t>Johnson, Pat</t>
  </si>
  <si>
    <t>Jones, Belinda</t>
  </si>
  <si>
    <t>Kenlaw, Jessie</t>
  </si>
  <si>
    <t>Kuhl, Nancy</t>
  </si>
  <si>
    <t>Mayo, Paula</t>
  </si>
  <si>
    <t>Prince, Sandra</t>
  </si>
  <si>
    <t>Washington, Cynthia</t>
  </si>
  <si>
    <t>Frank Barzilla</t>
  </si>
  <si>
    <t>Mel Whitworth</t>
  </si>
  <si>
    <t>Friday</t>
  </si>
  <si>
    <t>Phil. Civic Center</t>
  </si>
  <si>
    <t>(1-1)</t>
  </si>
  <si>
    <t>(0-2)</t>
  </si>
  <si>
    <t xml:space="preserve"> 1-1</t>
  </si>
  <si>
    <t>Larry Gillman</t>
  </si>
  <si>
    <t xml:space="preserve"> 0-2</t>
  </si>
  <si>
    <t>Daniels, Coco</t>
  </si>
  <si>
    <t>Griffey, Venita</t>
  </si>
  <si>
    <t>Loyd, Jeanie</t>
  </si>
  <si>
    <t>Patterson, Sheila</t>
  </si>
  <si>
    <t>Platte, Ann</t>
  </si>
  <si>
    <t>Plice, Darla</t>
  </si>
  <si>
    <t>Washington, Debbie</t>
  </si>
  <si>
    <t>Tech: Coach Wohl</t>
  </si>
  <si>
    <t>Tech: Coach Wohl 1st Qtr :38</t>
  </si>
  <si>
    <t>Sid Dornan</t>
  </si>
  <si>
    <t>Bill Jones</t>
  </si>
  <si>
    <t>Thursday</t>
  </si>
  <si>
    <t>(2-1)</t>
  </si>
  <si>
    <t>(2-3)</t>
  </si>
  <si>
    <t xml:space="preserve"> 2-1</t>
  </si>
  <si>
    <t>Butch vanBreda Kolff</t>
  </si>
  <si>
    <t>Ard, Wanda</t>
  </si>
  <si>
    <t>Blalock, Sybil</t>
  </si>
  <si>
    <t>Bloom, Coretta</t>
  </si>
  <si>
    <t>Brumfield, Queen</t>
  </si>
  <si>
    <t>Dean, Paula</t>
  </si>
  <si>
    <t>Duckworth, Tesa</t>
  </si>
  <si>
    <t>Forest, Augusta</t>
  </si>
  <si>
    <t>Smallwood, Sandra</t>
  </si>
  <si>
    <t>Swilley, Kathy</t>
  </si>
  <si>
    <t>Williams, Cindy</t>
  </si>
  <si>
    <t>(2-2)</t>
  </si>
  <si>
    <t>(3-1)</t>
  </si>
  <si>
    <t xml:space="preserve"> 2-2</t>
  </si>
  <si>
    <t>Terry Kunze</t>
  </si>
  <si>
    <t xml:space="preserve"> 3-1</t>
  </si>
  <si>
    <t>DeBoer, Kathy</t>
  </si>
  <si>
    <t>DeLorme, Scooter</t>
  </si>
  <si>
    <t>Hawkins, Kathy</t>
  </si>
  <si>
    <t>Keeley, Marguerite</t>
  </si>
  <si>
    <t>Kocurek, Marie</t>
  </si>
  <si>
    <t>Montgomery, Pat</t>
  </si>
  <si>
    <t>Owens, Katrina</t>
  </si>
  <si>
    <t>Timperman, Janet</t>
  </si>
  <si>
    <t>Wilson, Donna</t>
  </si>
  <si>
    <t>Sid Durnan</t>
  </si>
  <si>
    <t>Dick Schaper</t>
  </si>
  <si>
    <t>Tuesday</t>
  </si>
  <si>
    <t>M.S.G. - Felt Forum</t>
  </si>
  <si>
    <t>(5-2)</t>
  </si>
  <si>
    <t xml:space="preserve"> 2-4</t>
  </si>
  <si>
    <t>Dean Meminger</t>
  </si>
  <si>
    <t xml:space="preserve"> 5-2</t>
  </si>
  <si>
    <t>Long Beach</t>
  </si>
  <si>
    <t>(2-6)</t>
  </si>
  <si>
    <t xml:space="preserve"> 2-6</t>
  </si>
  <si>
    <t>Mel Sims</t>
  </si>
  <si>
    <t>Bucklew, Patti</t>
  </si>
  <si>
    <t>Cook, Jane Ellen</t>
  </si>
  <si>
    <t>Dunkle, Nancy</t>
  </si>
  <si>
    <t>McGraw, Muffet</t>
  </si>
  <si>
    <t>McKenzie, Michelle</t>
  </si>
  <si>
    <t>Rhoades, Stacy</t>
  </si>
  <si>
    <t>Scharff, Mary</t>
  </si>
  <si>
    <t>Scott, Angela</t>
  </si>
  <si>
    <t>Shirley, Pam</t>
  </si>
  <si>
    <t>Uhl, Joan</t>
  </si>
  <si>
    <t>Tulane Univ.</t>
  </si>
  <si>
    <t>(2-8)</t>
  </si>
  <si>
    <t>(6-6)</t>
  </si>
  <si>
    <t xml:space="preserve"> 2-8</t>
  </si>
  <si>
    <t>Butch vandBreda Kolff</t>
  </si>
  <si>
    <t xml:space="preserve"> 6-6</t>
  </si>
  <si>
    <t>Craig, Denise</t>
  </si>
  <si>
    <t>Farrah, Sharon</t>
  </si>
  <si>
    <t>Gwyn, Althea</t>
  </si>
  <si>
    <t>Marquis, Gail</t>
  </si>
  <si>
    <t>Moore, Pearl</t>
  </si>
  <si>
    <t>Sanborn, Kathy</t>
  </si>
  <si>
    <t>Smith, Karen</t>
  </si>
  <si>
    <t>Tatterson, Gail</t>
  </si>
  <si>
    <t>Thomas, Janice</t>
  </si>
  <si>
    <t>Young, Faye</t>
  </si>
  <si>
    <t>Young, Kaye</t>
  </si>
  <si>
    <t>Martin, Gwen</t>
  </si>
  <si>
    <t>Tech: Coach Wohl  3rd Qtr 3:28</t>
  </si>
  <si>
    <t>Eddie Pimpton</t>
  </si>
  <si>
    <t>Peter Stewart</t>
  </si>
  <si>
    <t>Did Not Play</t>
  </si>
  <si>
    <t>Mosher, Barbara</t>
  </si>
  <si>
    <t>Ransom, Gigi</t>
  </si>
  <si>
    <t>Original Box Score Used</t>
  </si>
  <si>
    <t>Crevier, Tanya</t>
  </si>
  <si>
    <t>Wellen, Nancy</t>
  </si>
  <si>
    <t>Roger Aceto</t>
  </si>
  <si>
    <t>Mark Mano</t>
  </si>
  <si>
    <t>V. McKelvey</t>
  </si>
  <si>
    <t>Jesse Thompson</t>
  </si>
  <si>
    <t>Original Box Score used</t>
  </si>
  <si>
    <t>Mason, Debbie</t>
  </si>
  <si>
    <t>Info from</t>
  </si>
  <si>
    <t>Name not in Newspaper</t>
  </si>
  <si>
    <t>Donna Gray's name was listed in Game 9 with Dallas, but didn't play</t>
  </si>
  <si>
    <t>The Media Guide said she played 1 game for 2 minutes - therefore the only game possible would be #10 against New Orleans</t>
  </si>
  <si>
    <t>Info From Philadelphia Inquirer</t>
  </si>
  <si>
    <t>Technical: Coach Dave Wohl</t>
  </si>
  <si>
    <t>Info From: Philadelphia Inquirer</t>
  </si>
  <si>
    <t>Chavers, Tonyus</t>
  </si>
  <si>
    <t>Technical: Coach Dave Wohl  1st Qtr  0:38</t>
  </si>
  <si>
    <t>&lt;&lt;At Least</t>
  </si>
  <si>
    <t>Technical: Coach Dave Wohl  3rd Qtr  3:28</t>
  </si>
  <si>
    <t>Easterling, Rita</t>
  </si>
  <si>
    <t>DNP - Injured Knee</t>
  </si>
  <si>
    <t>Info From Chicago Tribune</t>
  </si>
  <si>
    <t>Newspaper scores were listed as FRACTIONS</t>
  </si>
  <si>
    <t>MY Qtr Scores Guess</t>
  </si>
  <si>
    <t xml:space="preserve"> 1st Qtr</t>
  </si>
  <si>
    <t xml:space="preserve"> 1/4, 1/2 = 24</t>
  </si>
  <si>
    <t>2nd Qtr</t>
  </si>
  <si>
    <t xml:space="preserve"> 3/8, 1/3 = 31</t>
  </si>
  <si>
    <t>3rd Qtr</t>
  </si>
  <si>
    <t>? = Don't Know</t>
  </si>
  <si>
    <t>Therefore ? = 29</t>
  </si>
  <si>
    <t>4th Qtr</t>
  </si>
  <si>
    <t>3/8, &amp; = 37</t>
  </si>
  <si>
    <t>Garrity, Mary Sue</t>
  </si>
  <si>
    <t>Technical</t>
  </si>
  <si>
    <t>Tech: Coach Dave Wohl</t>
  </si>
  <si>
    <t xml:space="preserve">                  Sandy Miller  4th Qtr</t>
  </si>
  <si>
    <t>These stats were Reconstructed from 9 box scores minus Media Guide Final Stats</t>
  </si>
  <si>
    <t>Anderson, Katrina</t>
  </si>
  <si>
    <t>Info from Minnesota Fillies Media Guide</t>
  </si>
  <si>
    <t>Jamison, Karen</t>
  </si>
  <si>
    <t>Wahl-Bye, Sue</t>
  </si>
  <si>
    <t>??? Francois</t>
  </si>
  <si>
    <t>New Orleans Times-Picayune</t>
  </si>
  <si>
    <t>4th Qtr - 9 pts</t>
  </si>
  <si>
    <t>Name not in Box Score</t>
  </si>
  <si>
    <t>3rd Qtr - 12 pts</t>
  </si>
  <si>
    <t>??? Wicacek</t>
  </si>
  <si>
    <t>Don Durr</t>
  </si>
  <si>
    <t>Name Not in Newspapers</t>
  </si>
  <si>
    <t>St Louis Streak</t>
  </si>
  <si>
    <t>3 players fouled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</si>
</sst>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5" fillId="0" borderId="0" xfId="0" applyFont="1"/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3" borderId="0" xfId="0" applyFont="1" applyFill="1"/>
    <xf numFmtId="0" fontId="2" fillId="3" borderId="0" xfId="0" applyFont="1" applyFill="1"/>
    <xf numFmtId="0" fontId="0" fillId="3" borderId="0" xfId="0" applyFill="1"/>
    <xf numFmtId="0" fontId="9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0" fillId="3" borderId="4" xfId="0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10" fillId="0" borderId="0" xfId="1" applyNumberFormat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20" fontId="12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2" borderId="0" xfId="0" applyFont="1" applyFill="1" applyAlignment="1">
      <alignment horizontal="left"/>
    </xf>
    <xf numFmtId="2" fontId="16" fillId="0" borderId="0" xfId="0" applyNumberFormat="1" applyFont="1"/>
    <xf numFmtId="2" fontId="17" fillId="0" borderId="0" xfId="0" applyNumberFormat="1" applyFont="1"/>
    <xf numFmtId="0" fontId="2" fillId="0" borderId="1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7" fillId="0" borderId="0" xfId="0" applyNumberFormat="1" applyFont="1"/>
    <xf numFmtId="0" fontId="19" fillId="0" borderId="0" xfId="0" applyFont="1"/>
    <xf numFmtId="0" fontId="20" fillId="0" borderId="0" xfId="0" applyFont="1" applyAlignment="1">
      <alignment horizontal="center"/>
    </xf>
    <xf numFmtId="0" fontId="2" fillId="4" borderId="0" xfId="0" applyFont="1" applyFill="1"/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19" fillId="4" borderId="0" xfId="0" applyFont="1" applyFill="1"/>
    <xf numFmtId="0" fontId="7" fillId="0" borderId="0" xfId="0" applyFont="1" applyAlignment="1">
      <alignment horizontal="center"/>
    </xf>
    <xf numFmtId="166" fontId="10" fillId="4" borderId="0" xfId="2" applyNumberFormat="1" applyFont="1" applyFill="1"/>
    <xf numFmtId="166" fontId="5" fillId="4" borderId="0" xfId="2" applyNumberFormat="1" applyFont="1" applyFill="1"/>
    <xf numFmtId="0" fontId="10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2" borderId="0" xfId="0" applyFont="1" applyFill="1"/>
    <xf numFmtId="0" fontId="7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4" borderId="0" xfId="0" quotePrefix="1" applyFont="1" applyFill="1" applyAlignment="1">
      <alignment horizontal="center" vertical="center"/>
    </xf>
    <xf numFmtId="0" fontId="21" fillId="0" borderId="0" xfId="0" applyFont="1"/>
    <xf numFmtId="166" fontId="5" fillId="4" borderId="0" xfId="2" applyNumberFormat="1" applyFont="1" applyFill="1" applyAlignment="1">
      <alignment horizontal="center"/>
    </xf>
    <xf numFmtId="164" fontId="2" fillId="0" borderId="0" xfId="1" applyNumberFormat="1" applyFont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0" fontId="6" fillId="5" borderId="0" xfId="0" applyFont="1" applyFill="1" applyAlignment="1">
      <alignment horizontal="center"/>
    </xf>
    <xf numFmtId="20" fontId="12" fillId="5" borderId="0" xfId="0" applyNumberFormat="1" applyFont="1" applyFill="1"/>
    <xf numFmtId="0" fontId="2" fillId="4" borderId="0" xfId="0" quotePrefix="1" applyFont="1" applyFill="1" applyAlignment="1">
      <alignment horizontal="center"/>
    </xf>
    <xf numFmtId="0" fontId="22" fillId="4" borderId="0" xfId="0" applyFont="1" applyFill="1"/>
    <xf numFmtId="0" fontId="2" fillId="4" borderId="0" xfId="0" applyFont="1" applyFill="1" applyAlignment="1">
      <alignment horizontal="center"/>
    </xf>
    <xf numFmtId="166" fontId="10" fillId="0" borderId="0" xfId="2" applyNumberFormat="1" applyFont="1" applyFill="1" applyBorder="1"/>
    <xf numFmtId="166" fontId="5" fillId="0" borderId="0" xfId="2" applyNumberFormat="1" applyFont="1" applyFill="1" applyBorder="1"/>
    <xf numFmtId="0" fontId="1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6" fontId="5" fillId="0" borderId="0" xfId="2" applyNumberFormat="1" applyFont="1" applyFill="1" applyBorder="1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right"/>
    </xf>
    <xf numFmtId="0" fontId="7" fillId="5" borderId="1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165" fontId="11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70139-B184-476D-BDC6-330297AE799B}">
  <sheetPr>
    <tabColor rgb="FFFF0000"/>
    <pageSetUpPr fitToPage="1"/>
  </sheetPr>
  <dimension ref="A1:AB50"/>
  <sheetViews>
    <sheetView tabSelected="1" workbookViewId="0">
      <selection activeCell="B10" sqref="B10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265</v>
      </c>
    </row>
    <row r="2" spans="1:28" x14ac:dyDescent="0.3">
      <c r="B2" s="1"/>
      <c r="C2" s="2" t="s">
        <v>44</v>
      </c>
      <c r="D2" s="3" t="s">
        <v>74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29176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101</v>
      </c>
      <c r="D4" s="7" t="s">
        <v>4</v>
      </c>
      <c r="E4" s="8"/>
      <c r="F4" s="5"/>
      <c r="G4" s="1"/>
      <c r="J4" s="15" t="s">
        <v>141</v>
      </c>
      <c r="K4" s="16" t="s">
        <v>44</v>
      </c>
      <c r="L4" s="17"/>
      <c r="M4" s="18"/>
      <c r="N4" s="19">
        <v>12</v>
      </c>
      <c r="O4" s="19">
        <v>24</v>
      </c>
      <c r="P4" s="19">
        <v>22</v>
      </c>
      <c r="Q4" s="19">
        <v>19</v>
      </c>
      <c r="R4" s="20"/>
      <c r="S4" s="21">
        <f>SUM(N4:R4)</f>
        <v>77</v>
      </c>
      <c r="T4" s="22">
        <v>142</v>
      </c>
    </row>
    <row r="5" spans="1:28" x14ac:dyDescent="0.3">
      <c r="B5" s="1"/>
      <c r="C5" s="6" t="s">
        <v>140</v>
      </c>
      <c r="D5" s="7" t="s">
        <v>5</v>
      </c>
      <c r="E5" s="1"/>
      <c r="F5" s="1"/>
      <c r="G5" s="1"/>
      <c r="J5" s="15" t="s">
        <v>142</v>
      </c>
      <c r="K5" s="16" t="s">
        <v>57</v>
      </c>
      <c r="L5" s="17"/>
      <c r="M5" s="18"/>
      <c r="N5" s="19">
        <v>15</v>
      </c>
      <c r="O5" s="19">
        <v>29</v>
      </c>
      <c r="P5" s="19">
        <v>26</v>
      </c>
      <c r="Q5" s="19">
        <v>31</v>
      </c>
      <c r="R5" s="20"/>
      <c r="S5" s="21">
        <f>SUM(N5:R5)</f>
        <v>101</v>
      </c>
      <c r="T5" s="22">
        <v>142</v>
      </c>
      <c r="U5" s="1"/>
      <c r="V5" s="1"/>
      <c r="W5" s="1"/>
    </row>
    <row r="6" spans="1:28" x14ac:dyDescent="0.3">
      <c r="C6" s="23">
        <v>1097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157</v>
      </c>
      <c r="D7" s="7" t="s">
        <v>7</v>
      </c>
      <c r="G7" s="1"/>
      <c r="S7" s="1"/>
      <c r="T7" s="25" t="s">
        <v>8</v>
      </c>
      <c r="U7" s="1"/>
      <c r="V7" s="26">
        <v>142</v>
      </c>
      <c r="W7" s="1"/>
    </row>
    <row r="8" spans="1:28" x14ac:dyDescent="0.3">
      <c r="B8" s="1"/>
      <c r="C8" s="24" t="s">
        <v>158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9.2361111111111116E-2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Philadelphia Fox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56</v>
      </c>
      <c r="B13" s="1" t="s">
        <v>45</v>
      </c>
      <c r="C13" s="27" t="s">
        <v>49</v>
      </c>
      <c r="D13" s="38">
        <v>17</v>
      </c>
      <c r="E13" s="71"/>
      <c r="F13" s="27">
        <v>4</v>
      </c>
      <c r="G13" s="71"/>
      <c r="H13" s="27"/>
      <c r="I13" s="27"/>
      <c r="J13" s="27">
        <v>0</v>
      </c>
      <c r="K13" s="27">
        <v>0</v>
      </c>
      <c r="L13" s="71"/>
      <c r="M13" s="71"/>
      <c r="N13" s="27">
        <f t="shared" ref="N13:N22" si="0">SUM(L13:M13)</f>
        <v>0</v>
      </c>
      <c r="O13" s="71"/>
      <c r="P13" s="72"/>
      <c r="Q13" s="71"/>
      <c r="R13" s="71"/>
      <c r="S13" s="71"/>
      <c r="T13" s="27">
        <f t="shared" ref="T13:T22" si="1">(H13*3)+((F13-H13)*2)+J13</f>
        <v>8</v>
      </c>
      <c r="U13" s="40" t="str">
        <f t="shared" ref="U13:U22" si="2">IFERROR(((T13+Q13+N13-R13)+(O13*2))/E13,"")</f>
        <v/>
      </c>
      <c r="V13" s="22">
        <v>142</v>
      </c>
      <c r="W13" s="22" t="s">
        <v>75</v>
      </c>
      <c r="X13" s="22" t="s">
        <v>76</v>
      </c>
      <c r="Y13" s="59">
        <v>1097</v>
      </c>
      <c r="Z13" s="41"/>
      <c r="AA13" s="1" t="s">
        <v>77</v>
      </c>
      <c r="AB13" s="28" t="s">
        <v>143</v>
      </c>
    </row>
    <row r="14" spans="1:28" x14ac:dyDescent="0.3">
      <c r="A14" s="1" t="s">
        <v>56</v>
      </c>
      <c r="B14" s="1" t="s">
        <v>45</v>
      </c>
      <c r="C14" s="27" t="s">
        <v>46</v>
      </c>
      <c r="D14" s="38">
        <v>11</v>
      </c>
      <c r="E14" s="71"/>
      <c r="F14" s="27">
        <v>6</v>
      </c>
      <c r="G14" s="71"/>
      <c r="H14" s="27"/>
      <c r="I14" s="27"/>
      <c r="J14" s="27">
        <v>9</v>
      </c>
      <c r="K14" s="27">
        <v>12</v>
      </c>
      <c r="L14" s="71"/>
      <c r="M14" s="71"/>
      <c r="N14" s="27">
        <f t="shared" si="0"/>
        <v>0</v>
      </c>
      <c r="O14" s="72"/>
      <c r="P14" s="72"/>
      <c r="Q14" s="72"/>
      <c r="R14" s="72"/>
      <c r="S14" s="72"/>
      <c r="T14" s="39">
        <f t="shared" si="1"/>
        <v>21</v>
      </c>
      <c r="U14" s="40" t="str">
        <f t="shared" si="2"/>
        <v/>
      </c>
      <c r="V14" s="22">
        <v>142</v>
      </c>
      <c r="W14" s="22" t="s">
        <v>75</v>
      </c>
      <c r="X14" s="22" t="s">
        <v>76</v>
      </c>
      <c r="Y14" s="59">
        <v>1097</v>
      </c>
      <c r="Z14" s="41"/>
      <c r="AA14" s="1" t="s">
        <v>77</v>
      </c>
      <c r="AB14" s="28" t="s">
        <v>143</v>
      </c>
    </row>
    <row r="15" spans="1:28" x14ac:dyDescent="0.3">
      <c r="A15" s="1" t="s">
        <v>56</v>
      </c>
      <c r="B15" s="1" t="s">
        <v>45</v>
      </c>
      <c r="C15" s="27" t="s">
        <v>53</v>
      </c>
      <c r="D15" s="38">
        <v>20</v>
      </c>
      <c r="E15" s="71"/>
      <c r="F15" s="27">
        <v>0</v>
      </c>
      <c r="G15" s="71"/>
      <c r="H15" s="27"/>
      <c r="I15" s="27"/>
      <c r="J15" s="27">
        <v>2</v>
      </c>
      <c r="K15" s="27">
        <v>2</v>
      </c>
      <c r="L15" s="71"/>
      <c r="M15" s="71"/>
      <c r="N15" s="27">
        <f t="shared" si="0"/>
        <v>0</v>
      </c>
      <c r="O15" s="72"/>
      <c r="P15" s="72"/>
      <c r="Q15" s="72"/>
      <c r="R15" s="72"/>
      <c r="S15" s="72"/>
      <c r="T15" s="39">
        <f t="shared" si="1"/>
        <v>2</v>
      </c>
      <c r="U15" s="40" t="str">
        <f t="shared" si="2"/>
        <v/>
      </c>
      <c r="V15" s="22">
        <v>142</v>
      </c>
      <c r="W15" s="22" t="s">
        <v>75</v>
      </c>
      <c r="X15" s="22" t="s">
        <v>76</v>
      </c>
      <c r="Y15" s="59">
        <v>1097</v>
      </c>
      <c r="Z15" s="41"/>
      <c r="AA15" s="1" t="s">
        <v>77</v>
      </c>
      <c r="AB15" s="28" t="s">
        <v>143</v>
      </c>
    </row>
    <row r="16" spans="1:28" x14ac:dyDescent="0.3">
      <c r="A16" s="1" t="s">
        <v>56</v>
      </c>
      <c r="B16" s="1" t="s">
        <v>45</v>
      </c>
      <c r="C16" s="27" t="s">
        <v>52</v>
      </c>
      <c r="D16" s="38">
        <v>24</v>
      </c>
      <c r="E16" s="71"/>
      <c r="F16" s="27">
        <v>0</v>
      </c>
      <c r="G16" s="71"/>
      <c r="H16" s="27"/>
      <c r="I16" s="27"/>
      <c r="J16" s="27">
        <v>0</v>
      </c>
      <c r="K16" s="27">
        <v>0</v>
      </c>
      <c r="L16" s="71"/>
      <c r="M16" s="71"/>
      <c r="N16" s="27">
        <f t="shared" si="0"/>
        <v>0</v>
      </c>
      <c r="O16" s="72"/>
      <c r="P16" s="72"/>
      <c r="Q16" s="72"/>
      <c r="R16" s="72"/>
      <c r="S16" s="72"/>
      <c r="T16" s="39">
        <f t="shared" si="1"/>
        <v>0</v>
      </c>
      <c r="U16" s="40" t="str">
        <f t="shared" si="2"/>
        <v/>
      </c>
      <c r="V16" s="22">
        <v>142</v>
      </c>
      <c r="W16" s="22" t="s">
        <v>75</v>
      </c>
      <c r="X16" s="22" t="s">
        <v>76</v>
      </c>
      <c r="Y16" s="59">
        <v>1097</v>
      </c>
      <c r="Z16" s="41"/>
      <c r="AA16" s="1" t="s">
        <v>77</v>
      </c>
      <c r="AB16" s="28" t="s">
        <v>143</v>
      </c>
    </row>
    <row r="17" spans="1:28" x14ac:dyDescent="0.3">
      <c r="A17" s="1" t="s">
        <v>56</v>
      </c>
      <c r="B17" s="1" t="s">
        <v>45</v>
      </c>
      <c r="C17" s="27" t="s">
        <v>106</v>
      </c>
      <c r="D17" s="38">
        <v>22</v>
      </c>
      <c r="E17" s="71"/>
      <c r="F17" s="27">
        <v>1</v>
      </c>
      <c r="G17" s="71"/>
      <c r="H17" s="27"/>
      <c r="I17" s="27"/>
      <c r="J17" s="27">
        <v>1</v>
      </c>
      <c r="K17" s="27">
        <v>2</v>
      </c>
      <c r="L17" s="71"/>
      <c r="M17" s="71"/>
      <c r="N17" s="27">
        <f t="shared" si="0"/>
        <v>0</v>
      </c>
      <c r="O17" s="72"/>
      <c r="P17" s="72"/>
      <c r="Q17" s="72"/>
      <c r="R17" s="72"/>
      <c r="S17" s="72"/>
      <c r="T17" s="39">
        <f t="shared" si="1"/>
        <v>3</v>
      </c>
      <c r="U17" s="40" t="str">
        <f t="shared" si="2"/>
        <v/>
      </c>
      <c r="V17" s="22">
        <v>142</v>
      </c>
      <c r="W17" s="22" t="s">
        <v>75</v>
      </c>
      <c r="X17" s="22" t="s">
        <v>76</v>
      </c>
      <c r="Y17" s="59">
        <v>1097</v>
      </c>
      <c r="Z17" s="41"/>
      <c r="AA17" s="1" t="s">
        <v>77</v>
      </c>
      <c r="AB17" s="28" t="s">
        <v>143</v>
      </c>
    </row>
    <row r="18" spans="1:28" x14ac:dyDescent="0.3">
      <c r="A18" s="1" t="s">
        <v>56</v>
      </c>
      <c r="B18" s="1" t="s">
        <v>45</v>
      </c>
      <c r="C18" s="27" t="s">
        <v>50</v>
      </c>
      <c r="D18" s="38">
        <v>34</v>
      </c>
      <c r="E18" s="71"/>
      <c r="F18" s="27">
        <v>3</v>
      </c>
      <c r="G18" s="71"/>
      <c r="H18" s="27"/>
      <c r="I18" s="27"/>
      <c r="J18" s="27">
        <v>3</v>
      </c>
      <c r="K18" s="27">
        <v>6</v>
      </c>
      <c r="L18" s="71"/>
      <c r="M18" s="71"/>
      <c r="N18" s="27">
        <f t="shared" si="0"/>
        <v>0</v>
      </c>
      <c r="O18" s="72"/>
      <c r="P18" s="72"/>
      <c r="Q18" s="72"/>
      <c r="R18" s="72"/>
      <c r="S18" s="72"/>
      <c r="T18" s="39">
        <f t="shared" si="1"/>
        <v>9</v>
      </c>
      <c r="U18" s="40" t="str">
        <f t="shared" si="2"/>
        <v/>
      </c>
      <c r="V18" s="22">
        <v>142</v>
      </c>
      <c r="W18" s="22" t="s">
        <v>75</v>
      </c>
      <c r="X18" s="22" t="s">
        <v>76</v>
      </c>
      <c r="Y18" s="59">
        <v>1097</v>
      </c>
      <c r="Z18" s="41"/>
      <c r="AA18" s="1" t="s">
        <v>77</v>
      </c>
      <c r="AB18" s="28" t="s">
        <v>143</v>
      </c>
    </row>
    <row r="19" spans="1:28" x14ac:dyDescent="0.3">
      <c r="A19" s="1" t="s">
        <v>56</v>
      </c>
      <c r="B19" s="1" t="s">
        <v>45</v>
      </c>
      <c r="C19" s="27" t="s">
        <v>54</v>
      </c>
      <c r="D19" s="38">
        <v>12</v>
      </c>
      <c r="E19" s="71"/>
      <c r="F19" s="27">
        <v>0</v>
      </c>
      <c r="G19" s="71"/>
      <c r="H19" s="27"/>
      <c r="I19" s="27"/>
      <c r="J19" s="27">
        <v>0</v>
      </c>
      <c r="K19" s="27">
        <v>0</v>
      </c>
      <c r="L19" s="71"/>
      <c r="M19" s="71"/>
      <c r="N19" s="27">
        <f t="shared" si="0"/>
        <v>0</v>
      </c>
      <c r="O19" s="72"/>
      <c r="P19" s="72"/>
      <c r="Q19" s="72"/>
      <c r="R19" s="72"/>
      <c r="S19" s="72"/>
      <c r="T19" s="39">
        <f t="shared" si="1"/>
        <v>0</v>
      </c>
      <c r="U19" s="40" t="str">
        <f t="shared" si="2"/>
        <v/>
      </c>
      <c r="V19" s="22">
        <v>142</v>
      </c>
      <c r="W19" s="22" t="s">
        <v>75</v>
      </c>
      <c r="X19" s="22" t="s">
        <v>76</v>
      </c>
      <c r="Y19" s="59">
        <v>1097</v>
      </c>
      <c r="Z19" s="41"/>
      <c r="AA19" s="1" t="s">
        <v>77</v>
      </c>
      <c r="AB19" s="28" t="s">
        <v>143</v>
      </c>
    </row>
    <row r="20" spans="1:28" x14ac:dyDescent="0.3">
      <c r="A20" s="1" t="s">
        <v>56</v>
      </c>
      <c r="B20" s="1" t="s">
        <v>45</v>
      </c>
      <c r="C20" s="27" t="s">
        <v>48</v>
      </c>
      <c r="D20" s="38">
        <v>44</v>
      </c>
      <c r="E20" s="71"/>
      <c r="F20" s="27">
        <v>2</v>
      </c>
      <c r="G20" s="71"/>
      <c r="H20" s="27"/>
      <c r="I20" s="27"/>
      <c r="J20" s="27">
        <v>2</v>
      </c>
      <c r="K20" s="27">
        <v>2</v>
      </c>
      <c r="L20" s="71"/>
      <c r="M20" s="71"/>
      <c r="N20" s="27">
        <f t="shared" si="0"/>
        <v>0</v>
      </c>
      <c r="O20" s="72"/>
      <c r="P20" s="72"/>
      <c r="Q20" s="72"/>
      <c r="R20" s="72"/>
      <c r="S20" s="72"/>
      <c r="T20" s="39">
        <f t="shared" si="1"/>
        <v>6</v>
      </c>
      <c r="U20" s="40" t="str">
        <f t="shared" si="2"/>
        <v/>
      </c>
      <c r="V20" s="22">
        <v>142</v>
      </c>
      <c r="W20" s="22" t="s">
        <v>75</v>
      </c>
      <c r="X20" s="22" t="s">
        <v>76</v>
      </c>
      <c r="Y20" s="59">
        <v>1097</v>
      </c>
      <c r="Z20" s="41"/>
      <c r="AA20" s="1" t="s">
        <v>77</v>
      </c>
      <c r="AB20" s="28" t="s">
        <v>143</v>
      </c>
    </row>
    <row r="21" spans="1:28" x14ac:dyDescent="0.3">
      <c r="A21" s="1" t="s">
        <v>56</v>
      </c>
      <c r="B21" s="1" t="s">
        <v>45</v>
      </c>
      <c r="C21" s="27" t="s">
        <v>47</v>
      </c>
      <c r="D21" s="38">
        <v>30</v>
      </c>
      <c r="E21" s="71"/>
      <c r="F21" s="27">
        <v>5</v>
      </c>
      <c r="G21" s="71"/>
      <c r="H21" s="27"/>
      <c r="I21" s="27"/>
      <c r="J21" s="27">
        <v>0</v>
      </c>
      <c r="K21" s="27">
        <v>0</v>
      </c>
      <c r="L21" s="71"/>
      <c r="M21" s="71"/>
      <c r="N21" s="27">
        <f t="shared" si="0"/>
        <v>0</v>
      </c>
      <c r="O21" s="72"/>
      <c r="P21" s="72"/>
      <c r="Q21" s="72"/>
      <c r="R21" s="72"/>
      <c r="S21" s="72"/>
      <c r="T21" s="39">
        <f t="shared" si="1"/>
        <v>10</v>
      </c>
      <c r="U21" s="40" t="str">
        <f t="shared" si="2"/>
        <v/>
      </c>
      <c r="V21" s="22">
        <v>142</v>
      </c>
      <c r="W21" s="22" t="s">
        <v>75</v>
      </c>
      <c r="X21" s="22" t="s">
        <v>76</v>
      </c>
      <c r="Y21" s="59">
        <v>1097</v>
      </c>
      <c r="Z21" s="41"/>
      <c r="AA21" s="1" t="s">
        <v>77</v>
      </c>
      <c r="AB21" s="28" t="s">
        <v>143</v>
      </c>
    </row>
    <row r="22" spans="1:28" x14ac:dyDescent="0.3">
      <c r="A22" s="1" t="s">
        <v>56</v>
      </c>
      <c r="B22" s="1" t="s">
        <v>45</v>
      </c>
      <c r="C22" s="27" t="s">
        <v>51</v>
      </c>
      <c r="D22" s="38">
        <v>4</v>
      </c>
      <c r="E22" s="71"/>
      <c r="F22" s="27">
        <v>6</v>
      </c>
      <c r="G22" s="71"/>
      <c r="H22" s="27"/>
      <c r="I22" s="27"/>
      <c r="J22" s="27">
        <v>6</v>
      </c>
      <c r="K22" s="27">
        <v>8</v>
      </c>
      <c r="L22" s="71"/>
      <c r="M22" s="71"/>
      <c r="N22" s="27">
        <f t="shared" si="0"/>
        <v>0</v>
      </c>
      <c r="O22" s="72"/>
      <c r="P22" s="72"/>
      <c r="Q22" s="72"/>
      <c r="R22" s="72"/>
      <c r="S22" s="72"/>
      <c r="T22" s="39">
        <f t="shared" si="1"/>
        <v>18</v>
      </c>
      <c r="U22" s="40" t="str">
        <f t="shared" si="2"/>
        <v/>
      </c>
      <c r="V22" s="22">
        <v>142</v>
      </c>
      <c r="W22" s="22" t="s">
        <v>75</v>
      </c>
      <c r="X22" s="22" t="s">
        <v>76</v>
      </c>
      <c r="Y22" s="59">
        <v>1097</v>
      </c>
      <c r="Z22" s="41"/>
      <c r="AA22" s="1" t="s">
        <v>77</v>
      </c>
      <c r="AB22" s="28" t="s">
        <v>143</v>
      </c>
    </row>
    <row r="23" spans="1:28" x14ac:dyDescent="0.3">
      <c r="A23" s="1" t="s">
        <v>56</v>
      </c>
      <c r="B23" s="1" t="s">
        <v>45</v>
      </c>
      <c r="C23" s="55" t="s">
        <v>38</v>
      </c>
      <c r="D23" s="1"/>
      <c r="E23" s="55">
        <v>240</v>
      </c>
      <c r="F23" s="55"/>
      <c r="G23" s="55">
        <v>72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0" t="str">
        <f t="shared" ref="U23" si="3">_xlfn.IFNA("",((T23+Q23+N23-R23)+(O23*2))/E23)</f>
        <v/>
      </c>
      <c r="V23" s="22">
        <v>142</v>
      </c>
      <c r="W23" s="22" t="s">
        <v>75</v>
      </c>
      <c r="X23" s="22" t="s">
        <v>76</v>
      </c>
      <c r="Y23" s="59">
        <v>1097</v>
      </c>
      <c r="Z23" s="41"/>
      <c r="AA23" s="1" t="s">
        <v>77</v>
      </c>
      <c r="AB23" s="28" t="s">
        <v>143</v>
      </c>
    </row>
    <row r="24" spans="1:28" x14ac:dyDescent="0.3">
      <c r="A24" s="43" t="s">
        <v>56</v>
      </c>
      <c r="B24" s="43" t="s">
        <v>45</v>
      </c>
      <c r="C24" s="44" t="s">
        <v>39</v>
      </c>
      <c r="D24" s="43"/>
      <c r="E24" s="44">
        <f t="shared" ref="E24:T24" si="4">SUM(E13:E23)</f>
        <v>240</v>
      </c>
      <c r="F24" s="44">
        <f t="shared" si="4"/>
        <v>27</v>
      </c>
      <c r="G24" s="44">
        <f t="shared" si="4"/>
        <v>72</v>
      </c>
      <c r="H24" s="44">
        <f t="shared" si="4"/>
        <v>0</v>
      </c>
      <c r="I24" s="44">
        <f t="shared" si="4"/>
        <v>0</v>
      </c>
      <c r="J24" s="44">
        <f t="shared" si="4"/>
        <v>23</v>
      </c>
      <c r="K24" s="44">
        <f t="shared" si="4"/>
        <v>32</v>
      </c>
      <c r="L24" s="44">
        <f t="shared" si="4"/>
        <v>0</v>
      </c>
      <c r="M24" s="44">
        <f t="shared" si="4"/>
        <v>0</v>
      </c>
      <c r="N24" s="44">
        <f t="shared" si="4"/>
        <v>0</v>
      </c>
      <c r="O24" s="44">
        <f t="shared" si="4"/>
        <v>0</v>
      </c>
      <c r="P24" s="44">
        <f t="shared" si="4"/>
        <v>0</v>
      </c>
      <c r="Q24" s="44">
        <f t="shared" si="4"/>
        <v>0</v>
      </c>
      <c r="R24" s="44">
        <f t="shared" si="4"/>
        <v>0</v>
      </c>
      <c r="S24" s="44">
        <f t="shared" si="4"/>
        <v>0</v>
      </c>
      <c r="T24" s="44">
        <f t="shared" si="4"/>
        <v>77</v>
      </c>
      <c r="U24" s="45">
        <f>((T24+Q24+N24-R24)+(O24*2))/E24</f>
        <v>0.32083333333333336</v>
      </c>
      <c r="V24" s="46">
        <v>142</v>
      </c>
      <c r="W24" s="46" t="s">
        <v>75</v>
      </c>
      <c r="X24" s="46" t="s">
        <v>76</v>
      </c>
      <c r="Y24" s="60">
        <v>1097</v>
      </c>
      <c r="Z24" s="64" t="s">
        <v>173</v>
      </c>
      <c r="AA24" s="43" t="s">
        <v>77</v>
      </c>
      <c r="AB24" s="63" t="s">
        <v>143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0.375</v>
      </c>
      <c r="H25" s="27"/>
      <c r="I25" s="1"/>
      <c r="J25" s="48" t="s">
        <v>41</v>
      </c>
      <c r="K25" s="50">
        <f>J24/K24</f>
        <v>0.71875</v>
      </c>
      <c r="L25" s="1"/>
      <c r="M25" s="39" t="s">
        <v>42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1" t="s">
        <v>266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57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1</v>
      </c>
      <c r="W33" s="1"/>
      <c r="X33" s="1"/>
      <c r="Y33" s="31"/>
      <c r="Z33" s="41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56</v>
      </c>
      <c r="C35" s="27" t="s">
        <v>146</v>
      </c>
      <c r="D35" s="38">
        <v>11</v>
      </c>
      <c r="E35" s="71"/>
      <c r="F35" s="27">
        <v>1</v>
      </c>
      <c r="G35" s="71"/>
      <c r="H35" s="27"/>
      <c r="I35" s="27"/>
      <c r="J35" s="27">
        <v>4</v>
      </c>
      <c r="K35" s="27">
        <v>4</v>
      </c>
      <c r="L35" s="71"/>
      <c r="M35" s="71"/>
      <c r="N35" s="27">
        <f>SUM(L35:M35)</f>
        <v>0</v>
      </c>
      <c r="O35" s="71"/>
      <c r="P35" s="72"/>
      <c r="Q35" s="71"/>
      <c r="R35" s="71"/>
      <c r="S35" s="71"/>
      <c r="T35" s="27">
        <f>+(F35*2)+J35</f>
        <v>6</v>
      </c>
      <c r="U35" s="40" t="str">
        <f>IFERROR(((T35+Q35+N35-R35)+(O35*2))/E35,"")</f>
        <v/>
      </c>
      <c r="V35" s="22">
        <v>142</v>
      </c>
      <c r="W35" s="22" t="s">
        <v>88</v>
      </c>
      <c r="X35" s="22" t="s">
        <v>89</v>
      </c>
      <c r="Y35" s="59">
        <v>1097</v>
      </c>
      <c r="Z35" s="41"/>
      <c r="AA35" s="1" t="s">
        <v>144</v>
      </c>
      <c r="AB35" s="28" t="s">
        <v>145</v>
      </c>
    </row>
    <row r="36" spans="1:28" x14ac:dyDescent="0.3">
      <c r="A36" s="1" t="s">
        <v>45</v>
      </c>
      <c r="B36" s="1" t="s">
        <v>56</v>
      </c>
      <c r="C36" s="27" t="s">
        <v>147</v>
      </c>
      <c r="D36" s="38">
        <v>24</v>
      </c>
      <c r="E36" s="71"/>
      <c r="F36" s="27">
        <v>5</v>
      </c>
      <c r="G36" s="71"/>
      <c r="H36" s="27"/>
      <c r="I36" s="27"/>
      <c r="J36" s="27">
        <v>3</v>
      </c>
      <c r="K36" s="27">
        <v>4</v>
      </c>
      <c r="L36" s="71"/>
      <c r="M36" s="71"/>
      <c r="N36" s="27">
        <f t="shared" ref="N36:N41" si="5">SUM(L36:M36)</f>
        <v>0</v>
      </c>
      <c r="O36" s="72"/>
      <c r="P36" s="72"/>
      <c r="Q36" s="72"/>
      <c r="R36" s="72"/>
      <c r="S36" s="72"/>
      <c r="T36" s="27">
        <f t="shared" ref="T36:T45" si="6">+(F36*2)+J36</f>
        <v>13</v>
      </c>
      <c r="U36" s="40" t="str">
        <f t="shared" ref="U36:U45" si="7">IFERROR(((T36+Q36+N36-R36)+(O36*2))/E36,"")</f>
        <v/>
      </c>
      <c r="V36" s="22">
        <v>142</v>
      </c>
      <c r="W36" s="22" t="s">
        <v>88</v>
      </c>
      <c r="X36" s="22" t="s">
        <v>89</v>
      </c>
      <c r="Y36" s="59">
        <v>1097</v>
      </c>
      <c r="Z36" s="41"/>
      <c r="AA36" s="1" t="s">
        <v>144</v>
      </c>
      <c r="AB36" s="28" t="s">
        <v>145</v>
      </c>
    </row>
    <row r="37" spans="1:28" x14ac:dyDescent="0.3">
      <c r="A37" s="1" t="s">
        <v>45</v>
      </c>
      <c r="B37" s="1" t="s">
        <v>56</v>
      </c>
      <c r="C37" s="27" t="s">
        <v>148</v>
      </c>
      <c r="D37" s="38">
        <v>22</v>
      </c>
      <c r="E37" s="71"/>
      <c r="F37" s="27">
        <v>7</v>
      </c>
      <c r="G37" s="71"/>
      <c r="H37" s="27"/>
      <c r="I37" s="27"/>
      <c r="J37" s="27">
        <v>5</v>
      </c>
      <c r="K37" s="27">
        <v>6</v>
      </c>
      <c r="L37" s="71"/>
      <c r="M37" s="71"/>
      <c r="N37" s="27">
        <f t="shared" si="5"/>
        <v>0</v>
      </c>
      <c r="O37" s="72"/>
      <c r="P37" s="72"/>
      <c r="Q37" s="72"/>
      <c r="R37" s="72"/>
      <c r="S37" s="72"/>
      <c r="T37" s="27">
        <f t="shared" si="6"/>
        <v>19</v>
      </c>
      <c r="U37" s="40" t="str">
        <f t="shared" si="7"/>
        <v/>
      </c>
      <c r="V37" s="22">
        <v>142</v>
      </c>
      <c r="W37" s="22" t="s">
        <v>88</v>
      </c>
      <c r="X37" s="22" t="s">
        <v>89</v>
      </c>
      <c r="Y37" s="59">
        <v>1097</v>
      </c>
      <c r="Z37" s="41"/>
      <c r="AA37" s="1" t="s">
        <v>144</v>
      </c>
      <c r="AB37" s="28" t="s">
        <v>145</v>
      </c>
    </row>
    <row r="38" spans="1:28" x14ac:dyDescent="0.3">
      <c r="A38" s="1" t="s">
        <v>45</v>
      </c>
      <c r="B38" s="1" t="s">
        <v>56</v>
      </c>
      <c r="C38" s="27" t="s">
        <v>149</v>
      </c>
      <c r="D38" s="38">
        <v>3</v>
      </c>
      <c r="E38" s="71"/>
      <c r="F38" s="27">
        <v>0</v>
      </c>
      <c r="G38" s="71"/>
      <c r="H38" s="27"/>
      <c r="I38" s="27"/>
      <c r="J38" s="27">
        <v>0</v>
      </c>
      <c r="K38" s="27">
        <v>0</v>
      </c>
      <c r="L38" s="71"/>
      <c r="M38" s="71"/>
      <c r="N38" s="27">
        <f t="shared" si="5"/>
        <v>0</v>
      </c>
      <c r="O38" s="72"/>
      <c r="P38" s="72"/>
      <c r="Q38" s="72"/>
      <c r="R38" s="72"/>
      <c r="S38" s="72"/>
      <c r="T38" s="27">
        <f t="shared" si="6"/>
        <v>0</v>
      </c>
      <c r="U38" s="40" t="str">
        <f t="shared" si="7"/>
        <v/>
      </c>
      <c r="V38" s="22">
        <v>142</v>
      </c>
      <c r="W38" s="22" t="s">
        <v>88</v>
      </c>
      <c r="X38" s="22" t="s">
        <v>89</v>
      </c>
      <c r="Y38" s="59">
        <v>1097</v>
      </c>
      <c r="Z38" s="41"/>
      <c r="AA38" s="1" t="s">
        <v>144</v>
      </c>
      <c r="AB38" s="28" t="s">
        <v>145</v>
      </c>
    </row>
    <row r="39" spans="1:28" x14ac:dyDescent="0.3">
      <c r="A39" s="1" t="s">
        <v>45</v>
      </c>
      <c r="B39" s="1" t="s">
        <v>56</v>
      </c>
      <c r="C39" s="27" t="s">
        <v>150</v>
      </c>
      <c r="D39" s="38">
        <v>45</v>
      </c>
      <c r="E39" s="71"/>
      <c r="F39" s="27">
        <v>3</v>
      </c>
      <c r="G39" s="71"/>
      <c r="H39" s="27"/>
      <c r="I39" s="27"/>
      <c r="J39" s="27">
        <v>0</v>
      </c>
      <c r="K39" s="27">
        <v>0</v>
      </c>
      <c r="L39" s="71"/>
      <c r="M39" s="71"/>
      <c r="N39" s="27">
        <f t="shared" si="5"/>
        <v>0</v>
      </c>
      <c r="O39" s="72"/>
      <c r="P39" s="72"/>
      <c r="Q39" s="72"/>
      <c r="R39" s="72"/>
      <c r="S39" s="72"/>
      <c r="T39" s="27">
        <f t="shared" si="6"/>
        <v>6</v>
      </c>
      <c r="U39" s="40" t="str">
        <f t="shared" si="7"/>
        <v/>
      </c>
      <c r="V39" s="22">
        <v>142</v>
      </c>
      <c r="W39" s="22" t="s">
        <v>88</v>
      </c>
      <c r="X39" s="22" t="s">
        <v>89</v>
      </c>
      <c r="Y39" s="59">
        <v>1097</v>
      </c>
      <c r="Z39" s="41"/>
      <c r="AA39" s="1" t="s">
        <v>144</v>
      </c>
      <c r="AB39" s="28" t="s">
        <v>145</v>
      </c>
    </row>
    <row r="40" spans="1:28" x14ac:dyDescent="0.3">
      <c r="A40" s="1" t="s">
        <v>45</v>
      </c>
      <c r="B40" s="1" t="s">
        <v>56</v>
      </c>
      <c r="C40" s="27" t="s">
        <v>151</v>
      </c>
      <c r="D40" s="38">
        <v>23</v>
      </c>
      <c r="E40" s="71"/>
      <c r="F40" s="27">
        <v>3</v>
      </c>
      <c r="G40" s="71"/>
      <c r="H40" s="27"/>
      <c r="I40" s="27"/>
      <c r="J40" s="27">
        <v>2</v>
      </c>
      <c r="K40" s="27">
        <v>3</v>
      </c>
      <c r="L40" s="71"/>
      <c r="M40" s="71"/>
      <c r="N40" s="27">
        <f t="shared" si="5"/>
        <v>0</v>
      </c>
      <c r="O40" s="72"/>
      <c r="P40" s="72"/>
      <c r="Q40" s="72"/>
      <c r="R40" s="72"/>
      <c r="S40" s="72"/>
      <c r="T40" s="27">
        <f t="shared" si="6"/>
        <v>8</v>
      </c>
      <c r="U40" s="40" t="str">
        <f t="shared" si="7"/>
        <v/>
      </c>
      <c r="V40" s="22">
        <v>142</v>
      </c>
      <c r="W40" s="22" t="s">
        <v>88</v>
      </c>
      <c r="X40" s="22" t="s">
        <v>89</v>
      </c>
      <c r="Y40" s="59">
        <v>1097</v>
      </c>
      <c r="Z40" s="41"/>
      <c r="AA40" s="1" t="s">
        <v>144</v>
      </c>
      <c r="AB40" s="28" t="s">
        <v>145</v>
      </c>
    </row>
    <row r="41" spans="1:28" x14ac:dyDescent="0.3">
      <c r="A41" s="1" t="s">
        <v>45</v>
      </c>
      <c r="B41" s="1" t="s">
        <v>56</v>
      </c>
      <c r="C41" s="27" t="s">
        <v>152</v>
      </c>
      <c r="D41" s="38">
        <v>40</v>
      </c>
      <c r="E41" s="71"/>
      <c r="F41" s="27">
        <v>3</v>
      </c>
      <c r="G41" s="71"/>
      <c r="H41" s="27"/>
      <c r="I41" s="27"/>
      <c r="J41" s="27">
        <v>3</v>
      </c>
      <c r="K41" s="27">
        <v>5</v>
      </c>
      <c r="L41" s="71"/>
      <c r="M41" s="71"/>
      <c r="N41" s="27">
        <f t="shared" si="5"/>
        <v>0</v>
      </c>
      <c r="O41" s="72"/>
      <c r="P41" s="72"/>
      <c r="Q41" s="72"/>
      <c r="R41" s="72"/>
      <c r="S41" s="72"/>
      <c r="T41" s="27">
        <f t="shared" si="6"/>
        <v>9</v>
      </c>
      <c r="U41" s="40" t="str">
        <f t="shared" si="7"/>
        <v/>
      </c>
      <c r="V41" s="22">
        <v>142</v>
      </c>
      <c r="W41" s="22" t="s">
        <v>88</v>
      </c>
      <c r="X41" s="22" t="s">
        <v>89</v>
      </c>
      <c r="Y41" s="59">
        <v>1097</v>
      </c>
      <c r="Z41" s="41"/>
      <c r="AA41" s="1" t="s">
        <v>144</v>
      </c>
      <c r="AB41" s="28" t="s">
        <v>145</v>
      </c>
    </row>
    <row r="42" spans="1:28" x14ac:dyDescent="0.3">
      <c r="A42" s="1" t="s">
        <v>45</v>
      </c>
      <c r="B42" s="1" t="s">
        <v>56</v>
      </c>
      <c r="C42" s="27" t="s">
        <v>153</v>
      </c>
      <c r="D42" s="38">
        <v>13</v>
      </c>
      <c r="E42" s="71"/>
      <c r="F42" s="27">
        <v>0</v>
      </c>
      <c r="G42" s="71"/>
      <c r="H42" s="27"/>
      <c r="I42" s="27"/>
      <c r="J42" s="27">
        <v>3</v>
      </c>
      <c r="K42" s="27">
        <v>4</v>
      </c>
      <c r="L42" s="71"/>
      <c r="M42" s="27">
        <v>5</v>
      </c>
      <c r="N42" s="27">
        <f>SUM(L42:M42)</f>
        <v>5</v>
      </c>
      <c r="O42" s="39">
        <v>5</v>
      </c>
      <c r="P42" s="72"/>
      <c r="Q42" s="72"/>
      <c r="R42" s="72"/>
      <c r="S42" s="72"/>
      <c r="T42" s="27">
        <f t="shared" si="6"/>
        <v>3</v>
      </c>
      <c r="U42" s="40" t="str">
        <f t="shared" si="7"/>
        <v/>
      </c>
      <c r="V42" s="22">
        <v>142</v>
      </c>
      <c r="W42" s="22" t="s">
        <v>88</v>
      </c>
      <c r="X42" s="22" t="s">
        <v>89</v>
      </c>
      <c r="Y42" s="59">
        <v>1097</v>
      </c>
      <c r="Z42" s="41"/>
      <c r="AA42" s="1" t="s">
        <v>144</v>
      </c>
      <c r="AB42" s="28" t="s">
        <v>145</v>
      </c>
    </row>
    <row r="43" spans="1:28" x14ac:dyDescent="0.3">
      <c r="A43" s="1" t="s">
        <v>45</v>
      </c>
      <c r="B43" s="1" t="s">
        <v>56</v>
      </c>
      <c r="C43" s="27" t="s">
        <v>154</v>
      </c>
      <c r="D43" s="38">
        <v>10</v>
      </c>
      <c r="E43" s="71"/>
      <c r="F43" s="27">
        <v>7</v>
      </c>
      <c r="G43" s="71"/>
      <c r="H43" s="27"/>
      <c r="I43" s="27"/>
      <c r="J43" s="27">
        <v>7</v>
      </c>
      <c r="K43" s="27">
        <v>9</v>
      </c>
      <c r="L43" s="71"/>
      <c r="M43" s="71"/>
      <c r="N43" s="27">
        <f>SUM(L43:M43)</f>
        <v>0</v>
      </c>
      <c r="O43" s="72"/>
      <c r="P43" s="72"/>
      <c r="Q43" s="72"/>
      <c r="R43" s="72"/>
      <c r="S43" s="72"/>
      <c r="T43" s="27">
        <f t="shared" si="6"/>
        <v>21</v>
      </c>
      <c r="U43" s="40" t="str">
        <f t="shared" si="7"/>
        <v/>
      </c>
      <c r="V43" s="22">
        <v>142</v>
      </c>
      <c r="W43" s="22" t="s">
        <v>88</v>
      </c>
      <c r="X43" s="22" t="s">
        <v>89</v>
      </c>
      <c r="Y43" s="59">
        <v>1097</v>
      </c>
      <c r="Z43" s="41"/>
      <c r="AA43" s="1" t="s">
        <v>144</v>
      </c>
      <c r="AB43" s="28" t="s">
        <v>145</v>
      </c>
    </row>
    <row r="44" spans="1:28" x14ac:dyDescent="0.3">
      <c r="A44" s="1" t="s">
        <v>45</v>
      </c>
      <c r="B44" s="1" t="s">
        <v>56</v>
      </c>
      <c r="C44" s="27" t="s">
        <v>155</v>
      </c>
      <c r="D44" s="38">
        <v>25</v>
      </c>
      <c r="E44" s="71"/>
      <c r="F44" s="27">
        <v>2</v>
      </c>
      <c r="G44" s="71"/>
      <c r="H44" s="27"/>
      <c r="I44" s="27"/>
      <c r="J44" s="27">
        <v>1</v>
      </c>
      <c r="K44" s="27">
        <v>2</v>
      </c>
      <c r="L44" s="71"/>
      <c r="M44" s="71"/>
      <c r="N44" s="27">
        <f>SUM(L44:M44)</f>
        <v>0</v>
      </c>
      <c r="O44" s="72"/>
      <c r="P44" s="72"/>
      <c r="Q44" s="72"/>
      <c r="R44" s="72"/>
      <c r="S44" s="72"/>
      <c r="T44" s="27">
        <f t="shared" si="6"/>
        <v>5</v>
      </c>
      <c r="U44" s="40" t="str">
        <f t="shared" si="7"/>
        <v/>
      </c>
      <c r="V44" s="22">
        <v>142</v>
      </c>
      <c r="W44" s="22" t="s">
        <v>88</v>
      </c>
      <c r="X44" s="22" t="s">
        <v>89</v>
      </c>
      <c r="Y44" s="59">
        <v>1097</v>
      </c>
      <c r="Z44" s="41"/>
      <c r="AA44" s="1" t="s">
        <v>144</v>
      </c>
      <c r="AB44" s="28" t="s">
        <v>145</v>
      </c>
    </row>
    <row r="45" spans="1:28" x14ac:dyDescent="0.3">
      <c r="A45" s="1" t="s">
        <v>45</v>
      </c>
      <c r="B45" s="1" t="s">
        <v>56</v>
      </c>
      <c r="C45" s="27" t="s">
        <v>156</v>
      </c>
      <c r="D45" s="38">
        <v>15</v>
      </c>
      <c r="E45" s="71"/>
      <c r="F45" s="27">
        <v>5</v>
      </c>
      <c r="G45" s="71"/>
      <c r="H45" s="27"/>
      <c r="I45" s="27"/>
      <c r="J45" s="27">
        <v>1</v>
      </c>
      <c r="K45" s="27">
        <v>3</v>
      </c>
      <c r="L45" s="71"/>
      <c r="M45" s="71"/>
      <c r="N45" s="27">
        <f>SUM(L45:M45)</f>
        <v>0</v>
      </c>
      <c r="O45" s="72"/>
      <c r="P45" s="72"/>
      <c r="Q45" s="72"/>
      <c r="R45" s="72"/>
      <c r="S45" s="72"/>
      <c r="T45" s="27">
        <f t="shared" si="6"/>
        <v>11</v>
      </c>
      <c r="U45" s="40" t="str">
        <f t="shared" si="7"/>
        <v/>
      </c>
      <c r="V45" s="22">
        <v>142</v>
      </c>
      <c r="W45" s="22" t="s">
        <v>88</v>
      </c>
      <c r="X45" s="22" t="s">
        <v>89</v>
      </c>
      <c r="Y45" s="59">
        <v>1097</v>
      </c>
      <c r="Z45" s="41"/>
      <c r="AA45" s="1" t="s">
        <v>144</v>
      </c>
      <c r="AB45" s="28" t="s">
        <v>145</v>
      </c>
    </row>
    <row r="46" spans="1:28" x14ac:dyDescent="0.3">
      <c r="A46" s="1" t="s">
        <v>45</v>
      </c>
      <c r="B46" s="1" t="s">
        <v>56</v>
      </c>
      <c r="C46" s="55" t="s">
        <v>38</v>
      </c>
      <c r="D46" s="1"/>
      <c r="E46" s="55">
        <v>240</v>
      </c>
      <c r="F46" s="55"/>
      <c r="G46" s="55">
        <v>92</v>
      </c>
      <c r="H46" s="55"/>
      <c r="I46" s="55"/>
      <c r="J46" s="55"/>
      <c r="K46" s="42"/>
      <c r="L46" s="42"/>
      <c r="M46" s="42"/>
      <c r="N46" s="27"/>
      <c r="O46" s="42"/>
      <c r="P46" s="42"/>
      <c r="Q46" s="42"/>
      <c r="R46" s="55">
        <v>41</v>
      </c>
      <c r="S46" s="42"/>
      <c r="T46" s="27"/>
      <c r="U46" s="40" t="str">
        <f t="shared" ref="U46" si="8">_xlfn.IFNA("",((T46+Q46+N46-R46)+(O46*2))/E46)</f>
        <v/>
      </c>
      <c r="V46" s="22">
        <v>142</v>
      </c>
      <c r="W46" s="22" t="s">
        <v>88</v>
      </c>
      <c r="X46" s="22" t="s">
        <v>89</v>
      </c>
      <c r="Y46" s="59">
        <v>1097</v>
      </c>
      <c r="Z46" s="41"/>
      <c r="AA46" s="1" t="s">
        <v>144</v>
      </c>
      <c r="AB46" s="28" t="s">
        <v>145</v>
      </c>
    </row>
    <row r="47" spans="1:28" x14ac:dyDescent="0.3">
      <c r="A47" s="43" t="s">
        <v>45</v>
      </c>
      <c r="B47" s="43" t="s">
        <v>56</v>
      </c>
      <c r="C47" s="44" t="s">
        <v>39</v>
      </c>
      <c r="D47" s="43"/>
      <c r="E47" s="44">
        <f t="shared" ref="E47:T47" si="9">SUM(E35:E46)</f>
        <v>240</v>
      </c>
      <c r="F47" s="44">
        <f t="shared" si="9"/>
        <v>36</v>
      </c>
      <c r="G47" s="44">
        <f t="shared" si="9"/>
        <v>92</v>
      </c>
      <c r="H47" s="44">
        <f t="shared" si="9"/>
        <v>0</v>
      </c>
      <c r="I47" s="44">
        <f t="shared" si="9"/>
        <v>0</v>
      </c>
      <c r="J47" s="44">
        <f t="shared" si="9"/>
        <v>29</v>
      </c>
      <c r="K47" s="44">
        <f t="shared" si="9"/>
        <v>40</v>
      </c>
      <c r="L47" s="44">
        <f t="shared" si="9"/>
        <v>0</v>
      </c>
      <c r="M47" s="44">
        <f t="shared" si="9"/>
        <v>5</v>
      </c>
      <c r="N47" s="44">
        <f t="shared" si="9"/>
        <v>5</v>
      </c>
      <c r="O47" s="44">
        <f t="shared" si="9"/>
        <v>5</v>
      </c>
      <c r="P47" s="44">
        <f t="shared" si="9"/>
        <v>0</v>
      </c>
      <c r="Q47" s="44">
        <f t="shared" si="9"/>
        <v>0</v>
      </c>
      <c r="R47" s="44">
        <f t="shared" si="9"/>
        <v>41</v>
      </c>
      <c r="S47" s="44">
        <f t="shared" si="9"/>
        <v>0</v>
      </c>
      <c r="T47" s="44">
        <f t="shared" si="9"/>
        <v>101</v>
      </c>
      <c r="U47" s="45">
        <f>((T47+Q47+N47-R47)+(O47*2))/E47</f>
        <v>0.3125</v>
      </c>
      <c r="V47" s="46">
        <v>142</v>
      </c>
      <c r="W47" s="46" t="s">
        <v>88</v>
      </c>
      <c r="X47" s="56" t="s">
        <v>89</v>
      </c>
      <c r="Y47" s="60">
        <v>1097</v>
      </c>
      <c r="Z47" s="47"/>
      <c r="AA47" s="43" t="s">
        <v>144</v>
      </c>
      <c r="AB47" s="63" t="s">
        <v>145</v>
      </c>
    </row>
    <row r="48" spans="1:28" x14ac:dyDescent="0.3">
      <c r="A48" s="1"/>
      <c r="B48" s="1"/>
      <c r="C48" s="1"/>
      <c r="D48" s="1"/>
      <c r="F48" s="48" t="s">
        <v>40</v>
      </c>
      <c r="G48" s="49">
        <f>F47/G47</f>
        <v>0.39130434782608697</v>
      </c>
      <c r="H48" s="27"/>
      <c r="I48" s="1"/>
      <c r="J48" s="48" t="s">
        <v>41</v>
      </c>
      <c r="K48" s="50">
        <f>J47/K47</f>
        <v>0.72499999999999998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sortState xmlns:xlrd2="http://schemas.microsoft.com/office/spreadsheetml/2017/richdata2" ref="A13:AB22">
    <sortCondition ref="C13:C22"/>
  </sortState>
  <pageMargins left="0.25" right="0.25" top="0.75" bottom="0.75" header="0.3" footer="0.3"/>
  <pageSetup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4A3A2-142C-421E-B450-E57BA7682AA9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261</v>
      </c>
    </row>
    <row r="2" spans="1:28" x14ac:dyDescent="0.3">
      <c r="B2" s="1"/>
      <c r="C2" s="2" t="s">
        <v>44</v>
      </c>
      <c r="D2" s="3" t="s">
        <v>74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57" t="s">
        <v>296</v>
      </c>
    </row>
    <row r="3" spans="1:28" x14ac:dyDescent="0.3">
      <c r="B3" s="1"/>
      <c r="C3" s="6">
        <v>29207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208</v>
      </c>
      <c r="D4" s="7" t="s">
        <v>4</v>
      </c>
      <c r="E4" s="8"/>
      <c r="F4" s="5"/>
      <c r="G4" s="1"/>
      <c r="J4" s="15" t="s">
        <v>229</v>
      </c>
      <c r="K4" s="16" t="s">
        <v>44</v>
      </c>
      <c r="L4" s="17"/>
      <c r="M4" s="18"/>
      <c r="N4" s="19">
        <v>13</v>
      </c>
      <c r="O4" s="19">
        <v>19</v>
      </c>
      <c r="P4" s="19">
        <v>15</v>
      </c>
      <c r="Q4" s="19">
        <v>24</v>
      </c>
      <c r="R4" s="20"/>
      <c r="S4" s="21">
        <f>SUM(N4:R4)</f>
        <v>71</v>
      </c>
      <c r="T4" s="22">
        <v>208</v>
      </c>
    </row>
    <row r="5" spans="1:28" x14ac:dyDescent="0.3">
      <c r="B5" s="1"/>
      <c r="C5" s="6" t="s">
        <v>228</v>
      </c>
      <c r="D5" s="7" t="s">
        <v>5</v>
      </c>
      <c r="E5" s="1"/>
      <c r="F5" s="1"/>
      <c r="G5" s="1"/>
      <c r="J5" s="15" t="s">
        <v>230</v>
      </c>
      <c r="K5" s="16" t="s">
        <v>61</v>
      </c>
      <c r="L5" s="17"/>
      <c r="M5" s="18"/>
      <c r="N5" s="19">
        <v>21</v>
      </c>
      <c r="O5" s="19">
        <v>26</v>
      </c>
      <c r="P5" s="19">
        <v>31</v>
      </c>
      <c r="Q5" s="19">
        <v>30</v>
      </c>
      <c r="R5" s="20"/>
      <c r="S5" s="21">
        <f>SUM(N5:R5)</f>
        <v>108</v>
      </c>
      <c r="T5" s="22">
        <v>208</v>
      </c>
      <c r="U5" s="1"/>
      <c r="V5" s="1"/>
      <c r="W5" s="1"/>
    </row>
    <row r="6" spans="1:28" x14ac:dyDescent="0.3">
      <c r="C6" s="23">
        <v>1342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301</v>
      </c>
      <c r="D7" s="7" t="s">
        <v>7</v>
      </c>
      <c r="G7" s="1"/>
      <c r="S7" s="1"/>
      <c r="T7" s="25" t="s">
        <v>8</v>
      </c>
      <c r="U7" s="1"/>
      <c r="V7" s="26">
        <v>208</v>
      </c>
      <c r="W7" s="1"/>
    </row>
    <row r="8" spans="1:28" x14ac:dyDescent="0.3">
      <c r="B8" s="1"/>
      <c r="C8" s="24" t="s">
        <v>295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2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10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60</v>
      </c>
      <c r="B13" s="1" t="s">
        <v>45</v>
      </c>
      <c r="C13" s="27" t="s">
        <v>49</v>
      </c>
      <c r="D13" s="38">
        <v>17</v>
      </c>
      <c r="E13" s="71"/>
      <c r="F13" s="27">
        <v>2</v>
      </c>
      <c r="G13" s="71"/>
      <c r="H13" s="27"/>
      <c r="I13" s="27"/>
      <c r="J13" s="27">
        <v>2</v>
      </c>
      <c r="K13" s="27">
        <v>3</v>
      </c>
      <c r="L13" s="71"/>
      <c r="M13" s="71"/>
      <c r="N13" s="27">
        <f>SUM(L13:M13)</f>
        <v>0</v>
      </c>
      <c r="O13" s="71"/>
      <c r="P13" s="72"/>
      <c r="Q13" s="71"/>
      <c r="R13" s="71"/>
      <c r="S13" s="71"/>
      <c r="T13" s="27">
        <f>(H13*3)+((F13-H13)*2)+J13</f>
        <v>6</v>
      </c>
      <c r="U13" s="40" t="str">
        <f>IFERROR(((T13+Q13+N13-R13)+(O13*2))/E13,"")</f>
        <v/>
      </c>
      <c r="V13" s="22">
        <v>208</v>
      </c>
      <c r="W13" s="22" t="s">
        <v>75</v>
      </c>
      <c r="X13" s="22" t="s">
        <v>76</v>
      </c>
      <c r="Y13" s="59">
        <v>1342</v>
      </c>
      <c r="Z13" s="41"/>
      <c r="AA13" s="1" t="s">
        <v>77</v>
      </c>
      <c r="AB13" s="28" t="s">
        <v>231</v>
      </c>
    </row>
    <row r="14" spans="1:28" x14ac:dyDescent="0.3">
      <c r="A14" s="1" t="s">
        <v>60</v>
      </c>
      <c r="B14" s="1" t="s">
        <v>45</v>
      </c>
      <c r="C14" s="27" t="s">
        <v>46</v>
      </c>
      <c r="D14" s="38">
        <v>11</v>
      </c>
      <c r="E14" s="71"/>
      <c r="F14" s="27">
        <v>3</v>
      </c>
      <c r="G14" s="71"/>
      <c r="H14" s="27"/>
      <c r="I14" s="27"/>
      <c r="J14" s="27">
        <v>10</v>
      </c>
      <c r="K14" s="27">
        <v>18</v>
      </c>
      <c r="L14" s="71"/>
      <c r="M14" s="71"/>
      <c r="N14" s="27">
        <f t="shared" ref="N14:N21" si="0">SUM(L14:M14)</f>
        <v>0</v>
      </c>
      <c r="O14" s="72"/>
      <c r="P14" s="72"/>
      <c r="Q14" s="72"/>
      <c r="R14" s="72"/>
      <c r="S14" s="72"/>
      <c r="T14" s="39">
        <f t="shared" ref="T14:T21" si="1">(H14*3)+((F14-H14)*2)+J14</f>
        <v>16</v>
      </c>
      <c r="U14" s="40" t="str">
        <f t="shared" ref="U14:U24" si="2">IFERROR(((T14+Q14+N14-R14)+(O14*2))/E14,"")</f>
        <v/>
      </c>
      <c r="V14" s="22">
        <v>208</v>
      </c>
      <c r="W14" s="22" t="s">
        <v>75</v>
      </c>
      <c r="X14" s="22" t="s">
        <v>76</v>
      </c>
      <c r="Y14" s="59">
        <v>1342</v>
      </c>
      <c r="Z14" s="41"/>
      <c r="AA14" s="1" t="s">
        <v>77</v>
      </c>
      <c r="AB14" s="28" t="s">
        <v>231</v>
      </c>
    </row>
    <row r="15" spans="1:28" x14ac:dyDescent="0.3">
      <c r="A15" s="1" t="s">
        <v>60</v>
      </c>
      <c r="B15" s="1" t="s">
        <v>45</v>
      </c>
      <c r="C15" s="27" t="s">
        <v>55</v>
      </c>
      <c r="D15" s="38">
        <v>10</v>
      </c>
      <c r="E15" s="71"/>
      <c r="F15" s="27">
        <v>0</v>
      </c>
      <c r="G15" s="71"/>
      <c r="H15" s="27"/>
      <c r="I15" s="27"/>
      <c r="J15" s="27">
        <v>2</v>
      </c>
      <c r="K15" s="27">
        <v>2</v>
      </c>
      <c r="L15" s="71"/>
      <c r="M15" s="71"/>
      <c r="N15" s="27">
        <f t="shared" si="0"/>
        <v>0</v>
      </c>
      <c r="O15" s="72"/>
      <c r="P15" s="72"/>
      <c r="Q15" s="72"/>
      <c r="R15" s="72"/>
      <c r="S15" s="72"/>
      <c r="T15" s="39">
        <f t="shared" si="1"/>
        <v>2</v>
      </c>
      <c r="U15" s="40" t="str">
        <f t="shared" si="2"/>
        <v/>
      </c>
      <c r="V15" s="22">
        <v>208</v>
      </c>
      <c r="W15" s="22" t="s">
        <v>75</v>
      </c>
      <c r="X15" s="22" t="s">
        <v>76</v>
      </c>
      <c r="Y15" s="59">
        <v>1342</v>
      </c>
      <c r="Z15" s="41"/>
      <c r="AA15" s="1" t="s">
        <v>77</v>
      </c>
      <c r="AB15" s="28" t="s">
        <v>231</v>
      </c>
    </row>
    <row r="16" spans="1:28" x14ac:dyDescent="0.3">
      <c r="A16" s="1" t="s">
        <v>60</v>
      </c>
      <c r="B16" s="1" t="s">
        <v>45</v>
      </c>
      <c r="C16" s="27" t="s">
        <v>53</v>
      </c>
      <c r="D16" s="38">
        <v>20</v>
      </c>
      <c r="E16" s="71"/>
      <c r="F16" s="27">
        <v>3</v>
      </c>
      <c r="G16" s="71"/>
      <c r="H16" s="27"/>
      <c r="I16" s="27"/>
      <c r="J16" s="27">
        <v>4</v>
      </c>
      <c r="K16" s="27">
        <v>8</v>
      </c>
      <c r="L16" s="71"/>
      <c r="M16" s="71"/>
      <c r="N16" s="27">
        <f t="shared" si="0"/>
        <v>0</v>
      </c>
      <c r="O16" s="72"/>
      <c r="P16" s="72"/>
      <c r="Q16" s="72"/>
      <c r="R16" s="72"/>
      <c r="S16" s="72"/>
      <c r="T16" s="39">
        <f t="shared" si="1"/>
        <v>10</v>
      </c>
      <c r="U16" s="40" t="str">
        <f t="shared" si="2"/>
        <v/>
      </c>
      <c r="V16" s="22">
        <v>208</v>
      </c>
      <c r="W16" s="22" t="s">
        <v>75</v>
      </c>
      <c r="X16" s="22" t="s">
        <v>76</v>
      </c>
      <c r="Y16" s="59">
        <v>1342</v>
      </c>
      <c r="Z16" s="41"/>
      <c r="AA16" s="1" t="s">
        <v>77</v>
      </c>
      <c r="AB16" s="28" t="s">
        <v>231</v>
      </c>
    </row>
    <row r="17" spans="1:28" x14ac:dyDescent="0.3">
      <c r="A17" s="1" t="s">
        <v>60</v>
      </c>
      <c r="B17" s="1" t="s">
        <v>45</v>
      </c>
      <c r="C17" s="27" t="s">
        <v>139</v>
      </c>
      <c r="D17" s="38">
        <v>55</v>
      </c>
      <c r="E17" s="27">
        <v>2</v>
      </c>
      <c r="F17" s="27">
        <v>0</v>
      </c>
      <c r="G17" s="71"/>
      <c r="H17" s="27"/>
      <c r="I17" s="27"/>
      <c r="J17" s="27">
        <v>0</v>
      </c>
      <c r="K17" s="27">
        <v>0</v>
      </c>
      <c r="L17" s="71"/>
      <c r="M17" s="71"/>
      <c r="N17" s="27">
        <v>0</v>
      </c>
      <c r="O17" s="72"/>
      <c r="P17" s="72"/>
      <c r="Q17" s="72"/>
      <c r="R17" s="72"/>
      <c r="S17" s="72"/>
      <c r="T17" s="39">
        <f t="shared" si="1"/>
        <v>0</v>
      </c>
      <c r="U17" s="40"/>
      <c r="V17" s="22">
        <v>208</v>
      </c>
      <c r="W17" s="22" t="s">
        <v>75</v>
      </c>
      <c r="X17" s="22" t="s">
        <v>76</v>
      </c>
      <c r="Y17" s="59">
        <v>1342</v>
      </c>
      <c r="Z17" s="41"/>
      <c r="AA17" s="1" t="s">
        <v>77</v>
      </c>
      <c r="AB17" s="28" t="s">
        <v>231</v>
      </c>
    </row>
    <row r="18" spans="1:28" x14ac:dyDescent="0.3">
      <c r="A18" s="1" t="s">
        <v>60</v>
      </c>
      <c r="B18" s="1" t="s">
        <v>45</v>
      </c>
      <c r="C18" s="27" t="s">
        <v>52</v>
      </c>
      <c r="D18" s="38">
        <v>24</v>
      </c>
      <c r="E18" s="71" t="s">
        <v>298</v>
      </c>
      <c r="F18" s="27"/>
      <c r="G18" s="71"/>
      <c r="H18" s="27"/>
      <c r="I18" s="27"/>
      <c r="J18" s="27"/>
      <c r="K18" s="27"/>
      <c r="L18" s="71"/>
      <c r="M18" s="71"/>
      <c r="N18" s="27">
        <f t="shared" si="0"/>
        <v>0</v>
      </c>
      <c r="O18" s="72"/>
      <c r="P18" s="72"/>
      <c r="Q18" s="72"/>
      <c r="R18" s="72"/>
      <c r="S18" s="72"/>
      <c r="T18" s="39">
        <f t="shared" si="1"/>
        <v>0</v>
      </c>
      <c r="U18" s="40" t="str">
        <f t="shared" si="2"/>
        <v/>
      </c>
      <c r="V18" s="22">
        <v>208</v>
      </c>
      <c r="W18" s="22" t="s">
        <v>75</v>
      </c>
      <c r="X18" s="22" t="s">
        <v>76</v>
      </c>
      <c r="Y18" s="59">
        <v>1342</v>
      </c>
      <c r="Z18" s="41"/>
      <c r="AA18" s="1" t="s">
        <v>77</v>
      </c>
      <c r="AB18" s="28" t="s">
        <v>231</v>
      </c>
    </row>
    <row r="19" spans="1:28" x14ac:dyDescent="0.3">
      <c r="A19" s="1" t="s">
        <v>60</v>
      </c>
      <c r="B19" s="1" t="s">
        <v>45</v>
      </c>
      <c r="C19" s="27" t="s">
        <v>106</v>
      </c>
      <c r="D19" s="38">
        <v>22</v>
      </c>
      <c r="E19" s="71"/>
      <c r="F19" s="27">
        <v>3</v>
      </c>
      <c r="G19" s="71"/>
      <c r="H19" s="27"/>
      <c r="I19" s="27"/>
      <c r="J19" s="27">
        <v>2</v>
      </c>
      <c r="K19" s="27">
        <v>2</v>
      </c>
      <c r="L19" s="71"/>
      <c r="M19" s="71"/>
      <c r="N19" s="27">
        <f t="shared" si="0"/>
        <v>0</v>
      </c>
      <c r="O19" s="72"/>
      <c r="P19" s="72"/>
      <c r="Q19" s="72"/>
      <c r="R19" s="72"/>
      <c r="S19" s="72"/>
      <c r="T19" s="39">
        <f t="shared" si="1"/>
        <v>8</v>
      </c>
      <c r="U19" s="40"/>
      <c r="V19" s="22">
        <v>208</v>
      </c>
      <c r="W19" s="22" t="s">
        <v>75</v>
      </c>
      <c r="X19" s="22" t="s">
        <v>76</v>
      </c>
      <c r="Y19" s="59">
        <v>1342</v>
      </c>
      <c r="Z19" s="41"/>
      <c r="AA19" s="1" t="s">
        <v>77</v>
      </c>
      <c r="AB19" s="28" t="s">
        <v>231</v>
      </c>
    </row>
    <row r="20" spans="1:28" x14ac:dyDescent="0.3">
      <c r="A20" s="1" t="s">
        <v>60</v>
      </c>
      <c r="B20" s="1" t="s">
        <v>45</v>
      </c>
      <c r="C20" s="27" t="s">
        <v>50</v>
      </c>
      <c r="D20" s="38">
        <v>34</v>
      </c>
      <c r="E20" s="71"/>
      <c r="F20" s="27">
        <v>3</v>
      </c>
      <c r="G20" s="71"/>
      <c r="H20" s="27"/>
      <c r="I20" s="27"/>
      <c r="J20" s="27">
        <v>1</v>
      </c>
      <c r="K20" s="27">
        <v>1</v>
      </c>
      <c r="L20" s="71"/>
      <c r="M20" s="71"/>
      <c r="N20" s="27">
        <f t="shared" si="0"/>
        <v>0</v>
      </c>
      <c r="O20" s="72"/>
      <c r="P20" s="72"/>
      <c r="Q20" s="72"/>
      <c r="R20" s="72"/>
      <c r="S20" s="72"/>
      <c r="T20" s="39">
        <f t="shared" si="1"/>
        <v>7</v>
      </c>
      <c r="U20" s="40" t="str">
        <f t="shared" si="2"/>
        <v/>
      </c>
      <c r="V20" s="22">
        <v>208</v>
      </c>
      <c r="W20" s="22" t="s">
        <v>75</v>
      </c>
      <c r="X20" s="22" t="s">
        <v>76</v>
      </c>
      <c r="Y20" s="59">
        <v>1342</v>
      </c>
      <c r="Z20" s="41"/>
      <c r="AA20" s="1" t="s">
        <v>77</v>
      </c>
      <c r="AB20" s="28" t="s">
        <v>231</v>
      </c>
    </row>
    <row r="21" spans="1:28" x14ac:dyDescent="0.3">
      <c r="A21" s="1" t="s">
        <v>60</v>
      </c>
      <c r="B21" s="1" t="s">
        <v>45</v>
      </c>
      <c r="C21" s="27" t="s">
        <v>54</v>
      </c>
      <c r="D21" s="38">
        <v>12</v>
      </c>
      <c r="E21" s="71"/>
      <c r="F21" s="27">
        <v>0</v>
      </c>
      <c r="G21" s="71"/>
      <c r="H21" s="27"/>
      <c r="I21" s="27"/>
      <c r="J21" s="27">
        <v>0</v>
      </c>
      <c r="K21" s="27">
        <v>0</v>
      </c>
      <c r="L21" s="71"/>
      <c r="M21" s="71"/>
      <c r="N21" s="27">
        <f t="shared" si="0"/>
        <v>0</v>
      </c>
      <c r="O21" s="72"/>
      <c r="P21" s="72"/>
      <c r="Q21" s="72"/>
      <c r="R21" s="72"/>
      <c r="S21" s="72"/>
      <c r="T21" s="39">
        <f t="shared" si="1"/>
        <v>0</v>
      </c>
      <c r="U21" s="40" t="str">
        <f t="shared" si="2"/>
        <v/>
      </c>
      <c r="V21" s="22">
        <v>208</v>
      </c>
      <c r="W21" s="22" t="s">
        <v>75</v>
      </c>
      <c r="X21" s="22" t="s">
        <v>76</v>
      </c>
      <c r="Y21" s="59">
        <v>1342</v>
      </c>
      <c r="Z21" s="41"/>
      <c r="AA21" s="1" t="s">
        <v>77</v>
      </c>
      <c r="AB21" s="28" t="s">
        <v>231</v>
      </c>
    </row>
    <row r="22" spans="1:28" x14ac:dyDescent="0.3">
      <c r="A22" s="1" t="s">
        <v>60</v>
      </c>
      <c r="B22" s="1" t="s">
        <v>45</v>
      </c>
      <c r="C22" s="27" t="s">
        <v>48</v>
      </c>
      <c r="D22" s="38">
        <v>44</v>
      </c>
      <c r="E22" s="71"/>
      <c r="F22" s="27">
        <v>2</v>
      </c>
      <c r="G22" s="71"/>
      <c r="H22" s="27"/>
      <c r="I22" s="27"/>
      <c r="J22" s="27">
        <v>1</v>
      </c>
      <c r="K22" s="27">
        <v>2</v>
      </c>
      <c r="L22" s="71"/>
      <c r="M22" s="71"/>
      <c r="N22" s="27">
        <f>SUM(L22:M22)</f>
        <v>0</v>
      </c>
      <c r="O22" s="72"/>
      <c r="P22" s="72"/>
      <c r="Q22" s="72"/>
      <c r="R22" s="72"/>
      <c r="S22" s="72"/>
      <c r="T22" s="39">
        <f>(H22*3)+((F22-H22)*2)+J22</f>
        <v>5</v>
      </c>
      <c r="U22" s="40" t="str">
        <f t="shared" si="2"/>
        <v/>
      </c>
      <c r="V22" s="22">
        <v>208</v>
      </c>
      <c r="W22" s="22" t="s">
        <v>75</v>
      </c>
      <c r="X22" s="22" t="s">
        <v>76</v>
      </c>
      <c r="Y22" s="59">
        <v>1342</v>
      </c>
      <c r="Z22" s="41"/>
      <c r="AA22" s="1" t="s">
        <v>77</v>
      </c>
      <c r="AB22" s="28" t="s">
        <v>231</v>
      </c>
    </row>
    <row r="23" spans="1:28" x14ac:dyDescent="0.3">
      <c r="A23" s="1" t="s">
        <v>60</v>
      </c>
      <c r="B23" s="1" t="s">
        <v>45</v>
      </c>
      <c r="C23" s="27" t="s">
        <v>47</v>
      </c>
      <c r="D23" s="38">
        <v>30</v>
      </c>
      <c r="E23" s="71"/>
      <c r="F23" s="27">
        <v>5</v>
      </c>
      <c r="G23" s="71"/>
      <c r="H23" s="27"/>
      <c r="I23" s="27"/>
      <c r="J23" s="27">
        <v>2</v>
      </c>
      <c r="K23" s="27">
        <v>3</v>
      </c>
      <c r="L23" s="71"/>
      <c r="M23" s="71"/>
      <c r="N23" s="27">
        <f>SUM(L23:M23)</f>
        <v>0</v>
      </c>
      <c r="O23" s="72"/>
      <c r="P23" s="72"/>
      <c r="Q23" s="72"/>
      <c r="R23" s="72"/>
      <c r="S23" s="72"/>
      <c r="T23" s="39">
        <f>(H23*3)+((F23-H23)*2)+J23</f>
        <v>12</v>
      </c>
      <c r="U23" s="40" t="str">
        <f t="shared" si="2"/>
        <v/>
      </c>
      <c r="V23" s="22">
        <v>208</v>
      </c>
      <c r="W23" s="22" t="s">
        <v>75</v>
      </c>
      <c r="X23" s="22" t="s">
        <v>76</v>
      </c>
      <c r="Y23" s="59">
        <v>1342</v>
      </c>
      <c r="Z23" s="41"/>
      <c r="AA23" s="1" t="s">
        <v>77</v>
      </c>
      <c r="AB23" s="28" t="s">
        <v>231</v>
      </c>
    </row>
    <row r="24" spans="1:28" x14ac:dyDescent="0.3">
      <c r="A24" s="1" t="s">
        <v>60</v>
      </c>
      <c r="B24" s="1" t="s">
        <v>45</v>
      </c>
      <c r="C24" s="27" t="s">
        <v>51</v>
      </c>
      <c r="D24" s="38">
        <v>4</v>
      </c>
      <c r="E24" s="71"/>
      <c r="F24" s="27">
        <v>2</v>
      </c>
      <c r="G24" s="71"/>
      <c r="H24" s="27"/>
      <c r="I24" s="27"/>
      <c r="J24" s="27">
        <v>1</v>
      </c>
      <c r="K24" s="27">
        <v>2</v>
      </c>
      <c r="L24" s="71"/>
      <c r="M24" s="71"/>
      <c r="N24" s="27">
        <f>SUM(L24:M24)</f>
        <v>0</v>
      </c>
      <c r="O24" s="72"/>
      <c r="P24" s="72"/>
      <c r="Q24" s="72"/>
      <c r="R24" s="72"/>
      <c r="S24" s="72"/>
      <c r="T24" s="39">
        <f>(H24*3)+((F24-H24)*2)+J24</f>
        <v>5</v>
      </c>
      <c r="U24" s="40" t="str">
        <f t="shared" si="2"/>
        <v/>
      </c>
      <c r="V24" s="22">
        <v>208</v>
      </c>
      <c r="W24" s="22" t="s">
        <v>75</v>
      </c>
      <c r="X24" s="22" t="s">
        <v>76</v>
      </c>
      <c r="Y24" s="59">
        <v>1342</v>
      </c>
      <c r="Z24" s="41"/>
      <c r="AA24" s="1" t="s">
        <v>77</v>
      </c>
      <c r="AB24" s="28" t="s">
        <v>231</v>
      </c>
    </row>
    <row r="25" spans="1:28" x14ac:dyDescent="0.3">
      <c r="A25" s="1" t="s">
        <v>60</v>
      </c>
      <c r="B25" s="1" t="s">
        <v>45</v>
      </c>
      <c r="C25" s="55" t="s">
        <v>38</v>
      </c>
      <c r="D25" s="1"/>
      <c r="E25" s="55">
        <v>238</v>
      </c>
      <c r="F25" s="42"/>
      <c r="G25" s="55">
        <v>70</v>
      </c>
      <c r="H25" s="42"/>
      <c r="I25" s="42"/>
      <c r="J25" s="42"/>
      <c r="K25" s="42"/>
      <c r="L25" s="42"/>
      <c r="M25" s="42"/>
      <c r="N25" s="42"/>
      <c r="O25" s="42"/>
      <c r="P25" s="55">
        <v>32</v>
      </c>
      <c r="Q25" s="42"/>
      <c r="R25" s="55">
        <v>33</v>
      </c>
      <c r="S25" s="42"/>
      <c r="T25" s="42"/>
      <c r="U25" s="40" t="str">
        <f t="shared" ref="U25" si="3">_xlfn.IFNA("",((T25+Q25+N25-R25)+(O25*2))/E25)</f>
        <v/>
      </c>
      <c r="V25" s="22">
        <v>208</v>
      </c>
      <c r="W25" s="22" t="s">
        <v>75</v>
      </c>
      <c r="X25" s="22" t="s">
        <v>76</v>
      </c>
      <c r="Y25" s="59">
        <v>1342</v>
      </c>
      <c r="Z25" s="41"/>
      <c r="AA25" s="1" t="s">
        <v>77</v>
      </c>
      <c r="AB25" s="28" t="s">
        <v>231</v>
      </c>
    </row>
    <row r="26" spans="1:28" x14ac:dyDescent="0.3">
      <c r="A26" s="43" t="s">
        <v>60</v>
      </c>
      <c r="B26" s="43" t="s">
        <v>45</v>
      </c>
      <c r="C26" s="44" t="s">
        <v>39</v>
      </c>
      <c r="D26" s="43"/>
      <c r="E26" s="44">
        <f t="shared" ref="E26:T26" si="4">SUM(E13:E25)</f>
        <v>240</v>
      </c>
      <c r="F26" s="44">
        <f t="shared" si="4"/>
        <v>23</v>
      </c>
      <c r="G26" s="44">
        <f t="shared" si="4"/>
        <v>70</v>
      </c>
      <c r="H26" s="44">
        <f t="shared" si="4"/>
        <v>0</v>
      </c>
      <c r="I26" s="44">
        <f t="shared" si="4"/>
        <v>0</v>
      </c>
      <c r="J26" s="44">
        <f t="shared" si="4"/>
        <v>25</v>
      </c>
      <c r="K26" s="44">
        <f t="shared" si="4"/>
        <v>41</v>
      </c>
      <c r="L26" s="44">
        <f t="shared" si="4"/>
        <v>0</v>
      </c>
      <c r="M26" s="44">
        <f t="shared" si="4"/>
        <v>0</v>
      </c>
      <c r="N26" s="44">
        <f t="shared" si="4"/>
        <v>0</v>
      </c>
      <c r="O26" s="44">
        <f t="shared" si="4"/>
        <v>0</v>
      </c>
      <c r="P26" s="44">
        <f t="shared" si="4"/>
        <v>32</v>
      </c>
      <c r="Q26" s="44">
        <f t="shared" si="4"/>
        <v>0</v>
      </c>
      <c r="R26" s="44">
        <f t="shared" si="4"/>
        <v>33</v>
      </c>
      <c r="S26" s="44">
        <f t="shared" si="4"/>
        <v>0</v>
      </c>
      <c r="T26" s="44">
        <f t="shared" si="4"/>
        <v>71</v>
      </c>
      <c r="U26" s="45">
        <f>((T26+Q26+N26-R26)+(O26*2))/E26</f>
        <v>0.15833333333333333</v>
      </c>
      <c r="V26" s="46">
        <v>208</v>
      </c>
      <c r="W26" s="46" t="s">
        <v>75</v>
      </c>
      <c r="X26" s="56" t="s">
        <v>76</v>
      </c>
      <c r="Y26" s="60">
        <v>1342</v>
      </c>
      <c r="Z26" s="47"/>
      <c r="AA26" s="43" t="s">
        <v>77</v>
      </c>
      <c r="AB26" s="65" t="s">
        <v>231</v>
      </c>
    </row>
    <row r="27" spans="1:28" x14ac:dyDescent="0.3">
      <c r="A27" s="1"/>
      <c r="B27" s="1"/>
      <c r="C27" s="1"/>
      <c r="D27" s="1"/>
      <c r="F27" s="48" t="s">
        <v>40</v>
      </c>
      <c r="G27" s="50">
        <f>F26/G26</f>
        <v>0.32857142857142857</v>
      </c>
      <c r="H27" s="27"/>
      <c r="I27" s="1"/>
      <c r="J27" s="48" t="s">
        <v>41</v>
      </c>
      <c r="K27" s="50">
        <f>J26/K26</f>
        <v>0.6097560975609756</v>
      </c>
      <c r="L27" s="1"/>
      <c r="M27" s="39" t="s">
        <v>42</v>
      </c>
      <c r="N27" s="51"/>
      <c r="P27" s="25" t="s">
        <v>304</v>
      </c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 t="s">
        <v>290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 t="s">
        <v>263</v>
      </c>
      <c r="D30" s="1"/>
      <c r="E30" s="1"/>
      <c r="F30" s="1"/>
      <c r="G30" s="1"/>
      <c r="H30" s="1"/>
      <c r="I30" s="1" t="s">
        <v>264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12</v>
      </c>
      <c r="W33" s="1"/>
      <c r="X33" s="1"/>
      <c r="Y33" s="31"/>
      <c r="Z33" s="41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60</v>
      </c>
      <c r="C35" s="27" t="s">
        <v>291</v>
      </c>
      <c r="D35" s="38">
        <v>22</v>
      </c>
      <c r="E35" s="71"/>
      <c r="F35" s="27">
        <v>3</v>
      </c>
      <c r="G35" s="71"/>
      <c r="H35" s="27"/>
      <c r="I35" s="27"/>
      <c r="J35" s="27">
        <v>2</v>
      </c>
      <c r="K35" s="27">
        <v>6</v>
      </c>
      <c r="L35" s="71"/>
      <c r="M35" s="71"/>
      <c r="N35" s="27">
        <f>SUM(L35:M35)</f>
        <v>0</v>
      </c>
      <c r="O35" s="71"/>
      <c r="P35" s="72"/>
      <c r="Q35" s="71"/>
      <c r="R35" s="71"/>
      <c r="S35" s="71"/>
      <c r="T35" s="27">
        <f>+(F35*2)+J35</f>
        <v>8</v>
      </c>
      <c r="U35" s="40" t="str">
        <f>IFERROR(((T35+Q35+N35-R35)+(O35*2))/E35,"")</f>
        <v/>
      </c>
      <c r="V35" s="22">
        <v>208</v>
      </c>
      <c r="W35" s="22" t="s">
        <v>88</v>
      </c>
      <c r="X35" s="22" t="s">
        <v>89</v>
      </c>
      <c r="Y35" s="59">
        <v>1342</v>
      </c>
      <c r="Z35" s="41"/>
      <c r="AA35" s="1" t="s">
        <v>232</v>
      </c>
      <c r="AB35" s="28" t="s">
        <v>233</v>
      </c>
    </row>
    <row r="36" spans="1:28" x14ac:dyDescent="0.3">
      <c r="A36" s="1" t="s">
        <v>45</v>
      </c>
      <c r="B36" s="1" t="s">
        <v>60</v>
      </c>
      <c r="C36" s="27" t="s">
        <v>182</v>
      </c>
      <c r="D36" s="38">
        <v>15</v>
      </c>
      <c r="E36" s="71"/>
      <c r="F36" s="27">
        <v>2</v>
      </c>
      <c r="G36" s="71"/>
      <c r="H36" s="27"/>
      <c r="I36" s="27"/>
      <c r="J36" s="27">
        <v>1</v>
      </c>
      <c r="K36" s="27">
        <v>2</v>
      </c>
      <c r="L36" s="71"/>
      <c r="M36" s="71"/>
      <c r="N36" s="27">
        <f>SUM(L36:M36)</f>
        <v>0</v>
      </c>
      <c r="O36" s="71"/>
      <c r="P36" s="72"/>
      <c r="Q36" s="71"/>
      <c r="R36" s="71"/>
      <c r="S36" s="71"/>
      <c r="T36" s="27">
        <f>+(F36*2)+J36</f>
        <v>5</v>
      </c>
      <c r="U36" s="40" t="str">
        <f>IFERROR(((T36+Q36+N36-R36)+(O36*2))/E36,"")</f>
        <v/>
      </c>
      <c r="V36" s="22">
        <v>208</v>
      </c>
      <c r="W36" s="22" t="s">
        <v>88</v>
      </c>
      <c r="X36" s="22" t="s">
        <v>89</v>
      </c>
      <c r="Y36" s="59">
        <v>1342</v>
      </c>
      <c r="Z36" s="41"/>
      <c r="AA36" s="1" t="s">
        <v>232</v>
      </c>
      <c r="AB36" s="28" t="s">
        <v>233</v>
      </c>
    </row>
    <row r="37" spans="1:28" x14ac:dyDescent="0.3">
      <c r="A37" s="1" t="s">
        <v>45</v>
      </c>
      <c r="B37" s="1" t="s">
        <v>60</v>
      </c>
      <c r="C37" s="27" t="s">
        <v>183</v>
      </c>
      <c r="D37" s="38">
        <v>10</v>
      </c>
      <c r="E37" s="71"/>
      <c r="F37" s="27">
        <v>5</v>
      </c>
      <c r="G37" s="71"/>
      <c r="H37" s="27"/>
      <c r="I37" s="27"/>
      <c r="J37" s="27">
        <v>0</v>
      </c>
      <c r="K37" s="27">
        <v>0</v>
      </c>
      <c r="L37" s="71"/>
      <c r="M37" s="71"/>
      <c r="N37" s="27">
        <f t="shared" ref="N37:N42" si="5">SUM(L37:M37)</f>
        <v>0</v>
      </c>
      <c r="O37" s="72"/>
      <c r="P37" s="72"/>
      <c r="Q37" s="72"/>
      <c r="R37" s="72"/>
      <c r="S37" s="72"/>
      <c r="T37" s="27">
        <f t="shared" ref="T37:T45" si="6">+(F37*2)+J37</f>
        <v>10</v>
      </c>
      <c r="U37" s="40" t="str">
        <f t="shared" ref="U37:U45" si="7">IFERROR(((T37+Q37+N37-R37)+(O37*2))/E37,"")</f>
        <v/>
      </c>
      <c r="V37" s="22">
        <v>208</v>
      </c>
      <c r="W37" s="22" t="s">
        <v>88</v>
      </c>
      <c r="X37" s="22" t="s">
        <v>89</v>
      </c>
      <c r="Y37" s="59">
        <v>1342</v>
      </c>
      <c r="Z37" s="41"/>
      <c r="AA37" s="1" t="s">
        <v>232</v>
      </c>
      <c r="AB37" s="28" t="s">
        <v>233</v>
      </c>
    </row>
    <row r="38" spans="1:28" x14ac:dyDescent="0.3">
      <c r="A38" s="1" t="s">
        <v>45</v>
      </c>
      <c r="B38" s="1" t="s">
        <v>60</v>
      </c>
      <c r="C38" s="27" t="s">
        <v>184</v>
      </c>
      <c r="D38" s="38">
        <v>12</v>
      </c>
      <c r="E38" s="71"/>
      <c r="F38" s="27">
        <v>3</v>
      </c>
      <c r="G38" s="71"/>
      <c r="H38" s="27"/>
      <c r="I38" s="27"/>
      <c r="J38" s="27">
        <v>3</v>
      </c>
      <c r="K38" s="27">
        <v>4</v>
      </c>
      <c r="L38" s="71"/>
      <c r="M38" s="71"/>
      <c r="N38" s="27">
        <f t="shared" si="5"/>
        <v>0</v>
      </c>
      <c r="O38" s="72"/>
      <c r="P38" s="72"/>
      <c r="Q38" s="72"/>
      <c r="R38" s="72"/>
      <c r="S38" s="72"/>
      <c r="T38" s="27">
        <f t="shared" si="6"/>
        <v>9</v>
      </c>
      <c r="U38" s="40" t="str">
        <f t="shared" si="7"/>
        <v/>
      </c>
      <c r="V38" s="22">
        <v>208</v>
      </c>
      <c r="W38" s="22" t="s">
        <v>88</v>
      </c>
      <c r="X38" s="22" t="s">
        <v>89</v>
      </c>
      <c r="Y38" s="59">
        <v>1342</v>
      </c>
      <c r="Z38" s="41" t="s">
        <v>297</v>
      </c>
      <c r="AA38" s="1" t="s">
        <v>232</v>
      </c>
      <c r="AB38" s="28" t="s">
        <v>233</v>
      </c>
    </row>
    <row r="39" spans="1:28" x14ac:dyDescent="0.3">
      <c r="A39" s="1" t="s">
        <v>45</v>
      </c>
      <c r="B39" s="1" t="s">
        <v>60</v>
      </c>
      <c r="C39" s="27" t="s">
        <v>185</v>
      </c>
      <c r="D39" s="38">
        <v>32</v>
      </c>
      <c r="E39" s="71"/>
      <c r="F39" s="27">
        <v>6</v>
      </c>
      <c r="G39" s="71"/>
      <c r="H39" s="27"/>
      <c r="I39" s="27"/>
      <c r="J39" s="27">
        <v>7</v>
      </c>
      <c r="K39" s="27">
        <v>8</v>
      </c>
      <c r="L39" s="71"/>
      <c r="M39" s="71"/>
      <c r="N39" s="27">
        <f t="shared" si="5"/>
        <v>0</v>
      </c>
      <c r="O39" s="72"/>
      <c r="P39" s="72"/>
      <c r="Q39" s="72"/>
      <c r="R39" s="72"/>
      <c r="S39" s="72"/>
      <c r="T39" s="27">
        <f t="shared" si="6"/>
        <v>19</v>
      </c>
      <c r="U39" s="40" t="str">
        <f t="shared" si="7"/>
        <v/>
      </c>
      <c r="V39" s="22">
        <v>208</v>
      </c>
      <c r="W39" s="22" t="s">
        <v>88</v>
      </c>
      <c r="X39" s="22" t="s">
        <v>89</v>
      </c>
      <c r="Y39" s="59">
        <v>1342</v>
      </c>
      <c r="Z39" s="41"/>
      <c r="AA39" s="1" t="s">
        <v>232</v>
      </c>
      <c r="AB39" s="28" t="s">
        <v>233</v>
      </c>
    </row>
    <row r="40" spans="1:28" x14ac:dyDescent="0.3">
      <c r="A40" s="1" t="s">
        <v>45</v>
      </c>
      <c r="B40" s="1" t="s">
        <v>60</v>
      </c>
      <c r="C40" s="27" t="s">
        <v>186</v>
      </c>
      <c r="D40" s="38">
        <v>30</v>
      </c>
      <c r="E40" s="71"/>
      <c r="F40" s="27">
        <v>5</v>
      </c>
      <c r="G40" s="71"/>
      <c r="H40" s="27"/>
      <c r="I40" s="27"/>
      <c r="J40" s="27">
        <v>3</v>
      </c>
      <c r="K40" s="27">
        <v>8</v>
      </c>
      <c r="L40" s="71"/>
      <c r="M40" s="71"/>
      <c r="N40" s="27">
        <f t="shared" si="5"/>
        <v>0</v>
      </c>
      <c r="O40" s="72"/>
      <c r="P40" s="72"/>
      <c r="Q40" s="72"/>
      <c r="R40" s="72"/>
      <c r="S40" s="72"/>
      <c r="T40" s="27">
        <f t="shared" si="6"/>
        <v>13</v>
      </c>
      <c r="U40" s="40" t="str">
        <f t="shared" si="7"/>
        <v/>
      </c>
      <c r="V40" s="22">
        <v>208</v>
      </c>
      <c r="W40" s="22" t="s">
        <v>88</v>
      </c>
      <c r="X40" s="22" t="s">
        <v>89</v>
      </c>
      <c r="Y40" s="59">
        <v>1342</v>
      </c>
      <c r="Z40" s="41"/>
      <c r="AA40" s="1" t="s">
        <v>232</v>
      </c>
      <c r="AB40" s="28" t="s">
        <v>233</v>
      </c>
    </row>
    <row r="41" spans="1:28" x14ac:dyDescent="0.3">
      <c r="A41" s="1" t="s">
        <v>45</v>
      </c>
      <c r="B41" s="1" t="s">
        <v>60</v>
      </c>
      <c r="C41" s="27" t="s">
        <v>187</v>
      </c>
      <c r="D41" s="38">
        <v>24</v>
      </c>
      <c r="E41" s="71"/>
      <c r="F41" s="27">
        <v>1</v>
      </c>
      <c r="G41" s="71"/>
      <c r="H41" s="27"/>
      <c r="I41" s="27"/>
      <c r="J41" s="27">
        <v>2</v>
      </c>
      <c r="K41" s="27">
        <v>7</v>
      </c>
      <c r="L41" s="71"/>
      <c r="M41" s="71"/>
      <c r="N41" s="27">
        <f t="shared" si="5"/>
        <v>0</v>
      </c>
      <c r="O41" s="72"/>
      <c r="P41" s="72"/>
      <c r="Q41" s="72"/>
      <c r="R41" s="72"/>
      <c r="S41" s="72"/>
      <c r="T41" s="27">
        <f t="shared" si="6"/>
        <v>4</v>
      </c>
      <c r="U41" s="40" t="str">
        <f t="shared" si="7"/>
        <v/>
      </c>
      <c r="V41" s="22">
        <v>208</v>
      </c>
      <c r="W41" s="22" t="s">
        <v>88</v>
      </c>
      <c r="X41" s="22" t="s">
        <v>89</v>
      </c>
      <c r="Y41" s="59">
        <v>1342</v>
      </c>
      <c r="Z41" s="41"/>
      <c r="AA41" s="1" t="s">
        <v>232</v>
      </c>
      <c r="AB41" s="28" t="s">
        <v>233</v>
      </c>
    </row>
    <row r="42" spans="1:28" x14ac:dyDescent="0.3">
      <c r="A42" s="1" t="s">
        <v>45</v>
      </c>
      <c r="B42" s="1" t="s">
        <v>60</v>
      </c>
      <c r="C42" s="27" t="s">
        <v>188</v>
      </c>
      <c r="D42" s="38">
        <v>31</v>
      </c>
      <c r="E42" s="71"/>
      <c r="F42" s="27">
        <v>4</v>
      </c>
      <c r="G42" s="71"/>
      <c r="H42" s="27"/>
      <c r="I42" s="27"/>
      <c r="J42" s="27">
        <v>11</v>
      </c>
      <c r="K42" s="27">
        <v>15</v>
      </c>
      <c r="L42" s="71"/>
      <c r="M42" s="71"/>
      <c r="N42" s="27">
        <f t="shared" si="5"/>
        <v>0</v>
      </c>
      <c r="O42" s="72"/>
      <c r="P42" s="72"/>
      <c r="Q42" s="72"/>
      <c r="R42" s="72"/>
      <c r="S42" s="72"/>
      <c r="T42" s="27">
        <f t="shared" si="6"/>
        <v>19</v>
      </c>
      <c r="U42" s="40" t="str">
        <f t="shared" si="7"/>
        <v/>
      </c>
      <c r="V42" s="22">
        <v>208</v>
      </c>
      <c r="W42" s="22" t="s">
        <v>88</v>
      </c>
      <c r="X42" s="22" t="s">
        <v>89</v>
      </c>
      <c r="Y42" s="59">
        <v>1342</v>
      </c>
      <c r="Z42" s="41"/>
      <c r="AA42" s="1" t="s">
        <v>232</v>
      </c>
      <c r="AB42" s="28" t="s">
        <v>233</v>
      </c>
    </row>
    <row r="43" spans="1:28" x14ac:dyDescent="0.3">
      <c r="A43" s="1" t="s">
        <v>45</v>
      </c>
      <c r="B43" s="1" t="s">
        <v>60</v>
      </c>
      <c r="C43" s="27" t="s">
        <v>189</v>
      </c>
      <c r="D43" s="38">
        <v>34</v>
      </c>
      <c r="E43" s="71"/>
      <c r="F43" s="27">
        <v>5</v>
      </c>
      <c r="G43" s="71"/>
      <c r="H43" s="27"/>
      <c r="I43" s="27"/>
      <c r="J43" s="27">
        <v>10</v>
      </c>
      <c r="K43" s="27">
        <v>10</v>
      </c>
      <c r="L43" s="71"/>
      <c r="M43" s="71"/>
      <c r="N43" s="27">
        <f>SUM(L43:M43)</f>
        <v>0</v>
      </c>
      <c r="O43" s="72"/>
      <c r="P43" s="72"/>
      <c r="Q43" s="72"/>
      <c r="R43" s="72"/>
      <c r="S43" s="72"/>
      <c r="T43" s="27">
        <f t="shared" si="6"/>
        <v>20</v>
      </c>
      <c r="U43" s="40" t="str">
        <f t="shared" si="7"/>
        <v/>
      </c>
      <c r="V43" s="22">
        <v>208</v>
      </c>
      <c r="W43" s="22" t="s">
        <v>88</v>
      </c>
      <c r="X43" s="22" t="s">
        <v>89</v>
      </c>
      <c r="Y43" s="59">
        <v>1342</v>
      </c>
      <c r="Z43" s="41"/>
      <c r="AA43" s="1" t="s">
        <v>232</v>
      </c>
      <c r="AB43" s="28" t="s">
        <v>233</v>
      </c>
    </row>
    <row r="44" spans="1:28" x14ac:dyDescent="0.3">
      <c r="A44" s="1" t="s">
        <v>45</v>
      </c>
      <c r="B44" s="1" t="s">
        <v>60</v>
      </c>
      <c r="C44" s="27" t="s">
        <v>190</v>
      </c>
      <c r="D44" s="38">
        <v>5</v>
      </c>
      <c r="E44" s="71" t="s">
        <v>298</v>
      </c>
      <c r="F44" s="27"/>
      <c r="G44" s="71"/>
      <c r="H44" s="27"/>
      <c r="I44" s="27"/>
      <c r="J44" s="27"/>
      <c r="K44" s="27"/>
      <c r="L44" s="71"/>
      <c r="M44" s="71"/>
      <c r="N44" s="27">
        <f>SUM(L44:M44)</f>
        <v>0</v>
      </c>
      <c r="O44" s="72"/>
      <c r="P44" s="72"/>
      <c r="Q44" s="72"/>
      <c r="R44" s="72"/>
      <c r="S44" s="72"/>
      <c r="T44" s="27">
        <f t="shared" si="6"/>
        <v>0</v>
      </c>
      <c r="U44" s="40" t="str">
        <f t="shared" si="7"/>
        <v/>
      </c>
      <c r="V44" s="22">
        <v>208</v>
      </c>
      <c r="W44" s="22" t="s">
        <v>88</v>
      </c>
      <c r="X44" s="22" t="s">
        <v>89</v>
      </c>
      <c r="Y44" s="59">
        <v>1342</v>
      </c>
      <c r="Z44" s="41" t="s">
        <v>299</v>
      </c>
      <c r="AA44" s="1" t="s">
        <v>232</v>
      </c>
      <c r="AB44" s="28" t="s">
        <v>233</v>
      </c>
    </row>
    <row r="45" spans="1:28" x14ac:dyDescent="0.3">
      <c r="A45" s="1" t="s">
        <v>45</v>
      </c>
      <c r="B45" s="1" t="s">
        <v>60</v>
      </c>
      <c r="C45" s="27" t="s">
        <v>191</v>
      </c>
      <c r="D45" s="38">
        <v>11</v>
      </c>
      <c r="E45" s="71"/>
      <c r="F45" s="27">
        <v>0</v>
      </c>
      <c r="G45" s="71"/>
      <c r="H45" s="27"/>
      <c r="I45" s="27"/>
      <c r="J45" s="27">
        <v>1</v>
      </c>
      <c r="K45" s="27">
        <v>2</v>
      </c>
      <c r="L45" s="71"/>
      <c r="M45" s="71"/>
      <c r="N45" s="27">
        <f>SUM(L45:M45)</f>
        <v>0</v>
      </c>
      <c r="O45" s="72"/>
      <c r="P45" s="72"/>
      <c r="Q45" s="72"/>
      <c r="R45" s="72"/>
      <c r="S45" s="72"/>
      <c r="T45" s="27">
        <f t="shared" si="6"/>
        <v>1</v>
      </c>
      <c r="U45" s="40" t="str">
        <f t="shared" si="7"/>
        <v/>
      </c>
      <c r="V45" s="22">
        <v>208</v>
      </c>
      <c r="W45" s="22" t="s">
        <v>88</v>
      </c>
      <c r="X45" s="22" t="s">
        <v>89</v>
      </c>
      <c r="Y45" s="59">
        <v>1342</v>
      </c>
      <c r="Z45" s="41"/>
      <c r="AA45" s="1" t="s">
        <v>232</v>
      </c>
      <c r="AB45" s="28" t="s">
        <v>233</v>
      </c>
    </row>
    <row r="46" spans="1:28" x14ac:dyDescent="0.3">
      <c r="A46" s="1" t="s">
        <v>45</v>
      </c>
      <c r="B46" s="1" t="s">
        <v>60</v>
      </c>
      <c r="C46" s="55" t="s">
        <v>38</v>
      </c>
      <c r="D46" s="1"/>
      <c r="E46" s="55">
        <v>240</v>
      </c>
      <c r="F46" s="42"/>
      <c r="G46" s="55">
        <v>69</v>
      </c>
      <c r="H46" s="42"/>
      <c r="I46" s="42"/>
      <c r="J46" s="42"/>
      <c r="K46" s="42"/>
      <c r="L46" s="42"/>
      <c r="M46" s="42"/>
      <c r="N46" s="27"/>
      <c r="O46" s="42"/>
      <c r="P46" s="42"/>
      <c r="Q46" s="42"/>
      <c r="R46" s="42"/>
      <c r="S46" s="42"/>
      <c r="T46" s="55"/>
      <c r="U46" s="40" t="str">
        <f t="shared" ref="U46" si="8">_xlfn.IFNA("",((T46+Q46+N46-R46)+(O46*2))/E46)</f>
        <v/>
      </c>
      <c r="V46" s="22">
        <v>208</v>
      </c>
      <c r="W46" s="22" t="s">
        <v>88</v>
      </c>
      <c r="X46" s="22" t="s">
        <v>89</v>
      </c>
      <c r="Y46" s="59">
        <v>1342</v>
      </c>
      <c r="Z46" s="41"/>
      <c r="AA46" s="1" t="s">
        <v>232</v>
      </c>
      <c r="AB46" s="28" t="s">
        <v>233</v>
      </c>
    </row>
    <row r="47" spans="1:28" x14ac:dyDescent="0.3">
      <c r="A47" s="43" t="s">
        <v>45</v>
      </c>
      <c r="B47" s="43" t="s">
        <v>60</v>
      </c>
      <c r="C47" s="44" t="s">
        <v>39</v>
      </c>
      <c r="D47" s="43"/>
      <c r="E47" s="44">
        <f t="shared" ref="E47:T47" si="9">SUM(E35:E46)</f>
        <v>240</v>
      </c>
      <c r="F47" s="44">
        <f t="shared" si="9"/>
        <v>34</v>
      </c>
      <c r="G47" s="44">
        <f t="shared" si="9"/>
        <v>69</v>
      </c>
      <c r="H47" s="44">
        <f t="shared" si="9"/>
        <v>0</v>
      </c>
      <c r="I47" s="44">
        <f t="shared" si="9"/>
        <v>0</v>
      </c>
      <c r="J47" s="44">
        <f t="shared" si="9"/>
        <v>40</v>
      </c>
      <c r="K47" s="44">
        <f t="shared" si="9"/>
        <v>62</v>
      </c>
      <c r="L47" s="44">
        <f t="shared" si="9"/>
        <v>0</v>
      </c>
      <c r="M47" s="44">
        <f t="shared" si="9"/>
        <v>0</v>
      </c>
      <c r="N47" s="44">
        <f t="shared" si="9"/>
        <v>0</v>
      </c>
      <c r="O47" s="44">
        <f t="shared" si="9"/>
        <v>0</v>
      </c>
      <c r="P47" s="44">
        <f t="shared" si="9"/>
        <v>0</v>
      </c>
      <c r="Q47" s="44">
        <f t="shared" si="9"/>
        <v>0</v>
      </c>
      <c r="R47" s="44">
        <f t="shared" si="9"/>
        <v>0</v>
      </c>
      <c r="S47" s="44">
        <f t="shared" si="9"/>
        <v>0</v>
      </c>
      <c r="T47" s="44">
        <f t="shared" si="9"/>
        <v>108</v>
      </c>
      <c r="U47" s="45">
        <f>((T47+Q47+N47-R47)+(O47*2))/E47</f>
        <v>0.45</v>
      </c>
      <c r="V47" s="46">
        <v>208</v>
      </c>
      <c r="W47" s="46" t="s">
        <v>88</v>
      </c>
      <c r="X47" s="46" t="s">
        <v>89</v>
      </c>
      <c r="Y47" s="60">
        <v>1342</v>
      </c>
      <c r="Z47" s="47"/>
      <c r="AA47" s="43" t="s">
        <v>232</v>
      </c>
      <c r="AB47" s="65" t="s">
        <v>233</v>
      </c>
    </row>
    <row r="48" spans="1:28" x14ac:dyDescent="0.3">
      <c r="A48" s="1"/>
      <c r="B48" s="1"/>
      <c r="C48" s="1"/>
      <c r="D48" s="1"/>
      <c r="F48" s="48" t="s">
        <v>40</v>
      </c>
      <c r="G48" s="50">
        <f>F47/G47</f>
        <v>0.49275362318840582</v>
      </c>
      <c r="H48" s="27"/>
      <c r="I48" s="1"/>
      <c r="J48" s="48" t="s">
        <v>41</v>
      </c>
      <c r="K48" s="50">
        <f>J47/K47</f>
        <v>0.64516129032258063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51539-F1BF-4AB2-AFDF-AC890A368FA0}">
  <sheetPr>
    <tabColor rgb="FFFF000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88671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267</v>
      </c>
    </row>
    <row r="2" spans="1:28" x14ac:dyDescent="0.3">
      <c r="B2" s="1"/>
      <c r="C2" s="2" t="s">
        <v>44</v>
      </c>
      <c r="D2" s="3" t="s">
        <v>74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29182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159</v>
      </c>
      <c r="D4" s="7" t="s">
        <v>4</v>
      </c>
      <c r="E4" s="8"/>
      <c r="F4" s="5"/>
      <c r="G4" s="1"/>
      <c r="J4" s="15" t="s">
        <v>161</v>
      </c>
      <c r="K4" s="16" t="s">
        <v>44</v>
      </c>
      <c r="L4" s="17"/>
      <c r="M4" s="18"/>
      <c r="N4" s="73"/>
      <c r="O4" s="73">
        <v>44</v>
      </c>
      <c r="P4" s="19">
        <v>20</v>
      </c>
      <c r="Q4" s="19">
        <v>15</v>
      </c>
      <c r="R4" s="20"/>
      <c r="S4" s="21">
        <f>SUM(N4:R4)</f>
        <v>79</v>
      </c>
      <c r="T4" s="22">
        <v>146</v>
      </c>
    </row>
    <row r="5" spans="1:28" x14ac:dyDescent="0.3">
      <c r="B5" s="1"/>
      <c r="C5" s="6" t="s">
        <v>160</v>
      </c>
      <c r="D5" s="7" t="s">
        <v>5</v>
      </c>
      <c r="E5" s="1"/>
      <c r="F5" s="1"/>
      <c r="G5" s="1"/>
      <c r="J5" s="15" t="s">
        <v>162</v>
      </c>
      <c r="K5" s="16" t="s">
        <v>59</v>
      </c>
      <c r="L5" s="17"/>
      <c r="M5" s="18"/>
      <c r="N5" s="73"/>
      <c r="O5" s="73">
        <v>35</v>
      </c>
      <c r="P5" s="19">
        <v>21</v>
      </c>
      <c r="Q5" s="19">
        <v>22</v>
      </c>
      <c r="R5" s="20"/>
      <c r="S5" s="21">
        <f>SUM(N5:R5)</f>
        <v>78</v>
      </c>
      <c r="T5" s="22">
        <v>146</v>
      </c>
      <c r="U5" s="1"/>
      <c r="V5" s="1"/>
      <c r="W5" s="1"/>
    </row>
    <row r="6" spans="1:28" x14ac:dyDescent="0.3">
      <c r="C6" s="23">
        <v>1723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175</v>
      </c>
      <c r="D7" s="7" t="s">
        <v>7</v>
      </c>
      <c r="G7" s="1"/>
      <c r="S7" s="1"/>
      <c r="T7" s="25" t="s">
        <v>8</v>
      </c>
      <c r="U7" s="1"/>
      <c r="V7" s="26">
        <v>146</v>
      </c>
      <c r="W7" s="1"/>
    </row>
    <row r="8" spans="1:28" x14ac:dyDescent="0.3">
      <c r="B8" s="1"/>
      <c r="C8" s="24" t="s">
        <v>176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0.10486111111111111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Philadelphia Fox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58</v>
      </c>
      <c r="B13" s="1" t="s">
        <v>45</v>
      </c>
      <c r="C13" s="27" t="s">
        <v>49</v>
      </c>
      <c r="D13" s="38">
        <v>17</v>
      </c>
      <c r="E13" s="71"/>
      <c r="F13" s="27">
        <v>5</v>
      </c>
      <c r="G13" s="71"/>
      <c r="H13" s="27"/>
      <c r="I13" s="27"/>
      <c r="J13" s="27">
        <v>1</v>
      </c>
      <c r="K13" s="27">
        <v>2</v>
      </c>
      <c r="L13" s="71"/>
      <c r="M13" s="71"/>
      <c r="N13" s="27">
        <f t="shared" ref="N13:N23" si="0">SUM(L13:M13)</f>
        <v>0</v>
      </c>
      <c r="O13" s="71"/>
      <c r="P13" s="72"/>
      <c r="Q13" s="71"/>
      <c r="R13" s="71"/>
      <c r="S13" s="71"/>
      <c r="T13" s="27">
        <f t="shared" ref="T13:T22" si="1">(H13*3)+((F13-H13)*2)+J13</f>
        <v>11</v>
      </c>
      <c r="U13" s="40" t="str">
        <f t="shared" ref="U13:U22" si="2">IFERROR(((T13+Q13+N13-R13)+(O13*2))/E13,"")</f>
        <v/>
      </c>
      <c r="V13" s="22">
        <v>146</v>
      </c>
      <c r="W13" s="22" t="s">
        <v>88</v>
      </c>
      <c r="X13" s="22" t="s">
        <v>89</v>
      </c>
      <c r="Y13" s="59">
        <v>1723</v>
      </c>
      <c r="Z13" s="41"/>
      <c r="AA13" s="1" t="s">
        <v>77</v>
      </c>
      <c r="AB13" s="28" t="s">
        <v>163</v>
      </c>
    </row>
    <row r="14" spans="1:28" x14ac:dyDescent="0.3">
      <c r="A14" s="1" t="s">
        <v>58</v>
      </c>
      <c r="B14" s="1" t="s">
        <v>45</v>
      </c>
      <c r="C14" s="27" t="s">
        <v>46</v>
      </c>
      <c r="D14" s="38">
        <v>11</v>
      </c>
      <c r="E14" s="71"/>
      <c r="F14" s="27">
        <v>0</v>
      </c>
      <c r="G14" s="71"/>
      <c r="H14" s="27"/>
      <c r="I14" s="27"/>
      <c r="J14" s="27">
        <v>7</v>
      </c>
      <c r="K14" s="27">
        <v>9</v>
      </c>
      <c r="L14" s="71"/>
      <c r="M14" s="71"/>
      <c r="N14" s="27">
        <f t="shared" si="0"/>
        <v>0</v>
      </c>
      <c r="O14" s="72"/>
      <c r="P14" s="55">
        <v>6</v>
      </c>
      <c r="Q14" s="72"/>
      <c r="R14" s="72"/>
      <c r="S14" s="72"/>
      <c r="T14" s="39">
        <f t="shared" si="1"/>
        <v>7</v>
      </c>
      <c r="U14" s="40" t="str">
        <f t="shared" si="2"/>
        <v/>
      </c>
      <c r="V14" s="22">
        <v>146</v>
      </c>
      <c r="W14" s="22" t="s">
        <v>88</v>
      </c>
      <c r="X14" s="22" t="s">
        <v>89</v>
      </c>
      <c r="Y14" s="59">
        <v>1723</v>
      </c>
      <c r="Z14" s="41"/>
      <c r="AA14" s="1" t="s">
        <v>77</v>
      </c>
      <c r="AB14" s="28" t="s">
        <v>163</v>
      </c>
    </row>
    <row r="15" spans="1:28" x14ac:dyDescent="0.3">
      <c r="A15" s="1" t="s">
        <v>58</v>
      </c>
      <c r="B15" s="1" t="s">
        <v>45</v>
      </c>
      <c r="C15" s="27" t="s">
        <v>53</v>
      </c>
      <c r="D15" s="38">
        <v>20</v>
      </c>
      <c r="E15" s="71"/>
      <c r="F15" s="27">
        <v>2</v>
      </c>
      <c r="G15" s="71"/>
      <c r="H15" s="27"/>
      <c r="I15" s="27"/>
      <c r="J15" s="27">
        <v>0</v>
      </c>
      <c r="K15" s="27">
        <v>0</v>
      </c>
      <c r="L15" s="71"/>
      <c r="M15" s="71"/>
      <c r="N15" s="27">
        <f t="shared" si="0"/>
        <v>0</v>
      </c>
      <c r="O15" s="72"/>
      <c r="P15" s="72"/>
      <c r="Q15" s="72"/>
      <c r="R15" s="72"/>
      <c r="S15" s="72"/>
      <c r="T15" s="39">
        <f t="shared" si="1"/>
        <v>4</v>
      </c>
      <c r="U15" s="40" t="str">
        <f t="shared" si="2"/>
        <v/>
      </c>
      <c r="V15" s="22">
        <v>146</v>
      </c>
      <c r="W15" s="22" t="s">
        <v>88</v>
      </c>
      <c r="X15" s="22" t="s">
        <v>89</v>
      </c>
      <c r="Y15" s="59">
        <v>1723</v>
      </c>
      <c r="Z15" s="41"/>
      <c r="AA15" s="1" t="s">
        <v>77</v>
      </c>
      <c r="AB15" s="28" t="s">
        <v>163</v>
      </c>
    </row>
    <row r="16" spans="1:28" x14ac:dyDescent="0.3">
      <c r="A16" s="1" t="s">
        <v>58</v>
      </c>
      <c r="B16" s="1" t="s">
        <v>45</v>
      </c>
      <c r="C16" s="27" t="s">
        <v>52</v>
      </c>
      <c r="D16" s="38">
        <v>24</v>
      </c>
      <c r="E16" s="71" t="s">
        <v>262</v>
      </c>
      <c r="F16" s="27"/>
      <c r="G16" s="71"/>
      <c r="H16" s="27"/>
      <c r="I16" s="27"/>
      <c r="J16" s="27"/>
      <c r="K16" s="27"/>
      <c r="L16" s="71"/>
      <c r="M16" s="71"/>
      <c r="N16" s="27"/>
      <c r="O16" s="72"/>
      <c r="P16" s="72"/>
      <c r="Q16" s="72"/>
      <c r="R16" s="72"/>
      <c r="S16" s="72"/>
      <c r="T16" s="39"/>
      <c r="U16" s="40" t="str">
        <f t="shared" si="2"/>
        <v/>
      </c>
      <c r="V16" s="22">
        <v>146</v>
      </c>
      <c r="W16" s="22" t="s">
        <v>88</v>
      </c>
      <c r="X16" s="22" t="s">
        <v>89</v>
      </c>
      <c r="Y16" s="59">
        <v>1723</v>
      </c>
      <c r="Z16" s="41"/>
      <c r="AA16" s="1" t="s">
        <v>77</v>
      </c>
      <c r="AB16" s="28" t="s">
        <v>163</v>
      </c>
    </row>
    <row r="17" spans="1:28" x14ac:dyDescent="0.3">
      <c r="A17" s="1" t="s">
        <v>58</v>
      </c>
      <c r="B17" s="1" t="s">
        <v>45</v>
      </c>
      <c r="C17" s="27" t="s">
        <v>106</v>
      </c>
      <c r="D17" s="38">
        <v>22</v>
      </c>
      <c r="E17" s="27">
        <v>8</v>
      </c>
      <c r="F17" s="27"/>
      <c r="G17" s="71"/>
      <c r="H17" s="27"/>
      <c r="I17" s="27"/>
      <c r="J17" s="27"/>
      <c r="K17" s="27"/>
      <c r="L17" s="71"/>
      <c r="M17" s="71"/>
      <c r="N17" s="27">
        <f t="shared" si="0"/>
        <v>0</v>
      </c>
      <c r="O17" s="72"/>
      <c r="P17" s="72"/>
      <c r="Q17" s="72"/>
      <c r="R17" s="72"/>
      <c r="S17" s="72"/>
      <c r="T17" s="39">
        <f t="shared" si="1"/>
        <v>0</v>
      </c>
      <c r="U17" s="40">
        <f t="shared" si="2"/>
        <v>0</v>
      </c>
      <c r="V17" s="22">
        <v>146</v>
      </c>
      <c r="W17" s="22" t="s">
        <v>88</v>
      </c>
      <c r="X17" s="22" t="s">
        <v>89</v>
      </c>
      <c r="Y17" s="59">
        <v>1723</v>
      </c>
      <c r="Z17" s="41"/>
      <c r="AA17" s="1" t="s">
        <v>77</v>
      </c>
      <c r="AB17" s="28" t="s">
        <v>163</v>
      </c>
    </row>
    <row r="18" spans="1:28" x14ac:dyDescent="0.3">
      <c r="A18" s="1" t="s">
        <v>58</v>
      </c>
      <c r="B18" s="1" t="s">
        <v>45</v>
      </c>
      <c r="C18" s="27" t="s">
        <v>50</v>
      </c>
      <c r="D18" s="38">
        <v>34</v>
      </c>
      <c r="E18" s="71"/>
      <c r="F18" s="27">
        <v>11</v>
      </c>
      <c r="G18" s="27">
        <v>19</v>
      </c>
      <c r="H18" s="27"/>
      <c r="I18" s="27"/>
      <c r="J18" s="27">
        <v>13</v>
      </c>
      <c r="K18" s="27">
        <v>15</v>
      </c>
      <c r="L18" s="71"/>
      <c r="M18" s="71"/>
      <c r="N18" s="27">
        <f t="shared" si="0"/>
        <v>0</v>
      </c>
      <c r="O18" s="72"/>
      <c r="P18" s="72"/>
      <c r="Q18" s="72"/>
      <c r="R18" s="72"/>
      <c r="S18" s="72"/>
      <c r="T18" s="39">
        <f t="shared" si="1"/>
        <v>35</v>
      </c>
      <c r="U18" s="40" t="str">
        <f t="shared" si="2"/>
        <v/>
      </c>
      <c r="V18" s="22">
        <v>146</v>
      </c>
      <c r="W18" s="22" t="s">
        <v>88</v>
      </c>
      <c r="X18" s="22" t="s">
        <v>89</v>
      </c>
      <c r="Y18" s="59">
        <v>1723</v>
      </c>
      <c r="Z18" s="41"/>
      <c r="AA18" s="1" t="s">
        <v>77</v>
      </c>
      <c r="AB18" s="28" t="s">
        <v>163</v>
      </c>
    </row>
    <row r="19" spans="1:28" x14ac:dyDescent="0.3">
      <c r="A19" s="1" t="s">
        <v>58</v>
      </c>
      <c r="B19" s="1" t="s">
        <v>45</v>
      </c>
      <c r="C19" s="27" t="s">
        <v>54</v>
      </c>
      <c r="D19" s="38">
        <v>12</v>
      </c>
      <c r="E19" s="71" t="s">
        <v>262</v>
      </c>
      <c r="F19" s="27"/>
      <c r="G19" s="71"/>
      <c r="H19" s="27"/>
      <c r="I19" s="27"/>
      <c r="J19" s="27"/>
      <c r="K19" s="27"/>
      <c r="L19" s="71"/>
      <c r="M19" s="71"/>
      <c r="N19" s="27"/>
      <c r="O19" s="72"/>
      <c r="P19" s="72"/>
      <c r="Q19" s="72"/>
      <c r="R19" s="72"/>
      <c r="S19" s="72"/>
      <c r="T19" s="39"/>
      <c r="U19" s="40" t="str">
        <f t="shared" si="2"/>
        <v/>
      </c>
      <c r="V19" s="22">
        <v>146</v>
      </c>
      <c r="W19" s="22" t="s">
        <v>88</v>
      </c>
      <c r="X19" s="22" t="s">
        <v>89</v>
      </c>
      <c r="Y19" s="59">
        <v>1723</v>
      </c>
      <c r="Z19" s="41"/>
      <c r="AA19" s="1" t="s">
        <v>77</v>
      </c>
      <c r="AB19" s="28" t="s">
        <v>163</v>
      </c>
    </row>
    <row r="20" spans="1:28" x14ac:dyDescent="0.3">
      <c r="A20" s="1" t="s">
        <v>58</v>
      </c>
      <c r="B20" s="1" t="s">
        <v>45</v>
      </c>
      <c r="C20" s="27" t="s">
        <v>48</v>
      </c>
      <c r="D20" s="38">
        <v>44</v>
      </c>
      <c r="E20" s="71"/>
      <c r="F20" s="27">
        <v>2</v>
      </c>
      <c r="G20" s="71"/>
      <c r="H20" s="27"/>
      <c r="I20" s="27"/>
      <c r="J20" s="27">
        <v>2</v>
      </c>
      <c r="K20" s="27">
        <v>2</v>
      </c>
      <c r="L20" s="71"/>
      <c r="M20" s="71"/>
      <c r="N20" s="27">
        <f t="shared" si="0"/>
        <v>0</v>
      </c>
      <c r="O20" s="72"/>
      <c r="P20" s="72"/>
      <c r="Q20" s="72"/>
      <c r="R20" s="72"/>
      <c r="S20" s="72"/>
      <c r="T20" s="39">
        <f t="shared" si="1"/>
        <v>6</v>
      </c>
      <c r="U20" s="40" t="str">
        <f t="shared" si="2"/>
        <v/>
      </c>
      <c r="V20" s="22">
        <v>146</v>
      </c>
      <c r="W20" s="22" t="s">
        <v>88</v>
      </c>
      <c r="X20" s="22" t="s">
        <v>89</v>
      </c>
      <c r="Y20" s="59">
        <v>1723</v>
      </c>
      <c r="Z20" s="41"/>
      <c r="AA20" s="1" t="s">
        <v>77</v>
      </c>
      <c r="AB20" s="28" t="s">
        <v>163</v>
      </c>
    </row>
    <row r="21" spans="1:28" x14ac:dyDescent="0.3">
      <c r="A21" s="1" t="s">
        <v>58</v>
      </c>
      <c r="B21" s="1" t="s">
        <v>45</v>
      </c>
      <c r="C21" s="27" t="s">
        <v>47</v>
      </c>
      <c r="D21" s="38">
        <v>30</v>
      </c>
      <c r="E21" s="71"/>
      <c r="F21" s="27">
        <v>5</v>
      </c>
      <c r="G21" s="71"/>
      <c r="H21" s="27"/>
      <c r="I21" s="27"/>
      <c r="J21" s="27">
        <v>2</v>
      </c>
      <c r="K21" s="27">
        <v>3</v>
      </c>
      <c r="L21" s="71"/>
      <c r="M21" s="27">
        <v>13</v>
      </c>
      <c r="N21" s="27">
        <f t="shared" si="0"/>
        <v>13</v>
      </c>
      <c r="O21" s="72"/>
      <c r="P21" s="72"/>
      <c r="Q21" s="72"/>
      <c r="R21" s="72"/>
      <c r="S21" s="72"/>
      <c r="T21" s="39">
        <f t="shared" si="1"/>
        <v>12</v>
      </c>
      <c r="U21" s="40" t="str">
        <f t="shared" si="2"/>
        <v/>
      </c>
      <c r="V21" s="22">
        <v>146</v>
      </c>
      <c r="W21" s="22" t="s">
        <v>88</v>
      </c>
      <c r="X21" s="22" t="s">
        <v>89</v>
      </c>
      <c r="Y21" s="59">
        <v>1723</v>
      </c>
      <c r="Z21" s="41"/>
      <c r="AA21" s="1" t="s">
        <v>77</v>
      </c>
      <c r="AB21" s="28" t="s">
        <v>163</v>
      </c>
    </row>
    <row r="22" spans="1:28" x14ac:dyDescent="0.3">
      <c r="A22" s="1" t="s">
        <v>58</v>
      </c>
      <c r="B22" s="1" t="s">
        <v>45</v>
      </c>
      <c r="C22" s="27" t="s">
        <v>51</v>
      </c>
      <c r="D22" s="38">
        <v>4</v>
      </c>
      <c r="E22" s="71"/>
      <c r="F22" s="27">
        <v>2</v>
      </c>
      <c r="G22" s="27">
        <v>7</v>
      </c>
      <c r="H22" s="27"/>
      <c r="I22" s="27"/>
      <c r="J22" s="27">
        <v>0</v>
      </c>
      <c r="K22" s="27">
        <v>0</v>
      </c>
      <c r="L22" s="71"/>
      <c r="M22" s="71"/>
      <c r="N22" s="27">
        <f t="shared" si="0"/>
        <v>0</v>
      </c>
      <c r="O22" s="72"/>
      <c r="P22" s="72"/>
      <c r="Q22" s="72"/>
      <c r="R22" s="72"/>
      <c r="S22" s="72"/>
      <c r="T22" s="39">
        <f t="shared" si="1"/>
        <v>4</v>
      </c>
      <c r="U22" s="40" t="str">
        <f t="shared" si="2"/>
        <v/>
      </c>
      <c r="V22" s="22">
        <v>146</v>
      </c>
      <c r="W22" s="22" t="s">
        <v>88</v>
      </c>
      <c r="X22" s="22" t="s">
        <v>89</v>
      </c>
      <c r="Y22" s="59">
        <v>1723</v>
      </c>
      <c r="Z22" s="41"/>
      <c r="AA22" s="1" t="s">
        <v>77</v>
      </c>
      <c r="AB22" s="28" t="s">
        <v>163</v>
      </c>
    </row>
    <row r="23" spans="1:28" x14ac:dyDescent="0.3">
      <c r="A23" s="1" t="s">
        <v>58</v>
      </c>
      <c r="B23" s="1" t="s">
        <v>45</v>
      </c>
      <c r="C23" s="55" t="s">
        <v>38</v>
      </c>
      <c r="D23" s="1"/>
      <c r="E23" s="55">
        <v>232</v>
      </c>
      <c r="F23" s="42"/>
      <c r="G23" s="42"/>
      <c r="H23" s="42"/>
      <c r="I23" s="42"/>
      <c r="J23" s="42"/>
      <c r="K23" s="42"/>
      <c r="L23" s="55">
        <v>13</v>
      </c>
      <c r="M23" s="55">
        <v>11</v>
      </c>
      <c r="N23" s="55">
        <f t="shared" si="0"/>
        <v>24</v>
      </c>
      <c r="O23" s="55"/>
      <c r="P23" s="55">
        <v>27</v>
      </c>
      <c r="Q23" s="42"/>
      <c r="R23" s="42"/>
      <c r="S23" s="42"/>
      <c r="T23" s="42"/>
      <c r="U23" s="40" t="str">
        <f t="shared" ref="U23" si="3">_xlfn.IFNA("",((T23+Q23+N23-R23)+(O23*2))/E23)</f>
        <v/>
      </c>
      <c r="V23" s="22">
        <v>146</v>
      </c>
      <c r="W23" s="22" t="s">
        <v>88</v>
      </c>
      <c r="X23" s="22" t="s">
        <v>89</v>
      </c>
      <c r="Y23" s="59">
        <v>1723</v>
      </c>
      <c r="Z23" s="41"/>
      <c r="AA23" s="1" t="s">
        <v>77</v>
      </c>
      <c r="AB23" s="28" t="s">
        <v>163</v>
      </c>
    </row>
    <row r="24" spans="1:28" x14ac:dyDescent="0.3">
      <c r="A24" s="43" t="s">
        <v>58</v>
      </c>
      <c r="B24" s="43" t="s">
        <v>45</v>
      </c>
      <c r="C24" s="44" t="s">
        <v>39</v>
      </c>
      <c r="D24" s="43"/>
      <c r="E24" s="44">
        <f t="shared" ref="E24:T24" si="4">SUM(E13:E23)</f>
        <v>240</v>
      </c>
      <c r="F24" s="44">
        <f t="shared" si="4"/>
        <v>27</v>
      </c>
      <c r="G24" s="44">
        <f t="shared" si="4"/>
        <v>26</v>
      </c>
      <c r="H24" s="44">
        <f t="shared" si="4"/>
        <v>0</v>
      </c>
      <c r="I24" s="44">
        <f t="shared" si="4"/>
        <v>0</v>
      </c>
      <c r="J24" s="44">
        <f t="shared" si="4"/>
        <v>25</v>
      </c>
      <c r="K24" s="44">
        <f t="shared" si="4"/>
        <v>31</v>
      </c>
      <c r="L24" s="44">
        <f t="shared" si="4"/>
        <v>13</v>
      </c>
      <c r="M24" s="44">
        <f t="shared" si="4"/>
        <v>24</v>
      </c>
      <c r="N24" s="44">
        <f t="shared" si="4"/>
        <v>37</v>
      </c>
      <c r="O24" s="44">
        <f t="shared" si="4"/>
        <v>0</v>
      </c>
      <c r="P24" s="44">
        <f t="shared" si="4"/>
        <v>33</v>
      </c>
      <c r="Q24" s="44">
        <f t="shared" si="4"/>
        <v>0</v>
      </c>
      <c r="R24" s="44">
        <f t="shared" si="4"/>
        <v>0</v>
      </c>
      <c r="S24" s="44">
        <f t="shared" si="4"/>
        <v>0</v>
      </c>
      <c r="T24" s="44">
        <f t="shared" si="4"/>
        <v>79</v>
      </c>
      <c r="U24" s="45">
        <f>((T24+Q24+N24-R24)+(O24*2))/E24</f>
        <v>0.48333333333333334</v>
      </c>
      <c r="V24" s="46">
        <v>146</v>
      </c>
      <c r="W24" s="46" t="s">
        <v>88</v>
      </c>
      <c r="X24" s="46" t="s">
        <v>89</v>
      </c>
      <c r="Y24" s="60">
        <v>1723</v>
      </c>
      <c r="Z24" s="64" t="s">
        <v>174</v>
      </c>
      <c r="AA24" s="43" t="s">
        <v>77</v>
      </c>
      <c r="AB24" s="65" t="s">
        <v>163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1.0384615384615385</v>
      </c>
      <c r="H25" s="27"/>
      <c r="I25" s="1"/>
      <c r="J25" s="48" t="s">
        <v>41</v>
      </c>
      <c r="K25" s="50">
        <f>J24/K24</f>
        <v>0.80645161290322576</v>
      </c>
      <c r="L25" s="1"/>
      <c r="M25" s="39" t="s">
        <v>42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1" t="s">
        <v>269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303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2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58</v>
      </c>
      <c r="C35" s="27" t="s">
        <v>268</v>
      </c>
      <c r="D35" s="38">
        <v>6</v>
      </c>
      <c r="E35" s="71" t="s">
        <v>262</v>
      </c>
      <c r="F35" s="27"/>
      <c r="G35" s="71"/>
      <c r="H35" s="71"/>
      <c r="I35" s="71"/>
      <c r="J35" s="27"/>
      <c r="K35" s="27"/>
      <c r="L35" s="71"/>
      <c r="M35" s="71"/>
      <c r="N35" s="27"/>
      <c r="O35" s="72"/>
      <c r="P35" s="72"/>
      <c r="Q35" s="72"/>
      <c r="R35" s="72"/>
      <c r="S35" s="72"/>
      <c r="T35" s="27"/>
      <c r="U35" s="40" t="str">
        <f t="shared" ref="U35:U44" si="5">IFERROR(((T35+Q35+N35-R35)+(O35*2))/E35,"")</f>
        <v/>
      </c>
      <c r="V35" s="22">
        <v>146</v>
      </c>
      <c r="W35" s="22" t="s">
        <v>75</v>
      </c>
      <c r="X35" s="22" t="s">
        <v>76</v>
      </c>
      <c r="Y35" s="59">
        <v>1723</v>
      </c>
      <c r="Z35" s="41"/>
      <c r="AA35" s="1" t="s">
        <v>164</v>
      </c>
      <c r="AB35" s="28" t="s">
        <v>165</v>
      </c>
    </row>
    <row r="36" spans="1:28" x14ac:dyDescent="0.3">
      <c r="A36" s="1" t="s">
        <v>45</v>
      </c>
      <c r="B36" s="1" t="s">
        <v>58</v>
      </c>
      <c r="C36" s="27" t="s">
        <v>166</v>
      </c>
      <c r="D36" s="38">
        <v>1</v>
      </c>
      <c r="E36" s="71"/>
      <c r="F36" s="27">
        <v>6</v>
      </c>
      <c r="G36" s="71"/>
      <c r="H36" s="71"/>
      <c r="I36" s="27">
        <v>1</v>
      </c>
      <c r="J36" s="27">
        <v>5</v>
      </c>
      <c r="K36" s="27">
        <v>7</v>
      </c>
      <c r="L36" s="71"/>
      <c r="M36" s="71"/>
      <c r="N36" s="27">
        <f>SUM(L36:M36)</f>
        <v>0</v>
      </c>
      <c r="O36" s="72"/>
      <c r="P36" s="72"/>
      <c r="Q36" s="72"/>
      <c r="R36" s="72"/>
      <c r="S36" s="72"/>
      <c r="T36" s="27">
        <f>+(F36*2)+J36</f>
        <v>17</v>
      </c>
      <c r="U36" s="40" t="str">
        <f>IFERROR(((T36+Q36+N36-R36)+(O36*2))/E36,"")</f>
        <v/>
      </c>
      <c r="V36" s="22">
        <v>146</v>
      </c>
      <c r="W36" s="22" t="s">
        <v>75</v>
      </c>
      <c r="X36" s="22" t="s">
        <v>76</v>
      </c>
      <c r="Y36" s="59">
        <v>1723</v>
      </c>
      <c r="Z36" s="41"/>
      <c r="AA36" s="1" t="s">
        <v>164</v>
      </c>
      <c r="AB36" s="28" t="s">
        <v>165</v>
      </c>
    </row>
    <row r="37" spans="1:28" x14ac:dyDescent="0.3">
      <c r="A37" s="1" t="s">
        <v>45</v>
      </c>
      <c r="B37" s="1" t="s">
        <v>58</v>
      </c>
      <c r="C37" s="27" t="s">
        <v>167</v>
      </c>
      <c r="D37" s="38">
        <v>11</v>
      </c>
      <c r="E37" s="71"/>
      <c r="F37" s="27">
        <v>4</v>
      </c>
      <c r="G37" s="71"/>
      <c r="H37" s="71"/>
      <c r="I37" s="71"/>
      <c r="J37" s="27">
        <v>1</v>
      </c>
      <c r="K37" s="27">
        <v>1</v>
      </c>
      <c r="L37" s="71"/>
      <c r="M37" s="71"/>
      <c r="N37" s="27">
        <f t="shared" ref="N37:N45" si="6">SUM(L37:M37)</f>
        <v>0</v>
      </c>
      <c r="O37" s="72"/>
      <c r="P37" s="72"/>
      <c r="Q37" s="72"/>
      <c r="R37" s="72"/>
      <c r="S37" s="72"/>
      <c r="T37" s="27">
        <f t="shared" ref="T37:T44" si="7">+(F37*2)+J37</f>
        <v>9</v>
      </c>
      <c r="U37" s="40" t="str">
        <f t="shared" si="5"/>
        <v/>
      </c>
      <c r="V37" s="22">
        <v>146</v>
      </c>
      <c r="W37" s="22" t="s">
        <v>75</v>
      </c>
      <c r="X37" s="22" t="s">
        <v>76</v>
      </c>
      <c r="Y37" s="59">
        <v>1723</v>
      </c>
      <c r="Z37" s="41"/>
      <c r="AA37" s="1" t="s">
        <v>164</v>
      </c>
      <c r="AB37" s="28" t="s">
        <v>165</v>
      </c>
    </row>
    <row r="38" spans="1:28" x14ac:dyDescent="0.3">
      <c r="A38" s="1" t="s">
        <v>45</v>
      </c>
      <c r="B38" s="1" t="s">
        <v>58</v>
      </c>
      <c r="C38" s="27" t="s">
        <v>168</v>
      </c>
      <c r="D38" s="38">
        <v>10</v>
      </c>
      <c r="E38" s="71"/>
      <c r="F38" s="27">
        <v>0</v>
      </c>
      <c r="G38" s="71"/>
      <c r="H38" s="71"/>
      <c r="I38" s="71"/>
      <c r="J38" s="27">
        <v>1</v>
      </c>
      <c r="K38" s="27">
        <v>4</v>
      </c>
      <c r="L38" s="71"/>
      <c r="M38" s="71"/>
      <c r="N38" s="27">
        <f t="shared" si="6"/>
        <v>0</v>
      </c>
      <c r="O38" s="72"/>
      <c r="P38" s="72"/>
      <c r="Q38" s="72"/>
      <c r="R38" s="72"/>
      <c r="S38" s="72"/>
      <c r="T38" s="27">
        <f t="shared" si="7"/>
        <v>1</v>
      </c>
      <c r="U38" s="40" t="str">
        <f t="shared" si="5"/>
        <v/>
      </c>
      <c r="V38" s="22">
        <v>146</v>
      </c>
      <c r="W38" s="22" t="s">
        <v>75</v>
      </c>
      <c r="X38" s="22" t="s">
        <v>76</v>
      </c>
      <c r="Y38" s="59">
        <v>1723</v>
      </c>
      <c r="Z38" s="41"/>
      <c r="AA38" s="1" t="s">
        <v>164</v>
      </c>
      <c r="AB38" s="28" t="s">
        <v>165</v>
      </c>
    </row>
    <row r="39" spans="1:28" x14ac:dyDescent="0.3">
      <c r="A39" s="1" t="s">
        <v>45</v>
      </c>
      <c r="B39" s="1" t="s">
        <v>58</v>
      </c>
      <c r="C39" s="27" t="s">
        <v>245</v>
      </c>
      <c r="D39" s="38">
        <v>25</v>
      </c>
      <c r="E39" s="71"/>
      <c r="F39" s="27">
        <v>2</v>
      </c>
      <c r="G39" s="71"/>
      <c r="H39" s="71"/>
      <c r="I39" s="71"/>
      <c r="J39" s="27">
        <v>4</v>
      </c>
      <c r="K39" s="27">
        <v>9</v>
      </c>
      <c r="L39" s="71"/>
      <c r="M39" s="71"/>
      <c r="N39" s="27">
        <f t="shared" si="6"/>
        <v>0</v>
      </c>
      <c r="O39" s="72"/>
      <c r="P39" s="72"/>
      <c r="Q39" s="72"/>
      <c r="R39" s="72"/>
      <c r="S39" s="72"/>
      <c r="T39" s="27">
        <f t="shared" si="7"/>
        <v>8</v>
      </c>
      <c r="U39" s="40" t="str">
        <f t="shared" si="5"/>
        <v/>
      </c>
      <c r="V39" s="22">
        <v>146</v>
      </c>
      <c r="W39" s="22" t="s">
        <v>75</v>
      </c>
      <c r="X39" s="22" t="s">
        <v>76</v>
      </c>
      <c r="Y39" s="59">
        <v>1723</v>
      </c>
      <c r="Z39" s="41"/>
      <c r="AA39" s="1" t="s">
        <v>164</v>
      </c>
      <c r="AB39" s="28" t="s">
        <v>165</v>
      </c>
    </row>
    <row r="40" spans="1:28" x14ac:dyDescent="0.3">
      <c r="A40" s="1" t="s">
        <v>45</v>
      </c>
      <c r="B40" s="1" t="s">
        <v>58</v>
      </c>
      <c r="C40" s="27" t="s">
        <v>169</v>
      </c>
      <c r="D40" s="38">
        <v>33</v>
      </c>
      <c r="E40" s="71"/>
      <c r="F40" s="27">
        <v>3</v>
      </c>
      <c r="G40" s="71"/>
      <c r="H40" s="71"/>
      <c r="I40" s="71"/>
      <c r="J40" s="27">
        <v>5</v>
      </c>
      <c r="K40" s="27">
        <v>11</v>
      </c>
      <c r="L40" s="71"/>
      <c r="M40" s="27">
        <v>13</v>
      </c>
      <c r="N40" s="27">
        <f t="shared" si="6"/>
        <v>13</v>
      </c>
      <c r="O40" s="72"/>
      <c r="P40" s="72"/>
      <c r="Q40" s="72"/>
      <c r="R40" s="72"/>
      <c r="S40" s="72"/>
      <c r="T40" s="27">
        <f t="shared" si="7"/>
        <v>11</v>
      </c>
      <c r="U40" s="40" t="str">
        <f t="shared" si="5"/>
        <v/>
      </c>
      <c r="V40" s="22">
        <v>146</v>
      </c>
      <c r="W40" s="22" t="s">
        <v>75</v>
      </c>
      <c r="X40" s="22" t="s">
        <v>76</v>
      </c>
      <c r="Y40" s="59">
        <v>1723</v>
      </c>
      <c r="Z40" s="41"/>
      <c r="AA40" s="1" t="s">
        <v>164</v>
      </c>
      <c r="AB40" s="28" t="s">
        <v>165</v>
      </c>
    </row>
    <row r="41" spans="1:28" x14ac:dyDescent="0.3">
      <c r="A41" s="1" t="s">
        <v>45</v>
      </c>
      <c r="B41" s="1" t="s">
        <v>58</v>
      </c>
      <c r="C41" s="27" t="s">
        <v>170</v>
      </c>
      <c r="D41" s="38">
        <v>23</v>
      </c>
      <c r="E41" s="71"/>
      <c r="F41" s="27">
        <v>1</v>
      </c>
      <c r="G41" s="71"/>
      <c r="H41" s="71"/>
      <c r="I41" s="71"/>
      <c r="J41" s="27">
        <v>0</v>
      </c>
      <c r="K41" s="27">
        <v>0</v>
      </c>
      <c r="L41" s="71"/>
      <c r="M41" s="71"/>
      <c r="N41" s="27">
        <f t="shared" si="6"/>
        <v>0</v>
      </c>
      <c r="O41" s="72"/>
      <c r="P41" s="72"/>
      <c r="Q41" s="72"/>
      <c r="R41" s="72"/>
      <c r="S41" s="72"/>
      <c r="T41" s="27">
        <f t="shared" si="7"/>
        <v>2</v>
      </c>
      <c r="U41" s="40" t="str">
        <f t="shared" si="5"/>
        <v/>
      </c>
      <c r="V41" s="22">
        <v>146</v>
      </c>
      <c r="W41" s="22" t="s">
        <v>75</v>
      </c>
      <c r="X41" s="22" t="s">
        <v>76</v>
      </c>
      <c r="Y41" s="59">
        <v>1723</v>
      </c>
      <c r="Z41" s="41"/>
      <c r="AA41" s="1" t="s">
        <v>164</v>
      </c>
      <c r="AB41" s="28" t="s">
        <v>165</v>
      </c>
    </row>
    <row r="42" spans="1:28" x14ac:dyDescent="0.3">
      <c r="A42" s="1" t="s">
        <v>45</v>
      </c>
      <c r="B42" s="1" t="s">
        <v>58</v>
      </c>
      <c r="C42" s="27" t="s">
        <v>171</v>
      </c>
      <c r="D42" s="38">
        <v>20</v>
      </c>
      <c r="E42" s="71"/>
      <c r="F42" s="27">
        <v>3</v>
      </c>
      <c r="G42" s="71"/>
      <c r="H42" s="71"/>
      <c r="I42" s="71"/>
      <c r="J42" s="27">
        <v>0</v>
      </c>
      <c r="K42" s="27">
        <v>0</v>
      </c>
      <c r="L42" s="71"/>
      <c r="M42" s="71"/>
      <c r="N42" s="27">
        <f t="shared" si="6"/>
        <v>0</v>
      </c>
      <c r="O42" s="72"/>
      <c r="P42" s="72"/>
      <c r="Q42" s="72"/>
      <c r="R42" s="72"/>
      <c r="S42" s="72"/>
      <c r="T42" s="27">
        <f t="shared" si="7"/>
        <v>6</v>
      </c>
      <c r="U42" s="40" t="str">
        <f t="shared" si="5"/>
        <v/>
      </c>
      <c r="V42" s="22">
        <v>146</v>
      </c>
      <c r="W42" s="22" t="s">
        <v>75</v>
      </c>
      <c r="X42" s="22" t="s">
        <v>76</v>
      </c>
      <c r="Y42" s="59">
        <v>1723</v>
      </c>
      <c r="Z42" s="41"/>
      <c r="AA42" s="1" t="s">
        <v>164</v>
      </c>
      <c r="AB42" s="28" t="s">
        <v>165</v>
      </c>
    </row>
    <row r="43" spans="1:28" x14ac:dyDescent="0.3">
      <c r="A43" s="1" t="s">
        <v>45</v>
      </c>
      <c r="B43" s="1" t="s">
        <v>58</v>
      </c>
      <c r="C43" s="27" t="s">
        <v>100</v>
      </c>
      <c r="D43" s="38">
        <v>5</v>
      </c>
      <c r="E43" s="71"/>
      <c r="F43" s="27">
        <v>5</v>
      </c>
      <c r="G43" s="71"/>
      <c r="H43" s="71"/>
      <c r="I43" s="71"/>
      <c r="J43" s="27">
        <v>3</v>
      </c>
      <c r="K43" s="27">
        <v>4</v>
      </c>
      <c r="L43" s="71"/>
      <c r="M43" s="71"/>
      <c r="N43" s="27">
        <f t="shared" si="6"/>
        <v>0</v>
      </c>
      <c r="O43" s="72"/>
      <c r="P43" s="72"/>
      <c r="Q43" s="72"/>
      <c r="R43" s="72"/>
      <c r="S43" s="72"/>
      <c r="T43" s="27">
        <f t="shared" si="7"/>
        <v>13</v>
      </c>
      <c r="U43" s="40" t="str">
        <f t="shared" si="5"/>
        <v/>
      </c>
      <c r="V43" s="22">
        <v>146</v>
      </c>
      <c r="W43" s="22" t="s">
        <v>75</v>
      </c>
      <c r="X43" s="22" t="s">
        <v>76</v>
      </c>
      <c r="Y43" s="59">
        <v>1723</v>
      </c>
      <c r="Z43" s="41"/>
      <c r="AA43" s="1" t="s">
        <v>164</v>
      </c>
      <c r="AB43" s="28" t="s">
        <v>165</v>
      </c>
    </row>
    <row r="44" spans="1:28" x14ac:dyDescent="0.3">
      <c r="A44" s="1" t="s">
        <v>45</v>
      </c>
      <c r="B44" s="1" t="s">
        <v>58</v>
      </c>
      <c r="C44" s="27" t="s">
        <v>172</v>
      </c>
      <c r="D44" s="38">
        <v>31</v>
      </c>
      <c r="E44" s="71"/>
      <c r="F44" s="27">
        <v>3</v>
      </c>
      <c r="G44" s="71"/>
      <c r="H44" s="71"/>
      <c r="I44" s="71"/>
      <c r="J44" s="27">
        <v>5</v>
      </c>
      <c r="K44" s="27">
        <v>7</v>
      </c>
      <c r="L44" s="71"/>
      <c r="M44" s="71"/>
      <c r="N44" s="27">
        <f t="shared" si="6"/>
        <v>0</v>
      </c>
      <c r="O44" s="72"/>
      <c r="P44" s="72"/>
      <c r="Q44" s="72"/>
      <c r="R44" s="72"/>
      <c r="S44" s="72"/>
      <c r="T44" s="27">
        <f t="shared" si="7"/>
        <v>11</v>
      </c>
      <c r="U44" s="40" t="str">
        <f t="shared" si="5"/>
        <v/>
      </c>
      <c r="V44" s="22">
        <v>146</v>
      </c>
      <c r="W44" s="22" t="s">
        <v>75</v>
      </c>
      <c r="X44" s="22" t="s">
        <v>76</v>
      </c>
      <c r="Y44" s="59">
        <v>1723</v>
      </c>
      <c r="Z44" s="41"/>
      <c r="AA44" s="1" t="s">
        <v>164</v>
      </c>
      <c r="AB44" s="28" t="s">
        <v>165</v>
      </c>
    </row>
    <row r="45" spans="1:28" x14ac:dyDescent="0.3">
      <c r="A45" s="1" t="s">
        <v>45</v>
      </c>
      <c r="B45" s="1" t="s">
        <v>58</v>
      </c>
      <c r="C45" s="55" t="s">
        <v>38</v>
      </c>
      <c r="D45" s="1"/>
      <c r="E45" s="55">
        <v>240</v>
      </c>
      <c r="F45" s="55"/>
      <c r="G45" s="55">
        <v>88</v>
      </c>
      <c r="H45" s="55"/>
      <c r="I45" s="55"/>
      <c r="J45" s="55"/>
      <c r="K45" s="55"/>
      <c r="L45" s="55">
        <v>34</v>
      </c>
      <c r="M45" s="55">
        <v>15</v>
      </c>
      <c r="N45" s="55">
        <f t="shared" si="6"/>
        <v>49</v>
      </c>
      <c r="O45" s="55"/>
      <c r="P45" s="55">
        <v>31</v>
      </c>
      <c r="Q45" s="42"/>
      <c r="R45" s="42"/>
      <c r="S45" s="42"/>
      <c r="T45" s="27"/>
      <c r="U45" s="40" t="str">
        <f>_xlfn.IFNA("",((T45+Q45+N45-R45)+(O45*2))/E45)</f>
        <v/>
      </c>
      <c r="V45" s="22">
        <v>146</v>
      </c>
      <c r="W45" s="22" t="s">
        <v>75</v>
      </c>
      <c r="X45" s="22" t="s">
        <v>76</v>
      </c>
      <c r="Y45" s="59">
        <v>1723</v>
      </c>
      <c r="Z45" s="41"/>
      <c r="AA45" s="1" t="s">
        <v>164</v>
      </c>
      <c r="AB45" s="28" t="s">
        <v>165</v>
      </c>
    </row>
    <row r="46" spans="1:28" x14ac:dyDescent="0.3">
      <c r="A46" s="43" t="s">
        <v>45</v>
      </c>
      <c r="B46" s="43" t="s">
        <v>58</v>
      </c>
      <c r="C46" s="44" t="s">
        <v>39</v>
      </c>
      <c r="D46" s="43"/>
      <c r="E46" s="44">
        <f t="shared" ref="E46:T46" si="8">SUM(E35:E45)</f>
        <v>240</v>
      </c>
      <c r="F46" s="44">
        <f t="shared" si="8"/>
        <v>27</v>
      </c>
      <c r="G46" s="44">
        <f t="shared" si="8"/>
        <v>88</v>
      </c>
      <c r="H46" s="44">
        <f t="shared" si="8"/>
        <v>0</v>
      </c>
      <c r="I46" s="44">
        <f t="shared" si="8"/>
        <v>1</v>
      </c>
      <c r="J46" s="44">
        <f t="shared" si="8"/>
        <v>24</v>
      </c>
      <c r="K46" s="44">
        <f t="shared" si="8"/>
        <v>43</v>
      </c>
      <c r="L46" s="44">
        <f t="shared" si="8"/>
        <v>34</v>
      </c>
      <c r="M46" s="44">
        <f t="shared" si="8"/>
        <v>28</v>
      </c>
      <c r="N46" s="44">
        <f t="shared" si="8"/>
        <v>62</v>
      </c>
      <c r="O46" s="44">
        <f t="shared" si="8"/>
        <v>0</v>
      </c>
      <c r="P46" s="44">
        <f t="shared" si="8"/>
        <v>31</v>
      </c>
      <c r="Q46" s="44">
        <f t="shared" si="8"/>
        <v>0</v>
      </c>
      <c r="R46" s="44">
        <f t="shared" si="8"/>
        <v>0</v>
      </c>
      <c r="S46" s="44">
        <f t="shared" si="8"/>
        <v>0</v>
      </c>
      <c r="T46" s="44">
        <f t="shared" si="8"/>
        <v>78</v>
      </c>
      <c r="U46" s="45">
        <f>((T46+Q46+N46-R46)+(O46*2))/E46</f>
        <v>0.58333333333333337</v>
      </c>
      <c r="V46" s="46">
        <v>146</v>
      </c>
      <c r="W46" s="46" t="s">
        <v>75</v>
      </c>
      <c r="X46" s="46" t="s">
        <v>76</v>
      </c>
      <c r="Y46" s="60">
        <v>1723</v>
      </c>
      <c r="Z46" s="47"/>
      <c r="AA46" s="43" t="s">
        <v>164</v>
      </c>
      <c r="AB46" s="65" t="s">
        <v>165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0.30681818181818182</v>
      </c>
      <c r="H47" s="27"/>
      <c r="I47" s="1"/>
      <c r="J47" s="48" t="s">
        <v>41</v>
      </c>
      <c r="K47" s="50">
        <f>J46/K46</f>
        <v>0.55813953488372092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sortState xmlns:xlrd2="http://schemas.microsoft.com/office/spreadsheetml/2017/richdata2" ref="A13:AB22">
    <sortCondition ref="C13:C22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D0551-B816-418C-A9D7-204AB99BE4EB}">
  <sheetPr>
    <tabColor rgb="FFFF0000"/>
    <pageSetUpPr fitToPage="1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265</v>
      </c>
    </row>
    <row r="2" spans="1:28" x14ac:dyDescent="0.3">
      <c r="B2" s="1"/>
      <c r="C2" s="2" t="s">
        <v>44</v>
      </c>
      <c r="D2" s="3" t="s">
        <v>74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29188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177</v>
      </c>
      <c r="D4" s="7" t="s">
        <v>4</v>
      </c>
      <c r="E4" s="8"/>
      <c r="F4" s="5"/>
      <c r="G4" s="1"/>
      <c r="J4" s="15" t="s">
        <v>178</v>
      </c>
      <c r="K4" s="16" t="s">
        <v>44</v>
      </c>
      <c r="L4" s="17"/>
      <c r="M4" s="18"/>
      <c r="N4" s="19">
        <v>28</v>
      </c>
      <c r="O4" s="19">
        <v>22</v>
      </c>
      <c r="P4" s="19">
        <v>17</v>
      </c>
      <c r="Q4" s="19">
        <v>22</v>
      </c>
      <c r="R4" s="20"/>
      <c r="S4" s="21">
        <f>SUM(N4:R4)</f>
        <v>89</v>
      </c>
      <c r="T4" s="22">
        <v>160</v>
      </c>
    </row>
    <row r="5" spans="1:28" x14ac:dyDescent="0.3">
      <c r="B5" s="1"/>
      <c r="C5" s="6" t="s">
        <v>160</v>
      </c>
      <c r="D5" s="7" t="s">
        <v>5</v>
      </c>
      <c r="E5" s="1"/>
      <c r="F5" s="1"/>
      <c r="G5" s="1"/>
      <c r="J5" s="15" t="s">
        <v>179</v>
      </c>
      <c r="K5" s="16" t="s">
        <v>61</v>
      </c>
      <c r="L5" s="17"/>
      <c r="M5" s="18"/>
      <c r="N5" s="19">
        <v>30</v>
      </c>
      <c r="O5" s="19">
        <v>18</v>
      </c>
      <c r="P5" s="19">
        <v>23</v>
      </c>
      <c r="Q5" s="19">
        <v>16</v>
      </c>
      <c r="R5" s="20"/>
      <c r="S5" s="21">
        <f>SUM(N5:R5)</f>
        <v>87</v>
      </c>
      <c r="T5" s="22">
        <v>160</v>
      </c>
      <c r="U5" s="1"/>
      <c r="V5" s="1"/>
      <c r="W5" s="1"/>
    </row>
    <row r="6" spans="1:28" x14ac:dyDescent="0.3">
      <c r="C6" s="23">
        <v>311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207</v>
      </c>
      <c r="D7" s="7" t="s">
        <v>7</v>
      </c>
      <c r="G7" s="1"/>
      <c r="S7" s="1"/>
      <c r="T7" s="25" t="s">
        <v>8</v>
      </c>
      <c r="U7" s="1"/>
      <c r="V7" s="26">
        <v>160</v>
      </c>
      <c r="W7" s="1"/>
    </row>
    <row r="8" spans="1:28" x14ac:dyDescent="0.3">
      <c r="B8" s="1"/>
      <c r="C8" s="24" t="s">
        <v>300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8.4027777777777771E-2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Philadelphia Fox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60</v>
      </c>
      <c r="B13" s="1" t="s">
        <v>45</v>
      </c>
      <c r="C13" s="27" t="s">
        <v>49</v>
      </c>
      <c r="D13" s="38">
        <v>17</v>
      </c>
      <c r="E13" s="71"/>
      <c r="F13" s="27">
        <v>5</v>
      </c>
      <c r="G13" s="71"/>
      <c r="H13" s="27"/>
      <c r="I13" s="27"/>
      <c r="J13" s="27">
        <v>2</v>
      </c>
      <c r="K13" s="27">
        <v>2</v>
      </c>
      <c r="L13" s="71"/>
      <c r="M13" s="71"/>
      <c r="N13" s="27">
        <f t="shared" ref="N13:N22" si="0">SUM(L13:M13)</f>
        <v>0</v>
      </c>
      <c r="O13" s="71"/>
      <c r="P13" s="72"/>
      <c r="Q13" s="71"/>
      <c r="R13" s="71"/>
      <c r="S13" s="71"/>
      <c r="T13" s="27">
        <f t="shared" ref="T13:T22" si="1">(H13*3)+((F13-H13)*2)+J13</f>
        <v>12</v>
      </c>
      <c r="U13" s="40" t="str">
        <f t="shared" ref="U13:U22" si="2">IFERROR(((T13+Q13+N13-R13)+(O13*2))/E13,"")</f>
        <v/>
      </c>
      <c r="V13" s="22">
        <v>160</v>
      </c>
      <c r="W13" s="22" t="s">
        <v>88</v>
      </c>
      <c r="X13" s="22" t="s">
        <v>89</v>
      </c>
      <c r="Y13" s="59">
        <v>311</v>
      </c>
      <c r="Z13" s="41"/>
      <c r="AA13" s="1" t="s">
        <v>77</v>
      </c>
      <c r="AB13" s="28" t="s">
        <v>180</v>
      </c>
    </row>
    <row r="14" spans="1:28" x14ac:dyDescent="0.3">
      <c r="A14" s="1" t="s">
        <v>60</v>
      </c>
      <c r="B14" s="1" t="s">
        <v>45</v>
      </c>
      <c r="C14" s="27" t="s">
        <v>46</v>
      </c>
      <c r="D14" s="38">
        <v>11</v>
      </c>
      <c r="E14" s="71"/>
      <c r="F14" s="27">
        <v>4</v>
      </c>
      <c r="G14" s="71"/>
      <c r="H14" s="27"/>
      <c r="I14" s="27"/>
      <c r="J14" s="27">
        <v>1</v>
      </c>
      <c r="K14" s="27">
        <v>5</v>
      </c>
      <c r="L14" s="71"/>
      <c r="M14" s="27">
        <v>12</v>
      </c>
      <c r="N14" s="27">
        <f t="shared" si="0"/>
        <v>12</v>
      </c>
      <c r="O14" s="72"/>
      <c r="P14" s="39">
        <v>4</v>
      </c>
      <c r="Q14" s="7" t="s">
        <v>270</v>
      </c>
      <c r="R14" s="72"/>
      <c r="S14" s="72"/>
      <c r="T14" s="39">
        <f t="shared" si="1"/>
        <v>9</v>
      </c>
      <c r="U14" s="40" t="str">
        <f t="shared" si="2"/>
        <v/>
      </c>
      <c r="V14" s="22">
        <v>160</v>
      </c>
      <c r="W14" s="22" t="s">
        <v>88</v>
      </c>
      <c r="X14" s="22" t="s">
        <v>89</v>
      </c>
      <c r="Y14" s="59">
        <v>311</v>
      </c>
      <c r="Z14" s="41"/>
      <c r="AA14" s="1" t="s">
        <v>77</v>
      </c>
      <c r="AB14" s="28" t="s">
        <v>180</v>
      </c>
    </row>
    <row r="15" spans="1:28" x14ac:dyDescent="0.3">
      <c r="A15" s="1" t="s">
        <v>60</v>
      </c>
      <c r="B15" s="1" t="s">
        <v>45</v>
      </c>
      <c r="C15" s="27" t="s">
        <v>53</v>
      </c>
      <c r="D15" s="38">
        <v>20</v>
      </c>
      <c r="E15" s="71"/>
      <c r="F15" s="27">
        <v>3</v>
      </c>
      <c r="G15" s="71"/>
      <c r="H15" s="27"/>
      <c r="I15" s="27"/>
      <c r="J15" s="27">
        <v>1</v>
      </c>
      <c r="K15" s="27">
        <v>2</v>
      </c>
      <c r="L15" s="71"/>
      <c r="M15" s="71"/>
      <c r="N15" s="27">
        <f t="shared" si="0"/>
        <v>0</v>
      </c>
      <c r="O15" s="72"/>
      <c r="P15" s="72"/>
      <c r="Q15" s="72"/>
      <c r="R15" s="72"/>
      <c r="S15" s="72"/>
      <c r="T15" s="39">
        <f t="shared" si="1"/>
        <v>7</v>
      </c>
      <c r="U15" s="40" t="str">
        <f t="shared" si="2"/>
        <v/>
      </c>
      <c r="V15" s="22">
        <v>160</v>
      </c>
      <c r="W15" s="22" t="s">
        <v>88</v>
      </c>
      <c r="X15" s="22" t="s">
        <v>89</v>
      </c>
      <c r="Y15" s="59">
        <v>311</v>
      </c>
      <c r="Z15" s="41"/>
      <c r="AA15" s="1" t="s">
        <v>77</v>
      </c>
      <c r="AB15" s="28" t="s">
        <v>180</v>
      </c>
    </row>
    <row r="16" spans="1:28" x14ac:dyDescent="0.3">
      <c r="A16" s="1" t="s">
        <v>60</v>
      </c>
      <c r="B16" s="1" t="s">
        <v>45</v>
      </c>
      <c r="C16" s="27" t="s">
        <v>52</v>
      </c>
      <c r="D16" s="38">
        <v>24</v>
      </c>
      <c r="E16" s="71"/>
      <c r="F16" s="27">
        <v>1</v>
      </c>
      <c r="G16" s="71"/>
      <c r="H16" s="27"/>
      <c r="I16" s="27"/>
      <c r="J16" s="27">
        <v>0</v>
      </c>
      <c r="K16" s="27">
        <v>0</v>
      </c>
      <c r="L16" s="71"/>
      <c r="M16" s="71"/>
      <c r="N16" s="27">
        <f t="shared" si="0"/>
        <v>0</v>
      </c>
      <c r="O16" s="72"/>
      <c r="P16" s="72"/>
      <c r="Q16" s="72"/>
      <c r="R16" s="72"/>
      <c r="S16" s="72"/>
      <c r="T16" s="39">
        <f t="shared" si="1"/>
        <v>2</v>
      </c>
      <c r="U16" s="40" t="str">
        <f t="shared" si="2"/>
        <v/>
      </c>
      <c r="V16" s="22">
        <v>160</v>
      </c>
      <c r="W16" s="22" t="s">
        <v>88</v>
      </c>
      <c r="X16" s="22" t="s">
        <v>89</v>
      </c>
      <c r="Y16" s="59">
        <v>311</v>
      </c>
      <c r="Z16" s="41"/>
      <c r="AA16" s="1" t="s">
        <v>77</v>
      </c>
      <c r="AB16" s="28" t="s">
        <v>180</v>
      </c>
    </row>
    <row r="17" spans="1:28" x14ac:dyDescent="0.3">
      <c r="A17" s="1" t="s">
        <v>60</v>
      </c>
      <c r="B17" s="1" t="s">
        <v>45</v>
      </c>
      <c r="C17" s="27" t="s">
        <v>106</v>
      </c>
      <c r="D17" s="38">
        <v>22</v>
      </c>
      <c r="E17" s="71"/>
      <c r="F17" s="27">
        <v>1</v>
      </c>
      <c r="G17" s="71"/>
      <c r="H17" s="27"/>
      <c r="I17" s="27"/>
      <c r="J17" s="27">
        <v>1</v>
      </c>
      <c r="K17" s="27">
        <v>1</v>
      </c>
      <c r="L17" s="71"/>
      <c r="M17" s="71"/>
      <c r="N17" s="27">
        <f t="shared" si="0"/>
        <v>0</v>
      </c>
      <c r="O17" s="72"/>
      <c r="P17" s="72"/>
      <c r="Q17" s="72"/>
      <c r="R17" s="72"/>
      <c r="S17" s="72"/>
      <c r="T17" s="39">
        <f t="shared" si="1"/>
        <v>3</v>
      </c>
      <c r="U17" s="40" t="str">
        <f t="shared" si="2"/>
        <v/>
      </c>
      <c r="V17" s="22">
        <v>160</v>
      </c>
      <c r="W17" s="22" t="s">
        <v>88</v>
      </c>
      <c r="X17" s="22" t="s">
        <v>89</v>
      </c>
      <c r="Y17" s="59">
        <v>311</v>
      </c>
      <c r="Z17" s="41"/>
      <c r="AA17" s="1" t="s">
        <v>77</v>
      </c>
      <c r="AB17" s="28" t="s">
        <v>180</v>
      </c>
    </row>
    <row r="18" spans="1:28" x14ac:dyDescent="0.3">
      <c r="A18" s="1" t="s">
        <v>60</v>
      </c>
      <c r="B18" s="1" t="s">
        <v>45</v>
      </c>
      <c r="C18" s="27" t="s">
        <v>50</v>
      </c>
      <c r="D18" s="38">
        <v>34</v>
      </c>
      <c r="E18" s="71"/>
      <c r="F18" s="27">
        <v>7</v>
      </c>
      <c r="G18" s="27">
        <v>15</v>
      </c>
      <c r="H18" s="27"/>
      <c r="I18" s="27"/>
      <c r="J18" s="27">
        <v>7</v>
      </c>
      <c r="K18" s="27">
        <v>7</v>
      </c>
      <c r="L18" s="71"/>
      <c r="M18" s="71"/>
      <c r="N18" s="27">
        <f t="shared" si="0"/>
        <v>0</v>
      </c>
      <c r="O18" s="72"/>
      <c r="P18" s="39">
        <v>3</v>
      </c>
      <c r="Q18" s="7" t="s">
        <v>270</v>
      </c>
      <c r="R18" s="72"/>
      <c r="S18" s="72"/>
      <c r="T18" s="39">
        <f t="shared" si="1"/>
        <v>21</v>
      </c>
      <c r="U18" s="40" t="str">
        <f t="shared" si="2"/>
        <v/>
      </c>
      <c r="V18" s="22">
        <v>160</v>
      </c>
      <c r="W18" s="22" t="s">
        <v>88</v>
      </c>
      <c r="X18" s="22" t="s">
        <v>89</v>
      </c>
      <c r="Y18" s="59">
        <v>311</v>
      </c>
      <c r="Z18" s="41"/>
      <c r="AA18" s="1" t="s">
        <v>77</v>
      </c>
      <c r="AB18" s="28" t="s">
        <v>180</v>
      </c>
    </row>
    <row r="19" spans="1:28" x14ac:dyDescent="0.3">
      <c r="A19" s="1" t="s">
        <v>60</v>
      </c>
      <c r="B19" s="1" t="s">
        <v>45</v>
      </c>
      <c r="C19" s="27" t="s">
        <v>54</v>
      </c>
      <c r="D19" s="38">
        <v>12</v>
      </c>
      <c r="E19" s="71" t="s">
        <v>262</v>
      </c>
      <c r="F19" s="27"/>
      <c r="G19" s="71"/>
      <c r="H19" s="27"/>
      <c r="I19" s="27"/>
      <c r="J19" s="27"/>
      <c r="K19" s="27"/>
      <c r="L19" s="71"/>
      <c r="M19" s="71"/>
      <c r="N19" s="27"/>
      <c r="O19" s="72"/>
      <c r="P19" s="72"/>
      <c r="Q19" s="72"/>
      <c r="R19" s="72"/>
      <c r="S19" s="72"/>
      <c r="T19" s="39"/>
      <c r="U19" s="40" t="str">
        <f t="shared" si="2"/>
        <v/>
      </c>
      <c r="V19" s="22">
        <v>160</v>
      </c>
      <c r="W19" s="22" t="s">
        <v>88</v>
      </c>
      <c r="X19" s="22" t="s">
        <v>89</v>
      </c>
      <c r="Y19" s="59">
        <v>311</v>
      </c>
      <c r="Z19" s="41"/>
      <c r="AA19" s="1" t="s">
        <v>77</v>
      </c>
      <c r="AB19" s="28" t="s">
        <v>180</v>
      </c>
    </row>
    <row r="20" spans="1:28" x14ac:dyDescent="0.3">
      <c r="A20" s="1" t="s">
        <v>60</v>
      </c>
      <c r="B20" s="1" t="s">
        <v>45</v>
      </c>
      <c r="C20" s="27" t="s">
        <v>48</v>
      </c>
      <c r="D20" s="38">
        <v>44</v>
      </c>
      <c r="E20" s="71"/>
      <c r="F20" s="27">
        <v>6</v>
      </c>
      <c r="G20" s="71"/>
      <c r="H20" s="27"/>
      <c r="I20" s="27"/>
      <c r="J20" s="27">
        <v>2</v>
      </c>
      <c r="K20" s="27">
        <v>2</v>
      </c>
      <c r="L20" s="71"/>
      <c r="M20" s="27">
        <v>11</v>
      </c>
      <c r="N20" s="27">
        <f t="shared" si="0"/>
        <v>11</v>
      </c>
      <c r="O20" s="72"/>
      <c r="P20" s="55">
        <v>6</v>
      </c>
      <c r="Q20" s="72"/>
      <c r="R20" s="72"/>
      <c r="S20" s="72"/>
      <c r="T20" s="39">
        <f t="shared" si="1"/>
        <v>14</v>
      </c>
      <c r="U20" s="40" t="str">
        <f t="shared" si="2"/>
        <v/>
      </c>
      <c r="V20" s="22">
        <v>160</v>
      </c>
      <c r="W20" s="22" t="s">
        <v>88</v>
      </c>
      <c r="X20" s="22" t="s">
        <v>89</v>
      </c>
      <c r="Y20" s="59">
        <v>311</v>
      </c>
      <c r="Z20" s="41"/>
      <c r="AA20" s="1" t="s">
        <v>77</v>
      </c>
      <c r="AB20" s="28" t="s">
        <v>180</v>
      </c>
    </row>
    <row r="21" spans="1:28" x14ac:dyDescent="0.3">
      <c r="A21" s="1" t="s">
        <v>60</v>
      </c>
      <c r="B21" s="1" t="s">
        <v>45</v>
      </c>
      <c r="C21" s="27" t="s">
        <v>47</v>
      </c>
      <c r="D21" s="38">
        <v>30</v>
      </c>
      <c r="E21" s="71"/>
      <c r="F21" s="27">
        <v>4</v>
      </c>
      <c r="G21" s="71"/>
      <c r="H21" s="27"/>
      <c r="I21" s="27"/>
      <c r="J21" s="27">
        <v>5</v>
      </c>
      <c r="K21" s="27">
        <v>7</v>
      </c>
      <c r="L21" s="71"/>
      <c r="M21" s="27">
        <v>9</v>
      </c>
      <c r="N21" s="27">
        <f t="shared" si="0"/>
        <v>9</v>
      </c>
      <c r="O21" s="72"/>
      <c r="P21" s="72"/>
      <c r="Q21" s="72"/>
      <c r="R21" s="72"/>
      <c r="S21" s="72"/>
      <c r="T21" s="39">
        <f t="shared" si="1"/>
        <v>13</v>
      </c>
      <c r="U21" s="40" t="str">
        <f t="shared" si="2"/>
        <v/>
      </c>
      <c r="V21" s="22">
        <v>160</v>
      </c>
      <c r="W21" s="22" t="s">
        <v>88</v>
      </c>
      <c r="X21" s="22" t="s">
        <v>89</v>
      </c>
      <c r="Y21" s="59">
        <v>311</v>
      </c>
      <c r="Z21" s="41"/>
      <c r="AA21" s="1" t="s">
        <v>77</v>
      </c>
      <c r="AB21" s="28" t="s">
        <v>180</v>
      </c>
    </row>
    <row r="22" spans="1:28" x14ac:dyDescent="0.3">
      <c r="A22" s="1" t="s">
        <v>60</v>
      </c>
      <c r="B22" s="1" t="s">
        <v>45</v>
      </c>
      <c r="C22" s="27" t="s">
        <v>51</v>
      </c>
      <c r="D22" s="38">
        <v>4</v>
      </c>
      <c r="E22" s="71"/>
      <c r="F22" s="27">
        <v>3</v>
      </c>
      <c r="G22" s="71"/>
      <c r="H22" s="27"/>
      <c r="I22" s="27"/>
      <c r="J22" s="27">
        <v>2</v>
      </c>
      <c r="K22" s="27">
        <v>3</v>
      </c>
      <c r="L22" s="71"/>
      <c r="M22" s="71"/>
      <c r="N22" s="27">
        <f t="shared" si="0"/>
        <v>0</v>
      </c>
      <c r="O22" s="72"/>
      <c r="P22" s="72"/>
      <c r="Q22" s="72"/>
      <c r="R22" s="72"/>
      <c r="S22" s="72"/>
      <c r="T22" s="39">
        <f t="shared" si="1"/>
        <v>8</v>
      </c>
      <c r="U22" s="40" t="str">
        <f t="shared" si="2"/>
        <v/>
      </c>
      <c r="V22" s="22">
        <v>160</v>
      </c>
      <c r="W22" s="22" t="s">
        <v>88</v>
      </c>
      <c r="X22" s="22" t="s">
        <v>89</v>
      </c>
      <c r="Y22" s="59">
        <v>311</v>
      </c>
      <c r="Z22" s="41"/>
      <c r="AA22" s="1" t="s">
        <v>77</v>
      </c>
      <c r="AB22" s="28" t="s">
        <v>180</v>
      </c>
    </row>
    <row r="23" spans="1:28" x14ac:dyDescent="0.3">
      <c r="A23" s="1" t="s">
        <v>60</v>
      </c>
      <c r="B23" s="1" t="s">
        <v>45</v>
      </c>
      <c r="C23" s="55" t="s">
        <v>38</v>
      </c>
      <c r="D23" s="1"/>
      <c r="E23" s="55">
        <v>240</v>
      </c>
      <c r="F23" s="55"/>
      <c r="G23" s="55">
        <v>72</v>
      </c>
      <c r="H23" s="55"/>
      <c r="I23" s="55"/>
      <c r="J23" s="55"/>
      <c r="K23" s="55"/>
      <c r="L23" s="55"/>
      <c r="M23" s="55">
        <v>21</v>
      </c>
      <c r="N23" s="55">
        <v>21</v>
      </c>
      <c r="O23" s="42"/>
      <c r="P23" s="42"/>
      <c r="Q23" s="42"/>
      <c r="R23" s="42"/>
      <c r="S23" s="42"/>
      <c r="T23" s="42"/>
      <c r="U23" s="40" t="str">
        <f t="shared" ref="U23" si="3">_xlfn.IFNA("",((T23+Q23+N23-R23)+(O23*2))/E23)</f>
        <v/>
      </c>
      <c r="V23" s="22">
        <v>160</v>
      </c>
      <c r="W23" s="22" t="s">
        <v>88</v>
      </c>
      <c r="X23" s="22" t="s">
        <v>89</v>
      </c>
      <c r="Y23" s="59">
        <v>311</v>
      </c>
      <c r="Z23" s="41"/>
      <c r="AA23" s="1" t="s">
        <v>77</v>
      </c>
      <c r="AB23" s="28" t="s">
        <v>180</v>
      </c>
    </row>
    <row r="24" spans="1:28" x14ac:dyDescent="0.3">
      <c r="A24" s="43" t="s">
        <v>60</v>
      </c>
      <c r="B24" s="43" t="s">
        <v>45</v>
      </c>
      <c r="C24" s="44" t="s">
        <v>39</v>
      </c>
      <c r="D24" s="43"/>
      <c r="E24" s="44">
        <f t="shared" ref="E24:T24" si="4">SUM(E13:E23)</f>
        <v>240</v>
      </c>
      <c r="F24" s="44">
        <f t="shared" si="4"/>
        <v>34</v>
      </c>
      <c r="G24" s="44">
        <f t="shared" si="4"/>
        <v>87</v>
      </c>
      <c r="H24" s="44">
        <f t="shared" si="4"/>
        <v>0</v>
      </c>
      <c r="I24" s="44">
        <f t="shared" si="4"/>
        <v>0</v>
      </c>
      <c r="J24" s="44">
        <f t="shared" si="4"/>
        <v>21</v>
      </c>
      <c r="K24" s="44">
        <f t="shared" si="4"/>
        <v>29</v>
      </c>
      <c r="L24" s="44">
        <f t="shared" si="4"/>
        <v>0</v>
      </c>
      <c r="M24" s="44">
        <f t="shared" si="4"/>
        <v>53</v>
      </c>
      <c r="N24" s="44">
        <f t="shared" si="4"/>
        <v>53</v>
      </c>
      <c r="O24" s="44">
        <f t="shared" si="4"/>
        <v>0</v>
      </c>
      <c r="P24" s="44">
        <f t="shared" si="4"/>
        <v>13</v>
      </c>
      <c r="Q24" s="44">
        <f t="shared" si="4"/>
        <v>0</v>
      </c>
      <c r="R24" s="44">
        <f t="shared" si="4"/>
        <v>0</v>
      </c>
      <c r="S24" s="44">
        <f t="shared" si="4"/>
        <v>0</v>
      </c>
      <c r="T24" s="44">
        <f t="shared" si="4"/>
        <v>89</v>
      </c>
      <c r="U24" s="45">
        <f>((T24+Q24+N24-R24)+(O24*2))/E24</f>
        <v>0.59166666666666667</v>
      </c>
      <c r="V24" s="46">
        <v>160</v>
      </c>
      <c r="W24" s="46" t="s">
        <v>88</v>
      </c>
      <c r="X24" s="46" t="s">
        <v>89</v>
      </c>
      <c r="Y24" s="60">
        <v>311</v>
      </c>
      <c r="Z24" s="64" t="s">
        <v>246</v>
      </c>
      <c r="AA24" s="43" t="s">
        <v>77</v>
      </c>
      <c r="AB24" s="65" t="s">
        <v>180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0.39080459770114945</v>
      </c>
      <c r="H25" s="27"/>
      <c r="I25" s="1"/>
      <c r="J25" s="48" t="s">
        <v>41</v>
      </c>
      <c r="K25" s="50">
        <f>J24/K24</f>
        <v>0.72413793103448276</v>
      </c>
      <c r="L25" s="1"/>
      <c r="M25" s="39" t="s">
        <v>42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1" t="s">
        <v>271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5</v>
      </c>
      <c r="W33" s="1"/>
      <c r="X33" s="1"/>
      <c r="Y33" s="31"/>
      <c r="Z33" s="41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60</v>
      </c>
      <c r="C35" s="27" t="s">
        <v>182</v>
      </c>
      <c r="D35" s="38">
        <v>15</v>
      </c>
      <c r="E35" s="71"/>
      <c r="F35" s="27">
        <v>4</v>
      </c>
      <c r="G35" s="71"/>
      <c r="H35" s="27"/>
      <c r="I35" s="27"/>
      <c r="J35" s="27">
        <v>3</v>
      </c>
      <c r="K35" s="27">
        <v>6</v>
      </c>
      <c r="L35" s="71"/>
      <c r="M35" s="71"/>
      <c r="N35" s="27">
        <f>SUM(L35:M35)</f>
        <v>0</v>
      </c>
      <c r="O35" s="71"/>
      <c r="P35" s="72"/>
      <c r="Q35" s="71"/>
      <c r="R35" s="71"/>
      <c r="S35" s="71"/>
      <c r="T35" s="27">
        <f>+(F35*2)+J35</f>
        <v>11</v>
      </c>
      <c r="U35" s="40" t="str">
        <f>IFERROR(((T35+Q35+N35-R35)+(O35*2))/E35,"")</f>
        <v/>
      </c>
      <c r="V35" s="22">
        <v>160</v>
      </c>
      <c r="W35" s="22" t="s">
        <v>75</v>
      </c>
      <c r="X35" s="22" t="s">
        <v>76</v>
      </c>
      <c r="Y35" s="59">
        <v>311</v>
      </c>
      <c r="Z35" s="41"/>
      <c r="AA35" s="1" t="s">
        <v>181</v>
      </c>
      <c r="AB35" s="28" t="s">
        <v>105</v>
      </c>
    </row>
    <row r="36" spans="1:28" x14ac:dyDescent="0.3">
      <c r="A36" s="1" t="s">
        <v>45</v>
      </c>
      <c r="B36" s="1" t="s">
        <v>60</v>
      </c>
      <c r="C36" s="27" t="s">
        <v>183</v>
      </c>
      <c r="D36" s="38">
        <v>10</v>
      </c>
      <c r="E36" s="71"/>
      <c r="F36" s="27">
        <v>2</v>
      </c>
      <c r="G36" s="71"/>
      <c r="H36" s="27"/>
      <c r="I36" s="27"/>
      <c r="J36" s="27">
        <v>3</v>
      </c>
      <c r="K36" s="27">
        <v>4</v>
      </c>
      <c r="L36" s="71"/>
      <c r="M36" s="71"/>
      <c r="N36" s="27">
        <f t="shared" ref="N36:N41" si="5">SUM(L36:M36)</f>
        <v>0</v>
      </c>
      <c r="O36" s="72"/>
      <c r="P36" s="72"/>
      <c r="Q36" s="72"/>
      <c r="R36" s="72"/>
      <c r="S36" s="72"/>
      <c r="T36" s="27">
        <f t="shared" ref="T36:T44" si="6">+(F36*2)+J36</f>
        <v>7</v>
      </c>
      <c r="U36" s="40" t="str">
        <f t="shared" ref="U36:U44" si="7">IFERROR(((T36+Q36+N36-R36)+(O36*2))/E36,"")</f>
        <v/>
      </c>
      <c r="V36" s="22">
        <v>160</v>
      </c>
      <c r="W36" s="22" t="s">
        <v>75</v>
      </c>
      <c r="X36" s="22" t="s">
        <v>76</v>
      </c>
      <c r="Y36" s="59">
        <v>311</v>
      </c>
      <c r="Z36" s="41"/>
      <c r="AA36" s="1" t="s">
        <v>181</v>
      </c>
      <c r="AB36" s="28" t="s">
        <v>105</v>
      </c>
    </row>
    <row r="37" spans="1:28" x14ac:dyDescent="0.3">
      <c r="A37" s="1" t="s">
        <v>45</v>
      </c>
      <c r="B37" s="1" t="s">
        <v>60</v>
      </c>
      <c r="C37" s="27" t="s">
        <v>184</v>
      </c>
      <c r="D37" s="38">
        <v>12</v>
      </c>
      <c r="E37" s="71" t="s">
        <v>262</v>
      </c>
      <c r="F37" s="27"/>
      <c r="G37" s="71"/>
      <c r="H37" s="27"/>
      <c r="I37" s="27"/>
      <c r="J37" s="27"/>
      <c r="K37" s="27"/>
      <c r="L37" s="71"/>
      <c r="M37" s="71"/>
      <c r="N37" s="27"/>
      <c r="O37" s="72"/>
      <c r="P37" s="72"/>
      <c r="Q37" s="72"/>
      <c r="R37" s="72"/>
      <c r="S37" s="72"/>
      <c r="T37" s="27"/>
      <c r="U37" s="40" t="str">
        <f t="shared" si="7"/>
        <v/>
      </c>
      <c r="V37" s="22">
        <v>160</v>
      </c>
      <c r="W37" s="22" t="s">
        <v>75</v>
      </c>
      <c r="X37" s="22" t="s">
        <v>76</v>
      </c>
      <c r="Y37" s="59">
        <v>311</v>
      </c>
      <c r="Z37" s="41"/>
      <c r="AA37" s="1" t="s">
        <v>181</v>
      </c>
      <c r="AB37" s="28" t="s">
        <v>105</v>
      </c>
    </row>
    <row r="38" spans="1:28" x14ac:dyDescent="0.3">
      <c r="A38" s="1" t="s">
        <v>45</v>
      </c>
      <c r="B38" s="1" t="s">
        <v>60</v>
      </c>
      <c r="C38" s="27" t="s">
        <v>185</v>
      </c>
      <c r="D38" s="38">
        <v>32</v>
      </c>
      <c r="E38" s="71"/>
      <c r="F38" s="27">
        <v>5</v>
      </c>
      <c r="G38" s="71"/>
      <c r="H38" s="27"/>
      <c r="I38" s="27"/>
      <c r="J38" s="27">
        <v>3</v>
      </c>
      <c r="K38" s="27">
        <v>4</v>
      </c>
      <c r="L38" s="71"/>
      <c r="M38" s="71"/>
      <c r="N38" s="27">
        <f t="shared" si="5"/>
        <v>0</v>
      </c>
      <c r="O38" s="72"/>
      <c r="P38" s="72"/>
      <c r="Q38" s="72"/>
      <c r="R38" s="72"/>
      <c r="S38" s="72"/>
      <c r="T38" s="27">
        <f t="shared" si="6"/>
        <v>13</v>
      </c>
      <c r="U38" s="40" t="str">
        <f t="shared" si="7"/>
        <v/>
      </c>
      <c r="V38" s="22">
        <v>160</v>
      </c>
      <c r="W38" s="22" t="s">
        <v>75</v>
      </c>
      <c r="X38" s="22" t="s">
        <v>76</v>
      </c>
      <c r="Y38" s="59">
        <v>311</v>
      </c>
      <c r="Z38" s="41"/>
      <c r="AA38" s="1" t="s">
        <v>181</v>
      </c>
      <c r="AB38" s="28" t="s">
        <v>105</v>
      </c>
    </row>
    <row r="39" spans="1:28" x14ac:dyDescent="0.3">
      <c r="A39" s="1" t="s">
        <v>45</v>
      </c>
      <c r="B39" s="1" t="s">
        <v>60</v>
      </c>
      <c r="C39" s="27" t="s">
        <v>186</v>
      </c>
      <c r="D39" s="38">
        <v>30</v>
      </c>
      <c r="E39" s="71"/>
      <c r="F39" s="27">
        <v>9</v>
      </c>
      <c r="G39" s="71"/>
      <c r="H39" s="27"/>
      <c r="I39" s="27"/>
      <c r="J39" s="27">
        <v>0</v>
      </c>
      <c r="K39" s="27">
        <v>0</v>
      </c>
      <c r="L39" s="71"/>
      <c r="M39" s="71"/>
      <c r="N39" s="27">
        <f t="shared" si="5"/>
        <v>0</v>
      </c>
      <c r="O39" s="72"/>
      <c r="P39" s="72"/>
      <c r="Q39" s="72"/>
      <c r="R39" s="72"/>
      <c r="S39" s="72"/>
      <c r="T39" s="27">
        <f t="shared" si="6"/>
        <v>18</v>
      </c>
      <c r="U39" s="40" t="str">
        <f t="shared" si="7"/>
        <v/>
      </c>
      <c r="V39" s="22">
        <v>160</v>
      </c>
      <c r="W39" s="22" t="s">
        <v>75</v>
      </c>
      <c r="X39" s="22" t="s">
        <v>76</v>
      </c>
      <c r="Y39" s="59">
        <v>311</v>
      </c>
      <c r="Z39" s="41"/>
      <c r="AA39" s="1" t="s">
        <v>181</v>
      </c>
      <c r="AB39" s="28" t="s">
        <v>105</v>
      </c>
    </row>
    <row r="40" spans="1:28" x14ac:dyDescent="0.3">
      <c r="A40" s="1" t="s">
        <v>45</v>
      </c>
      <c r="B40" s="1" t="s">
        <v>60</v>
      </c>
      <c r="C40" s="27" t="s">
        <v>187</v>
      </c>
      <c r="D40" s="38">
        <v>24</v>
      </c>
      <c r="E40" s="71"/>
      <c r="F40" s="27">
        <v>2</v>
      </c>
      <c r="G40" s="71"/>
      <c r="H40" s="27"/>
      <c r="I40" s="27"/>
      <c r="J40" s="27">
        <v>1</v>
      </c>
      <c r="K40" s="27">
        <v>2</v>
      </c>
      <c r="L40" s="71"/>
      <c r="M40" s="71"/>
      <c r="N40" s="27">
        <f t="shared" si="5"/>
        <v>0</v>
      </c>
      <c r="O40" s="72"/>
      <c r="P40" s="72"/>
      <c r="Q40" s="72"/>
      <c r="R40" s="72"/>
      <c r="S40" s="72"/>
      <c r="T40" s="27">
        <f t="shared" si="6"/>
        <v>5</v>
      </c>
      <c r="U40" s="40" t="str">
        <f t="shared" si="7"/>
        <v/>
      </c>
      <c r="V40" s="22">
        <v>160</v>
      </c>
      <c r="W40" s="22" t="s">
        <v>75</v>
      </c>
      <c r="X40" s="22" t="s">
        <v>76</v>
      </c>
      <c r="Y40" s="59">
        <v>311</v>
      </c>
      <c r="Z40" s="41"/>
      <c r="AA40" s="1" t="s">
        <v>181</v>
      </c>
      <c r="AB40" s="28" t="s">
        <v>105</v>
      </c>
    </row>
    <row r="41" spans="1:28" x14ac:dyDescent="0.3">
      <c r="A41" s="1" t="s">
        <v>45</v>
      </c>
      <c r="B41" s="1" t="s">
        <v>60</v>
      </c>
      <c r="C41" s="27" t="s">
        <v>188</v>
      </c>
      <c r="D41" s="38">
        <v>31</v>
      </c>
      <c r="E41" s="71"/>
      <c r="F41" s="27">
        <v>6</v>
      </c>
      <c r="G41" s="71"/>
      <c r="H41" s="27"/>
      <c r="I41" s="27"/>
      <c r="J41" s="27">
        <v>7</v>
      </c>
      <c r="K41" s="27">
        <v>13</v>
      </c>
      <c r="L41" s="71"/>
      <c r="M41" s="71"/>
      <c r="N41" s="27">
        <f t="shared" si="5"/>
        <v>0</v>
      </c>
      <c r="O41" s="72"/>
      <c r="P41" s="72"/>
      <c r="Q41" s="72"/>
      <c r="R41" s="72"/>
      <c r="S41" s="72"/>
      <c r="T41" s="27">
        <f t="shared" si="6"/>
        <v>19</v>
      </c>
      <c r="U41" s="40" t="str">
        <f t="shared" si="7"/>
        <v/>
      </c>
      <c r="V41" s="22">
        <v>160</v>
      </c>
      <c r="W41" s="22" t="s">
        <v>75</v>
      </c>
      <c r="X41" s="22" t="s">
        <v>76</v>
      </c>
      <c r="Y41" s="59">
        <v>311</v>
      </c>
      <c r="Z41" s="41"/>
      <c r="AA41" s="1" t="s">
        <v>181</v>
      </c>
      <c r="AB41" s="28" t="s">
        <v>105</v>
      </c>
    </row>
    <row r="42" spans="1:28" x14ac:dyDescent="0.3">
      <c r="A42" s="1" t="s">
        <v>45</v>
      </c>
      <c r="B42" s="1" t="s">
        <v>60</v>
      </c>
      <c r="C42" s="27" t="s">
        <v>189</v>
      </c>
      <c r="D42" s="38">
        <v>34</v>
      </c>
      <c r="E42" s="71"/>
      <c r="F42" s="27">
        <v>3</v>
      </c>
      <c r="G42" s="71"/>
      <c r="H42" s="27"/>
      <c r="I42" s="27"/>
      <c r="J42" s="27">
        <v>5</v>
      </c>
      <c r="K42" s="27">
        <v>12</v>
      </c>
      <c r="L42" s="71"/>
      <c r="M42" s="71"/>
      <c r="N42" s="27">
        <f>SUM(L42:M42)</f>
        <v>0</v>
      </c>
      <c r="O42" s="72"/>
      <c r="P42" s="72"/>
      <c r="Q42" s="72"/>
      <c r="R42" s="72"/>
      <c r="S42" s="72"/>
      <c r="T42" s="27">
        <f t="shared" si="6"/>
        <v>11</v>
      </c>
      <c r="U42" s="40" t="str">
        <f t="shared" si="7"/>
        <v/>
      </c>
      <c r="V42" s="22">
        <v>160</v>
      </c>
      <c r="W42" s="22" t="s">
        <v>75</v>
      </c>
      <c r="X42" s="22" t="s">
        <v>76</v>
      </c>
      <c r="Y42" s="59">
        <v>311</v>
      </c>
      <c r="Z42" s="41"/>
      <c r="AA42" s="1" t="s">
        <v>181</v>
      </c>
      <c r="AB42" s="28" t="s">
        <v>105</v>
      </c>
    </row>
    <row r="43" spans="1:28" x14ac:dyDescent="0.3">
      <c r="A43" s="1" t="s">
        <v>45</v>
      </c>
      <c r="B43" s="1" t="s">
        <v>60</v>
      </c>
      <c r="C43" s="27" t="s">
        <v>190</v>
      </c>
      <c r="D43" s="38">
        <v>5</v>
      </c>
      <c r="E43" s="71"/>
      <c r="F43" s="27">
        <v>0</v>
      </c>
      <c r="G43" s="71"/>
      <c r="H43" s="27"/>
      <c r="I43" s="27"/>
      <c r="J43" s="27">
        <v>0</v>
      </c>
      <c r="K43" s="27">
        <v>0</v>
      </c>
      <c r="L43" s="71"/>
      <c r="M43" s="71"/>
      <c r="N43" s="27">
        <f>SUM(L43:M43)</f>
        <v>0</v>
      </c>
      <c r="O43" s="72"/>
      <c r="P43" s="72"/>
      <c r="Q43" s="72"/>
      <c r="R43" s="72"/>
      <c r="S43" s="72"/>
      <c r="T43" s="27">
        <f t="shared" si="6"/>
        <v>0</v>
      </c>
      <c r="U43" s="40" t="str">
        <f t="shared" si="7"/>
        <v/>
      </c>
      <c r="V43" s="22">
        <v>160</v>
      </c>
      <c r="W43" s="22" t="s">
        <v>75</v>
      </c>
      <c r="X43" s="22" t="s">
        <v>76</v>
      </c>
      <c r="Y43" s="59">
        <v>311</v>
      </c>
      <c r="Z43" s="41"/>
      <c r="AA43" s="1" t="s">
        <v>181</v>
      </c>
      <c r="AB43" s="28" t="s">
        <v>105</v>
      </c>
    </row>
    <row r="44" spans="1:28" x14ac:dyDescent="0.3">
      <c r="A44" s="1" t="s">
        <v>45</v>
      </c>
      <c r="B44" s="1" t="s">
        <v>60</v>
      </c>
      <c r="C44" s="27" t="s">
        <v>191</v>
      </c>
      <c r="D44" s="38">
        <v>11</v>
      </c>
      <c r="E44" s="71"/>
      <c r="F44" s="27">
        <v>1</v>
      </c>
      <c r="G44" s="71"/>
      <c r="H44" s="27"/>
      <c r="I44" s="27"/>
      <c r="J44" s="27">
        <v>1</v>
      </c>
      <c r="K44" s="27">
        <v>2</v>
      </c>
      <c r="L44" s="71"/>
      <c r="M44" s="71"/>
      <c r="N44" s="27">
        <f>SUM(L44:M44)</f>
        <v>0</v>
      </c>
      <c r="O44" s="72"/>
      <c r="P44" s="72"/>
      <c r="Q44" s="72"/>
      <c r="R44" s="72"/>
      <c r="S44" s="72"/>
      <c r="T44" s="27">
        <f t="shared" si="6"/>
        <v>3</v>
      </c>
      <c r="U44" s="40" t="str">
        <f t="shared" si="7"/>
        <v/>
      </c>
      <c r="V44" s="22">
        <v>160</v>
      </c>
      <c r="W44" s="22" t="s">
        <v>75</v>
      </c>
      <c r="X44" s="22" t="s">
        <v>76</v>
      </c>
      <c r="Y44" s="59">
        <v>311</v>
      </c>
      <c r="Z44" s="41"/>
      <c r="AA44" s="1" t="s">
        <v>181</v>
      </c>
      <c r="AB44" s="28" t="s">
        <v>105</v>
      </c>
    </row>
    <row r="45" spans="1:28" x14ac:dyDescent="0.3">
      <c r="A45" s="1" t="s">
        <v>45</v>
      </c>
      <c r="B45" s="1" t="s">
        <v>60</v>
      </c>
      <c r="C45" s="55" t="s">
        <v>38</v>
      </c>
      <c r="D45" s="1"/>
      <c r="E45" s="55">
        <v>240</v>
      </c>
      <c r="F45" s="55"/>
      <c r="G45" s="55">
        <v>68</v>
      </c>
      <c r="H45" s="55"/>
      <c r="I45" s="55"/>
      <c r="J45" s="55"/>
      <c r="K45" s="55"/>
      <c r="L45" s="55"/>
      <c r="M45" s="55">
        <v>38</v>
      </c>
      <c r="N45" s="55">
        <v>38</v>
      </c>
      <c r="O45" s="42"/>
      <c r="P45" s="42"/>
      <c r="Q45" s="42"/>
      <c r="R45" s="42"/>
      <c r="S45" s="42"/>
      <c r="T45" s="27"/>
      <c r="U45" s="40" t="str">
        <f t="shared" ref="U45" si="8">_xlfn.IFNA("",((T45+Q45+N45-R45)+(O45*2))/E45)</f>
        <v/>
      </c>
      <c r="V45" s="22">
        <v>160</v>
      </c>
      <c r="W45" s="22" t="s">
        <v>75</v>
      </c>
      <c r="X45" s="22" t="s">
        <v>76</v>
      </c>
      <c r="Y45" s="59">
        <v>311</v>
      </c>
      <c r="Z45" s="41"/>
      <c r="AA45" s="1" t="s">
        <v>181</v>
      </c>
      <c r="AB45" s="28" t="s">
        <v>105</v>
      </c>
    </row>
    <row r="46" spans="1:28" x14ac:dyDescent="0.3">
      <c r="A46" s="43" t="s">
        <v>45</v>
      </c>
      <c r="B46" s="43" t="s">
        <v>60</v>
      </c>
      <c r="C46" s="44" t="s">
        <v>39</v>
      </c>
      <c r="D46" s="43"/>
      <c r="E46" s="44">
        <f t="shared" ref="E46:T46" si="9">SUM(E35:E45)</f>
        <v>240</v>
      </c>
      <c r="F46" s="44">
        <f t="shared" si="9"/>
        <v>32</v>
      </c>
      <c r="G46" s="44">
        <f t="shared" si="9"/>
        <v>68</v>
      </c>
      <c r="H46" s="44">
        <f t="shared" si="9"/>
        <v>0</v>
      </c>
      <c r="I46" s="44">
        <f t="shared" si="9"/>
        <v>0</v>
      </c>
      <c r="J46" s="44">
        <f t="shared" si="9"/>
        <v>23</v>
      </c>
      <c r="K46" s="44">
        <f t="shared" si="9"/>
        <v>43</v>
      </c>
      <c r="L46" s="44">
        <f t="shared" si="9"/>
        <v>0</v>
      </c>
      <c r="M46" s="44">
        <f t="shared" si="9"/>
        <v>38</v>
      </c>
      <c r="N46" s="44">
        <f t="shared" si="9"/>
        <v>38</v>
      </c>
      <c r="O46" s="44">
        <f t="shared" si="9"/>
        <v>0</v>
      </c>
      <c r="P46" s="44">
        <f t="shared" si="9"/>
        <v>0</v>
      </c>
      <c r="Q46" s="44">
        <f t="shared" si="9"/>
        <v>0</v>
      </c>
      <c r="R46" s="44">
        <f t="shared" si="9"/>
        <v>0</v>
      </c>
      <c r="S46" s="44">
        <f t="shared" si="9"/>
        <v>0</v>
      </c>
      <c r="T46" s="44">
        <f t="shared" si="9"/>
        <v>87</v>
      </c>
      <c r="U46" s="45">
        <f>((T46+Q46+N46-R46)+(O46*2))/E46</f>
        <v>0.52083333333333337</v>
      </c>
      <c r="V46" s="46">
        <v>160</v>
      </c>
      <c r="W46" s="46" t="s">
        <v>75</v>
      </c>
      <c r="X46" s="46" t="s">
        <v>76</v>
      </c>
      <c r="Y46" s="60">
        <v>311</v>
      </c>
      <c r="Z46" s="47"/>
      <c r="AA46" s="43" t="s">
        <v>181</v>
      </c>
      <c r="AB46" s="65" t="s">
        <v>105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0.47058823529411764</v>
      </c>
      <c r="H47" s="27"/>
      <c r="I47" s="1"/>
      <c r="J47" s="48" t="s">
        <v>41</v>
      </c>
      <c r="K47" s="50">
        <f>J46/K46</f>
        <v>0.53488372093023251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sheetProtection sheet="1" objects="1" scenarios="1"/>
  <sortState xmlns:xlrd2="http://schemas.microsoft.com/office/spreadsheetml/2017/richdata2" ref="A13:AB22">
    <sortCondition ref="C13:C22"/>
  </sortState>
  <pageMargins left="0.25" right="0.25" top="0.75" bottom="0.75" header="0.3" footer="0.3"/>
  <pageSetup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89ACE-C450-443B-AD35-743916E5CA8B}">
  <sheetPr>
    <tabColor rgb="FF92D050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292</v>
      </c>
    </row>
    <row r="2" spans="1:28" x14ac:dyDescent="0.3">
      <c r="B2" s="1"/>
      <c r="C2" s="2" t="s">
        <v>44</v>
      </c>
      <c r="D2" s="3" t="s">
        <v>74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29190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101</v>
      </c>
      <c r="D4" s="7" t="s">
        <v>4</v>
      </c>
      <c r="E4" s="8"/>
      <c r="F4" s="5"/>
      <c r="G4" s="1"/>
      <c r="J4" s="15" t="s">
        <v>192</v>
      </c>
      <c r="K4" s="16" t="s">
        <v>44</v>
      </c>
      <c r="L4" s="17"/>
      <c r="M4" s="18"/>
      <c r="N4" s="19">
        <v>18</v>
      </c>
      <c r="O4" s="19">
        <v>17</v>
      </c>
      <c r="P4" s="19">
        <v>27</v>
      </c>
      <c r="Q4" s="19">
        <v>22</v>
      </c>
      <c r="R4" s="20"/>
      <c r="S4" s="21">
        <f>SUM(N4:R4)</f>
        <v>84</v>
      </c>
      <c r="T4" s="22">
        <v>167</v>
      </c>
    </row>
    <row r="5" spans="1:28" x14ac:dyDescent="0.3">
      <c r="B5" s="1"/>
      <c r="C5" s="6" t="s">
        <v>160</v>
      </c>
      <c r="D5" s="7" t="s">
        <v>5</v>
      </c>
      <c r="E5" s="1"/>
      <c r="F5" s="1"/>
      <c r="G5" s="1"/>
      <c r="J5" s="15" t="s">
        <v>193</v>
      </c>
      <c r="K5" s="16" t="s">
        <v>63</v>
      </c>
      <c r="L5" s="17"/>
      <c r="M5" s="18"/>
      <c r="N5" s="19">
        <v>23</v>
      </c>
      <c r="O5" s="19">
        <v>24</v>
      </c>
      <c r="P5" s="19">
        <v>31</v>
      </c>
      <c r="Q5" s="19">
        <v>26</v>
      </c>
      <c r="R5" s="20"/>
      <c r="S5" s="21">
        <f>SUM(N5:R5)</f>
        <v>104</v>
      </c>
      <c r="T5" s="22">
        <v>167</v>
      </c>
      <c r="U5" s="1"/>
      <c r="V5" s="1"/>
      <c r="W5" s="1"/>
    </row>
    <row r="6" spans="1:28" x14ac:dyDescent="0.3">
      <c r="C6" s="23">
        <v>709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206</v>
      </c>
      <c r="D7" s="7" t="s">
        <v>7</v>
      </c>
      <c r="G7" s="1"/>
      <c r="S7" s="1"/>
      <c r="T7" s="25" t="s">
        <v>8</v>
      </c>
      <c r="U7" s="1"/>
      <c r="V7" s="26">
        <v>167</v>
      </c>
      <c r="W7" s="1"/>
    </row>
    <row r="8" spans="1:28" x14ac:dyDescent="0.3">
      <c r="B8" s="1"/>
      <c r="C8" s="24" t="s">
        <v>207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9.0277777777777776E-2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4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62</v>
      </c>
      <c r="B13" s="1" t="s">
        <v>45</v>
      </c>
      <c r="C13" s="27" t="s">
        <v>49</v>
      </c>
      <c r="D13" s="38">
        <v>17</v>
      </c>
      <c r="E13" s="27">
        <v>23</v>
      </c>
      <c r="F13" s="27">
        <v>2</v>
      </c>
      <c r="G13" s="27">
        <v>7</v>
      </c>
      <c r="H13" s="27"/>
      <c r="I13" s="27"/>
      <c r="J13" s="27">
        <v>0</v>
      </c>
      <c r="K13" s="27">
        <v>0</v>
      </c>
      <c r="L13" s="27">
        <v>1</v>
      </c>
      <c r="M13" s="27">
        <v>1</v>
      </c>
      <c r="N13" s="27">
        <f>SUM(L13:M13)</f>
        <v>2</v>
      </c>
      <c r="O13" s="27">
        <v>1</v>
      </c>
      <c r="P13" s="39">
        <v>1</v>
      </c>
      <c r="Q13" s="27">
        <v>0</v>
      </c>
      <c r="R13" s="27">
        <v>1</v>
      </c>
      <c r="S13" s="27">
        <v>0</v>
      </c>
      <c r="T13" s="27">
        <f>(H13*3)+((F13-H13)*2)+J13</f>
        <v>4</v>
      </c>
      <c r="U13" s="40">
        <f>IFERROR(((T13+Q13+N13-R13)+(O13*2))/E13,"")</f>
        <v>0.30434782608695654</v>
      </c>
      <c r="V13" s="22">
        <v>167</v>
      </c>
      <c r="W13" s="22" t="s">
        <v>88</v>
      </c>
      <c r="X13" s="22" t="s">
        <v>76</v>
      </c>
      <c r="Y13" s="59">
        <v>709</v>
      </c>
      <c r="Z13" s="41"/>
      <c r="AA13" s="1" t="s">
        <v>77</v>
      </c>
      <c r="AB13" s="28" t="s">
        <v>194</v>
      </c>
    </row>
    <row r="14" spans="1:28" x14ac:dyDescent="0.3">
      <c r="A14" s="1" t="s">
        <v>62</v>
      </c>
      <c r="B14" s="1" t="s">
        <v>45</v>
      </c>
      <c r="C14" s="27" t="s">
        <v>46</v>
      </c>
      <c r="D14" s="38">
        <v>11</v>
      </c>
      <c r="E14" s="27">
        <v>39</v>
      </c>
      <c r="F14" s="27">
        <v>7</v>
      </c>
      <c r="G14" s="27">
        <v>16</v>
      </c>
      <c r="H14" s="27"/>
      <c r="I14" s="27"/>
      <c r="J14" s="27">
        <v>1</v>
      </c>
      <c r="K14" s="27">
        <v>1</v>
      </c>
      <c r="L14" s="27">
        <v>5</v>
      </c>
      <c r="M14" s="27">
        <v>7</v>
      </c>
      <c r="N14" s="27">
        <f t="shared" ref="N14:N20" si="0">SUM(L14:M14)</f>
        <v>12</v>
      </c>
      <c r="O14" s="39">
        <v>0</v>
      </c>
      <c r="P14" s="39">
        <v>3</v>
      </c>
      <c r="Q14" s="39">
        <v>2</v>
      </c>
      <c r="R14" s="39">
        <v>7</v>
      </c>
      <c r="S14" s="39">
        <v>0</v>
      </c>
      <c r="T14" s="39">
        <f t="shared" ref="T14:T20" si="1">(H14*3)+((F14-H14)*2)+J14</f>
        <v>15</v>
      </c>
      <c r="U14" s="40">
        <f t="shared" ref="U14:U23" si="2">IFERROR(((T14+Q14+N14-R14)+(O14*2))/E14,"")</f>
        <v>0.5641025641025641</v>
      </c>
      <c r="V14" s="22">
        <v>167</v>
      </c>
      <c r="W14" s="22" t="s">
        <v>88</v>
      </c>
      <c r="X14" s="22" t="s">
        <v>76</v>
      </c>
      <c r="Y14" s="59">
        <v>709</v>
      </c>
      <c r="Z14" s="41"/>
      <c r="AA14" s="1" t="s">
        <v>77</v>
      </c>
      <c r="AB14" s="28" t="s">
        <v>194</v>
      </c>
    </row>
    <row r="15" spans="1:28" x14ac:dyDescent="0.3">
      <c r="A15" s="1" t="s">
        <v>62</v>
      </c>
      <c r="B15" s="1" t="s">
        <v>45</v>
      </c>
      <c r="C15" s="27" t="s">
        <v>55</v>
      </c>
      <c r="D15" s="38">
        <v>10</v>
      </c>
      <c r="E15" s="27">
        <v>15</v>
      </c>
      <c r="F15" s="27">
        <v>1</v>
      </c>
      <c r="G15" s="27">
        <v>3</v>
      </c>
      <c r="H15" s="27"/>
      <c r="I15" s="27"/>
      <c r="J15" s="27">
        <v>0</v>
      </c>
      <c r="K15" s="27">
        <v>0</v>
      </c>
      <c r="L15" s="27">
        <v>0</v>
      </c>
      <c r="M15" s="27">
        <v>1</v>
      </c>
      <c r="N15" s="27">
        <f t="shared" si="0"/>
        <v>1</v>
      </c>
      <c r="O15" s="39">
        <v>2</v>
      </c>
      <c r="P15" s="39">
        <v>1</v>
      </c>
      <c r="Q15" s="39">
        <v>1</v>
      </c>
      <c r="R15" s="39">
        <v>2</v>
      </c>
      <c r="S15" s="39">
        <v>0</v>
      </c>
      <c r="T15" s="39">
        <f t="shared" si="1"/>
        <v>2</v>
      </c>
      <c r="U15" s="40">
        <f t="shared" si="2"/>
        <v>0.4</v>
      </c>
      <c r="V15" s="22">
        <v>167</v>
      </c>
      <c r="W15" s="22" t="s">
        <v>88</v>
      </c>
      <c r="X15" s="22" t="s">
        <v>76</v>
      </c>
      <c r="Y15" s="59">
        <v>709</v>
      </c>
      <c r="Z15" s="41"/>
      <c r="AA15" s="1" t="s">
        <v>77</v>
      </c>
      <c r="AB15" s="28" t="s">
        <v>194</v>
      </c>
    </row>
    <row r="16" spans="1:28" x14ac:dyDescent="0.3">
      <c r="A16" s="1" t="s">
        <v>62</v>
      </c>
      <c r="B16" s="1" t="s">
        <v>45</v>
      </c>
      <c r="C16" s="27" t="s">
        <v>53</v>
      </c>
      <c r="D16" s="38">
        <v>20</v>
      </c>
      <c r="E16" s="27">
        <v>17</v>
      </c>
      <c r="F16" s="27">
        <v>3</v>
      </c>
      <c r="G16" s="27">
        <v>6</v>
      </c>
      <c r="H16" s="27"/>
      <c r="I16" s="27"/>
      <c r="J16" s="27">
        <v>4</v>
      </c>
      <c r="K16" s="27">
        <v>4</v>
      </c>
      <c r="L16" s="27">
        <v>0</v>
      </c>
      <c r="M16" s="27">
        <v>1</v>
      </c>
      <c r="N16" s="27">
        <f t="shared" si="0"/>
        <v>1</v>
      </c>
      <c r="O16" s="39">
        <v>1</v>
      </c>
      <c r="P16" s="39">
        <v>0</v>
      </c>
      <c r="Q16" s="39">
        <v>1</v>
      </c>
      <c r="R16" s="39">
        <v>0</v>
      </c>
      <c r="S16" s="39">
        <v>0</v>
      </c>
      <c r="T16" s="39">
        <f t="shared" si="1"/>
        <v>10</v>
      </c>
      <c r="U16" s="40">
        <f t="shared" si="2"/>
        <v>0.82352941176470584</v>
      </c>
      <c r="V16" s="22">
        <v>167</v>
      </c>
      <c r="W16" s="22" t="s">
        <v>88</v>
      </c>
      <c r="X16" s="22" t="s">
        <v>76</v>
      </c>
      <c r="Y16" s="59">
        <v>709</v>
      </c>
      <c r="Z16" s="41"/>
      <c r="AA16" s="1" t="s">
        <v>77</v>
      </c>
      <c r="AB16" s="28" t="s">
        <v>194</v>
      </c>
    </row>
    <row r="17" spans="1:28" x14ac:dyDescent="0.3">
      <c r="A17" s="1" t="s">
        <v>62</v>
      </c>
      <c r="B17" s="1" t="s">
        <v>45</v>
      </c>
      <c r="C17" s="27" t="s">
        <v>52</v>
      </c>
      <c r="D17" s="38">
        <v>24</v>
      </c>
      <c r="E17" s="27">
        <v>7</v>
      </c>
      <c r="F17" s="27">
        <v>1</v>
      </c>
      <c r="G17" s="27">
        <v>3</v>
      </c>
      <c r="H17" s="27"/>
      <c r="I17" s="27"/>
      <c r="J17" s="27">
        <v>0</v>
      </c>
      <c r="K17" s="27">
        <v>0</v>
      </c>
      <c r="L17" s="27">
        <v>3</v>
      </c>
      <c r="M17" s="27">
        <v>0</v>
      </c>
      <c r="N17" s="27">
        <f t="shared" si="0"/>
        <v>3</v>
      </c>
      <c r="O17" s="39">
        <v>0</v>
      </c>
      <c r="P17" s="39">
        <v>1</v>
      </c>
      <c r="Q17" s="39">
        <v>0</v>
      </c>
      <c r="R17" s="39">
        <v>3</v>
      </c>
      <c r="S17" s="39">
        <v>0</v>
      </c>
      <c r="T17" s="39">
        <f t="shared" si="1"/>
        <v>2</v>
      </c>
      <c r="U17" s="40">
        <f t="shared" si="2"/>
        <v>0.2857142857142857</v>
      </c>
      <c r="V17" s="22">
        <v>167</v>
      </c>
      <c r="W17" s="22" t="s">
        <v>88</v>
      </c>
      <c r="X17" s="22" t="s">
        <v>76</v>
      </c>
      <c r="Y17" s="59">
        <v>709</v>
      </c>
      <c r="Z17" s="41"/>
      <c r="AA17" s="1" t="s">
        <v>77</v>
      </c>
      <c r="AB17" s="28" t="s">
        <v>194</v>
      </c>
    </row>
    <row r="18" spans="1:28" x14ac:dyDescent="0.3">
      <c r="A18" s="1" t="s">
        <v>62</v>
      </c>
      <c r="B18" s="1" t="s">
        <v>45</v>
      </c>
      <c r="C18" s="27" t="s">
        <v>106</v>
      </c>
      <c r="D18" s="38">
        <v>22</v>
      </c>
      <c r="E18" s="27" t="s">
        <v>302</v>
      </c>
      <c r="F18" s="27"/>
      <c r="G18" s="27"/>
      <c r="H18" s="27"/>
      <c r="I18" s="27"/>
      <c r="J18" s="27"/>
      <c r="K18" s="27"/>
      <c r="L18" s="27"/>
      <c r="M18" s="27"/>
      <c r="N18" s="27"/>
      <c r="O18" s="39"/>
      <c r="P18" s="39"/>
      <c r="Q18" s="39"/>
      <c r="R18" s="39"/>
      <c r="S18" s="39"/>
      <c r="T18" s="39"/>
      <c r="U18" s="40"/>
      <c r="V18" s="22">
        <v>167</v>
      </c>
      <c r="W18" s="22" t="s">
        <v>88</v>
      </c>
      <c r="X18" s="22" t="s">
        <v>76</v>
      </c>
      <c r="Y18" s="59">
        <v>709</v>
      </c>
      <c r="Z18" s="41"/>
      <c r="AA18" s="1" t="s">
        <v>77</v>
      </c>
      <c r="AB18" s="28" t="s">
        <v>194</v>
      </c>
    </row>
    <row r="19" spans="1:28" x14ac:dyDescent="0.3">
      <c r="A19" s="1" t="s">
        <v>62</v>
      </c>
      <c r="B19" s="1" t="s">
        <v>45</v>
      </c>
      <c r="C19" s="27" t="s">
        <v>50</v>
      </c>
      <c r="D19" s="38">
        <v>34</v>
      </c>
      <c r="E19" s="27">
        <v>34</v>
      </c>
      <c r="F19" s="27">
        <v>7</v>
      </c>
      <c r="G19" s="27">
        <v>12</v>
      </c>
      <c r="H19" s="27"/>
      <c r="I19" s="27"/>
      <c r="J19" s="27">
        <v>5</v>
      </c>
      <c r="K19" s="27">
        <v>5</v>
      </c>
      <c r="L19" s="27">
        <v>0</v>
      </c>
      <c r="M19" s="27">
        <v>4</v>
      </c>
      <c r="N19" s="27">
        <f t="shared" si="0"/>
        <v>4</v>
      </c>
      <c r="O19" s="39">
        <v>6</v>
      </c>
      <c r="P19" s="55">
        <v>6</v>
      </c>
      <c r="Q19" s="39">
        <v>3</v>
      </c>
      <c r="R19" s="39">
        <v>4</v>
      </c>
      <c r="S19" s="39">
        <v>0</v>
      </c>
      <c r="T19" s="39">
        <f t="shared" si="1"/>
        <v>19</v>
      </c>
      <c r="U19" s="40">
        <f t="shared" si="2"/>
        <v>1</v>
      </c>
      <c r="V19" s="22">
        <v>167</v>
      </c>
      <c r="W19" s="22" t="s">
        <v>88</v>
      </c>
      <c r="X19" s="22" t="s">
        <v>76</v>
      </c>
      <c r="Y19" s="59">
        <v>709</v>
      </c>
      <c r="Z19" s="41"/>
      <c r="AA19" s="1" t="s">
        <v>77</v>
      </c>
      <c r="AB19" s="28" t="s">
        <v>194</v>
      </c>
    </row>
    <row r="20" spans="1:28" x14ac:dyDescent="0.3">
      <c r="A20" s="1" t="s">
        <v>62</v>
      </c>
      <c r="B20" s="1" t="s">
        <v>45</v>
      </c>
      <c r="C20" s="27" t="s">
        <v>54</v>
      </c>
      <c r="D20" s="38">
        <v>12</v>
      </c>
      <c r="E20" s="27">
        <v>7</v>
      </c>
      <c r="F20" s="27">
        <v>0</v>
      </c>
      <c r="G20" s="27">
        <v>3</v>
      </c>
      <c r="H20" s="27"/>
      <c r="I20" s="27"/>
      <c r="J20" s="27">
        <v>2</v>
      </c>
      <c r="K20" s="27">
        <v>2</v>
      </c>
      <c r="L20" s="27">
        <v>0</v>
      </c>
      <c r="M20" s="27">
        <v>0</v>
      </c>
      <c r="N20" s="27">
        <f t="shared" si="0"/>
        <v>0</v>
      </c>
      <c r="O20" s="39">
        <v>0</v>
      </c>
      <c r="P20" s="39">
        <v>1</v>
      </c>
      <c r="Q20" s="39">
        <v>0</v>
      </c>
      <c r="R20" s="39">
        <v>0</v>
      </c>
      <c r="S20" s="39">
        <v>0</v>
      </c>
      <c r="T20" s="39">
        <f t="shared" si="1"/>
        <v>2</v>
      </c>
      <c r="U20" s="40">
        <f t="shared" si="2"/>
        <v>0.2857142857142857</v>
      </c>
      <c r="V20" s="22">
        <v>167</v>
      </c>
      <c r="W20" s="22" t="s">
        <v>88</v>
      </c>
      <c r="X20" s="22" t="s">
        <v>76</v>
      </c>
      <c r="Y20" s="59">
        <v>709</v>
      </c>
      <c r="Z20" s="41"/>
      <c r="AA20" s="1" t="s">
        <v>77</v>
      </c>
      <c r="AB20" s="28" t="s">
        <v>194</v>
      </c>
    </row>
    <row r="21" spans="1:28" x14ac:dyDescent="0.3">
      <c r="A21" s="1" t="s">
        <v>62</v>
      </c>
      <c r="B21" s="1" t="s">
        <v>45</v>
      </c>
      <c r="C21" s="27" t="s">
        <v>48</v>
      </c>
      <c r="D21" s="38">
        <v>44</v>
      </c>
      <c r="E21" s="27">
        <v>37</v>
      </c>
      <c r="F21" s="27">
        <v>4</v>
      </c>
      <c r="G21" s="27">
        <v>8</v>
      </c>
      <c r="H21" s="27"/>
      <c r="I21" s="27"/>
      <c r="J21" s="27">
        <v>4</v>
      </c>
      <c r="K21" s="27">
        <v>10</v>
      </c>
      <c r="L21" s="27">
        <v>3</v>
      </c>
      <c r="M21" s="27">
        <v>6</v>
      </c>
      <c r="N21" s="27">
        <f>SUM(L21:M21)</f>
        <v>9</v>
      </c>
      <c r="O21" s="39">
        <v>0</v>
      </c>
      <c r="P21" s="39">
        <v>3</v>
      </c>
      <c r="Q21" s="39">
        <v>0</v>
      </c>
      <c r="R21" s="39">
        <v>3</v>
      </c>
      <c r="S21" s="39">
        <v>2</v>
      </c>
      <c r="T21" s="39">
        <f>(H21*3)+((F21-H21)*2)+J21</f>
        <v>12</v>
      </c>
      <c r="U21" s="40">
        <f t="shared" si="2"/>
        <v>0.48648648648648651</v>
      </c>
      <c r="V21" s="22">
        <v>167</v>
      </c>
      <c r="W21" s="22" t="s">
        <v>88</v>
      </c>
      <c r="X21" s="22" t="s">
        <v>76</v>
      </c>
      <c r="Y21" s="59">
        <v>709</v>
      </c>
      <c r="Z21" s="41"/>
      <c r="AA21" s="1" t="s">
        <v>77</v>
      </c>
      <c r="AB21" s="28" t="s">
        <v>194</v>
      </c>
    </row>
    <row r="22" spans="1:28" x14ac:dyDescent="0.3">
      <c r="A22" s="1" t="s">
        <v>62</v>
      </c>
      <c r="B22" s="1" t="s">
        <v>45</v>
      </c>
      <c r="C22" s="27" t="s">
        <v>47</v>
      </c>
      <c r="D22" s="38">
        <v>30</v>
      </c>
      <c r="E22" s="27">
        <v>38</v>
      </c>
      <c r="F22" s="27">
        <v>7</v>
      </c>
      <c r="G22" s="27">
        <v>15</v>
      </c>
      <c r="H22" s="27"/>
      <c r="I22" s="27"/>
      <c r="J22" s="27">
        <v>2</v>
      </c>
      <c r="K22" s="27">
        <v>4</v>
      </c>
      <c r="L22" s="27">
        <v>6</v>
      </c>
      <c r="M22" s="27">
        <v>1</v>
      </c>
      <c r="N22" s="27">
        <f>SUM(L22:M22)</f>
        <v>7</v>
      </c>
      <c r="O22" s="39">
        <v>2</v>
      </c>
      <c r="P22" s="39">
        <v>4</v>
      </c>
      <c r="Q22" s="39">
        <v>2</v>
      </c>
      <c r="R22" s="39">
        <v>3</v>
      </c>
      <c r="S22" s="39">
        <v>0</v>
      </c>
      <c r="T22" s="39">
        <f>(H22*3)+((F22-H22)*2)+J22</f>
        <v>16</v>
      </c>
      <c r="U22" s="40">
        <f t="shared" si="2"/>
        <v>0.68421052631578949</v>
      </c>
      <c r="V22" s="22">
        <v>167</v>
      </c>
      <c r="W22" s="22" t="s">
        <v>88</v>
      </c>
      <c r="X22" s="22" t="s">
        <v>76</v>
      </c>
      <c r="Y22" s="59">
        <v>709</v>
      </c>
      <c r="Z22" s="41"/>
      <c r="AA22" s="1" t="s">
        <v>77</v>
      </c>
      <c r="AB22" s="28" t="s">
        <v>194</v>
      </c>
    </row>
    <row r="23" spans="1:28" x14ac:dyDescent="0.3">
      <c r="A23" s="1" t="s">
        <v>62</v>
      </c>
      <c r="B23" s="1" t="s">
        <v>45</v>
      </c>
      <c r="C23" s="27" t="s">
        <v>51</v>
      </c>
      <c r="D23" s="38">
        <v>4</v>
      </c>
      <c r="E23" s="27">
        <v>23</v>
      </c>
      <c r="F23" s="27">
        <v>1</v>
      </c>
      <c r="G23" s="27">
        <v>6</v>
      </c>
      <c r="H23" s="27"/>
      <c r="I23" s="27"/>
      <c r="J23" s="27">
        <v>0</v>
      </c>
      <c r="K23" s="27">
        <v>0</v>
      </c>
      <c r="L23" s="27">
        <v>2</v>
      </c>
      <c r="M23" s="27">
        <v>1</v>
      </c>
      <c r="N23" s="27">
        <f>SUM(L23:M23)</f>
        <v>3</v>
      </c>
      <c r="O23" s="39">
        <v>0</v>
      </c>
      <c r="P23" s="39">
        <v>3</v>
      </c>
      <c r="Q23" s="39">
        <v>1</v>
      </c>
      <c r="R23" s="39">
        <v>2</v>
      </c>
      <c r="S23" s="39">
        <v>0</v>
      </c>
      <c r="T23" s="39">
        <f>(H23*3)+((F23-H23)*2)+J23</f>
        <v>2</v>
      </c>
      <c r="U23" s="40">
        <f t="shared" si="2"/>
        <v>0.17391304347826086</v>
      </c>
      <c r="V23" s="22">
        <v>167</v>
      </c>
      <c r="W23" s="22" t="s">
        <v>88</v>
      </c>
      <c r="X23" s="22" t="s">
        <v>76</v>
      </c>
      <c r="Y23" s="59">
        <v>709</v>
      </c>
      <c r="Z23" s="41"/>
      <c r="AA23" s="1" t="s">
        <v>77</v>
      </c>
      <c r="AB23" s="28" t="s">
        <v>194</v>
      </c>
    </row>
    <row r="24" spans="1:28" x14ac:dyDescent="0.3">
      <c r="A24" s="43" t="s">
        <v>62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33</v>
      </c>
      <c r="G24" s="44">
        <f t="shared" si="3"/>
        <v>79</v>
      </c>
      <c r="H24" s="44">
        <f t="shared" si="3"/>
        <v>0</v>
      </c>
      <c r="I24" s="44">
        <f t="shared" si="3"/>
        <v>0</v>
      </c>
      <c r="J24" s="44">
        <f t="shared" si="3"/>
        <v>18</v>
      </c>
      <c r="K24" s="44">
        <f t="shared" si="3"/>
        <v>26</v>
      </c>
      <c r="L24" s="44">
        <f t="shared" si="3"/>
        <v>20</v>
      </c>
      <c r="M24" s="44">
        <f t="shared" si="3"/>
        <v>22</v>
      </c>
      <c r="N24" s="44">
        <f t="shared" si="3"/>
        <v>42</v>
      </c>
      <c r="O24" s="44">
        <f t="shared" si="3"/>
        <v>12</v>
      </c>
      <c r="P24" s="44">
        <f t="shared" si="3"/>
        <v>23</v>
      </c>
      <c r="Q24" s="44">
        <f t="shared" si="3"/>
        <v>10</v>
      </c>
      <c r="R24" s="44">
        <f t="shared" si="3"/>
        <v>25</v>
      </c>
      <c r="S24" s="44">
        <f t="shared" si="3"/>
        <v>2</v>
      </c>
      <c r="T24" s="44">
        <f t="shared" si="3"/>
        <v>84</v>
      </c>
      <c r="U24" s="45">
        <f>((T24+Q24+N24-R24)+(O24*2))/E24</f>
        <v>0.5625</v>
      </c>
      <c r="V24" s="46">
        <v>167</v>
      </c>
      <c r="W24" s="56" t="s">
        <v>88</v>
      </c>
      <c r="X24" s="46" t="s">
        <v>76</v>
      </c>
      <c r="Y24" s="60">
        <v>709</v>
      </c>
      <c r="Z24" s="47"/>
      <c r="AA24" s="43" t="s">
        <v>77</v>
      </c>
      <c r="AB24" s="65" t="s">
        <v>194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0.41772151898734178</v>
      </c>
      <c r="H25" s="27"/>
      <c r="I25" s="1"/>
      <c r="J25" s="48" t="s">
        <v>41</v>
      </c>
      <c r="K25" s="50">
        <f>J24/K24</f>
        <v>0.69230769230769229</v>
      </c>
      <c r="L25" s="1"/>
      <c r="M25" s="39" t="s">
        <v>42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1"/>
      <c r="D27" s="1"/>
      <c r="F27" s="48"/>
      <c r="G27" s="66"/>
      <c r="H27" s="27"/>
      <c r="I27" s="1"/>
      <c r="J27" s="48"/>
      <c r="K27" s="67"/>
      <c r="L27" s="1"/>
      <c r="M27" s="39"/>
      <c r="N27" s="68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4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62</v>
      </c>
      <c r="C35" s="27" t="s">
        <v>197</v>
      </c>
      <c r="D35" s="38">
        <v>21</v>
      </c>
      <c r="E35" s="27" t="s">
        <v>262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39"/>
      <c r="Q35" s="27"/>
      <c r="R35" s="27"/>
      <c r="S35" s="27"/>
      <c r="T35" s="27"/>
      <c r="U35" s="40" t="str">
        <f>IFERROR(((T35+Q35+N35-R35)+(O35*2))/E35,"")</f>
        <v/>
      </c>
      <c r="V35" s="22">
        <v>167</v>
      </c>
      <c r="W35" s="22" t="s">
        <v>75</v>
      </c>
      <c r="X35" s="22" t="s">
        <v>89</v>
      </c>
      <c r="Y35" s="59">
        <v>709</v>
      </c>
      <c r="Z35" s="41"/>
      <c r="AA35" s="1" t="s">
        <v>195</v>
      </c>
      <c r="AB35" s="28" t="s">
        <v>196</v>
      </c>
    </row>
    <row r="36" spans="1:28" x14ac:dyDescent="0.3">
      <c r="A36" s="1" t="s">
        <v>45</v>
      </c>
      <c r="B36" s="1" t="s">
        <v>62</v>
      </c>
      <c r="C36" s="27" t="s">
        <v>198</v>
      </c>
      <c r="D36" s="38">
        <v>32</v>
      </c>
      <c r="E36" s="27">
        <v>38</v>
      </c>
      <c r="F36" s="27">
        <v>8</v>
      </c>
      <c r="G36" s="27">
        <v>11</v>
      </c>
      <c r="H36" s="27"/>
      <c r="I36" s="27"/>
      <c r="J36" s="27">
        <v>0</v>
      </c>
      <c r="K36" s="27">
        <v>0</v>
      </c>
      <c r="L36" s="27">
        <v>0</v>
      </c>
      <c r="M36" s="27">
        <v>3</v>
      </c>
      <c r="N36" s="27">
        <f t="shared" ref="N36:N42" si="4">SUM(L36:M36)</f>
        <v>3</v>
      </c>
      <c r="O36" s="39">
        <v>4</v>
      </c>
      <c r="P36" s="39">
        <v>3</v>
      </c>
      <c r="Q36" s="39">
        <v>0</v>
      </c>
      <c r="R36" s="39">
        <v>4</v>
      </c>
      <c r="S36" s="39">
        <v>0</v>
      </c>
      <c r="T36" s="27">
        <f t="shared" ref="T36:T45" si="5">+(F36*2)+J36</f>
        <v>16</v>
      </c>
      <c r="U36" s="40">
        <f t="shared" ref="U36:U45" si="6">IFERROR(((T36+Q36+N36-R36)+(O36*2))/E36,"")</f>
        <v>0.60526315789473684</v>
      </c>
      <c r="V36" s="22">
        <v>167</v>
      </c>
      <c r="W36" s="22" t="s">
        <v>75</v>
      </c>
      <c r="X36" s="22" t="s">
        <v>89</v>
      </c>
      <c r="Y36" s="59">
        <v>709</v>
      </c>
      <c r="Z36" s="41"/>
      <c r="AA36" s="1" t="s">
        <v>195</v>
      </c>
      <c r="AB36" s="28" t="s">
        <v>196</v>
      </c>
    </row>
    <row r="37" spans="1:28" x14ac:dyDescent="0.3">
      <c r="A37" s="1" t="s">
        <v>45</v>
      </c>
      <c r="B37" s="1" t="s">
        <v>62</v>
      </c>
      <c r="C37" s="27" t="s">
        <v>199</v>
      </c>
      <c r="D37" s="38">
        <v>13</v>
      </c>
      <c r="E37" s="27">
        <v>10</v>
      </c>
      <c r="F37" s="27">
        <v>1</v>
      </c>
      <c r="G37" s="27">
        <v>2</v>
      </c>
      <c r="H37" s="27"/>
      <c r="I37" s="27"/>
      <c r="J37" s="27">
        <v>1</v>
      </c>
      <c r="K37" s="27">
        <v>2</v>
      </c>
      <c r="L37" s="27">
        <v>2</v>
      </c>
      <c r="M37" s="27">
        <v>2</v>
      </c>
      <c r="N37" s="27">
        <f t="shared" si="4"/>
        <v>4</v>
      </c>
      <c r="O37" s="39">
        <v>1</v>
      </c>
      <c r="P37" s="39">
        <v>0</v>
      </c>
      <c r="Q37" s="39">
        <v>0</v>
      </c>
      <c r="R37" s="39">
        <v>0</v>
      </c>
      <c r="S37" s="39">
        <v>0</v>
      </c>
      <c r="T37" s="27">
        <f t="shared" si="5"/>
        <v>3</v>
      </c>
      <c r="U37" s="40">
        <f t="shared" si="6"/>
        <v>0.9</v>
      </c>
      <c r="V37" s="22">
        <v>167</v>
      </c>
      <c r="W37" s="22" t="s">
        <v>75</v>
      </c>
      <c r="X37" s="22" t="s">
        <v>89</v>
      </c>
      <c r="Y37" s="59">
        <v>709</v>
      </c>
      <c r="Z37" s="41"/>
      <c r="AA37" s="1" t="s">
        <v>195</v>
      </c>
      <c r="AB37" s="28" t="s">
        <v>196</v>
      </c>
    </row>
    <row r="38" spans="1:28" x14ac:dyDescent="0.3">
      <c r="A38" s="1" t="s">
        <v>45</v>
      </c>
      <c r="B38" s="1" t="s">
        <v>62</v>
      </c>
      <c r="C38" s="27" t="s">
        <v>293</v>
      </c>
      <c r="D38" s="38">
        <v>15</v>
      </c>
      <c r="E38" s="27">
        <v>4</v>
      </c>
      <c r="F38" s="27">
        <v>0</v>
      </c>
      <c r="G38" s="27">
        <v>0</v>
      </c>
      <c r="H38" s="27"/>
      <c r="I38" s="27"/>
      <c r="J38" s="27">
        <v>0</v>
      </c>
      <c r="K38" s="27">
        <v>0</v>
      </c>
      <c r="L38" s="27">
        <v>0</v>
      </c>
      <c r="M38" s="27">
        <v>0</v>
      </c>
      <c r="N38" s="27">
        <f t="shared" si="4"/>
        <v>0</v>
      </c>
      <c r="O38" s="39">
        <v>0</v>
      </c>
      <c r="P38" s="39">
        <v>2</v>
      </c>
      <c r="Q38" s="39">
        <v>0</v>
      </c>
      <c r="R38" s="39">
        <v>0</v>
      </c>
      <c r="S38" s="39">
        <v>0</v>
      </c>
      <c r="T38" s="27">
        <v>0</v>
      </c>
      <c r="U38" s="40">
        <f t="shared" si="6"/>
        <v>0</v>
      </c>
      <c r="V38" s="22">
        <v>167</v>
      </c>
      <c r="W38" s="22" t="s">
        <v>75</v>
      </c>
      <c r="X38" s="22" t="s">
        <v>89</v>
      </c>
      <c r="Y38" s="59">
        <v>709</v>
      </c>
      <c r="Z38" s="41"/>
      <c r="AA38" s="1" t="s">
        <v>195</v>
      </c>
      <c r="AB38" s="28" t="s">
        <v>196</v>
      </c>
    </row>
    <row r="39" spans="1:28" x14ac:dyDescent="0.3">
      <c r="A39" s="1" t="s">
        <v>45</v>
      </c>
      <c r="B39" s="1" t="s">
        <v>62</v>
      </c>
      <c r="C39" s="27" t="s">
        <v>200</v>
      </c>
      <c r="D39" s="38">
        <v>45</v>
      </c>
      <c r="E39" s="27">
        <v>32</v>
      </c>
      <c r="F39" s="27">
        <v>4</v>
      </c>
      <c r="G39" s="27">
        <v>8</v>
      </c>
      <c r="H39" s="27"/>
      <c r="I39" s="27"/>
      <c r="J39" s="27">
        <v>2</v>
      </c>
      <c r="K39" s="27">
        <v>2</v>
      </c>
      <c r="L39" s="27">
        <v>0</v>
      </c>
      <c r="M39" s="27">
        <v>3</v>
      </c>
      <c r="N39" s="27">
        <f t="shared" si="4"/>
        <v>3</v>
      </c>
      <c r="O39" s="39">
        <v>1</v>
      </c>
      <c r="P39" s="39">
        <v>2</v>
      </c>
      <c r="Q39" s="39">
        <v>1</v>
      </c>
      <c r="R39" s="39">
        <v>2</v>
      </c>
      <c r="S39" s="39">
        <v>0</v>
      </c>
      <c r="T39" s="27">
        <f t="shared" si="5"/>
        <v>10</v>
      </c>
      <c r="U39" s="40">
        <f t="shared" si="6"/>
        <v>0.4375</v>
      </c>
      <c r="V39" s="22">
        <v>167</v>
      </c>
      <c r="W39" s="22" t="s">
        <v>75</v>
      </c>
      <c r="X39" s="22" t="s">
        <v>89</v>
      </c>
      <c r="Y39" s="59">
        <v>709</v>
      </c>
      <c r="Z39" s="41"/>
      <c r="AA39" s="1" t="s">
        <v>195</v>
      </c>
      <c r="AB39" s="28" t="s">
        <v>196</v>
      </c>
    </row>
    <row r="40" spans="1:28" x14ac:dyDescent="0.3">
      <c r="A40" s="1" t="s">
        <v>45</v>
      </c>
      <c r="B40" s="1" t="s">
        <v>62</v>
      </c>
      <c r="C40" s="27" t="s">
        <v>201</v>
      </c>
      <c r="D40" s="38">
        <v>42</v>
      </c>
      <c r="E40" s="27">
        <v>31</v>
      </c>
      <c r="F40" s="27">
        <v>8</v>
      </c>
      <c r="G40" s="27">
        <v>14</v>
      </c>
      <c r="H40" s="27"/>
      <c r="I40" s="27"/>
      <c r="J40" s="27">
        <v>5</v>
      </c>
      <c r="K40" s="27">
        <v>6</v>
      </c>
      <c r="L40" s="27">
        <v>1</v>
      </c>
      <c r="M40" s="27">
        <v>3</v>
      </c>
      <c r="N40" s="27">
        <f t="shared" si="4"/>
        <v>4</v>
      </c>
      <c r="O40" s="39">
        <v>2</v>
      </c>
      <c r="P40" s="39">
        <v>5</v>
      </c>
      <c r="Q40" s="39">
        <v>1</v>
      </c>
      <c r="R40" s="39">
        <v>3</v>
      </c>
      <c r="S40" s="39">
        <v>0</v>
      </c>
      <c r="T40" s="27">
        <f t="shared" si="5"/>
        <v>21</v>
      </c>
      <c r="U40" s="40">
        <f t="shared" si="6"/>
        <v>0.87096774193548387</v>
      </c>
      <c r="V40" s="22">
        <v>167</v>
      </c>
      <c r="W40" s="22" t="s">
        <v>75</v>
      </c>
      <c r="X40" s="22" t="s">
        <v>89</v>
      </c>
      <c r="Y40" s="59">
        <v>709</v>
      </c>
      <c r="Z40" s="41"/>
      <c r="AA40" s="1" t="s">
        <v>195</v>
      </c>
      <c r="AB40" s="28" t="s">
        <v>196</v>
      </c>
    </row>
    <row r="41" spans="1:28" x14ac:dyDescent="0.3">
      <c r="A41" s="1" t="s">
        <v>45</v>
      </c>
      <c r="B41" s="1" t="s">
        <v>62</v>
      </c>
      <c r="C41" s="27" t="s">
        <v>202</v>
      </c>
      <c r="D41" s="38">
        <v>53</v>
      </c>
      <c r="E41" s="27">
        <v>38</v>
      </c>
      <c r="F41" s="27">
        <v>9</v>
      </c>
      <c r="G41" s="27">
        <v>21</v>
      </c>
      <c r="H41" s="27"/>
      <c r="I41" s="27"/>
      <c r="J41" s="27">
        <v>4</v>
      </c>
      <c r="K41" s="27">
        <v>6</v>
      </c>
      <c r="L41" s="27">
        <v>4</v>
      </c>
      <c r="M41" s="27">
        <v>7</v>
      </c>
      <c r="N41" s="27">
        <f t="shared" si="4"/>
        <v>11</v>
      </c>
      <c r="O41" s="39">
        <v>1</v>
      </c>
      <c r="P41" s="39">
        <v>4</v>
      </c>
      <c r="Q41" s="39">
        <v>1</v>
      </c>
      <c r="R41" s="39">
        <v>4</v>
      </c>
      <c r="S41" s="39">
        <v>0</v>
      </c>
      <c r="T41" s="27">
        <f t="shared" si="5"/>
        <v>22</v>
      </c>
      <c r="U41" s="40">
        <f t="shared" si="6"/>
        <v>0.84210526315789469</v>
      </c>
      <c r="V41" s="22">
        <v>167</v>
      </c>
      <c r="W41" s="22" t="s">
        <v>75</v>
      </c>
      <c r="X41" s="22" t="s">
        <v>89</v>
      </c>
      <c r="Y41" s="59">
        <v>709</v>
      </c>
      <c r="Z41" s="41"/>
      <c r="AA41" s="1" t="s">
        <v>195</v>
      </c>
      <c r="AB41" s="28" t="s">
        <v>196</v>
      </c>
    </row>
    <row r="42" spans="1:28" x14ac:dyDescent="0.3">
      <c r="A42" s="1" t="s">
        <v>45</v>
      </c>
      <c r="B42" s="1" t="s">
        <v>62</v>
      </c>
      <c r="C42" s="27" t="s">
        <v>203</v>
      </c>
      <c r="D42" s="38">
        <v>33</v>
      </c>
      <c r="E42" s="27">
        <v>29</v>
      </c>
      <c r="F42" s="27">
        <v>1</v>
      </c>
      <c r="G42" s="27">
        <v>5</v>
      </c>
      <c r="H42" s="27"/>
      <c r="I42" s="27"/>
      <c r="J42" s="27">
        <v>4</v>
      </c>
      <c r="K42" s="27">
        <v>9</v>
      </c>
      <c r="L42" s="27">
        <v>6</v>
      </c>
      <c r="M42" s="27">
        <v>8</v>
      </c>
      <c r="N42" s="27">
        <f t="shared" si="4"/>
        <v>14</v>
      </c>
      <c r="O42" s="39">
        <v>4</v>
      </c>
      <c r="P42" s="39">
        <v>0</v>
      </c>
      <c r="Q42" s="39">
        <v>0</v>
      </c>
      <c r="R42" s="39">
        <v>3</v>
      </c>
      <c r="S42" s="39">
        <v>4</v>
      </c>
      <c r="T42" s="27">
        <f t="shared" si="5"/>
        <v>6</v>
      </c>
      <c r="U42" s="40">
        <f t="shared" si="6"/>
        <v>0.86206896551724133</v>
      </c>
      <c r="V42" s="22">
        <v>167</v>
      </c>
      <c r="W42" s="22" t="s">
        <v>75</v>
      </c>
      <c r="X42" s="22" t="s">
        <v>89</v>
      </c>
      <c r="Y42" s="59">
        <v>709</v>
      </c>
      <c r="Z42" s="41"/>
      <c r="AA42" s="1" t="s">
        <v>195</v>
      </c>
      <c r="AB42" s="28" t="s">
        <v>196</v>
      </c>
    </row>
    <row r="43" spans="1:28" x14ac:dyDescent="0.3">
      <c r="A43" s="1" t="s">
        <v>45</v>
      </c>
      <c r="B43" s="1" t="s">
        <v>62</v>
      </c>
      <c r="C43" s="27" t="s">
        <v>204</v>
      </c>
      <c r="D43" s="38">
        <v>12</v>
      </c>
      <c r="E43" s="27">
        <v>14</v>
      </c>
      <c r="F43" s="27">
        <v>3</v>
      </c>
      <c r="G43" s="27">
        <v>7</v>
      </c>
      <c r="H43" s="27"/>
      <c r="I43" s="27"/>
      <c r="J43" s="27">
        <v>0</v>
      </c>
      <c r="K43" s="27">
        <v>0</v>
      </c>
      <c r="L43" s="27">
        <v>1</v>
      </c>
      <c r="M43" s="27">
        <v>2</v>
      </c>
      <c r="N43" s="27">
        <f>SUM(L43:M43)</f>
        <v>3</v>
      </c>
      <c r="O43" s="39">
        <v>2</v>
      </c>
      <c r="P43" s="39">
        <v>1</v>
      </c>
      <c r="Q43" s="39">
        <v>1</v>
      </c>
      <c r="R43" s="39">
        <v>2</v>
      </c>
      <c r="S43" s="39">
        <v>0</v>
      </c>
      <c r="T43" s="27">
        <f t="shared" si="5"/>
        <v>6</v>
      </c>
      <c r="U43" s="40">
        <f t="shared" si="6"/>
        <v>0.8571428571428571</v>
      </c>
      <c r="V43" s="22">
        <v>167</v>
      </c>
      <c r="W43" s="22" t="s">
        <v>75</v>
      </c>
      <c r="X43" s="22" t="s">
        <v>89</v>
      </c>
      <c r="Y43" s="59">
        <v>709</v>
      </c>
      <c r="Z43" s="41"/>
      <c r="AA43" s="1" t="s">
        <v>195</v>
      </c>
      <c r="AB43" s="28" t="s">
        <v>196</v>
      </c>
    </row>
    <row r="44" spans="1:28" x14ac:dyDescent="0.3">
      <c r="A44" s="1" t="s">
        <v>45</v>
      </c>
      <c r="B44" s="1" t="s">
        <v>62</v>
      </c>
      <c r="C44" s="27" t="s">
        <v>294</v>
      </c>
      <c r="D44" s="38">
        <v>24</v>
      </c>
      <c r="E44" s="27">
        <v>3</v>
      </c>
      <c r="F44" s="27">
        <v>0</v>
      </c>
      <c r="G44" s="27">
        <v>1</v>
      </c>
      <c r="H44" s="27"/>
      <c r="I44" s="27"/>
      <c r="J44" s="27">
        <v>0</v>
      </c>
      <c r="K44" s="27">
        <v>0</v>
      </c>
      <c r="L44" s="27">
        <v>0</v>
      </c>
      <c r="M44" s="27">
        <v>0</v>
      </c>
      <c r="N44" s="27">
        <f>SUM(L44:M44)</f>
        <v>0</v>
      </c>
      <c r="O44" s="39">
        <v>0</v>
      </c>
      <c r="P44" s="39">
        <v>1</v>
      </c>
      <c r="Q44" s="39">
        <v>0</v>
      </c>
      <c r="R44" s="39">
        <v>2</v>
      </c>
      <c r="S44" s="39">
        <v>0</v>
      </c>
      <c r="T44" s="27">
        <f t="shared" si="5"/>
        <v>0</v>
      </c>
      <c r="U44" s="75">
        <f t="shared" si="6"/>
        <v>-0.66666666666666663</v>
      </c>
      <c r="V44" s="22">
        <v>167</v>
      </c>
      <c r="W44" s="22" t="s">
        <v>75</v>
      </c>
      <c r="X44" s="22" t="s">
        <v>89</v>
      </c>
      <c r="Y44" s="59">
        <v>709</v>
      </c>
      <c r="Z44" s="41"/>
      <c r="AA44" s="1" t="s">
        <v>195</v>
      </c>
      <c r="AB44" s="28" t="s">
        <v>196</v>
      </c>
    </row>
    <row r="45" spans="1:28" x14ac:dyDescent="0.3">
      <c r="A45" s="1" t="s">
        <v>45</v>
      </c>
      <c r="B45" s="1" t="s">
        <v>62</v>
      </c>
      <c r="C45" s="27" t="s">
        <v>205</v>
      </c>
      <c r="D45" s="38">
        <v>11</v>
      </c>
      <c r="E45" s="27">
        <v>41</v>
      </c>
      <c r="F45" s="27">
        <v>8</v>
      </c>
      <c r="G45" s="27">
        <v>11</v>
      </c>
      <c r="H45" s="27"/>
      <c r="I45" s="27"/>
      <c r="J45" s="27">
        <v>4</v>
      </c>
      <c r="K45" s="27">
        <v>4</v>
      </c>
      <c r="L45" s="27">
        <v>0</v>
      </c>
      <c r="M45" s="27">
        <v>2</v>
      </c>
      <c r="N45" s="27">
        <f>SUM(L45:M45)</f>
        <v>2</v>
      </c>
      <c r="O45" s="39">
        <v>2</v>
      </c>
      <c r="P45" s="39">
        <v>3</v>
      </c>
      <c r="Q45" s="39">
        <v>4</v>
      </c>
      <c r="R45" s="39">
        <v>1</v>
      </c>
      <c r="S45" s="39">
        <v>0</v>
      </c>
      <c r="T45" s="27">
        <f t="shared" si="5"/>
        <v>20</v>
      </c>
      <c r="U45" s="40">
        <f t="shared" si="6"/>
        <v>0.70731707317073167</v>
      </c>
      <c r="V45" s="22">
        <v>167</v>
      </c>
      <c r="W45" s="22" t="s">
        <v>75</v>
      </c>
      <c r="X45" s="22" t="s">
        <v>89</v>
      </c>
      <c r="Y45" s="59">
        <v>709</v>
      </c>
      <c r="Z45" s="41"/>
      <c r="AA45" s="1" t="s">
        <v>195</v>
      </c>
      <c r="AB45" s="28" t="s">
        <v>196</v>
      </c>
    </row>
    <row r="46" spans="1:28" x14ac:dyDescent="0.3">
      <c r="A46" s="43" t="s">
        <v>45</v>
      </c>
      <c r="B46" s="43" t="s">
        <v>62</v>
      </c>
      <c r="C46" s="44" t="s">
        <v>39</v>
      </c>
      <c r="D46" s="43"/>
      <c r="E46" s="44">
        <f t="shared" ref="E46:T46" si="7">SUM(E35:E45)</f>
        <v>240</v>
      </c>
      <c r="F46" s="44">
        <f t="shared" si="7"/>
        <v>42</v>
      </c>
      <c r="G46" s="44">
        <f t="shared" si="7"/>
        <v>80</v>
      </c>
      <c r="H46" s="44">
        <f t="shared" si="7"/>
        <v>0</v>
      </c>
      <c r="I46" s="44">
        <f t="shared" si="7"/>
        <v>0</v>
      </c>
      <c r="J46" s="44">
        <f t="shared" si="7"/>
        <v>20</v>
      </c>
      <c r="K46" s="44">
        <f t="shared" si="7"/>
        <v>29</v>
      </c>
      <c r="L46" s="44">
        <f t="shared" si="7"/>
        <v>14</v>
      </c>
      <c r="M46" s="44">
        <f t="shared" si="7"/>
        <v>30</v>
      </c>
      <c r="N46" s="44">
        <f t="shared" si="7"/>
        <v>44</v>
      </c>
      <c r="O46" s="44">
        <f t="shared" si="7"/>
        <v>17</v>
      </c>
      <c r="P46" s="44">
        <f t="shared" si="7"/>
        <v>21</v>
      </c>
      <c r="Q46" s="44">
        <f t="shared" si="7"/>
        <v>8</v>
      </c>
      <c r="R46" s="44">
        <f t="shared" si="7"/>
        <v>21</v>
      </c>
      <c r="S46" s="44">
        <f t="shared" si="7"/>
        <v>4</v>
      </c>
      <c r="T46" s="44">
        <f t="shared" si="7"/>
        <v>104</v>
      </c>
      <c r="U46" s="45">
        <f>((T46+Q46+N46-R46)+(O46*2))/E46</f>
        <v>0.70416666666666672</v>
      </c>
      <c r="V46" s="46">
        <v>167</v>
      </c>
      <c r="W46" s="46" t="s">
        <v>75</v>
      </c>
      <c r="X46" s="46" t="s">
        <v>89</v>
      </c>
      <c r="Y46" s="60">
        <v>709</v>
      </c>
      <c r="Z46" s="47"/>
      <c r="AA46" s="43" t="s">
        <v>195</v>
      </c>
      <c r="AB46" s="65" t="s">
        <v>196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0.52500000000000002</v>
      </c>
      <c r="H47" s="27"/>
      <c r="I47" s="1"/>
      <c r="J47" s="48" t="s">
        <v>41</v>
      </c>
      <c r="K47" s="50">
        <f>J46/K46</f>
        <v>0.68965517241379315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/>
      <c r="V49" s="22"/>
      <c r="W49" s="22"/>
      <c r="X49" s="22"/>
      <c r="Y49" s="52"/>
      <c r="Z49" s="41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C5F0B-74DD-4BD1-9C8C-DC73469673BE}">
  <sheetPr>
    <tabColor rgb="FFFF0000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274</v>
      </c>
    </row>
    <row r="2" spans="1:28" x14ac:dyDescent="0.3">
      <c r="B2" s="1"/>
      <c r="C2" s="2" t="s">
        <v>44</v>
      </c>
      <c r="D2" s="3" t="s">
        <v>74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29197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101</v>
      </c>
      <c r="D4" s="7" t="s">
        <v>4</v>
      </c>
      <c r="E4" s="8"/>
      <c r="F4" s="5"/>
      <c r="G4" s="1"/>
      <c r="J4" s="15" t="s">
        <v>179</v>
      </c>
      <c r="K4" s="16" t="s">
        <v>44</v>
      </c>
      <c r="L4" s="17"/>
      <c r="M4" s="18"/>
      <c r="N4" s="19">
        <v>24</v>
      </c>
      <c r="O4" s="19">
        <v>16</v>
      </c>
      <c r="P4" s="19">
        <v>26</v>
      </c>
      <c r="Q4" s="19">
        <v>32</v>
      </c>
      <c r="R4" s="20"/>
      <c r="S4" s="21">
        <f>SUM(N4:R4)</f>
        <v>98</v>
      </c>
      <c r="T4" s="22">
        <v>182</v>
      </c>
    </row>
    <row r="5" spans="1:28" x14ac:dyDescent="0.3">
      <c r="B5" s="1"/>
      <c r="C5" s="6" t="s">
        <v>102</v>
      </c>
      <c r="D5" s="7" t="s">
        <v>5</v>
      </c>
      <c r="E5" s="1"/>
      <c r="F5" s="1"/>
      <c r="G5" s="1"/>
      <c r="J5" s="15" t="s">
        <v>104</v>
      </c>
      <c r="K5" s="16" t="s">
        <v>65</v>
      </c>
      <c r="L5" s="17"/>
      <c r="M5" s="18"/>
      <c r="N5" s="73">
        <v>24</v>
      </c>
      <c r="O5" s="73">
        <v>31</v>
      </c>
      <c r="P5" s="73">
        <v>29</v>
      </c>
      <c r="Q5" s="73">
        <v>37</v>
      </c>
      <c r="R5" s="20"/>
      <c r="S5" s="21">
        <f>SUM(N5:R5)</f>
        <v>121</v>
      </c>
      <c r="T5" s="22">
        <v>182</v>
      </c>
      <c r="U5" s="1"/>
      <c r="V5" s="1"/>
      <c r="W5" s="1"/>
    </row>
    <row r="6" spans="1:28" x14ac:dyDescent="0.3">
      <c r="C6" s="23">
        <v>2543</v>
      </c>
      <c r="D6" s="7" t="s">
        <v>6</v>
      </c>
      <c r="F6" s="1"/>
      <c r="K6" s="57" t="s">
        <v>275</v>
      </c>
      <c r="T6" s="1"/>
      <c r="U6" s="1"/>
      <c r="V6" s="1"/>
      <c r="W6" s="1"/>
    </row>
    <row r="7" spans="1:28" x14ac:dyDescent="0.3">
      <c r="B7" s="1"/>
      <c r="C7" s="61"/>
      <c r="D7" s="7" t="s">
        <v>7</v>
      </c>
      <c r="G7" s="1"/>
      <c r="H7" s="25" t="s">
        <v>276</v>
      </c>
      <c r="K7" s="69" t="s">
        <v>277</v>
      </c>
      <c r="L7" s="1" t="s">
        <v>278</v>
      </c>
      <c r="S7" s="1"/>
      <c r="T7" s="25" t="s">
        <v>8</v>
      </c>
      <c r="U7" s="1"/>
      <c r="V7" s="26">
        <v>182</v>
      </c>
      <c r="W7" s="1"/>
    </row>
    <row r="8" spans="1:28" x14ac:dyDescent="0.3">
      <c r="B8" s="1"/>
      <c r="C8" s="61"/>
      <c r="D8" s="7" t="s">
        <v>7</v>
      </c>
      <c r="F8" s="27"/>
      <c r="H8" s="1"/>
      <c r="I8" s="1"/>
      <c r="J8" s="28"/>
      <c r="K8" s="69" t="s">
        <v>279</v>
      </c>
      <c r="L8" s="1" t="s">
        <v>280</v>
      </c>
      <c r="N8" s="1"/>
      <c r="O8" s="1"/>
      <c r="P8" s="1"/>
      <c r="Q8" s="1"/>
      <c r="R8" s="1"/>
      <c r="V8" s="24"/>
    </row>
    <row r="9" spans="1:28" x14ac:dyDescent="0.3">
      <c r="B9" s="1"/>
      <c r="C9" s="62"/>
      <c r="D9" s="7" t="s">
        <v>9</v>
      </c>
      <c r="F9" s="27"/>
      <c r="H9" s="1"/>
      <c r="I9" s="1"/>
      <c r="J9" s="28"/>
      <c r="K9" s="69" t="s">
        <v>281</v>
      </c>
      <c r="L9" s="1" t="s">
        <v>282</v>
      </c>
      <c r="N9" s="1" t="s">
        <v>283</v>
      </c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69" t="s">
        <v>284</v>
      </c>
      <c r="L10" s="1" t="s">
        <v>285</v>
      </c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5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64</v>
      </c>
      <c r="B13" s="1" t="s">
        <v>45</v>
      </c>
      <c r="C13" s="27" t="s">
        <v>49</v>
      </c>
      <c r="D13" s="38">
        <v>17</v>
      </c>
      <c r="E13" s="71"/>
      <c r="F13" s="27">
        <v>4</v>
      </c>
      <c r="G13" s="71"/>
      <c r="H13" s="27"/>
      <c r="I13" s="27"/>
      <c r="J13" s="27">
        <v>0</v>
      </c>
      <c r="K13" s="27">
        <v>0</v>
      </c>
      <c r="L13" s="71"/>
      <c r="M13" s="71"/>
      <c r="N13" s="27">
        <f>SUM(L13:M13)</f>
        <v>0</v>
      </c>
      <c r="O13" s="71"/>
      <c r="P13" s="72"/>
      <c r="Q13" s="71"/>
      <c r="R13" s="71"/>
      <c r="S13" s="71"/>
      <c r="T13" s="27">
        <f>+(F13*2)+J13</f>
        <v>8</v>
      </c>
      <c r="U13" s="40" t="str">
        <f>IFERROR(((T13+Q13+N13-R13)+(O13*2))/E13,"")</f>
        <v/>
      </c>
      <c r="V13" s="22">
        <v>182</v>
      </c>
      <c r="W13" s="22" t="s">
        <v>75</v>
      </c>
      <c r="X13" s="22" t="s">
        <v>76</v>
      </c>
      <c r="Y13" s="59">
        <v>2543</v>
      </c>
      <c r="Z13" s="41"/>
      <c r="AA13" s="1" t="s">
        <v>77</v>
      </c>
      <c r="AB13" s="28" t="s">
        <v>105</v>
      </c>
    </row>
    <row r="14" spans="1:28" x14ac:dyDescent="0.3">
      <c r="A14" s="1" t="s">
        <v>64</v>
      </c>
      <c r="B14" s="1" t="s">
        <v>45</v>
      </c>
      <c r="C14" s="27" t="s">
        <v>46</v>
      </c>
      <c r="D14" s="38">
        <v>11</v>
      </c>
      <c r="E14" s="71"/>
      <c r="F14" s="27">
        <v>4</v>
      </c>
      <c r="G14" s="71"/>
      <c r="H14" s="27"/>
      <c r="I14" s="27"/>
      <c r="J14" s="27">
        <v>7</v>
      </c>
      <c r="K14" s="27">
        <v>8</v>
      </c>
      <c r="L14" s="71"/>
      <c r="M14" s="71"/>
      <c r="N14" s="27">
        <f t="shared" ref="N14:N20" si="0">SUM(L14:M14)</f>
        <v>0</v>
      </c>
      <c r="O14" s="72"/>
      <c r="P14" s="55">
        <v>6</v>
      </c>
      <c r="Q14" s="72"/>
      <c r="R14" s="72"/>
      <c r="S14" s="72"/>
      <c r="T14" s="27">
        <f t="shared" ref="T14:T23" si="1">+(F14*2)+J14</f>
        <v>15</v>
      </c>
      <c r="U14" s="40" t="str">
        <f t="shared" ref="U14:U23" si="2">IFERROR(((T14+Q14+N14-R14)+(O14*2))/E14,"")</f>
        <v/>
      </c>
      <c r="V14" s="22">
        <v>182</v>
      </c>
      <c r="W14" s="22" t="s">
        <v>75</v>
      </c>
      <c r="X14" s="22" t="s">
        <v>76</v>
      </c>
      <c r="Y14" s="59">
        <v>2543</v>
      </c>
      <c r="Z14" s="41"/>
      <c r="AA14" s="1" t="s">
        <v>77</v>
      </c>
      <c r="AB14" s="28" t="s">
        <v>105</v>
      </c>
    </row>
    <row r="15" spans="1:28" x14ac:dyDescent="0.3">
      <c r="A15" s="1" t="s">
        <v>64</v>
      </c>
      <c r="B15" s="1" t="s">
        <v>45</v>
      </c>
      <c r="C15" s="27" t="s">
        <v>55</v>
      </c>
      <c r="D15" s="38">
        <v>10</v>
      </c>
      <c r="E15" s="71"/>
      <c r="F15" s="27">
        <v>0</v>
      </c>
      <c r="G15" s="71"/>
      <c r="H15" s="27"/>
      <c r="I15" s="27"/>
      <c r="J15" s="27">
        <v>2</v>
      </c>
      <c r="K15" s="27">
        <v>2</v>
      </c>
      <c r="L15" s="71"/>
      <c r="M15" s="71"/>
      <c r="N15" s="27">
        <f t="shared" si="0"/>
        <v>0</v>
      </c>
      <c r="O15" s="72"/>
      <c r="P15" s="72"/>
      <c r="Q15" s="72"/>
      <c r="R15" s="72"/>
      <c r="S15" s="72"/>
      <c r="T15" s="27">
        <f t="shared" si="1"/>
        <v>2</v>
      </c>
      <c r="U15" s="40" t="str">
        <f t="shared" si="2"/>
        <v/>
      </c>
      <c r="V15" s="22">
        <v>182</v>
      </c>
      <c r="W15" s="22" t="s">
        <v>75</v>
      </c>
      <c r="X15" s="22" t="s">
        <v>76</v>
      </c>
      <c r="Y15" s="59">
        <v>2543</v>
      </c>
      <c r="Z15" s="41"/>
      <c r="AA15" s="1" t="s">
        <v>77</v>
      </c>
      <c r="AB15" s="28" t="s">
        <v>105</v>
      </c>
    </row>
    <row r="16" spans="1:28" x14ac:dyDescent="0.3">
      <c r="A16" s="1" t="s">
        <v>64</v>
      </c>
      <c r="B16" s="1" t="s">
        <v>45</v>
      </c>
      <c r="C16" s="27" t="s">
        <v>53</v>
      </c>
      <c r="D16" s="38">
        <v>20</v>
      </c>
      <c r="E16" s="71"/>
      <c r="F16" s="27">
        <v>2</v>
      </c>
      <c r="G16" s="71"/>
      <c r="H16" s="27"/>
      <c r="I16" s="27"/>
      <c r="J16" s="27">
        <v>3</v>
      </c>
      <c r="K16" s="27">
        <v>3</v>
      </c>
      <c r="L16" s="71"/>
      <c r="M16" s="71"/>
      <c r="N16" s="27">
        <f t="shared" si="0"/>
        <v>0</v>
      </c>
      <c r="O16" s="72"/>
      <c r="P16" s="72"/>
      <c r="Q16" s="72"/>
      <c r="R16" s="72"/>
      <c r="S16" s="72"/>
      <c r="T16" s="27">
        <f t="shared" si="1"/>
        <v>7</v>
      </c>
      <c r="U16" s="40" t="str">
        <f t="shared" si="2"/>
        <v/>
      </c>
      <c r="V16" s="22">
        <v>182</v>
      </c>
      <c r="W16" s="22" t="s">
        <v>75</v>
      </c>
      <c r="X16" s="22" t="s">
        <v>76</v>
      </c>
      <c r="Y16" s="59">
        <v>2543</v>
      </c>
      <c r="Z16" s="41"/>
      <c r="AA16" s="1" t="s">
        <v>77</v>
      </c>
      <c r="AB16" s="28" t="s">
        <v>105</v>
      </c>
    </row>
    <row r="17" spans="1:28" x14ac:dyDescent="0.3">
      <c r="A17" s="1" t="s">
        <v>64</v>
      </c>
      <c r="B17" s="1" t="s">
        <v>45</v>
      </c>
      <c r="C17" s="27" t="s">
        <v>52</v>
      </c>
      <c r="D17" s="38">
        <v>24</v>
      </c>
      <c r="E17" s="71" t="s">
        <v>302</v>
      </c>
      <c r="F17" s="27"/>
      <c r="G17" s="71"/>
      <c r="H17" s="27"/>
      <c r="I17" s="27"/>
      <c r="J17" s="27"/>
      <c r="K17" s="27"/>
      <c r="L17" s="71"/>
      <c r="M17" s="71"/>
      <c r="N17" s="27"/>
      <c r="O17" s="72"/>
      <c r="P17" s="72"/>
      <c r="Q17" s="72"/>
      <c r="R17" s="72"/>
      <c r="S17" s="72"/>
      <c r="T17" s="27"/>
      <c r="U17" s="40"/>
      <c r="V17" s="22">
        <v>182</v>
      </c>
      <c r="W17" s="22" t="s">
        <v>75</v>
      </c>
      <c r="X17" s="22" t="s">
        <v>76</v>
      </c>
      <c r="Y17" s="59">
        <v>2543</v>
      </c>
      <c r="Z17" s="41"/>
      <c r="AA17" s="1" t="s">
        <v>77</v>
      </c>
      <c r="AB17" s="28" t="s">
        <v>105</v>
      </c>
    </row>
    <row r="18" spans="1:28" x14ac:dyDescent="0.3">
      <c r="A18" s="1" t="s">
        <v>64</v>
      </c>
      <c r="B18" s="1" t="s">
        <v>45</v>
      </c>
      <c r="C18" s="27" t="s">
        <v>106</v>
      </c>
      <c r="D18" s="38">
        <v>22</v>
      </c>
      <c r="E18" s="71"/>
      <c r="F18" s="27">
        <v>1</v>
      </c>
      <c r="G18" s="71"/>
      <c r="H18" s="27"/>
      <c r="I18" s="27"/>
      <c r="J18" s="27">
        <v>4</v>
      </c>
      <c r="K18" s="27">
        <v>4</v>
      </c>
      <c r="L18" s="71"/>
      <c r="M18" s="71"/>
      <c r="N18" s="27">
        <f t="shared" si="0"/>
        <v>0</v>
      </c>
      <c r="O18" s="72"/>
      <c r="P18" s="72"/>
      <c r="Q18" s="72"/>
      <c r="R18" s="72"/>
      <c r="S18" s="72"/>
      <c r="T18" s="27">
        <f t="shared" si="1"/>
        <v>6</v>
      </c>
      <c r="U18" s="40" t="str">
        <f t="shared" si="2"/>
        <v/>
      </c>
      <c r="V18" s="22">
        <v>182</v>
      </c>
      <c r="W18" s="22" t="s">
        <v>75</v>
      </c>
      <c r="X18" s="22" t="s">
        <v>76</v>
      </c>
      <c r="Y18" s="59">
        <v>2543</v>
      </c>
      <c r="Z18" s="41"/>
      <c r="AA18" s="1" t="s">
        <v>77</v>
      </c>
      <c r="AB18" s="28" t="s">
        <v>105</v>
      </c>
    </row>
    <row r="19" spans="1:28" x14ac:dyDescent="0.3">
      <c r="A19" s="1" t="s">
        <v>64</v>
      </c>
      <c r="B19" s="1" t="s">
        <v>45</v>
      </c>
      <c r="C19" s="27" t="s">
        <v>50</v>
      </c>
      <c r="D19" s="38">
        <v>34</v>
      </c>
      <c r="E19" s="71"/>
      <c r="F19" s="27">
        <v>1</v>
      </c>
      <c r="G19" s="71"/>
      <c r="H19" s="27"/>
      <c r="I19" s="27"/>
      <c r="J19" s="27">
        <v>4</v>
      </c>
      <c r="K19" s="27">
        <v>6</v>
      </c>
      <c r="L19" s="71"/>
      <c r="M19" s="71"/>
      <c r="N19" s="27">
        <f t="shared" si="0"/>
        <v>0</v>
      </c>
      <c r="O19" s="72"/>
      <c r="P19" s="72"/>
      <c r="Q19" s="72"/>
      <c r="R19" s="72"/>
      <c r="S19" s="72"/>
      <c r="T19" s="27">
        <f t="shared" si="1"/>
        <v>6</v>
      </c>
      <c r="U19" s="40" t="str">
        <f t="shared" si="2"/>
        <v/>
      </c>
      <c r="V19" s="22">
        <v>182</v>
      </c>
      <c r="W19" s="22" t="s">
        <v>75</v>
      </c>
      <c r="X19" s="22" t="s">
        <v>76</v>
      </c>
      <c r="Y19" s="59">
        <v>2543</v>
      </c>
      <c r="Z19" s="41"/>
      <c r="AA19" s="1" t="s">
        <v>77</v>
      </c>
      <c r="AB19" s="28" t="s">
        <v>105</v>
      </c>
    </row>
    <row r="20" spans="1:28" x14ac:dyDescent="0.3">
      <c r="A20" s="1" t="s">
        <v>64</v>
      </c>
      <c r="B20" s="1" t="s">
        <v>45</v>
      </c>
      <c r="C20" s="27" t="s">
        <v>54</v>
      </c>
      <c r="D20" s="38">
        <v>12</v>
      </c>
      <c r="E20" s="71"/>
      <c r="F20" s="27">
        <v>4</v>
      </c>
      <c r="G20" s="71"/>
      <c r="H20" s="27"/>
      <c r="I20" s="27"/>
      <c r="J20" s="27">
        <v>2</v>
      </c>
      <c r="K20" s="27">
        <v>2</v>
      </c>
      <c r="L20" s="71"/>
      <c r="M20" s="71"/>
      <c r="N20" s="27">
        <f t="shared" si="0"/>
        <v>0</v>
      </c>
      <c r="O20" s="72"/>
      <c r="P20" s="72"/>
      <c r="Q20" s="72"/>
      <c r="R20" s="72"/>
      <c r="S20" s="72"/>
      <c r="T20" s="27">
        <f t="shared" si="1"/>
        <v>10</v>
      </c>
      <c r="U20" s="40" t="str">
        <f t="shared" si="2"/>
        <v/>
      </c>
      <c r="V20" s="22">
        <v>182</v>
      </c>
      <c r="W20" s="22" t="s">
        <v>75</v>
      </c>
      <c r="X20" s="22" t="s">
        <v>76</v>
      </c>
      <c r="Y20" s="59">
        <v>2543</v>
      </c>
      <c r="Z20" s="41"/>
      <c r="AA20" s="1" t="s">
        <v>77</v>
      </c>
      <c r="AB20" s="28" t="s">
        <v>105</v>
      </c>
    </row>
    <row r="21" spans="1:28" x14ac:dyDescent="0.3">
      <c r="A21" s="1" t="s">
        <v>64</v>
      </c>
      <c r="B21" s="1" t="s">
        <v>45</v>
      </c>
      <c r="C21" s="27" t="s">
        <v>48</v>
      </c>
      <c r="D21" s="38">
        <v>44</v>
      </c>
      <c r="E21" s="71"/>
      <c r="F21" s="27">
        <v>1</v>
      </c>
      <c r="G21" s="71"/>
      <c r="H21" s="27"/>
      <c r="I21" s="27"/>
      <c r="J21" s="27">
        <v>0</v>
      </c>
      <c r="K21" s="27">
        <v>2</v>
      </c>
      <c r="L21" s="71"/>
      <c r="M21" s="71"/>
      <c r="N21" s="27">
        <f>SUM(L21:M21)</f>
        <v>0</v>
      </c>
      <c r="O21" s="72"/>
      <c r="P21" s="72"/>
      <c r="Q21" s="72"/>
      <c r="R21" s="72"/>
      <c r="S21" s="72"/>
      <c r="T21" s="27">
        <f t="shared" si="1"/>
        <v>2</v>
      </c>
      <c r="U21" s="40" t="str">
        <f t="shared" si="2"/>
        <v/>
      </c>
      <c r="V21" s="22">
        <v>182</v>
      </c>
      <c r="W21" s="22" t="s">
        <v>75</v>
      </c>
      <c r="X21" s="22" t="s">
        <v>76</v>
      </c>
      <c r="Y21" s="59">
        <v>2543</v>
      </c>
      <c r="Z21" s="41"/>
      <c r="AA21" s="1" t="s">
        <v>77</v>
      </c>
      <c r="AB21" s="28" t="s">
        <v>105</v>
      </c>
    </row>
    <row r="22" spans="1:28" x14ac:dyDescent="0.3">
      <c r="A22" s="1" t="s">
        <v>64</v>
      </c>
      <c r="B22" s="1" t="s">
        <v>45</v>
      </c>
      <c r="C22" s="27" t="s">
        <v>47</v>
      </c>
      <c r="D22" s="38">
        <v>30</v>
      </c>
      <c r="E22" s="71"/>
      <c r="F22" s="27">
        <v>9</v>
      </c>
      <c r="G22" s="71"/>
      <c r="H22" s="27"/>
      <c r="I22" s="27"/>
      <c r="J22" s="27">
        <v>7</v>
      </c>
      <c r="K22" s="27">
        <v>9</v>
      </c>
      <c r="L22" s="71"/>
      <c r="M22" s="71"/>
      <c r="N22" s="27">
        <f>SUM(L22:M22)</f>
        <v>0</v>
      </c>
      <c r="O22" s="72"/>
      <c r="P22" s="72"/>
      <c r="Q22" s="72"/>
      <c r="R22" s="72"/>
      <c r="S22" s="72"/>
      <c r="T22" s="27">
        <f t="shared" si="1"/>
        <v>25</v>
      </c>
      <c r="U22" s="40" t="str">
        <f t="shared" si="2"/>
        <v/>
      </c>
      <c r="V22" s="22">
        <v>182</v>
      </c>
      <c r="W22" s="22" t="s">
        <v>75</v>
      </c>
      <c r="X22" s="22" t="s">
        <v>76</v>
      </c>
      <c r="Y22" s="59">
        <v>2543</v>
      </c>
      <c r="Z22" s="41"/>
      <c r="AA22" s="1" t="s">
        <v>77</v>
      </c>
      <c r="AB22" s="28" t="s">
        <v>105</v>
      </c>
    </row>
    <row r="23" spans="1:28" x14ac:dyDescent="0.3">
      <c r="A23" s="1" t="s">
        <v>64</v>
      </c>
      <c r="B23" s="1" t="s">
        <v>45</v>
      </c>
      <c r="C23" s="27" t="s">
        <v>51</v>
      </c>
      <c r="D23" s="38">
        <v>4</v>
      </c>
      <c r="E23" s="71"/>
      <c r="F23" s="27">
        <v>8</v>
      </c>
      <c r="G23" s="71"/>
      <c r="H23" s="27"/>
      <c r="I23" s="27"/>
      <c r="J23" s="27">
        <v>1</v>
      </c>
      <c r="K23" s="27">
        <v>2</v>
      </c>
      <c r="L23" s="71"/>
      <c r="M23" s="71"/>
      <c r="N23" s="27">
        <f>SUM(L23:M23)</f>
        <v>0</v>
      </c>
      <c r="O23" s="72"/>
      <c r="P23" s="72"/>
      <c r="Q23" s="72"/>
      <c r="R23" s="72"/>
      <c r="S23" s="72"/>
      <c r="T23" s="27">
        <f t="shared" si="1"/>
        <v>17</v>
      </c>
      <c r="U23" s="40" t="str">
        <f t="shared" si="2"/>
        <v/>
      </c>
      <c r="V23" s="22">
        <v>182</v>
      </c>
      <c r="W23" s="22" t="s">
        <v>75</v>
      </c>
      <c r="X23" s="22" t="s">
        <v>76</v>
      </c>
      <c r="Y23" s="59">
        <v>2543</v>
      </c>
      <c r="Z23" s="41"/>
      <c r="AA23" s="1" t="s">
        <v>77</v>
      </c>
      <c r="AB23" s="28" t="s">
        <v>105</v>
      </c>
    </row>
    <row r="24" spans="1:28" x14ac:dyDescent="0.3">
      <c r="A24" s="1" t="s">
        <v>64</v>
      </c>
      <c r="B24" s="1" t="s">
        <v>45</v>
      </c>
      <c r="C24" s="55" t="s">
        <v>38</v>
      </c>
      <c r="D24" s="1"/>
      <c r="E24" s="55">
        <v>240</v>
      </c>
      <c r="F24" s="55"/>
      <c r="G24" s="55"/>
      <c r="H24" s="55"/>
      <c r="I24" s="55"/>
      <c r="J24" s="55"/>
      <c r="K24" s="55"/>
      <c r="L24" s="55"/>
      <c r="M24" s="55"/>
      <c r="N24" s="5"/>
      <c r="O24" s="55"/>
      <c r="P24" s="55">
        <v>23</v>
      </c>
      <c r="Q24" s="55"/>
      <c r="R24" s="55">
        <v>37</v>
      </c>
      <c r="S24" s="42"/>
      <c r="T24" s="27"/>
      <c r="U24" s="40" t="str">
        <f t="shared" ref="U24" si="3">_xlfn.IFNA("",((T24+Q24+N24-R24)+(O24*2))/E24)</f>
        <v/>
      </c>
      <c r="V24" s="22">
        <v>182</v>
      </c>
      <c r="W24" s="22" t="s">
        <v>75</v>
      </c>
      <c r="X24" s="22" t="s">
        <v>76</v>
      </c>
      <c r="Y24" s="59">
        <v>2543</v>
      </c>
      <c r="Z24" s="41"/>
      <c r="AA24" s="1" t="s">
        <v>77</v>
      </c>
      <c r="AB24" s="28" t="s">
        <v>105</v>
      </c>
    </row>
    <row r="25" spans="1:28" x14ac:dyDescent="0.3">
      <c r="A25" s="43" t="s">
        <v>64</v>
      </c>
      <c r="B25" s="43" t="s">
        <v>45</v>
      </c>
      <c r="C25" s="44" t="s">
        <v>39</v>
      </c>
      <c r="D25" s="43"/>
      <c r="E25" s="44">
        <f t="shared" ref="E25:T25" si="4">SUM(E13:E24)</f>
        <v>240</v>
      </c>
      <c r="F25" s="44">
        <f t="shared" si="4"/>
        <v>34</v>
      </c>
      <c r="G25" s="44">
        <f t="shared" si="4"/>
        <v>0</v>
      </c>
      <c r="H25" s="44">
        <f t="shared" si="4"/>
        <v>0</v>
      </c>
      <c r="I25" s="44">
        <f t="shared" si="4"/>
        <v>0</v>
      </c>
      <c r="J25" s="44">
        <f t="shared" si="4"/>
        <v>30</v>
      </c>
      <c r="K25" s="44">
        <f t="shared" si="4"/>
        <v>38</v>
      </c>
      <c r="L25" s="44">
        <f t="shared" si="4"/>
        <v>0</v>
      </c>
      <c r="M25" s="44">
        <f t="shared" si="4"/>
        <v>0</v>
      </c>
      <c r="N25" s="44">
        <f t="shared" si="4"/>
        <v>0</v>
      </c>
      <c r="O25" s="44">
        <f t="shared" si="4"/>
        <v>0</v>
      </c>
      <c r="P25" s="44">
        <f t="shared" si="4"/>
        <v>29</v>
      </c>
      <c r="Q25" s="44">
        <f t="shared" si="4"/>
        <v>0</v>
      </c>
      <c r="R25" s="44">
        <f t="shared" si="4"/>
        <v>37</v>
      </c>
      <c r="S25" s="44">
        <f t="shared" si="4"/>
        <v>0</v>
      </c>
      <c r="T25" s="44">
        <f t="shared" si="4"/>
        <v>98</v>
      </c>
      <c r="U25" s="45">
        <f>((T25+Q25+N25-R25)+(O25*2))/E25</f>
        <v>0.25416666666666665</v>
      </c>
      <c r="V25" s="46">
        <v>182</v>
      </c>
      <c r="W25" s="46" t="s">
        <v>75</v>
      </c>
      <c r="X25" s="46" t="s">
        <v>76</v>
      </c>
      <c r="Y25" s="60">
        <v>2543</v>
      </c>
      <c r="Z25" s="47"/>
      <c r="AA25" s="43" t="s">
        <v>77</v>
      </c>
      <c r="AB25" s="63" t="s">
        <v>105</v>
      </c>
    </row>
    <row r="26" spans="1:28" x14ac:dyDescent="0.3">
      <c r="A26" s="1"/>
      <c r="B26" s="1"/>
      <c r="C26" s="1"/>
      <c r="D26" s="1"/>
      <c r="F26" s="48" t="s">
        <v>40</v>
      </c>
      <c r="G26" s="49" t="e">
        <f>F25/G25</f>
        <v>#DIV/0!</v>
      </c>
      <c r="H26" s="27"/>
      <c r="I26" s="1"/>
      <c r="J26" s="48" t="s">
        <v>41</v>
      </c>
      <c r="K26" s="50">
        <f>J25/K25</f>
        <v>0.78947368421052633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B34" s="1"/>
      <c r="C34" s="32" t="s">
        <v>65</v>
      </c>
      <c r="D34" s="33"/>
      <c r="E34" s="34"/>
      <c r="F34" s="34"/>
      <c r="G34" s="34"/>
      <c r="H34" s="34"/>
      <c r="I34" s="34"/>
      <c r="J34" s="34"/>
      <c r="N34" s="34"/>
      <c r="O34" s="34"/>
      <c r="P34" s="34"/>
      <c r="Q34" s="34"/>
      <c r="R34" s="34"/>
      <c r="S34" s="34"/>
      <c r="T34" s="7" t="s">
        <v>10</v>
      </c>
      <c r="U34" s="1"/>
      <c r="V34" s="35">
        <v>8</v>
      </c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64</v>
      </c>
      <c r="C36" s="27" t="s">
        <v>107</v>
      </c>
      <c r="D36" s="38">
        <v>30</v>
      </c>
      <c r="E36" s="71"/>
      <c r="F36" s="27">
        <v>5</v>
      </c>
      <c r="G36" s="71"/>
      <c r="H36" s="27"/>
      <c r="I36" s="27"/>
      <c r="J36" s="27">
        <v>4</v>
      </c>
      <c r="K36" s="27">
        <v>5</v>
      </c>
      <c r="L36" s="71"/>
      <c r="M36" s="71"/>
      <c r="N36" s="27">
        <f>SUM(L36:M36)</f>
        <v>0</v>
      </c>
      <c r="O36" s="71"/>
      <c r="P36" s="72"/>
      <c r="Q36" s="71"/>
      <c r="R36" s="71"/>
      <c r="S36" s="71"/>
      <c r="T36" s="27">
        <f>(H36*3)+((F36-H36)*2)+J36</f>
        <v>14</v>
      </c>
      <c r="U36" s="40" t="str">
        <f>IFERROR(((T36+Q36+N36-R36)+(O36*2))/E36,"")</f>
        <v/>
      </c>
      <c r="V36" s="22">
        <v>182</v>
      </c>
      <c r="W36" s="22" t="s">
        <v>88</v>
      </c>
      <c r="X36" s="22" t="s">
        <v>89</v>
      </c>
      <c r="Y36" s="59">
        <v>2543</v>
      </c>
      <c r="Z36" s="41"/>
      <c r="AA36" s="1" t="s">
        <v>108</v>
      </c>
      <c r="AB36" s="28" t="s">
        <v>109</v>
      </c>
    </row>
    <row r="37" spans="1:28" x14ac:dyDescent="0.3">
      <c r="A37" s="1" t="s">
        <v>45</v>
      </c>
      <c r="B37" s="1" t="s">
        <v>64</v>
      </c>
      <c r="C37" s="27" t="s">
        <v>110</v>
      </c>
      <c r="D37" s="38">
        <v>21</v>
      </c>
      <c r="E37" s="71"/>
      <c r="F37" s="27">
        <v>7</v>
      </c>
      <c r="G37" s="71"/>
      <c r="H37" s="27"/>
      <c r="I37" s="27"/>
      <c r="J37" s="27">
        <v>6</v>
      </c>
      <c r="K37" s="27">
        <v>6</v>
      </c>
      <c r="L37" s="71"/>
      <c r="M37" s="71"/>
      <c r="N37" s="27">
        <f t="shared" ref="N37:N42" si="5">SUM(L37:M37)</f>
        <v>0</v>
      </c>
      <c r="O37" s="72"/>
      <c r="P37" s="72"/>
      <c r="Q37" s="72"/>
      <c r="R37" s="72"/>
      <c r="S37" s="72"/>
      <c r="T37" s="39">
        <f t="shared" ref="T37:T42" si="6">(H37*3)+((F37-H37)*2)+J37</f>
        <v>20</v>
      </c>
      <c r="U37" s="40" t="str">
        <f t="shared" ref="U37:U47" si="7">IFERROR(((T37+Q37+N37-R37)+(O37*2))/E37,"")</f>
        <v/>
      </c>
      <c r="V37" s="22">
        <v>182</v>
      </c>
      <c r="W37" s="22" t="s">
        <v>88</v>
      </c>
      <c r="X37" s="22" t="s">
        <v>89</v>
      </c>
      <c r="Y37" s="59">
        <v>2543</v>
      </c>
      <c r="Z37" s="41"/>
      <c r="AA37" s="1" t="s">
        <v>108</v>
      </c>
      <c r="AB37" s="28" t="s">
        <v>109</v>
      </c>
    </row>
    <row r="38" spans="1:28" x14ac:dyDescent="0.3">
      <c r="A38" s="1" t="s">
        <v>45</v>
      </c>
      <c r="B38" s="1" t="s">
        <v>64</v>
      </c>
      <c r="C38" s="27" t="s">
        <v>272</v>
      </c>
      <c r="D38" s="38">
        <v>15</v>
      </c>
      <c r="E38" s="71" t="s">
        <v>273</v>
      </c>
      <c r="F38" s="27"/>
      <c r="G38" s="71"/>
      <c r="H38" s="27"/>
      <c r="I38" s="27"/>
      <c r="J38" s="27"/>
      <c r="K38" s="27"/>
      <c r="L38" s="71"/>
      <c r="M38" s="71"/>
      <c r="N38" s="27"/>
      <c r="O38" s="72"/>
      <c r="P38" s="72"/>
      <c r="Q38" s="72"/>
      <c r="R38" s="72"/>
      <c r="S38" s="72"/>
      <c r="T38" s="39"/>
      <c r="U38" s="40"/>
      <c r="V38" s="22">
        <v>182</v>
      </c>
      <c r="W38" s="22" t="s">
        <v>88</v>
      </c>
      <c r="X38" s="22" t="s">
        <v>89</v>
      </c>
      <c r="Y38" s="59">
        <v>2543</v>
      </c>
      <c r="Z38" s="41"/>
      <c r="AA38" s="1" t="s">
        <v>108</v>
      </c>
      <c r="AB38" s="28" t="s">
        <v>109</v>
      </c>
    </row>
    <row r="39" spans="1:28" x14ac:dyDescent="0.3">
      <c r="A39" s="1" t="s">
        <v>45</v>
      </c>
      <c r="B39" s="1" t="s">
        <v>64</v>
      </c>
      <c r="C39" s="27" t="s">
        <v>111</v>
      </c>
      <c r="D39" s="38">
        <v>31</v>
      </c>
      <c r="E39" s="71"/>
      <c r="F39" s="27">
        <v>5</v>
      </c>
      <c r="G39" s="71"/>
      <c r="H39" s="27"/>
      <c r="I39" s="27"/>
      <c r="J39" s="27">
        <v>2</v>
      </c>
      <c r="K39" s="27">
        <v>7</v>
      </c>
      <c r="L39" s="71"/>
      <c r="M39" s="71"/>
      <c r="N39" s="27">
        <f t="shared" si="5"/>
        <v>0</v>
      </c>
      <c r="O39" s="72"/>
      <c r="P39" s="72"/>
      <c r="Q39" s="72"/>
      <c r="R39" s="72"/>
      <c r="S39" s="72"/>
      <c r="T39" s="39">
        <f t="shared" si="6"/>
        <v>12</v>
      </c>
      <c r="U39" s="40" t="str">
        <f t="shared" si="7"/>
        <v/>
      </c>
      <c r="V39" s="22">
        <v>182</v>
      </c>
      <c r="W39" s="22" t="s">
        <v>88</v>
      </c>
      <c r="X39" s="22" t="s">
        <v>89</v>
      </c>
      <c r="Y39" s="59">
        <v>2543</v>
      </c>
      <c r="Z39" s="41"/>
      <c r="AA39" s="1" t="s">
        <v>108</v>
      </c>
      <c r="AB39" s="28" t="s">
        <v>109</v>
      </c>
    </row>
    <row r="40" spans="1:28" x14ac:dyDescent="0.3">
      <c r="A40" s="1" t="s">
        <v>45</v>
      </c>
      <c r="B40" s="1" t="s">
        <v>64</v>
      </c>
      <c r="C40" s="27" t="s">
        <v>112</v>
      </c>
      <c r="D40" s="38">
        <v>22</v>
      </c>
      <c r="E40" s="71"/>
      <c r="F40" s="27">
        <v>4</v>
      </c>
      <c r="G40" s="71"/>
      <c r="H40" s="27"/>
      <c r="I40" s="27"/>
      <c r="J40" s="27">
        <v>0</v>
      </c>
      <c r="K40" s="27">
        <v>0</v>
      </c>
      <c r="L40" s="71"/>
      <c r="M40" s="71"/>
      <c r="N40" s="27">
        <f t="shared" si="5"/>
        <v>0</v>
      </c>
      <c r="O40" s="72"/>
      <c r="P40" s="72"/>
      <c r="Q40" s="72"/>
      <c r="R40" s="72"/>
      <c r="S40" s="72"/>
      <c r="T40" s="39">
        <f t="shared" si="6"/>
        <v>8</v>
      </c>
      <c r="U40" s="40" t="str">
        <f t="shared" si="7"/>
        <v/>
      </c>
      <c r="V40" s="22">
        <v>182</v>
      </c>
      <c r="W40" s="22" t="s">
        <v>88</v>
      </c>
      <c r="X40" s="22" t="s">
        <v>89</v>
      </c>
      <c r="Y40" s="59">
        <v>2543</v>
      </c>
      <c r="Z40" s="41"/>
      <c r="AA40" s="1" t="s">
        <v>108</v>
      </c>
      <c r="AB40" s="28" t="s">
        <v>109</v>
      </c>
    </row>
    <row r="41" spans="1:28" x14ac:dyDescent="0.3">
      <c r="A41" s="1" t="s">
        <v>45</v>
      </c>
      <c r="B41" s="1" t="s">
        <v>64</v>
      </c>
      <c r="C41" s="27" t="s">
        <v>113</v>
      </c>
      <c r="D41" s="38">
        <v>11</v>
      </c>
      <c r="E41" s="71"/>
      <c r="F41" s="27">
        <v>2</v>
      </c>
      <c r="G41" s="71"/>
      <c r="H41" s="27"/>
      <c r="I41" s="27"/>
      <c r="J41" s="27">
        <v>2</v>
      </c>
      <c r="K41" s="27">
        <v>3</v>
      </c>
      <c r="L41" s="71"/>
      <c r="M41" s="71"/>
      <c r="N41" s="27">
        <f t="shared" si="5"/>
        <v>0</v>
      </c>
      <c r="O41" s="72"/>
      <c r="P41" s="72"/>
      <c r="Q41" s="72"/>
      <c r="R41" s="72"/>
      <c r="S41" s="72"/>
      <c r="T41" s="39">
        <f t="shared" si="6"/>
        <v>6</v>
      </c>
      <c r="U41" s="40" t="str">
        <f t="shared" si="7"/>
        <v/>
      </c>
      <c r="V41" s="22">
        <v>182</v>
      </c>
      <c r="W41" s="22" t="s">
        <v>88</v>
      </c>
      <c r="X41" s="22" t="s">
        <v>89</v>
      </c>
      <c r="Y41" s="59">
        <v>2543</v>
      </c>
      <c r="Z41" s="41"/>
      <c r="AA41" s="1" t="s">
        <v>108</v>
      </c>
      <c r="AB41" s="28" t="s">
        <v>109</v>
      </c>
    </row>
    <row r="42" spans="1:28" x14ac:dyDescent="0.3">
      <c r="A42" s="1" t="s">
        <v>45</v>
      </c>
      <c r="B42" s="1" t="s">
        <v>64</v>
      </c>
      <c r="C42" s="27" t="s">
        <v>114</v>
      </c>
      <c r="D42" s="38">
        <v>26</v>
      </c>
      <c r="E42" s="71"/>
      <c r="F42" s="27">
        <v>1</v>
      </c>
      <c r="G42" s="71"/>
      <c r="H42" s="27"/>
      <c r="I42" s="27"/>
      <c r="J42" s="27">
        <v>6</v>
      </c>
      <c r="K42" s="27">
        <v>9</v>
      </c>
      <c r="L42" s="71"/>
      <c r="M42" s="71"/>
      <c r="N42" s="27">
        <f t="shared" si="5"/>
        <v>0</v>
      </c>
      <c r="O42" s="72"/>
      <c r="P42" s="72"/>
      <c r="Q42" s="72"/>
      <c r="R42" s="72"/>
      <c r="S42" s="72"/>
      <c r="T42" s="39">
        <f t="shared" si="6"/>
        <v>8</v>
      </c>
      <c r="U42" s="40" t="str">
        <f t="shared" si="7"/>
        <v/>
      </c>
      <c r="V42" s="22">
        <v>182</v>
      </c>
      <c r="W42" s="22" t="s">
        <v>88</v>
      </c>
      <c r="X42" s="22" t="s">
        <v>89</v>
      </c>
      <c r="Y42" s="59">
        <v>2543</v>
      </c>
      <c r="Z42" s="41"/>
      <c r="AA42" s="1" t="s">
        <v>108</v>
      </c>
      <c r="AB42" s="28" t="s">
        <v>109</v>
      </c>
    </row>
    <row r="43" spans="1:28" x14ac:dyDescent="0.3">
      <c r="A43" s="1" t="s">
        <v>45</v>
      </c>
      <c r="B43" s="1" t="s">
        <v>64</v>
      </c>
      <c r="C43" s="27" t="s">
        <v>115</v>
      </c>
      <c r="D43" s="38">
        <v>24</v>
      </c>
      <c r="E43" s="71"/>
      <c r="F43" s="27">
        <v>4</v>
      </c>
      <c r="G43" s="71"/>
      <c r="H43" s="27"/>
      <c r="I43" s="27"/>
      <c r="J43" s="27">
        <v>0</v>
      </c>
      <c r="K43" s="27">
        <v>0</v>
      </c>
      <c r="L43" s="71"/>
      <c r="M43" s="71"/>
      <c r="N43" s="27">
        <f>SUM(L43:M43)</f>
        <v>0</v>
      </c>
      <c r="O43" s="72"/>
      <c r="P43" s="72"/>
      <c r="Q43" s="72"/>
      <c r="R43" s="72"/>
      <c r="S43" s="72"/>
      <c r="T43" s="39">
        <f>(H43*3)+((F43-H43)*2)+J43</f>
        <v>8</v>
      </c>
      <c r="U43" s="40" t="str">
        <f t="shared" si="7"/>
        <v/>
      </c>
      <c r="V43" s="22">
        <v>182</v>
      </c>
      <c r="W43" s="22" t="s">
        <v>88</v>
      </c>
      <c r="X43" s="22" t="s">
        <v>89</v>
      </c>
      <c r="Y43" s="59">
        <v>2543</v>
      </c>
      <c r="Z43" s="41"/>
      <c r="AA43" s="1" t="s">
        <v>108</v>
      </c>
      <c r="AB43" s="28" t="s">
        <v>109</v>
      </c>
    </row>
    <row r="44" spans="1:28" x14ac:dyDescent="0.3">
      <c r="A44" s="1" t="s">
        <v>45</v>
      </c>
      <c r="B44" s="1" t="s">
        <v>64</v>
      </c>
      <c r="C44" s="27" t="s">
        <v>116</v>
      </c>
      <c r="D44" s="38">
        <v>44</v>
      </c>
      <c r="E44" s="71"/>
      <c r="F44" s="27">
        <v>3</v>
      </c>
      <c r="G44" s="71"/>
      <c r="H44" s="27"/>
      <c r="I44" s="27"/>
      <c r="J44" s="27">
        <v>5</v>
      </c>
      <c r="K44" s="27">
        <v>8</v>
      </c>
      <c r="L44" s="71"/>
      <c r="M44" s="71"/>
      <c r="N44" s="27">
        <f>SUM(L44:M44)</f>
        <v>0</v>
      </c>
      <c r="O44" s="72"/>
      <c r="P44" s="72"/>
      <c r="Q44" s="72"/>
      <c r="R44" s="72"/>
      <c r="S44" s="72"/>
      <c r="T44" s="39">
        <f>(H44*3)+((F44-H44)*2)+J44</f>
        <v>11</v>
      </c>
      <c r="U44" s="40" t="str">
        <f t="shared" si="7"/>
        <v/>
      </c>
      <c r="V44" s="22">
        <v>182</v>
      </c>
      <c r="W44" s="22" t="s">
        <v>88</v>
      </c>
      <c r="X44" s="22" t="s">
        <v>89</v>
      </c>
      <c r="Y44" s="59">
        <v>2543</v>
      </c>
      <c r="Z44" s="41"/>
      <c r="AA44" s="1" t="s">
        <v>108</v>
      </c>
      <c r="AB44" s="28" t="s">
        <v>109</v>
      </c>
    </row>
    <row r="45" spans="1:28" x14ac:dyDescent="0.3">
      <c r="A45" s="1" t="s">
        <v>45</v>
      </c>
      <c r="B45" s="1" t="s">
        <v>64</v>
      </c>
      <c r="C45" s="27" t="s">
        <v>117</v>
      </c>
      <c r="D45" s="38">
        <v>41</v>
      </c>
      <c r="E45" s="71"/>
      <c r="F45" s="27">
        <v>2</v>
      </c>
      <c r="G45" s="71"/>
      <c r="H45" s="27"/>
      <c r="I45" s="27"/>
      <c r="J45" s="27">
        <v>2</v>
      </c>
      <c r="K45" s="27">
        <v>2</v>
      </c>
      <c r="L45" s="71"/>
      <c r="M45" s="71"/>
      <c r="N45" s="27">
        <f>SUM(L45:M45)</f>
        <v>0</v>
      </c>
      <c r="O45" s="72"/>
      <c r="P45" s="72"/>
      <c r="Q45" s="72"/>
      <c r="R45" s="72"/>
      <c r="S45" s="72"/>
      <c r="T45" s="39">
        <f>(H45*3)+((F45-H45)*2)+J45</f>
        <v>6</v>
      </c>
      <c r="U45" s="40" t="str">
        <f t="shared" si="7"/>
        <v/>
      </c>
      <c r="V45" s="22">
        <v>182</v>
      </c>
      <c r="W45" s="22" t="s">
        <v>88</v>
      </c>
      <c r="X45" s="22" t="s">
        <v>89</v>
      </c>
      <c r="Y45" s="59">
        <v>2543</v>
      </c>
      <c r="Z45" s="41"/>
      <c r="AA45" s="1" t="s">
        <v>108</v>
      </c>
      <c r="AB45" s="28" t="s">
        <v>109</v>
      </c>
    </row>
    <row r="46" spans="1:28" x14ac:dyDescent="0.3">
      <c r="A46" s="1" t="s">
        <v>45</v>
      </c>
      <c r="B46" s="1" t="s">
        <v>64</v>
      </c>
      <c r="C46" s="27" t="s">
        <v>118</v>
      </c>
      <c r="D46" s="38">
        <v>12</v>
      </c>
      <c r="E46" s="71"/>
      <c r="F46" s="27">
        <v>1</v>
      </c>
      <c r="G46" s="71"/>
      <c r="H46" s="27"/>
      <c r="I46" s="27"/>
      <c r="J46" s="27">
        <v>0</v>
      </c>
      <c r="K46" s="27">
        <v>0</v>
      </c>
      <c r="L46" s="71"/>
      <c r="M46" s="71"/>
      <c r="N46" s="27">
        <f>SUM(L46:M46)</f>
        <v>0</v>
      </c>
      <c r="O46" s="72"/>
      <c r="P46" s="72"/>
      <c r="Q46" s="72"/>
      <c r="R46" s="72"/>
      <c r="S46" s="72"/>
      <c r="T46" s="39">
        <f>(H46*3)+((F46-H46)*2)+J46</f>
        <v>2</v>
      </c>
      <c r="U46" s="40" t="str">
        <f t="shared" si="7"/>
        <v/>
      </c>
      <c r="V46" s="22">
        <v>182</v>
      </c>
      <c r="W46" s="22" t="s">
        <v>88</v>
      </c>
      <c r="X46" s="22" t="s">
        <v>89</v>
      </c>
      <c r="Y46" s="59">
        <v>2543</v>
      </c>
      <c r="Z46" s="41"/>
      <c r="AA46" s="1" t="s">
        <v>108</v>
      </c>
      <c r="AB46" s="28" t="s">
        <v>109</v>
      </c>
    </row>
    <row r="47" spans="1:28" x14ac:dyDescent="0.3">
      <c r="A47" s="1" t="s">
        <v>45</v>
      </c>
      <c r="B47" s="1" t="s">
        <v>64</v>
      </c>
      <c r="C47" s="27" t="s">
        <v>119</v>
      </c>
      <c r="D47" s="38">
        <v>25</v>
      </c>
      <c r="E47" s="71"/>
      <c r="F47" s="27">
        <v>11</v>
      </c>
      <c r="G47" s="71"/>
      <c r="H47" s="27"/>
      <c r="I47" s="27"/>
      <c r="J47" s="27">
        <v>4</v>
      </c>
      <c r="K47" s="27">
        <v>4</v>
      </c>
      <c r="L47" s="71"/>
      <c r="M47" s="71"/>
      <c r="N47" s="27">
        <f>SUM(L47:M47)</f>
        <v>0</v>
      </c>
      <c r="O47" s="72"/>
      <c r="P47" s="72"/>
      <c r="Q47" s="72"/>
      <c r="R47" s="72"/>
      <c r="S47" s="72"/>
      <c r="T47" s="39">
        <f>(H47*3)+((F47-H47)*2)+J47</f>
        <v>26</v>
      </c>
      <c r="U47" s="40" t="str">
        <f t="shared" si="7"/>
        <v/>
      </c>
      <c r="V47" s="22">
        <v>182</v>
      </c>
      <c r="W47" s="22" t="s">
        <v>88</v>
      </c>
      <c r="X47" s="22" t="s">
        <v>89</v>
      </c>
      <c r="Y47" s="59">
        <v>2543</v>
      </c>
      <c r="Z47" s="41"/>
      <c r="AA47" s="1" t="s">
        <v>108</v>
      </c>
      <c r="AB47" s="28" t="s">
        <v>109</v>
      </c>
    </row>
    <row r="48" spans="1:28" x14ac:dyDescent="0.3">
      <c r="A48" s="1" t="s">
        <v>45</v>
      </c>
      <c r="B48" s="1" t="s">
        <v>64</v>
      </c>
      <c r="C48" s="55" t="s">
        <v>38</v>
      </c>
      <c r="D48" s="1"/>
      <c r="E48" s="55">
        <v>240</v>
      </c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>
        <v>27</v>
      </c>
      <c r="Q48" s="42"/>
      <c r="R48" s="42"/>
      <c r="S48" s="42"/>
      <c r="T48" s="42"/>
      <c r="U48" s="40" t="str">
        <f t="shared" ref="U48" si="8">_xlfn.IFNA("",((T48+Q48+N48-R48)+(O48*2))/E48)</f>
        <v/>
      </c>
      <c r="V48" s="22">
        <v>182</v>
      </c>
      <c r="W48" s="22" t="s">
        <v>88</v>
      </c>
      <c r="X48" s="22" t="s">
        <v>89</v>
      </c>
      <c r="Y48" s="59">
        <v>2543</v>
      </c>
      <c r="Z48" s="41"/>
      <c r="AA48" s="1" t="s">
        <v>108</v>
      </c>
      <c r="AB48" s="28" t="s">
        <v>109</v>
      </c>
    </row>
    <row r="49" spans="1:28" x14ac:dyDescent="0.3">
      <c r="A49" s="43" t="s">
        <v>45</v>
      </c>
      <c r="B49" s="43" t="s">
        <v>64</v>
      </c>
      <c r="C49" s="44" t="s">
        <v>39</v>
      </c>
      <c r="D49" s="43"/>
      <c r="E49" s="44">
        <f t="shared" ref="E49:T49" si="9">SUM(E36:E48)</f>
        <v>240</v>
      </c>
      <c r="F49" s="44">
        <f t="shared" si="9"/>
        <v>45</v>
      </c>
      <c r="G49" s="44">
        <f t="shared" si="9"/>
        <v>0</v>
      </c>
      <c r="H49" s="44">
        <f t="shared" si="9"/>
        <v>0</v>
      </c>
      <c r="I49" s="44">
        <f t="shared" si="9"/>
        <v>0</v>
      </c>
      <c r="J49" s="44">
        <f t="shared" si="9"/>
        <v>31</v>
      </c>
      <c r="K49" s="44">
        <f t="shared" si="9"/>
        <v>44</v>
      </c>
      <c r="L49" s="44">
        <f t="shared" si="9"/>
        <v>0</v>
      </c>
      <c r="M49" s="44">
        <f t="shared" si="9"/>
        <v>0</v>
      </c>
      <c r="N49" s="44">
        <f t="shared" si="9"/>
        <v>0</v>
      </c>
      <c r="O49" s="44">
        <f t="shared" si="9"/>
        <v>0</v>
      </c>
      <c r="P49" s="44">
        <f t="shared" si="9"/>
        <v>27</v>
      </c>
      <c r="Q49" s="44">
        <f t="shared" si="9"/>
        <v>0</v>
      </c>
      <c r="R49" s="44">
        <f t="shared" si="9"/>
        <v>0</v>
      </c>
      <c r="S49" s="44">
        <f t="shared" si="9"/>
        <v>0</v>
      </c>
      <c r="T49" s="44">
        <f t="shared" si="9"/>
        <v>121</v>
      </c>
      <c r="U49" s="45">
        <f>((T49+Q49+N49-R49)+(O49*2))/E49</f>
        <v>0.50416666666666665</v>
      </c>
      <c r="V49" s="46">
        <v>182</v>
      </c>
      <c r="W49" s="46" t="s">
        <v>88</v>
      </c>
      <c r="X49" s="46" t="s">
        <v>89</v>
      </c>
      <c r="Y49" s="60">
        <v>2543</v>
      </c>
      <c r="Z49" s="47"/>
      <c r="AA49" s="43" t="s">
        <v>108</v>
      </c>
      <c r="AB49" s="65" t="s">
        <v>109</v>
      </c>
    </row>
    <row r="50" spans="1:28" x14ac:dyDescent="0.3">
      <c r="A50" s="1"/>
      <c r="B50" s="1"/>
      <c r="C50" s="1"/>
      <c r="D50" s="1"/>
      <c r="F50" s="48" t="s">
        <v>40</v>
      </c>
      <c r="G50" s="49" t="e">
        <f>F49/G49</f>
        <v>#DIV/0!</v>
      </c>
      <c r="H50" s="27"/>
      <c r="I50" s="1"/>
      <c r="J50" s="48" t="s">
        <v>41</v>
      </c>
      <c r="K50" s="50">
        <f>J49/K49</f>
        <v>0.70454545454545459</v>
      </c>
      <c r="L50" s="1"/>
      <c r="M50" s="39" t="s">
        <v>42</v>
      </c>
      <c r="N50" s="5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5" t="s">
        <v>43</v>
      </c>
      <c r="V51" s="22"/>
      <c r="W51" s="22"/>
      <c r="X51" s="22"/>
      <c r="Y51" s="52"/>
      <c r="Z51" s="41"/>
      <c r="AA51" s="1"/>
      <c r="AB51" s="1"/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3AD39-A760-4EB1-A205-F3ED05A125AC}">
  <sheetPr>
    <tabColor rgb="FF92D050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259</v>
      </c>
    </row>
    <row r="2" spans="1:28" x14ac:dyDescent="0.3">
      <c r="B2" s="1"/>
      <c r="C2" s="2" t="s">
        <v>44</v>
      </c>
      <c r="D2" s="3" t="s">
        <v>74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29200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208</v>
      </c>
      <c r="D4" s="7" t="s">
        <v>4</v>
      </c>
      <c r="E4" s="8"/>
      <c r="F4" s="5"/>
      <c r="G4" s="1"/>
      <c r="J4" s="15" t="s">
        <v>103</v>
      </c>
      <c r="K4" s="16" t="s">
        <v>44</v>
      </c>
      <c r="L4" s="17"/>
      <c r="M4" s="18"/>
      <c r="N4" s="19">
        <v>22</v>
      </c>
      <c r="O4" s="19">
        <v>21</v>
      </c>
      <c r="P4" s="19">
        <v>26</v>
      </c>
      <c r="Q4" s="19">
        <v>16</v>
      </c>
      <c r="R4" s="20"/>
      <c r="S4" s="21">
        <f>SUM(N4:R4)</f>
        <v>85</v>
      </c>
      <c r="T4" s="22">
        <v>188</v>
      </c>
    </row>
    <row r="5" spans="1:28" x14ac:dyDescent="0.3">
      <c r="B5" s="1"/>
      <c r="C5" s="6" t="s">
        <v>209</v>
      </c>
      <c r="D5" s="7" t="s">
        <v>5</v>
      </c>
      <c r="E5" s="1"/>
      <c r="F5" s="1"/>
      <c r="G5" s="1"/>
      <c r="J5" s="15" t="s">
        <v>210</v>
      </c>
      <c r="K5" s="16" t="s">
        <v>67</v>
      </c>
      <c r="L5" s="17"/>
      <c r="M5" s="18"/>
      <c r="N5" s="19">
        <v>24</v>
      </c>
      <c r="O5" s="19">
        <v>17</v>
      </c>
      <c r="P5" s="19">
        <v>28</v>
      </c>
      <c r="Q5" s="19">
        <v>21</v>
      </c>
      <c r="R5" s="20"/>
      <c r="S5" s="21">
        <f>SUM(N5:R5)</f>
        <v>90</v>
      </c>
      <c r="T5" s="22">
        <v>188</v>
      </c>
      <c r="U5" s="1"/>
      <c r="V5" s="1"/>
      <c r="W5" s="1"/>
    </row>
    <row r="6" spans="1:28" x14ac:dyDescent="0.3">
      <c r="C6" s="23">
        <v>183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257</v>
      </c>
      <c r="D7" s="7" t="s">
        <v>7</v>
      </c>
      <c r="G7" s="1"/>
      <c r="S7" s="1"/>
      <c r="T7" s="25" t="s">
        <v>8</v>
      </c>
      <c r="U7" s="1"/>
      <c r="V7" s="26">
        <v>188</v>
      </c>
      <c r="W7" s="1"/>
    </row>
    <row r="8" spans="1:28" x14ac:dyDescent="0.3">
      <c r="B8" s="1"/>
      <c r="C8" s="24" t="s">
        <v>258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8.2638888888888887E-2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6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66</v>
      </c>
      <c r="B13" s="1" t="s">
        <v>45</v>
      </c>
      <c r="C13" s="27" t="s">
        <v>49</v>
      </c>
      <c r="D13" s="38">
        <v>17</v>
      </c>
      <c r="E13" s="27">
        <v>16</v>
      </c>
      <c r="F13" s="27">
        <v>1</v>
      </c>
      <c r="G13" s="27">
        <v>10</v>
      </c>
      <c r="H13" s="27"/>
      <c r="I13" s="27"/>
      <c r="J13" s="27">
        <v>0</v>
      </c>
      <c r="K13" s="27">
        <v>0</v>
      </c>
      <c r="L13" s="27">
        <v>0</v>
      </c>
      <c r="M13" s="27">
        <v>1</v>
      </c>
      <c r="N13" s="27">
        <v>1</v>
      </c>
      <c r="O13" s="27">
        <v>0</v>
      </c>
      <c r="P13" s="39">
        <v>2</v>
      </c>
      <c r="Q13" s="27">
        <v>3</v>
      </c>
      <c r="R13" s="27">
        <v>4</v>
      </c>
      <c r="S13" s="27">
        <v>0</v>
      </c>
      <c r="T13" s="27">
        <f>(H13*3)+((F13-H13)*2)+J13</f>
        <v>2</v>
      </c>
      <c r="U13" s="40">
        <f>IFERROR(((T13+Q13+N13-R13)+(O13*2))/E13,"")</f>
        <v>0.125</v>
      </c>
      <c r="V13" s="22">
        <v>188</v>
      </c>
      <c r="W13" s="22" t="s">
        <v>75</v>
      </c>
      <c r="X13" s="22" t="s">
        <v>76</v>
      </c>
      <c r="Y13" s="59">
        <v>183</v>
      </c>
      <c r="Z13" s="41"/>
      <c r="AA13" s="1" t="s">
        <v>77</v>
      </c>
      <c r="AB13" s="28" t="s">
        <v>211</v>
      </c>
    </row>
    <row r="14" spans="1:28" x14ac:dyDescent="0.3">
      <c r="A14" s="1" t="s">
        <v>66</v>
      </c>
      <c r="B14" s="1" t="s">
        <v>45</v>
      </c>
      <c r="C14" s="27" t="s">
        <v>46</v>
      </c>
      <c r="D14" s="38">
        <v>11</v>
      </c>
      <c r="E14" s="27">
        <v>40</v>
      </c>
      <c r="F14" s="27">
        <v>4</v>
      </c>
      <c r="G14" s="27">
        <v>12</v>
      </c>
      <c r="H14" s="27"/>
      <c r="I14" s="27"/>
      <c r="J14" s="27">
        <v>6</v>
      </c>
      <c r="K14" s="27">
        <v>9</v>
      </c>
      <c r="L14" s="27">
        <v>6</v>
      </c>
      <c r="M14" s="27">
        <v>6</v>
      </c>
      <c r="N14" s="27">
        <f t="shared" ref="N14:N19" si="0">SUM(L14:M14)</f>
        <v>12</v>
      </c>
      <c r="O14" s="39">
        <v>4</v>
      </c>
      <c r="P14" s="55">
        <v>6</v>
      </c>
      <c r="Q14" s="39">
        <v>2</v>
      </c>
      <c r="R14" s="39">
        <v>5</v>
      </c>
      <c r="S14" s="39">
        <v>0</v>
      </c>
      <c r="T14" s="39">
        <f t="shared" ref="T14:T19" si="1">(H14*3)+((F14-H14)*2)+J14</f>
        <v>14</v>
      </c>
      <c r="U14" s="40">
        <f t="shared" ref="U14:U23" si="2">IFERROR(((T14+Q14+N14-R14)+(O14*2))/E14,"")</f>
        <v>0.77500000000000002</v>
      </c>
      <c r="V14" s="22">
        <v>188</v>
      </c>
      <c r="W14" s="22" t="s">
        <v>75</v>
      </c>
      <c r="X14" s="22" t="s">
        <v>76</v>
      </c>
      <c r="Y14" s="59">
        <v>183</v>
      </c>
      <c r="Z14" s="41"/>
      <c r="AA14" s="1" t="s">
        <v>77</v>
      </c>
      <c r="AB14" s="28" t="s">
        <v>211</v>
      </c>
    </row>
    <row r="15" spans="1:28" x14ac:dyDescent="0.3">
      <c r="A15" s="1" t="s">
        <v>66</v>
      </c>
      <c r="B15" s="1" t="s">
        <v>45</v>
      </c>
      <c r="C15" s="27" t="s">
        <v>55</v>
      </c>
      <c r="D15" s="38">
        <v>10</v>
      </c>
      <c r="E15" s="27">
        <v>13</v>
      </c>
      <c r="F15" s="27">
        <v>1</v>
      </c>
      <c r="G15" s="27">
        <v>4</v>
      </c>
      <c r="H15" s="27"/>
      <c r="I15" s="27"/>
      <c r="J15" s="27">
        <v>3</v>
      </c>
      <c r="K15" s="27">
        <v>4</v>
      </c>
      <c r="L15" s="27">
        <v>0</v>
      </c>
      <c r="M15" s="27">
        <v>1</v>
      </c>
      <c r="N15" s="27">
        <f t="shared" si="0"/>
        <v>1</v>
      </c>
      <c r="O15" s="39">
        <v>3</v>
      </c>
      <c r="P15" s="39">
        <v>2</v>
      </c>
      <c r="Q15" s="39">
        <v>2</v>
      </c>
      <c r="R15" s="39">
        <v>3</v>
      </c>
      <c r="S15" s="39">
        <v>0</v>
      </c>
      <c r="T15" s="39">
        <f t="shared" si="1"/>
        <v>5</v>
      </c>
      <c r="U15" s="40">
        <f t="shared" si="2"/>
        <v>0.84615384615384615</v>
      </c>
      <c r="V15" s="22">
        <v>188</v>
      </c>
      <c r="W15" s="22" t="s">
        <v>75</v>
      </c>
      <c r="X15" s="22" t="s">
        <v>76</v>
      </c>
      <c r="Y15" s="59">
        <v>183</v>
      </c>
      <c r="Z15" s="41"/>
      <c r="AA15" s="1" t="s">
        <v>77</v>
      </c>
      <c r="AB15" s="28" t="s">
        <v>211</v>
      </c>
    </row>
    <row r="16" spans="1:28" x14ac:dyDescent="0.3">
      <c r="A16" s="1" t="s">
        <v>66</v>
      </c>
      <c r="B16" s="1" t="s">
        <v>45</v>
      </c>
      <c r="C16" s="27" t="s">
        <v>53</v>
      </c>
      <c r="D16" s="38">
        <v>20</v>
      </c>
      <c r="E16" s="27">
        <v>29</v>
      </c>
      <c r="F16" s="27">
        <v>2</v>
      </c>
      <c r="G16" s="27">
        <v>5</v>
      </c>
      <c r="H16" s="27"/>
      <c r="I16" s="27"/>
      <c r="J16" s="27">
        <v>0</v>
      </c>
      <c r="K16" s="27">
        <v>0</v>
      </c>
      <c r="L16" s="27">
        <v>0</v>
      </c>
      <c r="M16" s="27">
        <v>3</v>
      </c>
      <c r="N16" s="27">
        <f t="shared" si="0"/>
        <v>3</v>
      </c>
      <c r="O16" s="39">
        <v>1</v>
      </c>
      <c r="P16" s="39">
        <v>0</v>
      </c>
      <c r="Q16" s="39">
        <v>1</v>
      </c>
      <c r="R16" s="39">
        <v>3</v>
      </c>
      <c r="S16" s="39">
        <v>0</v>
      </c>
      <c r="T16" s="39">
        <f t="shared" si="1"/>
        <v>4</v>
      </c>
      <c r="U16" s="40">
        <f t="shared" si="2"/>
        <v>0.2413793103448276</v>
      </c>
      <c r="V16" s="22">
        <v>188</v>
      </c>
      <c r="W16" s="22" t="s">
        <v>75</v>
      </c>
      <c r="X16" s="22" t="s">
        <v>76</v>
      </c>
      <c r="Y16" s="59">
        <v>183</v>
      </c>
      <c r="Z16" s="41"/>
      <c r="AA16" s="1" t="s">
        <v>77</v>
      </c>
      <c r="AB16" s="28" t="s">
        <v>211</v>
      </c>
    </row>
    <row r="17" spans="1:28" x14ac:dyDescent="0.3">
      <c r="A17" s="1" t="s">
        <v>66</v>
      </c>
      <c r="B17" s="1" t="s">
        <v>45</v>
      </c>
      <c r="C17" s="27" t="s">
        <v>52</v>
      </c>
      <c r="D17" s="38">
        <v>24</v>
      </c>
      <c r="E17" s="27">
        <v>4</v>
      </c>
      <c r="F17" s="27">
        <v>0</v>
      </c>
      <c r="G17" s="27">
        <v>0</v>
      </c>
      <c r="H17" s="27"/>
      <c r="I17" s="27"/>
      <c r="J17" s="27">
        <v>0</v>
      </c>
      <c r="K17" s="27">
        <v>0</v>
      </c>
      <c r="L17" s="27">
        <v>0</v>
      </c>
      <c r="M17" s="27">
        <v>1</v>
      </c>
      <c r="N17" s="27">
        <f t="shared" si="0"/>
        <v>1</v>
      </c>
      <c r="O17" s="39">
        <v>0</v>
      </c>
      <c r="P17" s="39">
        <v>1</v>
      </c>
      <c r="Q17" s="39">
        <v>0</v>
      </c>
      <c r="R17" s="39">
        <v>0</v>
      </c>
      <c r="S17" s="39">
        <v>0</v>
      </c>
      <c r="T17" s="39">
        <f t="shared" si="1"/>
        <v>0</v>
      </c>
      <c r="U17" s="40">
        <f t="shared" si="2"/>
        <v>0.25</v>
      </c>
      <c r="V17" s="22">
        <v>188</v>
      </c>
      <c r="W17" s="22" t="s">
        <v>75</v>
      </c>
      <c r="X17" s="22" t="s">
        <v>76</v>
      </c>
      <c r="Y17" s="59">
        <v>183</v>
      </c>
      <c r="Z17" s="41"/>
      <c r="AA17" s="1" t="s">
        <v>77</v>
      </c>
      <c r="AB17" s="28" t="s">
        <v>211</v>
      </c>
    </row>
    <row r="18" spans="1:28" x14ac:dyDescent="0.3">
      <c r="A18" s="1" t="s">
        <v>66</v>
      </c>
      <c r="B18" s="1" t="s">
        <v>45</v>
      </c>
      <c r="C18" s="27" t="s">
        <v>106</v>
      </c>
      <c r="D18" s="38">
        <v>22</v>
      </c>
      <c r="E18" s="27" t="s">
        <v>302</v>
      </c>
      <c r="F18" s="27"/>
      <c r="G18" s="27"/>
      <c r="H18" s="27"/>
      <c r="I18" s="27"/>
      <c r="J18" s="27"/>
      <c r="K18" s="27"/>
      <c r="L18" s="27"/>
      <c r="M18" s="27"/>
      <c r="N18" s="27"/>
      <c r="O18" s="39"/>
      <c r="P18" s="39"/>
      <c r="Q18" s="39"/>
      <c r="R18" s="39"/>
      <c r="S18" s="39"/>
      <c r="T18" s="39"/>
      <c r="U18" s="40"/>
      <c r="V18" s="22">
        <v>188</v>
      </c>
      <c r="W18" s="22" t="s">
        <v>75</v>
      </c>
      <c r="X18" s="22" t="s">
        <v>76</v>
      </c>
      <c r="Y18" s="59">
        <v>183</v>
      </c>
      <c r="Z18" s="41"/>
      <c r="AA18" s="1" t="s">
        <v>77</v>
      </c>
      <c r="AB18" s="28" t="s">
        <v>211</v>
      </c>
    </row>
    <row r="19" spans="1:28" x14ac:dyDescent="0.3">
      <c r="A19" s="1" t="s">
        <v>66</v>
      </c>
      <c r="B19" s="1" t="s">
        <v>45</v>
      </c>
      <c r="C19" s="27" t="s">
        <v>50</v>
      </c>
      <c r="D19" s="38">
        <v>34</v>
      </c>
      <c r="E19" s="27">
        <v>43</v>
      </c>
      <c r="F19" s="27">
        <v>8</v>
      </c>
      <c r="G19" s="27">
        <v>16</v>
      </c>
      <c r="H19" s="27"/>
      <c r="I19" s="27"/>
      <c r="J19" s="27">
        <v>2</v>
      </c>
      <c r="K19" s="27">
        <v>4</v>
      </c>
      <c r="L19" s="27">
        <v>2</v>
      </c>
      <c r="M19" s="27">
        <v>5</v>
      </c>
      <c r="N19" s="27">
        <f t="shared" si="0"/>
        <v>7</v>
      </c>
      <c r="O19" s="39">
        <v>4</v>
      </c>
      <c r="P19" s="39">
        <v>5</v>
      </c>
      <c r="Q19" s="39">
        <v>2</v>
      </c>
      <c r="R19" s="39">
        <v>8</v>
      </c>
      <c r="S19" s="39">
        <v>1</v>
      </c>
      <c r="T19" s="39">
        <f t="shared" si="1"/>
        <v>18</v>
      </c>
      <c r="U19" s="40">
        <f t="shared" si="2"/>
        <v>0.62790697674418605</v>
      </c>
      <c r="V19" s="22">
        <v>188</v>
      </c>
      <c r="W19" s="22" t="s">
        <v>75</v>
      </c>
      <c r="X19" s="22" t="s">
        <v>76</v>
      </c>
      <c r="Y19" s="59">
        <v>183</v>
      </c>
      <c r="Z19" s="41"/>
      <c r="AA19" s="1" t="s">
        <v>77</v>
      </c>
      <c r="AB19" s="28" t="s">
        <v>211</v>
      </c>
    </row>
    <row r="20" spans="1:28" x14ac:dyDescent="0.3">
      <c r="A20" s="1" t="s">
        <v>66</v>
      </c>
      <c r="B20" s="1" t="s">
        <v>45</v>
      </c>
      <c r="C20" s="27" t="s">
        <v>54</v>
      </c>
      <c r="D20" s="38">
        <v>12</v>
      </c>
      <c r="E20" s="27" t="s">
        <v>302</v>
      </c>
      <c r="F20" s="27"/>
      <c r="G20" s="27"/>
      <c r="H20" s="27"/>
      <c r="I20" s="27"/>
      <c r="J20" s="27"/>
      <c r="K20" s="27"/>
      <c r="L20" s="27"/>
      <c r="M20" s="27"/>
      <c r="N20" s="27"/>
      <c r="O20" s="39"/>
      <c r="P20" s="39"/>
      <c r="Q20" s="39"/>
      <c r="R20" s="39"/>
      <c r="S20" s="39"/>
      <c r="T20" s="39"/>
      <c r="U20" s="40" t="str">
        <f t="shared" si="2"/>
        <v/>
      </c>
      <c r="V20" s="22">
        <v>188</v>
      </c>
      <c r="W20" s="22" t="s">
        <v>75</v>
      </c>
      <c r="X20" s="22" t="s">
        <v>76</v>
      </c>
      <c r="Y20" s="59">
        <v>183</v>
      </c>
      <c r="Z20" s="41"/>
      <c r="AA20" s="1" t="s">
        <v>77</v>
      </c>
      <c r="AB20" s="28" t="s">
        <v>211</v>
      </c>
    </row>
    <row r="21" spans="1:28" x14ac:dyDescent="0.3">
      <c r="A21" s="1" t="s">
        <v>66</v>
      </c>
      <c r="B21" s="1" t="s">
        <v>45</v>
      </c>
      <c r="C21" s="27" t="s">
        <v>48</v>
      </c>
      <c r="D21" s="38">
        <v>44</v>
      </c>
      <c r="E21" s="27">
        <v>34</v>
      </c>
      <c r="F21" s="27">
        <v>5</v>
      </c>
      <c r="G21" s="27">
        <v>6</v>
      </c>
      <c r="H21" s="27"/>
      <c r="I21" s="27"/>
      <c r="J21" s="27">
        <v>8</v>
      </c>
      <c r="K21" s="27">
        <v>10</v>
      </c>
      <c r="L21" s="27">
        <v>4</v>
      </c>
      <c r="M21" s="27">
        <v>4</v>
      </c>
      <c r="N21" s="27">
        <f>SUM(L21:M21)</f>
        <v>8</v>
      </c>
      <c r="O21" s="39">
        <v>1</v>
      </c>
      <c r="P21" s="39">
        <v>5</v>
      </c>
      <c r="Q21" s="39">
        <v>0</v>
      </c>
      <c r="R21" s="39">
        <v>0</v>
      </c>
      <c r="S21" s="39">
        <v>0</v>
      </c>
      <c r="T21" s="39">
        <f>(H21*3)+((F21-H21)*2)+J21</f>
        <v>18</v>
      </c>
      <c r="U21" s="40">
        <f t="shared" si="2"/>
        <v>0.82352941176470584</v>
      </c>
      <c r="V21" s="22">
        <v>188</v>
      </c>
      <c r="W21" s="22" t="s">
        <v>75</v>
      </c>
      <c r="X21" s="22" t="s">
        <v>76</v>
      </c>
      <c r="Y21" s="59">
        <v>183</v>
      </c>
      <c r="Z21" s="41"/>
      <c r="AA21" s="1" t="s">
        <v>77</v>
      </c>
      <c r="AB21" s="28" t="s">
        <v>211</v>
      </c>
    </row>
    <row r="22" spans="1:28" x14ac:dyDescent="0.3">
      <c r="A22" s="1" t="s">
        <v>66</v>
      </c>
      <c r="B22" s="1" t="s">
        <v>45</v>
      </c>
      <c r="C22" s="27" t="s">
        <v>47</v>
      </c>
      <c r="D22" s="38">
        <v>30</v>
      </c>
      <c r="E22" s="27">
        <v>33</v>
      </c>
      <c r="F22" s="27">
        <v>7</v>
      </c>
      <c r="G22" s="27">
        <v>14</v>
      </c>
      <c r="H22" s="27"/>
      <c r="I22" s="27"/>
      <c r="J22" s="27">
        <v>1</v>
      </c>
      <c r="K22" s="27">
        <v>3</v>
      </c>
      <c r="L22" s="27">
        <v>6</v>
      </c>
      <c r="M22" s="27">
        <v>1</v>
      </c>
      <c r="N22" s="27">
        <f>SUM(L22:M22)</f>
        <v>7</v>
      </c>
      <c r="O22" s="39">
        <v>2</v>
      </c>
      <c r="P22" s="39">
        <v>4</v>
      </c>
      <c r="Q22" s="39">
        <v>3</v>
      </c>
      <c r="R22" s="39">
        <v>6</v>
      </c>
      <c r="S22" s="39">
        <v>0</v>
      </c>
      <c r="T22" s="39">
        <f>(H22*3)+((F22-H22)*2)+J22</f>
        <v>15</v>
      </c>
      <c r="U22" s="40">
        <f t="shared" si="2"/>
        <v>0.69696969696969702</v>
      </c>
      <c r="V22" s="22">
        <v>188</v>
      </c>
      <c r="W22" s="22" t="s">
        <v>75</v>
      </c>
      <c r="X22" s="22" t="s">
        <v>76</v>
      </c>
      <c r="Y22" s="59">
        <v>183</v>
      </c>
      <c r="Z22" s="41"/>
      <c r="AA22" s="1" t="s">
        <v>77</v>
      </c>
      <c r="AB22" s="28" t="s">
        <v>211</v>
      </c>
    </row>
    <row r="23" spans="1:28" x14ac:dyDescent="0.3">
      <c r="A23" s="1" t="s">
        <v>66</v>
      </c>
      <c r="B23" s="1" t="s">
        <v>45</v>
      </c>
      <c r="C23" s="27" t="s">
        <v>51</v>
      </c>
      <c r="D23" s="38">
        <v>4</v>
      </c>
      <c r="E23" s="27">
        <v>28</v>
      </c>
      <c r="F23" s="27">
        <v>2</v>
      </c>
      <c r="G23" s="27">
        <v>9</v>
      </c>
      <c r="H23" s="27"/>
      <c r="I23" s="27"/>
      <c r="J23" s="27">
        <v>5</v>
      </c>
      <c r="K23" s="27">
        <v>7</v>
      </c>
      <c r="L23" s="27">
        <v>1</v>
      </c>
      <c r="M23" s="27">
        <v>2</v>
      </c>
      <c r="N23" s="27">
        <f>SUM(L23:M23)</f>
        <v>3</v>
      </c>
      <c r="O23" s="39">
        <v>2</v>
      </c>
      <c r="P23" s="39">
        <v>4</v>
      </c>
      <c r="Q23" s="39">
        <v>1</v>
      </c>
      <c r="R23" s="39">
        <v>0</v>
      </c>
      <c r="S23" s="39">
        <v>0</v>
      </c>
      <c r="T23" s="39">
        <f>(H23*3)+((F23-H23)*2)+J23</f>
        <v>9</v>
      </c>
      <c r="U23" s="40">
        <f t="shared" si="2"/>
        <v>0.6071428571428571</v>
      </c>
      <c r="V23" s="22">
        <v>188</v>
      </c>
      <c r="W23" s="22" t="s">
        <v>75</v>
      </c>
      <c r="X23" s="22" t="s">
        <v>76</v>
      </c>
      <c r="Y23" s="59">
        <v>183</v>
      </c>
      <c r="Z23" s="41"/>
      <c r="AA23" s="1" t="s">
        <v>77</v>
      </c>
      <c r="AB23" s="28" t="s">
        <v>211</v>
      </c>
    </row>
    <row r="24" spans="1:28" x14ac:dyDescent="0.3">
      <c r="A24" s="43" t="s">
        <v>66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30</v>
      </c>
      <c r="G24" s="44">
        <f t="shared" si="3"/>
        <v>76</v>
      </c>
      <c r="H24" s="44">
        <f t="shared" si="3"/>
        <v>0</v>
      </c>
      <c r="I24" s="44">
        <f t="shared" si="3"/>
        <v>0</v>
      </c>
      <c r="J24" s="44">
        <f t="shared" si="3"/>
        <v>25</v>
      </c>
      <c r="K24" s="44">
        <f t="shared" si="3"/>
        <v>37</v>
      </c>
      <c r="L24" s="44">
        <f t="shared" si="3"/>
        <v>19</v>
      </c>
      <c r="M24" s="44">
        <f t="shared" si="3"/>
        <v>24</v>
      </c>
      <c r="N24" s="44">
        <f t="shared" si="3"/>
        <v>43</v>
      </c>
      <c r="O24" s="44">
        <f t="shared" si="3"/>
        <v>17</v>
      </c>
      <c r="P24" s="44">
        <f t="shared" si="3"/>
        <v>29</v>
      </c>
      <c r="Q24" s="44">
        <f t="shared" si="3"/>
        <v>14</v>
      </c>
      <c r="R24" s="44">
        <f t="shared" si="3"/>
        <v>29</v>
      </c>
      <c r="S24" s="44">
        <f t="shared" si="3"/>
        <v>1</v>
      </c>
      <c r="T24" s="44">
        <f t="shared" si="3"/>
        <v>85</v>
      </c>
      <c r="U24" s="45">
        <f>((T24+Q24+N24-R24)+(O24*2))/E24</f>
        <v>0.61250000000000004</v>
      </c>
      <c r="V24" s="46">
        <v>188</v>
      </c>
      <c r="W24" s="46" t="s">
        <v>75</v>
      </c>
      <c r="X24" s="46" t="s">
        <v>76</v>
      </c>
      <c r="Y24" s="60">
        <v>183</v>
      </c>
      <c r="Z24" s="47"/>
      <c r="AA24" s="43" t="s">
        <v>77</v>
      </c>
      <c r="AB24" s="65" t="s">
        <v>211</v>
      </c>
    </row>
    <row r="25" spans="1:28" x14ac:dyDescent="0.3">
      <c r="A25" s="1"/>
      <c r="B25" s="1"/>
      <c r="C25" s="1"/>
      <c r="D25" s="1"/>
      <c r="F25" s="48" t="s">
        <v>40</v>
      </c>
      <c r="G25" s="58">
        <f>F24/G24</f>
        <v>0.39473684210526316</v>
      </c>
      <c r="H25" s="48"/>
      <c r="I25" s="28"/>
      <c r="J25" s="48" t="s">
        <v>41</v>
      </c>
      <c r="K25" s="58">
        <f>J24/K24</f>
        <v>0.67567567567567566</v>
      </c>
      <c r="L25" s="1"/>
      <c r="M25" s="39" t="s">
        <v>42</v>
      </c>
      <c r="N25" s="51">
        <v>8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1"/>
      <c r="D27" s="1"/>
      <c r="F27" s="48"/>
      <c r="G27" s="70"/>
      <c r="H27" s="48"/>
      <c r="I27" s="28"/>
      <c r="J27" s="48"/>
      <c r="K27" s="70"/>
      <c r="L27" s="1"/>
      <c r="M27" s="39"/>
      <c r="N27" s="68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7</v>
      </c>
      <c r="W33" s="1"/>
      <c r="X33" s="1"/>
      <c r="Y33" s="31"/>
      <c r="Z33" s="41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66</v>
      </c>
      <c r="C35" s="27" t="s">
        <v>234</v>
      </c>
      <c r="D35" s="38">
        <v>13</v>
      </c>
      <c r="E35" s="27">
        <v>26</v>
      </c>
      <c r="F35" s="27">
        <v>6</v>
      </c>
      <c r="G35" s="27">
        <v>14</v>
      </c>
      <c r="H35" s="27"/>
      <c r="I35" s="27"/>
      <c r="J35" s="27">
        <v>2</v>
      </c>
      <c r="K35" s="27">
        <v>3</v>
      </c>
      <c r="L35" s="27">
        <v>1</v>
      </c>
      <c r="M35" s="27">
        <v>2</v>
      </c>
      <c r="N35" s="27">
        <f>SUM(L35:M35)</f>
        <v>3</v>
      </c>
      <c r="O35" s="27">
        <v>0</v>
      </c>
      <c r="P35" s="39">
        <v>3</v>
      </c>
      <c r="Q35" s="27">
        <v>3</v>
      </c>
      <c r="R35" s="27">
        <v>4</v>
      </c>
      <c r="S35" s="27">
        <v>1</v>
      </c>
      <c r="T35" s="27">
        <f>+(F35*2)+J35</f>
        <v>14</v>
      </c>
      <c r="U35" s="40">
        <f>IFERROR(((T35+Q35+N35-R35)+(O35*2))/E35,"")</f>
        <v>0.61538461538461542</v>
      </c>
      <c r="V35" s="22">
        <v>188</v>
      </c>
      <c r="W35" s="22" t="s">
        <v>88</v>
      </c>
      <c r="X35" s="22" t="s">
        <v>89</v>
      </c>
      <c r="Y35" s="59">
        <v>183</v>
      </c>
      <c r="Z35" s="41"/>
      <c r="AA35" s="1" t="s">
        <v>212</v>
      </c>
      <c r="AB35" s="28" t="s">
        <v>213</v>
      </c>
    </row>
    <row r="36" spans="1:28" x14ac:dyDescent="0.3">
      <c r="A36" s="1" t="s">
        <v>45</v>
      </c>
      <c r="B36" s="1" t="s">
        <v>66</v>
      </c>
      <c r="C36" s="27" t="s">
        <v>235</v>
      </c>
      <c r="D36" s="38">
        <v>11</v>
      </c>
      <c r="E36" s="27">
        <v>38</v>
      </c>
      <c r="F36" s="27">
        <v>5</v>
      </c>
      <c r="G36" s="27">
        <v>15</v>
      </c>
      <c r="H36" s="27"/>
      <c r="I36" s="27"/>
      <c r="J36" s="27">
        <v>4</v>
      </c>
      <c r="K36" s="27">
        <v>4</v>
      </c>
      <c r="L36" s="27">
        <v>0</v>
      </c>
      <c r="M36" s="27">
        <v>2</v>
      </c>
      <c r="N36" s="27">
        <f t="shared" ref="N36:N42" si="4">SUM(L36:M36)</f>
        <v>2</v>
      </c>
      <c r="O36" s="39">
        <v>1</v>
      </c>
      <c r="P36" s="39">
        <v>3</v>
      </c>
      <c r="Q36" s="39">
        <v>0</v>
      </c>
      <c r="R36" s="39">
        <v>4</v>
      </c>
      <c r="S36" s="39">
        <v>0</v>
      </c>
      <c r="T36" s="27">
        <f t="shared" ref="T36:T46" si="5">+(F36*2)+J36</f>
        <v>14</v>
      </c>
      <c r="U36" s="40">
        <f t="shared" ref="U36:U46" si="6">IFERROR(((T36+Q36+N36-R36)+(O36*2))/E36,"")</f>
        <v>0.36842105263157893</v>
      </c>
      <c r="V36" s="22">
        <v>188</v>
      </c>
      <c r="W36" s="22" t="s">
        <v>88</v>
      </c>
      <c r="X36" s="22" t="s">
        <v>89</v>
      </c>
      <c r="Y36" s="59">
        <v>183</v>
      </c>
      <c r="Z36" s="41"/>
      <c r="AA36" s="1" t="s">
        <v>212</v>
      </c>
      <c r="AB36" s="28" t="s">
        <v>213</v>
      </c>
    </row>
    <row r="37" spans="1:28" x14ac:dyDescent="0.3">
      <c r="A37" s="1" t="s">
        <v>45</v>
      </c>
      <c r="B37" s="1" t="s">
        <v>66</v>
      </c>
      <c r="C37" s="27" t="s">
        <v>236</v>
      </c>
      <c r="D37" s="38">
        <v>31</v>
      </c>
      <c r="E37" s="27">
        <v>26</v>
      </c>
      <c r="F37" s="27">
        <v>2</v>
      </c>
      <c r="G37" s="27">
        <v>3</v>
      </c>
      <c r="H37" s="27"/>
      <c r="I37" s="27"/>
      <c r="J37" s="27">
        <v>5</v>
      </c>
      <c r="K37" s="27">
        <v>8</v>
      </c>
      <c r="L37" s="27">
        <v>5</v>
      </c>
      <c r="M37" s="27">
        <v>5</v>
      </c>
      <c r="N37" s="27">
        <f t="shared" si="4"/>
        <v>10</v>
      </c>
      <c r="O37" s="39">
        <v>1</v>
      </c>
      <c r="P37" s="39">
        <v>5</v>
      </c>
      <c r="Q37" s="39">
        <v>3</v>
      </c>
      <c r="R37" s="39">
        <v>3</v>
      </c>
      <c r="S37" s="39">
        <v>0</v>
      </c>
      <c r="T37" s="27">
        <f t="shared" si="5"/>
        <v>9</v>
      </c>
      <c r="U37" s="40">
        <f t="shared" si="6"/>
        <v>0.80769230769230771</v>
      </c>
      <c r="V37" s="22">
        <v>188</v>
      </c>
      <c r="W37" s="22" t="s">
        <v>88</v>
      </c>
      <c r="X37" s="22" t="s">
        <v>89</v>
      </c>
      <c r="Y37" s="59">
        <v>183</v>
      </c>
      <c r="Z37" s="41"/>
      <c r="AA37" s="1" t="s">
        <v>212</v>
      </c>
      <c r="AB37" s="28" t="s">
        <v>213</v>
      </c>
    </row>
    <row r="38" spans="1:28" x14ac:dyDescent="0.3">
      <c r="A38" s="1" t="s">
        <v>45</v>
      </c>
      <c r="B38" s="1" t="s">
        <v>66</v>
      </c>
      <c r="C38" s="27" t="s">
        <v>237</v>
      </c>
      <c r="D38" s="38">
        <v>6</v>
      </c>
      <c r="E38" s="27">
        <v>27</v>
      </c>
      <c r="F38" s="27">
        <v>4</v>
      </c>
      <c r="G38" s="27">
        <v>8</v>
      </c>
      <c r="H38" s="27"/>
      <c r="I38" s="27"/>
      <c r="J38" s="27">
        <v>2</v>
      </c>
      <c r="K38" s="27">
        <v>2</v>
      </c>
      <c r="L38" s="27">
        <v>2</v>
      </c>
      <c r="M38" s="27">
        <v>7</v>
      </c>
      <c r="N38" s="27">
        <f t="shared" si="4"/>
        <v>9</v>
      </c>
      <c r="O38" s="39">
        <v>0</v>
      </c>
      <c r="P38" s="39">
        <v>4</v>
      </c>
      <c r="Q38" s="39">
        <v>0</v>
      </c>
      <c r="R38" s="39">
        <v>0</v>
      </c>
      <c r="S38" s="39">
        <v>1</v>
      </c>
      <c r="T38" s="27">
        <f t="shared" si="5"/>
        <v>10</v>
      </c>
      <c r="U38" s="40">
        <f t="shared" si="6"/>
        <v>0.70370370370370372</v>
      </c>
      <c r="V38" s="22">
        <v>188</v>
      </c>
      <c r="W38" s="22" t="s">
        <v>88</v>
      </c>
      <c r="X38" s="22" t="s">
        <v>89</v>
      </c>
      <c r="Y38" s="59">
        <v>183</v>
      </c>
      <c r="Z38" s="41"/>
      <c r="AA38" s="1" t="s">
        <v>212</v>
      </c>
      <c r="AB38" s="28" t="s">
        <v>213</v>
      </c>
    </row>
    <row r="39" spans="1:28" x14ac:dyDescent="0.3">
      <c r="A39" s="1" t="s">
        <v>45</v>
      </c>
      <c r="B39" s="1" t="s">
        <v>66</v>
      </c>
      <c r="C39" s="27" t="s">
        <v>260</v>
      </c>
      <c r="D39" s="74"/>
      <c r="E39" s="27">
        <v>2</v>
      </c>
      <c r="F39" s="27">
        <v>2</v>
      </c>
      <c r="G39" s="27">
        <v>3</v>
      </c>
      <c r="H39" s="27"/>
      <c r="I39" s="27"/>
      <c r="J39" s="27">
        <v>2</v>
      </c>
      <c r="K39" s="27">
        <v>3</v>
      </c>
      <c r="L39" s="27">
        <v>0</v>
      </c>
      <c r="M39" s="27">
        <v>1</v>
      </c>
      <c r="N39" s="27">
        <f t="shared" si="4"/>
        <v>1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27">
        <f t="shared" si="5"/>
        <v>6</v>
      </c>
      <c r="U39" s="40">
        <f t="shared" si="6"/>
        <v>3.5</v>
      </c>
      <c r="V39" s="22">
        <v>188</v>
      </c>
      <c r="W39" s="22" t="s">
        <v>88</v>
      </c>
      <c r="X39" s="22" t="s">
        <v>89</v>
      </c>
      <c r="Y39" s="59">
        <v>183</v>
      </c>
      <c r="Z39" s="41"/>
      <c r="AA39" s="1" t="s">
        <v>212</v>
      </c>
      <c r="AB39" s="28" t="s">
        <v>213</v>
      </c>
    </row>
    <row r="40" spans="1:28" x14ac:dyDescent="0.3">
      <c r="A40" s="1" t="s">
        <v>45</v>
      </c>
      <c r="B40" s="1" t="s">
        <v>66</v>
      </c>
      <c r="C40" s="27" t="s">
        <v>238</v>
      </c>
      <c r="D40" s="38">
        <v>12</v>
      </c>
      <c r="E40" s="27">
        <v>8</v>
      </c>
      <c r="F40" s="27">
        <v>1</v>
      </c>
      <c r="G40" s="27">
        <v>4</v>
      </c>
      <c r="H40" s="27"/>
      <c r="I40" s="27"/>
      <c r="J40" s="27">
        <v>4</v>
      </c>
      <c r="K40" s="27">
        <v>4</v>
      </c>
      <c r="L40" s="27">
        <v>3</v>
      </c>
      <c r="M40" s="27">
        <v>0</v>
      </c>
      <c r="N40" s="27">
        <f t="shared" si="4"/>
        <v>3</v>
      </c>
      <c r="O40" s="39">
        <v>0</v>
      </c>
      <c r="P40" s="39">
        <v>1</v>
      </c>
      <c r="Q40" s="39">
        <v>0</v>
      </c>
      <c r="R40" s="39">
        <v>1</v>
      </c>
      <c r="S40" s="39">
        <v>0</v>
      </c>
      <c r="T40" s="27">
        <f t="shared" si="5"/>
        <v>6</v>
      </c>
      <c r="U40" s="40">
        <f t="shared" si="6"/>
        <v>1</v>
      </c>
      <c r="V40" s="22">
        <v>188</v>
      </c>
      <c r="W40" s="22" t="s">
        <v>88</v>
      </c>
      <c r="X40" s="22" t="s">
        <v>89</v>
      </c>
      <c r="Y40" s="59">
        <v>183</v>
      </c>
      <c r="Z40" s="41"/>
      <c r="AA40" s="1" t="s">
        <v>212</v>
      </c>
      <c r="AB40" s="28" t="s">
        <v>213</v>
      </c>
    </row>
    <row r="41" spans="1:28" x14ac:dyDescent="0.3">
      <c r="A41" s="1" t="s">
        <v>45</v>
      </c>
      <c r="B41" s="1" t="s">
        <v>66</v>
      </c>
      <c r="C41" s="27" t="s">
        <v>239</v>
      </c>
      <c r="D41" s="38">
        <v>32</v>
      </c>
      <c r="E41" s="27">
        <v>12</v>
      </c>
      <c r="F41" s="27">
        <v>0</v>
      </c>
      <c r="G41" s="27">
        <v>2</v>
      </c>
      <c r="H41" s="27"/>
      <c r="I41" s="27"/>
      <c r="J41" s="27">
        <v>0</v>
      </c>
      <c r="K41" s="27">
        <v>0</v>
      </c>
      <c r="L41" s="27">
        <v>0</v>
      </c>
      <c r="M41" s="27">
        <v>1</v>
      </c>
      <c r="N41" s="27">
        <f t="shared" si="4"/>
        <v>1</v>
      </c>
      <c r="O41" s="39">
        <v>0</v>
      </c>
      <c r="P41" s="39">
        <v>1</v>
      </c>
      <c r="Q41" s="39">
        <v>0</v>
      </c>
      <c r="R41" s="39">
        <v>3</v>
      </c>
      <c r="S41" s="39">
        <v>0</v>
      </c>
      <c r="T41" s="27">
        <f t="shared" si="5"/>
        <v>0</v>
      </c>
      <c r="U41" s="75">
        <f t="shared" si="6"/>
        <v>-0.16666666666666666</v>
      </c>
      <c r="V41" s="22">
        <v>188</v>
      </c>
      <c r="W41" s="22" t="s">
        <v>88</v>
      </c>
      <c r="X41" s="22" t="s">
        <v>89</v>
      </c>
      <c r="Y41" s="59">
        <v>183</v>
      </c>
      <c r="Z41" s="41"/>
      <c r="AA41" s="1" t="s">
        <v>212</v>
      </c>
      <c r="AB41" s="28" t="s">
        <v>213</v>
      </c>
    </row>
    <row r="42" spans="1:28" x14ac:dyDescent="0.3">
      <c r="A42" s="1" t="s">
        <v>45</v>
      </c>
      <c r="B42" s="1" t="s">
        <v>66</v>
      </c>
      <c r="C42" s="27" t="s">
        <v>240</v>
      </c>
      <c r="D42" s="38">
        <v>24</v>
      </c>
      <c r="E42" s="27">
        <v>24</v>
      </c>
      <c r="F42" s="27">
        <v>5</v>
      </c>
      <c r="G42" s="27">
        <v>10</v>
      </c>
      <c r="H42" s="27"/>
      <c r="I42" s="27"/>
      <c r="J42" s="27">
        <v>0</v>
      </c>
      <c r="K42" s="27">
        <v>1</v>
      </c>
      <c r="L42" s="27">
        <v>3</v>
      </c>
      <c r="M42" s="27">
        <v>3</v>
      </c>
      <c r="N42" s="27">
        <f t="shared" si="4"/>
        <v>6</v>
      </c>
      <c r="O42" s="39">
        <v>0</v>
      </c>
      <c r="P42" s="39">
        <v>3</v>
      </c>
      <c r="Q42" s="39">
        <v>0</v>
      </c>
      <c r="R42" s="39">
        <v>2</v>
      </c>
      <c r="S42" s="39">
        <v>0</v>
      </c>
      <c r="T42" s="27">
        <f t="shared" si="5"/>
        <v>10</v>
      </c>
      <c r="U42" s="40">
        <f t="shared" si="6"/>
        <v>0.58333333333333337</v>
      </c>
      <c r="V42" s="22">
        <v>188</v>
      </c>
      <c r="W42" s="22" t="s">
        <v>88</v>
      </c>
      <c r="X42" s="22" t="s">
        <v>89</v>
      </c>
      <c r="Y42" s="59">
        <v>183</v>
      </c>
      <c r="Z42" s="41"/>
      <c r="AA42" s="1" t="s">
        <v>212</v>
      </c>
      <c r="AB42" s="28" t="s">
        <v>213</v>
      </c>
    </row>
    <row r="43" spans="1:28" x14ac:dyDescent="0.3">
      <c r="A43" s="1" t="s">
        <v>45</v>
      </c>
      <c r="B43" s="1" t="s">
        <v>66</v>
      </c>
      <c r="C43" s="27" t="s">
        <v>241</v>
      </c>
      <c r="D43" s="38">
        <v>33</v>
      </c>
      <c r="E43" s="27">
        <v>22</v>
      </c>
      <c r="F43" s="27">
        <v>1</v>
      </c>
      <c r="G43" s="27">
        <v>5</v>
      </c>
      <c r="H43" s="27"/>
      <c r="I43" s="27"/>
      <c r="J43" s="27">
        <v>3</v>
      </c>
      <c r="K43" s="27">
        <v>8</v>
      </c>
      <c r="L43" s="27">
        <v>1</v>
      </c>
      <c r="M43" s="27">
        <v>3</v>
      </c>
      <c r="N43" s="27">
        <f>SUM(L43:M43)</f>
        <v>4</v>
      </c>
      <c r="O43" s="39">
        <v>0</v>
      </c>
      <c r="P43" s="39">
        <v>4</v>
      </c>
      <c r="Q43" s="39">
        <v>1</v>
      </c>
      <c r="R43" s="39">
        <v>3</v>
      </c>
      <c r="S43" s="39">
        <v>0</v>
      </c>
      <c r="T43" s="27">
        <f t="shared" si="5"/>
        <v>5</v>
      </c>
      <c r="U43" s="40">
        <f t="shared" si="6"/>
        <v>0.31818181818181818</v>
      </c>
      <c r="V43" s="22">
        <v>188</v>
      </c>
      <c r="W43" s="22" t="s">
        <v>88</v>
      </c>
      <c r="X43" s="22" t="s">
        <v>89</v>
      </c>
      <c r="Y43" s="59">
        <v>183</v>
      </c>
      <c r="Z43" s="41"/>
      <c r="AA43" s="1" t="s">
        <v>212</v>
      </c>
      <c r="AB43" s="28" t="s">
        <v>213</v>
      </c>
    </row>
    <row r="44" spans="1:28" x14ac:dyDescent="0.3">
      <c r="A44" s="1" t="s">
        <v>45</v>
      </c>
      <c r="B44" s="1" t="s">
        <v>66</v>
      </c>
      <c r="C44" s="27" t="s">
        <v>242</v>
      </c>
      <c r="D44" s="38">
        <v>10</v>
      </c>
      <c r="E44" s="27">
        <v>31</v>
      </c>
      <c r="F44" s="27">
        <v>3</v>
      </c>
      <c r="G44" s="27">
        <v>9</v>
      </c>
      <c r="H44" s="27">
        <v>0</v>
      </c>
      <c r="I44" s="27">
        <v>1</v>
      </c>
      <c r="J44" s="27">
        <v>4</v>
      </c>
      <c r="K44" s="27">
        <v>4</v>
      </c>
      <c r="L44" s="27">
        <v>0</v>
      </c>
      <c r="M44" s="27">
        <v>2</v>
      </c>
      <c r="N44" s="27">
        <f>SUM(L44:M44)</f>
        <v>2</v>
      </c>
      <c r="O44" s="39">
        <v>10</v>
      </c>
      <c r="P44" s="39">
        <v>2</v>
      </c>
      <c r="Q44" s="39">
        <v>6</v>
      </c>
      <c r="R44" s="39">
        <v>7</v>
      </c>
      <c r="S44" s="39">
        <v>0</v>
      </c>
      <c r="T44" s="27">
        <f t="shared" si="5"/>
        <v>10</v>
      </c>
      <c r="U44" s="40">
        <f t="shared" si="6"/>
        <v>1</v>
      </c>
      <c r="V44" s="22">
        <v>188</v>
      </c>
      <c r="W44" s="22" t="s">
        <v>88</v>
      </c>
      <c r="X44" s="22" t="s">
        <v>89</v>
      </c>
      <c r="Y44" s="59">
        <v>183</v>
      </c>
      <c r="Z44" s="41"/>
      <c r="AA44" s="1" t="s">
        <v>212</v>
      </c>
      <c r="AB44" s="28" t="s">
        <v>213</v>
      </c>
    </row>
    <row r="45" spans="1:28" x14ac:dyDescent="0.3">
      <c r="A45" s="1" t="s">
        <v>45</v>
      </c>
      <c r="B45" s="1" t="s">
        <v>66</v>
      </c>
      <c r="C45" s="27" t="s">
        <v>243</v>
      </c>
      <c r="D45" s="38">
        <v>22</v>
      </c>
      <c r="E45" s="27">
        <v>9</v>
      </c>
      <c r="F45" s="27">
        <v>0</v>
      </c>
      <c r="G45" s="27">
        <v>2</v>
      </c>
      <c r="H45" s="27"/>
      <c r="I45" s="27"/>
      <c r="J45" s="27">
        <v>0</v>
      </c>
      <c r="K45" s="27">
        <v>0</v>
      </c>
      <c r="L45" s="27">
        <v>0</v>
      </c>
      <c r="M45" s="27">
        <v>2</v>
      </c>
      <c r="N45" s="27">
        <f>SUM(L45:M45)</f>
        <v>2</v>
      </c>
      <c r="O45" s="39">
        <v>2</v>
      </c>
      <c r="P45" s="39">
        <v>1</v>
      </c>
      <c r="Q45" s="39">
        <v>0</v>
      </c>
      <c r="R45" s="39">
        <v>0</v>
      </c>
      <c r="S45" s="39">
        <v>0</v>
      </c>
      <c r="T45" s="27">
        <f t="shared" si="5"/>
        <v>0</v>
      </c>
      <c r="U45" s="40">
        <f t="shared" si="6"/>
        <v>0.66666666666666663</v>
      </c>
      <c r="V45" s="22">
        <v>188</v>
      </c>
      <c r="W45" s="22" t="s">
        <v>88</v>
      </c>
      <c r="X45" s="22" t="s">
        <v>89</v>
      </c>
      <c r="Y45" s="59">
        <v>183</v>
      </c>
      <c r="Z45" s="41"/>
      <c r="AA45" s="1" t="s">
        <v>212</v>
      </c>
      <c r="AB45" s="28" t="s">
        <v>213</v>
      </c>
    </row>
    <row r="46" spans="1:28" x14ac:dyDescent="0.3">
      <c r="A46" s="1" t="s">
        <v>45</v>
      </c>
      <c r="B46" s="1" t="s">
        <v>66</v>
      </c>
      <c r="C46" s="27" t="s">
        <v>244</v>
      </c>
      <c r="D46" s="38">
        <v>20</v>
      </c>
      <c r="E46" s="27">
        <v>15</v>
      </c>
      <c r="F46" s="27">
        <v>3</v>
      </c>
      <c r="G46" s="27">
        <v>5</v>
      </c>
      <c r="H46" s="27"/>
      <c r="I46" s="27"/>
      <c r="J46" s="27">
        <v>0</v>
      </c>
      <c r="K46" s="27">
        <v>0</v>
      </c>
      <c r="L46" s="27">
        <v>2</v>
      </c>
      <c r="M46" s="27">
        <v>1</v>
      </c>
      <c r="N46" s="27">
        <f>SUM(L46:M46)</f>
        <v>3</v>
      </c>
      <c r="O46" s="39">
        <v>1</v>
      </c>
      <c r="P46" s="39">
        <v>1</v>
      </c>
      <c r="Q46" s="39">
        <v>1</v>
      </c>
      <c r="R46" s="39">
        <v>0</v>
      </c>
      <c r="S46" s="39">
        <v>0</v>
      </c>
      <c r="T46" s="27">
        <f t="shared" si="5"/>
        <v>6</v>
      </c>
      <c r="U46" s="40">
        <f t="shared" si="6"/>
        <v>0.8</v>
      </c>
      <c r="V46" s="22">
        <v>188</v>
      </c>
      <c r="W46" s="22" t="s">
        <v>88</v>
      </c>
      <c r="X46" s="22" t="s">
        <v>89</v>
      </c>
      <c r="Y46" s="59">
        <v>183</v>
      </c>
      <c r="Z46" s="41"/>
      <c r="AA46" s="1" t="s">
        <v>212</v>
      </c>
      <c r="AB46" s="28" t="s">
        <v>213</v>
      </c>
    </row>
    <row r="47" spans="1:28" x14ac:dyDescent="0.3">
      <c r="A47" s="43" t="s">
        <v>45</v>
      </c>
      <c r="B47" s="43" t="s">
        <v>66</v>
      </c>
      <c r="C47" s="44" t="s">
        <v>39</v>
      </c>
      <c r="D47" s="43"/>
      <c r="E47" s="44">
        <f t="shared" ref="E47:T47" si="7">SUM(E35:E46)</f>
        <v>240</v>
      </c>
      <c r="F47" s="44">
        <f t="shared" si="7"/>
        <v>32</v>
      </c>
      <c r="G47" s="44">
        <f t="shared" si="7"/>
        <v>80</v>
      </c>
      <c r="H47" s="44">
        <f t="shared" si="7"/>
        <v>0</v>
      </c>
      <c r="I47" s="44">
        <f t="shared" si="7"/>
        <v>1</v>
      </c>
      <c r="J47" s="44">
        <f t="shared" si="7"/>
        <v>26</v>
      </c>
      <c r="K47" s="44">
        <f t="shared" si="7"/>
        <v>37</v>
      </c>
      <c r="L47" s="44">
        <f t="shared" si="7"/>
        <v>17</v>
      </c>
      <c r="M47" s="44">
        <f t="shared" si="7"/>
        <v>29</v>
      </c>
      <c r="N47" s="44">
        <f t="shared" si="7"/>
        <v>46</v>
      </c>
      <c r="O47" s="44">
        <f t="shared" si="7"/>
        <v>15</v>
      </c>
      <c r="P47" s="44">
        <f t="shared" si="7"/>
        <v>28</v>
      </c>
      <c r="Q47" s="44">
        <f t="shared" si="7"/>
        <v>14</v>
      </c>
      <c r="R47" s="44">
        <f t="shared" si="7"/>
        <v>27</v>
      </c>
      <c r="S47" s="44">
        <f t="shared" si="7"/>
        <v>2</v>
      </c>
      <c r="T47" s="44">
        <f t="shared" si="7"/>
        <v>90</v>
      </c>
      <c r="U47" s="45">
        <f>((T47+Q47+N47-R47)+(O47*2))/E47</f>
        <v>0.63749999999999996</v>
      </c>
      <c r="V47" s="46">
        <v>188</v>
      </c>
      <c r="W47" s="46" t="s">
        <v>88</v>
      </c>
      <c r="X47" s="46" t="s">
        <v>89</v>
      </c>
      <c r="Y47" s="60">
        <v>183</v>
      </c>
      <c r="Z47" s="47"/>
      <c r="AA47" s="43" t="s">
        <v>212</v>
      </c>
      <c r="AB47" s="65" t="s">
        <v>213</v>
      </c>
    </row>
    <row r="48" spans="1:28" x14ac:dyDescent="0.3">
      <c r="A48" s="1"/>
      <c r="B48" s="1"/>
      <c r="C48" s="1"/>
      <c r="D48" s="1"/>
      <c r="F48" s="48" t="s">
        <v>40</v>
      </c>
      <c r="G48" s="58">
        <f>F47/G47</f>
        <v>0.4</v>
      </c>
      <c r="H48" s="48"/>
      <c r="I48" s="28"/>
      <c r="J48" s="48" t="s">
        <v>41</v>
      </c>
      <c r="K48" s="58">
        <f>J47/K47</f>
        <v>0.70270270270270274</v>
      </c>
      <c r="L48" s="1"/>
      <c r="M48" s="39" t="s">
        <v>42</v>
      </c>
      <c r="N48" s="51">
        <v>7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0EB18-E2F8-487F-973D-63D9429B2CBD}">
  <sheetPr>
    <tabColor rgb="FF92D050"/>
  </sheetPr>
  <dimension ref="A1:AB49"/>
  <sheetViews>
    <sheetView topLeftCell="A22" workbookViewId="0">
      <selection activeCell="C48" sqref="C48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252</v>
      </c>
    </row>
    <row r="2" spans="1:28" x14ac:dyDescent="0.3">
      <c r="B2" s="1"/>
      <c r="C2" s="2" t="s">
        <v>44</v>
      </c>
      <c r="D2" s="3" t="s">
        <v>74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29201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121</v>
      </c>
      <c r="D4" s="7" t="s">
        <v>4</v>
      </c>
      <c r="E4" s="8"/>
      <c r="F4" s="5"/>
      <c r="G4" s="1"/>
      <c r="J4" s="15" t="s">
        <v>123</v>
      </c>
      <c r="K4" s="16" t="s">
        <v>44</v>
      </c>
      <c r="L4" s="17"/>
      <c r="M4" s="18"/>
      <c r="N4" s="19">
        <v>25</v>
      </c>
      <c r="O4" s="19">
        <v>23</v>
      </c>
      <c r="P4" s="19">
        <v>15</v>
      </c>
      <c r="Q4" s="19">
        <v>22</v>
      </c>
      <c r="R4" s="20"/>
      <c r="S4" s="21">
        <f>SUM(N4:R4)</f>
        <v>85</v>
      </c>
      <c r="T4" s="22">
        <v>191</v>
      </c>
    </row>
    <row r="5" spans="1:28" x14ac:dyDescent="0.3">
      <c r="B5" s="1"/>
      <c r="C5" s="6" t="s">
        <v>122</v>
      </c>
      <c r="D5" s="7" t="s">
        <v>5</v>
      </c>
      <c r="E5" s="1"/>
      <c r="F5" s="1"/>
      <c r="G5" s="1"/>
      <c r="J5" s="15" t="s">
        <v>124</v>
      </c>
      <c r="K5" s="16" t="s">
        <v>69</v>
      </c>
      <c r="L5" s="17"/>
      <c r="M5" s="18"/>
      <c r="N5" s="19">
        <v>23</v>
      </c>
      <c r="O5" s="19">
        <v>14</v>
      </c>
      <c r="P5" s="19">
        <v>34</v>
      </c>
      <c r="Q5" s="19">
        <v>21</v>
      </c>
      <c r="R5" s="20"/>
      <c r="S5" s="21">
        <f>SUM(N5:R5)</f>
        <v>92</v>
      </c>
      <c r="T5" s="22">
        <v>191</v>
      </c>
      <c r="U5" s="1"/>
      <c r="V5" s="1"/>
      <c r="W5" s="1"/>
    </row>
    <row r="6" spans="1:28" x14ac:dyDescent="0.3">
      <c r="C6" s="23">
        <v>1905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255</v>
      </c>
      <c r="D7" s="7" t="s">
        <v>7</v>
      </c>
      <c r="G7" s="1"/>
      <c r="S7" s="1"/>
      <c r="T7" s="25" t="s">
        <v>8</v>
      </c>
      <c r="U7" s="1"/>
      <c r="V7" s="26">
        <v>191</v>
      </c>
      <c r="W7" s="1"/>
    </row>
    <row r="8" spans="1:28" x14ac:dyDescent="0.3">
      <c r="B8" s="1"/>
      <c r="C8" s="24" t="s">
        <v>256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9.0972222222222218E-2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7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68</v>
      </c>
      <c r="B13" s="1" t="s">
        <v>45</v>
      </c>
      <c r="C13" s="27" t="s">
        <v>49</v>
      </c>
      <c r="D13" s="38">
        <v>17</v>
      </c>
      <c r="E13" s="27">
        <v>14</v>
      </c>
      <c r="F13" s="27">
        <v>3</v>
      </c>
      <c r="G13" s="27">
        <v>5</v>
      </c>
      <c r="H13" s="27"/>
      <c r="I13" s="27"/>
      <c r="J13" s="27">
        <v>0</v>
      </c>
      <c r="K13" s="27">
        <v>0</v>
      </c>
      <c r="L13" s="27">
        <v>0</v>
      </c>
      <c r="M13" s="27">
        <v>0</v>
      </c>
      <c r="N13" s="27">
        <f>SUM(L13:M13)</f>
        <v>0</v>
      </c>
      <c r="O13" s="27">
        <v>0</v>
      </c>
      <c r="P13" s="39">
        <v>2</v>
      </c>
      <c r="Q13" s="27">
        <v>0</v>
      </c>
      <c r="R13" s="27">
        <v>2</v>
      </c>
      <c r="S13" s="27">
        <v>0</v>
      </c>
      <c r="T13" s="27">
        <f>+(F13*2)+J13</f>
        <v>6</v>
      </c>
      <c r="U13" s="40">
        <f>IFERROR(((T13+Q13+N13-R13)+(O13*2))/E13,"")</f>
        <v>0.2857142857142857</v>
      </c>
      <c r="V13" s="22">
        <v>191</v>
      </c>
      <c r="W13" s="22" t="s">
        <v>75</v>
      </c>
      <c r="X13" s="22" t="s">
        <v>76</v>
      </c>
      <c r="Y13" s="59">
        <v>1905</v>
      </c>
      <c r="Z13" s="41"/>
      <c r="AA13" s="1" t="s">
        <v>77</v>
      </c>
      <c r="AB13" s="28" t="s">
        <v>120</v>
      </c>
    </row>
    <row r="14" spans="1:28" x14ac:dyDescent="0.3">
      <c r="A14" s="1" t="s">
        <v>68</v>
      </c>
      <c r="B14" s="1" t="s">
        <v>45</v>
      </c>
      <c r="C14" s="27" t="s">
        <v>46</v>
      </c>
      <c r="D14" s="38">
        <v>11</v>
      </c>
      <c r="E14" s="27">
        <v>37</v>
      </c>
      <c r="F14" s="27">
        <v>5</v>
      </c>
      <c r="G14" s="27">
        <v>11</v>
      </c>
      <c r="H14" s="27"/>
      <c r="I14" s="27"/>
      <c r="J14" s="27">
        <v>5</v>
      </c>
      <c r="K14" s="27">
        <v>8</v>
      </c>
      <c r="L14" s="27">
        <v>2</v>
      </c>
      <c r="M14" s="27">
        <v>10</v>
      </c>
      <c r="N14" s="27">
        <f t="shared" ref="N14:N17" si="0">SUM(L14:M14)</f>
        <v>12</v>
      </c>
      <c r="O14" s="39">
        <v>1</v>
      </c>
      <c r="P14" s="39">
        <v>5</v>
      </c>
      <c r="Q14" s="39">
        <v>0</v>
      </c>
      <c r="R14" s="39">
        <v>3</v>
      </c>
      <c r="S14" s="39">
        <v>0</v>
      </c>
      <c r="T14" s="27">
        <f t="shared" ref="T14:T17" si="1">+(F14*2)+J14</f>
        <v>15</v>
      </c>
      <c r="U14" s="40">
        <f t="shared" ref="U14:U23" si="2">IFERROR(((T14+Q14+N14-R14)+(O14*2))/E14,"")</f>
        <v>0.70270270270270274</v>
      </c>
      <c r="V14" s="22">
        <v>191</v>
      </c>
      <c r="W14" s="22" t="s">
        <v>75</v>
      </c>
      <c r="X14" s="22" t="s">
        <v>76</v>
      </c>
      <c r="Y14" s="59">
        <v>1905</v>
      </c>
      <c r="Z14" s="41"/>
      <c r="AA14" s="1" t="s">
        <v>77</v>
      </c>
      <c r="AB14" s="28" t="s">
        <v>120</v>
      </c>
    </row>
    <row r="15" spans="1:28" x14ac:dyDescent="0.3">
      <c r="A15" s="1" t="s">
        <v>68</v>
      </c>
      <c r="B15" s="1" t="s">
        <v>45</v>
      </c>
      <c r="C15" s="27" t="s">
        <v>55</v>
      </c>
      <c r="D15" s="38">
        <v>10</v>
      </c>
      <c r="E15" s="27">
        <v>14</v>
      </c>
      <c r="F15" s="27">
        <v>1</v>
      </c>
      <c r="G15" s="27">
        <v>2</v>
      </c>
      <c r="H15" s="27"/>
      <c r="I15" s="27"/>
      <c r="J15" s="27">
        <v>4</v>
      </c>
      <c r="K15" s="27">
        <v>4</v>
      </c>
      <c r="L15" s="27">
        <v>2</v>
      </c>
      <c r="M15" s="27">
        <v>0</v>
      </c>
      <c r="N15" s="27">
        <f t="shared" si="0"/>
        <v>2</v>
      </c>
      <c r="O15" s="39">
        <v>0</v>
      </c>
      <c r="P15" s="39">
        <v>1</v>
      </c>
      <c r="Q15" s="39">
        <v>1</v>
      </c>
      <c r="R15" s="39">
        <v>2</v>
      </c>
      <c r="S15" s="39">
        <v>0</v>
      </c>
      <c r="T15" s="27">
        <f t="shared" si="1"/>
        <v>6</v>
      </c>
      <c r="U15" s="40">
        <f t="shared" si="2"/>
        <v>0.5</v>
      </c>
      <c r="V15" s="22">
        <v>191</v>
      </c>
      <c r="W15" s="22" t="s">
        <v>75</v>
      </c>
      <c r="X15" s="22" t="s">
        <v>76</v>
      </c>
      <c r="Y15" s="59">
        <v>1905</v>
      </c>
      <c r="Z15" s="41"/>
      <c r="AA15" s="1" t="s">
        <v>77</v>
      </c>
      <c r="AB15" s="28" t="s">
        <v>120</v>
      </c>
    </row>
    <row r="16" spans="1:28" x14ac:dyDescent="0.3">
      <c r="A16" s="1" t="s">
        <v>68</v>
      </c>
      <c r="B16" s="1" t="s">
        <v>45</v>
      </c>
      <c r="C16" s="27" t="s">
        <v>53</v>
      </c>
      <c r="D16" s="38">
        <v>20</v>
      </c>
      <c r="E16" s="27">
        <v>17</v>
      </c>
      <c r="F16" s="27">
        <v>3</v>
      </c>
      <c r="G16" s="27">
        <v>7</v>
      </c>
      <c r="H16" s="27"/>
      <c r="I16" s="27"/>
      <c r="J16" s="27">
        <v>1</v>
      </c>
      <c r="K16" s="27">
        <v>2</v>
      </c>
      <c r="L16" s="27">
        <v>0</v>
      </c>
      <c r="M16" s="27">
        <v>1</v>
      </c>
      <c r="N16" s="27">
        <f t="shared" si="0"/>
        <v>1</v>
      </c>
      <c r="O16" s="39">
        <v>0</v>
      </c>
      <c r="P16" s="39">
        <v>4</v>
      </c>
      <c r="Q16" s="39">
        <v>1</v>
      </c>
      <c r="R16" s="39">
        <v>2</v>
      </c>
      <c r="S16" s="39">
        <v>0</v>
      </c>
      <c r="T16" s="27">
        <f t="shared" si="1"/>
        <v>7</v>
      </c>
      <c r="U16" s="40">
        <f t="shared" si="2"/>
        <v>0.41176470588235292</v>
      </c>
      <c r="V16" s="22">
        <v>191</v>
      </c>
      <c r="W16" s="22" t="s">
        <v>75</v>
      </c>
      <c r="X16" s="22" t="s">
        <v>76</v>
      </c>
      <c r="Y16" s="59">
        <v>1905</v>
      </c>
      <c r="Z16" s="41"/>
      <c r="AA16" s="1" t="s">
        <v>77</v>
      </c>
      <c r="AB16" s="28" t="s">
        <v>120</v>
      </c>
    </row>
    <row r="17" spans="1:28" x14ac:dyDescent="0.3">
      <c r="A17" s="1" t="s">
        <v>68</v>
      </c>
      <c r="B17" s="1" t="s">
        <v>45</v>
      </c>
      <c r="C17" s="27" t="s">
        <v>52</v>
      </c>
      <c r="D17" s="38">
        <v>24</v>
      </c>
      <c r="E17" s="27">
        <v>2</v>
      </c>
      <c r="F17" s="27">
        <v>0</v>
      </c>
      <c r="G17" s="27">
        <v>1</v>
      </c>
      <c r="H17" s="27"/>
      <c r="I17" s="27"/>
      <c r="J17" s="27">
        <v>0</v>
      </c>
      <c r="K17" s="27">
        <v>0</v>
      </c>
      <c r="L17" s="27">
        <v>0</v>
      </c>
      <c r="M17" s="27">
        <v>1</v>
      </c>
      <c r="N17" s="27">
        <f t="shared" si="0"/>
        <v>1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27">
        <f t="shared" si="1"/>
        <v>0</v>
      </c>
      <c r="U17" s="40">
        <f t="shared" si="2"/>
        <v>0.5</v>
      </c>
      <c r="V17" s="22">
        <v>191</v>
      </c>
      <c r="W17" s="22" t="s">
        <v>75</v>
      </c>
      <c r="X17" s="22" t="s">
        <v>76</v>
      </c>
      <c r="Y17" s="59">
        <v>1905</v>
      </c>
      <c r="Z17" s="41"/>
      <c r="AA17" s="1" t="s">
        <v>77</v>
      </c>
      <c r="AB17" s="28" t="s">
        <v>120</v>
      </c>
    </row>
    <row r="18" spans="1:28" x14ac:dyDescent="0.3">
      <c r="A18" s="1" t="s">
        <v>68</v>
      </c>
      <c r="B18" s="1" t="s">
        <v>45</v>
      </c>
      <c r="C18" s="27" t="s">
        <v>106</v>
      </c>
      <c r="D18" s="38">
        <v>22</v>
      </c>
      <c r="E18" s="27" t="s">
        <v>302</v>
      </c>
      <c r="F18" s="27"/>
      <c r="G18" s="27"/>
      <c r="H18" s="27"/>
      <c r="I18" s="27"/>
      <c r="J18" s="27"/>
      <c r="K18" s="27"/>
      <c r="L18" s="27"/>
      <c r="M18" s="27"/>
      <c r="N18" s="27"/>
      <c r="O18" s="39"/>
      <c r="P18" s="39"/>
      <c r="Q18" s="39"/>
      <c r="R18" s="39"/>
      <c r="S18" s="39"/>
      <c r="T18" s="27"/>
      <c r="U18" s="40" t="str">
        <f t="shared" si="2"/>
        <v/>
      </c>
      <c r="V18" s="22">
        <v>191</v>
      </c>
      <c r="W18" s="22" t="s">
        <v>75</v>
      </c>
      <c r="X18" s="22" t="s">
        <v>76</v>
      </c>
      <c r="Y18" s="59">
        <v>1905</v>
      </c>
      <c r="Z18" s="41"/>
      <c r="AA18" s="1" t="s">
        <v>77</v>
      </c>
      <c r="AB18" s="28" t="s">
        <v>120</v>
      </c>
    </row>
    <row r="19" spans="1:28" x14ac:dyDescent="0.3">
      <c r="A19" s="1" t="s">
        <v>68</v>
      </c>
      <c r="B19" s="1" t="s">
        <v>45</v>
      </c>
      <c r="C19" s="27" t="s">
        <v>50</v>
      </c>
      <c r="D19" s="38">
        <v>34</v>
      </c>
      <c r="E19" s="27">
        <v>41</v>
      </c>
      <c r="F19" s="27">
        <v>3</v>
      </c>
      <c r="G19" s="27">
        <v>10</v>
      </c>
      <c r="H19" s="27"/>
      <c r="I19" s="27"/>
      <c r="J19" s="27">
        <v>1</v>
      </c>
      <c r="K19" s="27">
        <v>2</v>
      </c>
      <c r="L19" s="27">
        <v>0</v>
      </c>
      <c r="M19" s="27">
        <v>6</v>
      </c>
      <c r="N19" s="27">
        <f t="shared" ref="N19:N20" si="3">SUM(L19:M19)</f>
        <v>6</v>
      </c>
      <c r="O19" s="39">
        <v>3</v>
      </c>
      <c r="P19" s="39">
        <v>5</v>
      </c>
      <c r="Q19" s="39">
        <v>5</v>
      </c>
      <c r="R19" s="39">
        <v>8</v>
      </c>
      <c r="S19" s="39">
        <v>0</v>
      </c>
      <c r="T19" s="27">
        <f t="shared" ref="T19:T23" si="4">+(F19*2)+J19</f>
        <v>7</v>
      </c>
      <c r="U19" s="40">
        <f t="shared" si="2"/>
        <v>0.3902439024390244</v>
      </c>
      <c r="V19" s="22">
        <v>191</v>
      </c>
      <c r="W19" s="22" t="s">
        <v>75</v>
      </c>
      <c r="X19" s="22" t="s">
        <v>76</v>
      </c>
      <c r="Y19" s="59">
        <v>1905</v>
      </c>
      <c r="Z19" s="41"/>
      <c r="AA19" s="1" t="s">
        <v>77</v>
      </c>
      <c r="AB19" s="28" t="s">
        <v>120</v>
      </c>
    </row>
    <row r="20" spans="1:28" x14ac:dyDescent="0.3">
      <c r="A20" s="1" t="s">
        <v>68</v>
      </c>
      <c r="B20" s="1" t="s">
        <v>45</v>
      </c>
      <c r="C20" s="27" t="s">
        <v>54</v>
      </c>
      <c r="D20" s="38">
        <v>12</v>
      </c>
      <c r="E20" s="27">
        <v>17</v>
      </c>
      <c r="F20" s="27">
        <v>5</v>
      </c>
      <c r="G20" s="27">
        <v>6</v>
      </c>
      <c r="H20" s="27"/>
      <c r="I20" s="27"/>
      <c r="J20" s="27">
        <v>2</v>
      </c>
      <c r="K20" s="27">
        <v>3</v>
      </c>
      <c r="L20" s="27">
        <v>2</v>
      </c>
      <c r="M20" s="27">
        <v>1</v>
      </c>
      <c r="N20" s="27">
        <f t="shared" si="3"/>
        <v>3</v>
      </c>
      <c r="O20" s="39">
        <v>2</v>
      </c>
      <c r="P20" s="39">
        <v>1</v>
      </c>
      <c r="Q20" s="39">
        <v>0</v>
      </c>
      <c r="R20" s="39">
        <v>5</v>
      </c>
      <c r="S20" s="39">
        <v>0</v>
      </c>
      <c r="T20" s="27">
        <f t="shared" si="4"/>
        <v>12</v>
      </c>
      <c r="U20" s="40">
        <f t="shared" si="2"/>
        <v>0.82352941176470584</v>
      </c>
      <c r="V20" s="22">
        <v>191</v>
      </c>
      <c r="W20" s="22" t="s">
        <v>75</v>
      </c>
      <c r="X20" s="22" t="s">
        <v>76</v>
      </c>
      <c r="Y20" s="59">
        <v>1905</v>
      </c>
      <c r="Z20" s="41"/>
      <c r="AA20" s="1" t="s">
        <v>77</v>
      </c>
      <c r="AB20" s="28" t="s">
        <v>120</v>
      </c>
    </row>
    <row r="21" spans="1:28" x14ac:dyDescent="0.3">
      <c r="A21" s="1" t="s">
        <v>68</v>
      </c>
      <c r="B21" s="1" t="s">
        <v>45</v>
      </c>
      <c r="C21" s="27" t="s">
        <v>48</v>
      </c>
      <c r="D21" s="38">
        <v>44</v>
      </c>
      <c r="E21" s="27">
        <v>41</v>
      </c>
      <c r="F21" s="27">
        <v>5</v>
      </c>
      <c r="G21" s="27">
        <v>6</v>
      </c>
      <c r="H21" s="27"/>
      <c r="I21" s="27"/>
      <c r="J21" s="27">
        <v>4</v>
      </c>
      <c r="K21" s="27">
        <v>7</v>
      </c>
      <c r="L21" s="27">
        <v>2</v>
      </c>
      <c r="M21" s="27">
        <v>3</v>
      </c>
      <c r="N21" s="27">
        <f>SUM(L21:M21)</f>
        <v>5</v>
      </c>
      <c r="O21" s="39">
        <v>0</v>
      </c>
      <c r="P21" s="39">
        <v>3</v>
      </c>
      <c r="Q21" s="39">
        <v>0</v>
      </c>
      <c r="R21" s="39">
        <v>1</v>
      </c>
      <c r="S21" s="39">
        <v>0</v>
      </c>
      <c r="T21" s="27">
        <f t="shared" si="4"/>
        <v>14</v>
      </c>
      <c r="U21" s="40">
        <f t="shared" si="2"/>
        <v>0.43902439024390244</v>
      </c>
      <c r="V21" s="22">
        <v>191</v>
      </c>
      <c r="W21" s="22" t="s">
        <v>75</v>
      </c>
      <c r="X21" s="22" t="s">
        <v>76</v>
      </c>
      <c r="Y21" s="59">
        <v>1905</v>
      </c>
      <c r="Z21" s="41"/>
      <c r="AA21" s="1" t="s">
        <v>77</v>
      </c>
      <c r="AB21" s="28" t="s">
        <v>120</v>
      </c>
    </row>
    <row r="22" spans="1:28" x14ac:dyDescent="0.3">
      <c r="A22" s="1" t="s">
        <v>68</v>
      </c>
      <c r="B22" s="1" t="s">
        <v>45</v>
      </c>
      <c r="C22" s="27" t="s">
        <v>47</v>
      </c>
      <c r="D22" s="38">
        <v>30</v>
      </c>
      <c r="E22" s="27">
        <v>36</v>
      </c>
      <c r="F22" s="27">
        <v>2</v>
      </c>
      <c r="G22" s="27">
        <v>7</v>
      </c>
      <c r="H22" s="27"/>
      <c r="I22" s="27"/>
      <c r="J22" s="27">
        <v>6</v>
      </c>
      <c r="K22" s="27">
        <v>8</v>
      </c>
      <c r="L22" s="27">
        <v>4</v>
      </c>
      <c r="M22" s="27">
        <v>7</v>
      </c>
      <c r="N22" s="27">
        <f>SUM(L22:M22)</f>
        <v>11</v>
      </c>
      <c r="O22" s="39">
        <v>0</v>
      </c>
      <c r="P22" s="39">
        <v>4</v>
      </c>
      <c r="Q22" s="39">
        <v>1</v>
      </c>
      <c r="R22" s="39">
        <v>4</v>
      </c>
      <c r="S22" s="39">
        <v>0</v>
      </c>
      <c r="T22" s="27">
        <f t="shared" si="4"/>
        <v>10</v>
      </c>
      <c r="U22" s="40">
        <f t="shared" si="2"/>
        <v>0.5</v>
      </c>
      <c r="V22" s="22">
        <v>191</v>
      </c>
      <c r="W22" s="22" t="s">
        <v>75</v>
      </c>
      <c r="X22" s="22" t="s">
        <v>76</v>
      </c>
      <c r="Y22" s="59">
        <v>1905</v>
      </c>
      <c r="Z22" s="41"/>
      <c r="AA22" s="1" t="s">
        <v>77</v>
      </c>
      <c r="AB22" s="28" t="s">
        <v>120</v>
      </c>
    </row>
    <row r="23" spans="1:28" x14ac:dyDescent="0.3">
      <c r="A23" s="1" t="s">
        <v>68</v>
      </c>
      <c r="B23" s="1" t="s">
        <v>45</v>
      </c>
      <c r="C23" s="27" t="s">
        <v>51</v>
      </c>
      <c r="D23" s="38">
        <v>4</v>
      </c>
      <c r="E23" s="27">
        <v>21</v>
      </c>
      <c r="F23" s="27">
        <v>4</v>
      </c>
      <c r="G23" s="27">
        <v>11</v>
      </c>
      <c r="H23" s="27"/>
      <c r="I23" s="27"/>
      <c r="J23" s="27">
        <v>0</v>
      </c>
      <c r="K23" s="27">
        <v>0</v>
      </c>
      <c r="L23" s="27">
        <v>0</v>
      </c>
      <c r="M23" s="27">
        <v>3</v>
      </c>
      <c r="N23" s="27">
        <f>SUM(L23:M23)</f>
        <v>3</v>
      </c>
      <c r="O23" s="39">
        <v>0</v>
      </c>
      <c r="P23" s="39">
        <v>3</v>
      </c>
      <c r="Q23" s="39">
        <v>1</v>
      </c>
      <c r="R23" s="39">
        <v>2</v>
      </c>
      <c r="S23" s="39">
        <v>0</v>
      </c>
      <c r="T23" s="27">
        <f t="shared" si="4"/>
        <v>8</v>
      </c>
      <c r="U23" s="40">
        <f t="shared" si="2"/>
        <v>0.47619047619047616</v>
      </c>
      <c r="V23" s="22">
        <v>191</v>
      </c>
      <c r="W23" s="22" t="s">
        <v>75</v>
      </c>
      <c r="X23" s="22" t="s">
        <v>76</v>
      </c>
      <c r="Y23" s="59">
        <v>1905</v>
      </c>
      <c r="Z23" s="41"/>
      <c r="AA23" s="1" t="s">
        <v>77</v>
      </c>
      <c r="AB23" s="28" t="s">
        <v>120</v>
      </c>
    </row>
    <row r="24" spans="1:28" x14ac:dyDescent="0.3">
      <c r="A24" s="43" t="s">
        <v>68</v>
      </c>
      <c r="B24" s="43" t="s">
        <v>45</v>
      </c>
      <c r="C24" s="44" t="s">
        <v>39</v>
      </c>
      <c r="D24" s="43"/>
      <c r="E24" s="44">
        <f t="shared" ref="E24:T24" si="5">SUM(E13:E23)</f>
        <v>240</v>
      </c>
      <c r="F24" s="44">
        <f t="shared" si="5"/>
        <v>31</v>
      </c>
      <c r="G24" s="44">
        <f t="shared" si="5"/>
        <v>66</v>
      </c>
      <c r="H24" s="44">
        <f t="shared" si="5"/>
        <v>0</v>
      </c>
      <c r="I24" s="44">
        <f t="shared" si="5"/>
        <v>0</v>
      </c>
      <c r="J24" s="44">
        <f t="shared" si="5"/>
        <v>23</v>
      </c>
      <c r="K24" s="44">
        <f t="shared" si="5"/>
        <v>34</v>
      </c>
      <c r="L24" s="44">
        <f t="shared" si="5"/>
        <v>12</v>
      </c>
      <c r="M24" s="44">
        <f t="shared" si="5"/>
        <v>32</v>
      </c>
      <c r="N24" s="44">
        <f t="shared" si="5"/>
        <v>44</v>
      </c>
      <c r="O24" s="44">
        <f t="shared" si="5"/>
        <v>6</v>
      </c>
      <c r="P24" s="44">
        <f t="shared" si="5"/>
        <v>28</v>
      </c>
      <c r="Q24" s="44">
        <f t="shared" si="5"/>
        <v>9</v>
      </c>
      <c r="R24" s="44">
        <f t="shared" si="5"/>
        <v>29</v>
      </c>
      <c r="S24" s="44">
        <f t="shared" si="5"/>
        <v>0</v>
      </c>
      <c r="T24" s="44">
        <f t="shared" si="5"/>
        <v>85</v>
      </c>
      <c r="U24" s="45">
        <f>((T24+Q24+N24-R24)+(O24*2))/E24</f>
        <v>0.50416666666666665</v>
      </c>
      <c r="V24" s="46">
        <v>191</v>
      </c>
      <c r="W24" s="46" t="s">
        <v>75</v>
      </c>
      <c r="X24" s="46" t="s">
        <v>76</v>
      </c>
      <c r="Y24" s="60">
        <v>1905</v>
      </c>
      <c r="Z24" s="47"/>
      <c r="AA24" s="43" t="s">
        <v>77</v>
      </c>
      <c r="AB24" s="65" t="s">
        <v>120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0.46969696969696972</v>
      </c>
      <c r="H25" s="27"/>
      <c r="I25" s="1"/>
      <c r="J25" s="48" t="s">
        <v>41</v>
      </c>
      <c r="K25" s="50">
        <f>J24/K24</f>
        <v>0.67647058823529416</v>
      </c>
      <c r="L25" s="1"/>
      <c r="M25" s="39" t="s">
        <v>42</v>
      </c>
      <c r="N25" s="51">
        <v>0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32" t="s">
        <v>69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6</v>
      </c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68</v>
      </c>
      <c r="C34" s="27" t="s">
        <v>125</v>
      </c>
      <c r="D34" s="38">
        <v>30</v>
      </c>
      <c r="E34" s="27">
        <v>22</v>
      </c>
      <c r="F34" s="27">
        <v>9</v>
      </c>
      <c r="G34" s="27">
        <v>23</v>
      </c>
      <c r="H34" s="27"/>
      <c r="I34" s="27"/>
      <c r="J34" s="27">
        <v>9</v>
      </c>
      <c r="K34" s="27">
        <v>16</v>
      </c>
      <c r="L34" s="27">
        <v>0</v>
      </c>
      <c r="M34" s="27">
        <v>1</v>
      </c>
      <c r="N34" s="27">
        <f>SUM(L34:M34)</f>
        <v>1</v>
      </c>
      <c r="O34" s="27">
        <v>0</v>
      </c>
      <c r="P34" s="39">
        <v>4</v>
      </c>
      <c r="Q34" s="27">
        <v>3</v>
      </c>
      <c r="R34" s="27">
        <v>1</v>
      </c>
      <c r="S34" s="27">
        <v>0</v>
      </c>
      <c r="T34" s="27">
        <f>(H34*3)+((F34-H34)*2)+J34</f>
        <v>27</v>
      </c>
      <c r="U34" s="40">
        <f>IFERROR(((T34+Q34+N34-R34)+(O34*2))/E34,"")</f>
        <v>1.3636363636363635</v>
      </c>
      <c r="V34" s="22">
        <v>191</v>
      </c>
      <c r="W34" s="22" t="s">
        <v>88</v>
      </c>
      <c r="X34" s="22" t="s">
        <v>89</v>
      </c>
      <c r="Y34" s="59">
        <v>1905</v>
      </c>
      <c r="Z34" s="41"/>
      <c r="AA34" s="1" t="s">
        <v>126</v>
      </c>
      <c r="AB34" s="28" t="s">
        <v>127</v>
      </c>
    </row>
    <row r="35" spans="1:28" x14ac:dyDescent="0.3">
      <c r="A35" s="1" t="s">
        <v>45</v>
      </c>
      <c r="B35" s="1" t="s">
        <v>68</v>
      </c>
      <c r="C35" s="27" t="s">
        <v>253</v>
      </c>
      <c r="D35" s="38">
        <v>24</v>
      </c>
      <c r="E35" s="27" t="s">
        <v>249</v>
      </c>
      <c r="F35" s="27"/>
      <c r="G35" s="27"/>
      <c r="H35" s="27"/>
      <c r="I35" s="27"/>
      <c r="J35" s="27"/>
      <c r="K35" s="27"/>
      <c r="L35" s="27"/>
      <c r="M35" s="27"/>
      <c r="N35" s="27"/>
      <c r="O35" s="39"/>
      <c r="P35" s="39"/>
      <c r="Q35" s="39"/>
      <c r="R35" s="39"/>
      <c r="S35" s="39"/>
      <c r="T35" s="39"/>
      <c r="U35" s="40" t="str">
        <f t="shared" ref="U35:U45" si="6">IFERROR(((T35+Q35+N35-R35)+(O35*2))/E35,"")</f>
        <v/>
      </c>
      <c r="V35" s="22">
        <v>191</v>
      </c>
      <c r="W35" s="22" t="s">
        <v>88</v>
      </c>
      <c r="X35" s="22" t="s">
        <v>89</v>
      </c>
      <c r="Y35" s="59">
        <v>1905</v>
      </c>
      <c r="Z35" s="41"/>
      <c r="AA35" s="1" t="s">
        <v>126</v>
      </c>
      <c r="AB35" s="28" t="s">
        <v>127</v>
      </c>
    </row>
    <row r="36" spans="1:28" x14ac:dyDescent="0.3">
      <c r="A36" s="1" t="s">
        <v>45</v>
      </c>
      <c r="B36" s="1" t="s">
        <v>68</v>
      </c>
      <c r="C36" s="27" t="s">
        <v>128</v>
      </c>
      <c r="D36" s="38">
        <v>50</v>
      </c>
      <c r="E36" s="27">
        <v>33</v>
      </c>
      <c r="F36" s="27">
        <v>4</v>
      </c>
      <c r="G36" s="27">
        <v>4</v>
      </c>
      <c r="H36" s="27"/>
      <c r="I36" s="27"/>
      <c r="J36" s="27">
        <v>6</v>
      </c>
      <c r="K36" s="27">
        <v>10</v>
      </c>
      <c r="L36" s="27">
        <v>6</v>
      </c>
      <c r="M36" s="27">
        <v>12</v>
      </c>
      <c r="N36" s="27">
        <f t="shared" ref="N36:N40" si="7">SUM(L36:M36)</f>
        <v>18</v>
      </c>
      <c r="O36" s="39">
        <v>2</v>
      </c>
      <c r="P36" s="39">
        <v>3</v>
      </c>
      <c r="Q36" s="39">
        <v>2</v>
      </c>
      <c r="R36" s="39">
        <v>0</v>
      </c>
      <c r="S36" s="39">
        <v>0</v>
      </c>
      <c r="T36" s="39">
        <f t="shared" ref="T36:T40" si="8">(H36*3)+((F36-H36)*2)+J36</f>
        <v>14</v>
      </c>
      <c r="U36" s="40">
        <f t="shared" si="6"/>
        <v>1.1515151515151516</v>
      </c>
      <c r="V36" s="22">
        <v>191</v>
      </c>
      <c r="W36" s="22" t="s">
        <v>88</v>
      </c>
      <c r="X36" s="22" t="s">
        <v>89</v>
      </c>
      <c r="Y36" s="59">
        <v>1905</v>
      </c>
      <c r="Z36" s="41"/>
      <c r="AA36" s="1" t="s">
        <v>126</v>
      </c>
      <c r="AB36" s="28" t="s">
        <v>127</v>
      </c>
    </row>
    <row r="37" spans="1:28" x14ac:dyDescent="0.3">
      <c r="A37" s="1" t="s">
        <v>45</v>
      </c>
      <c r="B37" s="1" t="s">
        <v>68</v>
      </c>
      <c r="C37" s="27" t="s">
        <v>129</v>
      </c>
      <c r="D37" s="38">
        <v>12</v>
      </c>
      <c r="E37" s="27">
        <v>23</v>
      </c>
      <c r="F37" s="27">
        <v>1</v>
      </c>
      <c r="G37" s="27">
        <v>8</v>
      </c>
      <c r="H37" s="27"/>
      <c r="I37" s="27"/>
      <c r="J37" s="27">
        <v>1</v>
      </c>
      <c r="K37" s="27">
        <v>2</v>
      </c>
      <c r="L37" s="27">
        <v>0</v>
      </c>
      <c r="M37" s="27">
        <v>1</v>
      </c>
      <c r="N37" s="27">
        <f t="shared" si="7"/>
        <v>1</v>
      </c>
      <c r="O37" s="39">
        <v>2</v>
      </c>
      <c r="P37" s="39">
        <v>3</v>
      </c>
      <c r="Q37" s="39">
        <v>2</v>
      </c>
      <c r="R37" s="39">
        <v>5</v>
      </c>
      <c r="S37" s="39">
        <v>0</v>
      </c>
      <c r="T37" s="39">
        <f t="shared" si="8"/>
        <v>3</v>
      </c>
      <c r="U37" s="40">
        <f t="shared" si="6"/>
        <v>0.21739130434782608</v>
      </c>
      <c r="V37" s="22">
        <v>191</v>
      </c>
      <c r="W37" s="22" t="s">
        <v>88</v>
      </c>
      <c r="X37" s="22" t="s">
        <v>89</v>
      </c>
      <c r="Y37" s="59">
        <v>1905</v>
      </c>
      <c r="Z37" s="41"/>
      <c r="AA37" s="1" t="s">
        <v>126</v>
      </c>
      <c r="AB37" s="28" t="s">
        <v>127</v>
      </c>
    </row>
    <row r="38" spans="1:28" x14ac:dyDescent="0.3">
      <c r="A38" s="1" t="s">
        <v>45</v>
      </c>
      <c r="B38" s="1" t="s">
        <v>68</v>
      </c>
      <c r="C38" s="27" t="s">
        <v>130</v>
      </c>
      <c r="D38" s="38">
        <v>34</v>
      </c>
      <c r="E38" s="27">
        <v>28</v>
      </c>
      <c r="F38" s="27">
        <v>3</v>
      </c>
      <c r="G38" s="27">
        <v>9</v>
      </c>
      <c r="H38" s="27"/>
      <c r="I38" s="27"/>
      <c r="J38" s="27">
        <v>0</v>
      </c>
      <c r="K38" s="27">
        <v>0</v>
      </c>
      <c r="L38" s="27">
        <v>2</v>
      </c>
      <c r="M38" s="27">
        <v>3</v>
      </c>
      <c r="N38" s="27">
        <f t="shared" si="7"/>
        <v>5</v>
      </c>
      <c r="O38" s="39">
        <v>0</v>
      </c>
      <c r="P38" s="39">
        <v>3</v>
      </c>
      <c r="Q38" s="39">
        <v>3</v>
      </c>
      <c r="R38" s="39">
        <v>2</v>
      </c>
      <c r="S38" s="39">
        <v>0</v>
      </c>
      <c r="T38" s="39">
        <f t="shared" si="8"/>
        <v>6</v>
      </c>
      <c r="U38" s="40">
        <f t="shared" si="6"/>
        <v>0.42857142857142855</v>
      </c>
      <c r="V38" s="22">
        <v>191</v>
      </c>
      <c r="W38" s="22" t="s">
        <v>88</v>
      </c>
      <c r="X38" s="22" t="s">
        <v>89</v>
      </c>
      <c r="Y38" s="59">
        <v>1905</v>
      </c>
      <c r="Z38" s="41"/>
      <c r="AA38" s="1" t="s">
        <v>126</v>
      </c>
      <c r="AB38" s="28" t="s">
        <v>127</v>
      </c>
    </row>
    <row r="39" spans="1:28" x14ac:dyDescent="0.3">
      <c r="A39" s="1" t="s">
        <v>45</v>
      </c>
      <c r="B39" s="1" t="s">
        <v>68</v>
      </c>
      <c r="C39" s="27" t="s">
        <v>131</v>
      </c>
      <c r="D39" s="38">
        <v>44</v>
      </c>
      <c r="E39" s="27">
        <v>26</v>
      </c>
      <c r="F39" s="27">
        <v>1</v>
      </c>
      <c r="G39" s="27">
        <v>1</v>
      </c>
      <c r="H39" s="27"/>
      <c r="I39" s="27"/>
      <c r="J39" s="27">
        <v>2</v>
      </c>
      <c r="K39" s="27">
        <v>2</v>
      </c>
      <c r="L39" s="27">
        <v>2</v>
      </c>
      <c r="M39" s="27">
        <v>3</v>
      </c>
      <c r="N39" s="27">
        <f t="shared" si="7"/>
        <v>5</v>
      </c>
      <c r="O39" s="39">
        <v>0</v>
      </c>
      <c r="P39" s="39">
        <v>3</v>
      </c>
      <c r="Q39" s="39">
        <v>4</v>
      </c>
      <c r="R39" s="39">
        <v>3</v>
      </c>
      <c r="S39" s="39">
        <v>0</v>
      </c>
      <c r="T39" s="39">
        <f t="shared" si="8"/>
        <v>4</v>
      </c>
      <c r="U39" s="40">
        <f t="shared" si="6"/>
        <v>0.38461538461538464</v>
      </c>
      <c r="V39" s="22">
        <v>191</v>
      </c>
      <c r="W39" s="22" t="s">
        <v>88</v>
      </c>
      <c r="X39" s="22" t="s">
        <v>89</v>
      </c>
      <c r="Y39" s="59">
        <v>1905</v>
      </c>
      <c r="Z39" s="41"/>
      <c r="AA39" s="1" t="s">
        <v>126</v>
      </c>
      <c r="AB39" s="28" t="s">
        <v>127</v>
      </c>
    </row>
    <row r="40" spans="1:28" x14ac:dyDescent="0.3">
      <c r="A40" s="1" t="s">
        <v>45</v>
      </c>
      <c r="B40" s="1" t="s">
        <v>68</v>
      </c>
      <c r="C40" s="27" t="s">
        <v>132</v>
      </c>
      <c r="D40" s="38">
        <v>52</v>
      </c>
      <c r="E40" s="27">
        <v>29</v>
      </c>
      <c r="F40" s="27">
        <v>2</v>
      </c>
      <c r="G40" s="27">
        <v>7</v>
      </c>
      <c r="H40" s="27"/>
      <c r="I40" s="27"/>
      <c r="J40" s="27">
        <v>0</v>
      </c>
      <c r="K40" s="27">
        <v>0</v>
      </c>
      <c r="L40" s="27">
        <v>2</v>
      </c>
      <c r="M40" s="27">
        <v>3</v>
      </c>
      <c r="N40" s="27">
        <f t="shared" si="7"/>
        <v>5</v>
      </c>
      <c r="O40" s="39">
        <v>0</v>
      </c>
      <c r="P40" s="39">
        <v>5</v>
      </c>
      <c r="Q40" s="39">
        <v>0</v>
      </c>
      <c r="R40" s="39">
        <v>3</v>
      </c>
      <c r="S40" s="39">
        <v>0</v>
      </c>
      <c r="T40" s="39">
        <f t="shared" si="8"/>
        <v>4</v>
      </c>
      <c r="U40" s="40">
        <f t="shared" si="6"/>
        <v>0.20689655172413793</v>
      </c>
      <c r="V40" s="22">
        <v>191</v>
      </c>
      <c r="W40" s="22" t="s">
        <v>88</v>
      </c>
      <c r="X40" s="22" t="s">
        <v>89</v>
      </c>
      <c r="Y40" s="59">
        <v>1905</v>
      </c>
      <c r="Z40" s="41"/>
      <c r="AA40" s="1" t="s">
        <v>126</v>
      </c>
      <c r="AB40" s="28" t="s">
        <v>127</v>
      </c>
    </row>
    <row r="41" spans="1:28" x14ac:dyDescent="0.3">
      <c r="A41" s="1" t="s">
        <v>45</v>
      </c>
      <c r="B41" s="1" t="s">
        <v>68</v>
      </c>
      <c r="C41" s="27" t="s">
        <v>133</v>
      </c>
      <c r="D41" s="38">
        <v>32</v>
      </c>
      <c r="E41" s="27">
        <v>5</v>
      </c>
      <c r="F41" s="27">
        <v>0</v>
      </c>
      <c r="G41" s="27">
        <v>0</v>
      </c>
      <c r="H41" s="27"/>
      <c r="I41" s="27"/>
      <c r="J41" s="27">
        <v>2</v>
      </c>
      <c r="K41" s="27">
        <v>2</v>
      </c>
      <c r="L41" s="27">
        <v>1</v>
      </c>
      <c r="M41" s="27">
        <v>1</v>
      </c>
      <c r="N41" s="27">
        <f>SUM(L41:M41)</f>
        <v>2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f>(H41*3)+((F41-H41)*2)+J41</f>
        <v>2</v>
      </c>
      <c r="U41" s="40">
        <f t="shared" si="6"/>
        <v>0.8</v>
      </c>
      <c r="V41" s="22">
        <v>191</v>
      </c>
      <c r="W41" s="22" t="s">
        <v>88</v>
      </c>
      <c r="X41" s="22" t="s">
        <v>89</v>
      </c>
      <c r="Y41" s="59">
        <v>1905</v>
      </c>
      <c r="Z41" s="41"/>
      <c r="AA41" s="1" t="s">
        <v>126</v>
      </c>
      <c r="AB41" s="28" t="s">
        <v>127</v>
      </c>
    </row>
    <row r="42" spans="1:28" x14ac:dyDescent="0.3">
      <c r="A42" s="1" t="s">
        <v>45</v>
      </c>
      <c r="B42" s="1" t="s">
        <v>68</v>
      </c>
      <c r="C42" s="27" t="s">
        <v>134</v>
      </c>
      <c r="D42" s="38">
        <v>20</v>
      </c>
      <c r="E42" s="27">
        <v>24</v>
      </c>
      <c r="F42" s="27">
        <v>7</v>
      </c>
      <c r="G42" s="27">
        <v>13</v>
      </c>
      <c r="H42" s="27"/>
      <c r="I42" s="27"/>
      <c r="J42" s="27">
        <v>4</v>
      </c>
      <c r="K42" s="27">
        <v>5</v>
      </c>
      <c r="L42" s="27">
        <v>1</v>
      </c>
      <c r="M42" s="27">
        <v>2</v>
      </c>
      <c r="N42" s="27">
        <f>SUM(L42:M42)</f>
        <v>3</v>
      </c>
      <c r="O42" s="39">
        <v>1</v>
      </c>
      <c r="P42" s="39">
        <v>5</v>
      </c>
      <c r="Q42" s="39">
        <v>0</v>
      </c>
      <c r="R42" s="39">
        <v>4</v>
      </c>
      <c r="S42" s="39">
        <v>0</v>
      </c>
      <c r="T42" s="39">
        <f>(H42*3)+((F42-H42)*2)+J42</f>
        <v>18</v>
      </c>
      <c r="U42" s="40">
        <f t="shared" si="6"/>
        <v>0.79166666666666663</v>
      </c>
      <c r="V42" s="22">
        <v>191</v>
      </c>
      <c r="W42" s="22" t="s">
        <v>88</v>
      </c>
      <c r="X42" s="22" t="s">
        <v>89</v>
      </c>
      <c r="Y42" s="59">
        <v>1905</v>
      </c>
      <c r="Z42" s="41"/>
      <c r="AA42" s="1" t="s">
        <v>126</v>
      </c>
      <c r="AB42" s="28" t="s">
        <v>127</v>
      </c>
    </row>
    <row r="43" spans="1:28" x14ac:dyDescent="0.3">
      <c r="A43" s="1" t="s">
        <v>45</v>
      </c>
      <c r="B43" s="1" t="s">
        <v>68</v>
      </c>
      <c r="C43" s="27" t="s">
        <v>135</v>
      </c>
      <c r="D43" s="38">
        <v>40</v>
      </c>
      <c r="E43" s="27">
        <v>25</v>
      </c>
      <c r="F43" s="27">
        <v>5</v>
      </c>
      <c r="G43" s="27">
        <v>17</v>
      </c>
      <c r="H43" s="27"/>
      <c r="I43" s="27"/>
      <c r="J43" s="27">
        <v>2</v>
      </c>
      <c r="K43" s="27">
        <v>3</v>
      </c>
      <c r="L43" s="27">
        <v>1</v>
      </c>
      <c r="M43" s="27">
        <v>0</v>
      </c>
      <c r="N43" s="27">
        <f>SUM(L43:M43)</f>
        <v>1</v>
      </c>
      <c r="O43" s="39">
        <v>0</v>
      </c>
      <c r="P43" s="39">
        <v>2</v>
      </c>
      <c r="Q43" s="39">
        <v>0</v>
      </c>
      <c r="R43" s="39">
        <v>0</v>
      </c>
      <c r="S43" s="39">
        <v>0</v>
      </c>
      <c r="T43" s="39">
        <f>(H43*3)+((F43-H43)*2)+J43</f>
        <v>12</v>
      </c>
      <c r="U43" s="40">
        <f t="shared" si="6"/>
        <v>0.52</v>
      </c>
      <c r="V43" s="22">
        <v>191</v>
      </c>
      <c r="W43" s="22" t="s">
        <v>88</v>
      </c>
      <c r="X43" s="22" t="s">
        <v>89</v>
      </c>
      <c r="Y43" s="59">
        <v>1905</v>
      </c>
      <c r="Z43" s="41"/>
      <c r="AA43" s="1" t="s">
        <v>126</v>
      </c>
      <c r="AB43" s="28" t="s">
        <v>127</v>
      </c>
    </row>
    <row r="44" spans="1:28" x14ac:dyDescent="0.3">
      <c r="A44" s="1" t="s">
        <v>45</v>
      </c>
      <c r="B44" s="1" t="s">
        <v>68</v>
      </c>
      <c r="C44" s="27" t="s">
        <v>136</v>
      </c>
      <c r="D44" s="38">
        <v>10</v>
      </c>
      <c r="E44" s="27">
        <v>25</v>
      </c>
      <c r="F44" s="27">
        <v>1</v>
      </c>
      <c r="G44" s="27">
        <v>3</v>
      </c>
      <c r="H44" s="27"/>
      <c r="I44" s="27"/>
      <c r="J44" s="27">
        <v>0</v>
      </c>
      <c r="K44" s="27">
        <v>0</v>
      </c>
      <c r="L44" s="27">
        <v>0</v>
      </c>
      <c r="M44" s="27">
        <v>1</v>
      </c>
      <c r="N44" s="27">
        <f>SUM(L44:M44)</f>
        <v>1</v>
      </c>
      <c r="O44" s="39">
        <v>6</v>
      </c>
      <c r="P44" s="39">
        <v>0</v>
      </c>
      <c r="Q44" s="39">
        <v>1</v>
      </c>
      <c r="R44" s="39">
        <v>1</v>
      </c>
      <c r="S44" s="39">
        <v>0</v>
      </c>
      <c r="T44" s="39">
        <f>(H44*3)+((F44-H44)*2)+J44</f>
        <v>2</v>
      </c>
      <c r="U44" s="40">
        <f t="shared" si="6"/>
        <v>0.6</v>
      </c>
      <c r="V44" s="22">
        <v>191</v>
      </c>
      <c r="W44" s="22" t="s">
        <v>88</v>
      </c>
      <c r="X44" s="22" t="s">
        <v>89</v>
      </c>
      <c r="Y44" s="59">
        <v>1905</v>
      </c>
      <c r="Z44" s="41"/>
      <c r="AA44" s="1" t="s">
        <v>126</v>
      </c>
      <c r="AB44" s="28" t="s">
        <v>127</v>
      </c>
    </row>
    <row r="45" spans="1:28" x14ac:dyDescent="0.3">
      <c r="A45" s="1" t="s">
        <v>45</v>
      </c>
      <c r="B45" s="1" t="s">
        <v>68</v>
      </c>
      <c r="C45" s="27" t="s">
        <v>254</v>
      </c>
      <c r="D45" s="38">
        <v>14</v>
      </c>
      <c r="E45" s="27" t="s">
        <v>249</v>
      </c>
      <c r="F45" s="27"/>
      <c r="G45" s="27"/>
      <c r="H45" s="27"/>
      <c r="I45" s="27"/>
      <c r="J45" s="27"/>
      <c r="K45" s="27"/>
      <c r="L45" s="27"/>
      <c r="M45" s="27"/>
      <c r="N45" s="27"/>
      <c r="O45" s="39"/>
      <c r="P45" s="39"/>
      <c r="Q45" s="39"/>
      <c r="R45" s="39"/>
      <c r="S45" s="39"/>
      <c r="T45" s="39"/>
      <c r="U45" s="40" t="str">
        <f t="shared" si="6"/>
        <v/>
      </c>
      <c r="V45" s="22">
        <v>191</v>
      </c>
      <c r="W45" s="22" t="s">
        <v>88</v>
      </c>
      <c r="X45" s="22" t="s">
        <v>89</v>
      </c>
      <c r="Y45" s="59">
        <v>1905</v>
      </c>
      <c r="Z45" s="41"/>
      <c r="AA45" s="1" t="s">
        <v>126</v>
      </c>
      <c r="AB45" s="28" t="s">
        <v>127</v>
      </c>
    </row>
    <row r="46" spans="1:28" x14ac:dyDescent="0.3">
      <c r="A46" s="43" t="s">
        <v>45</v>
      </c>
      <c r="B46" s="43" t="s">
        <v>68</v>
      </c>
      <c r="C46" s="44" t="s">
        <v>39</v>
      </c>
      <c r="D46" s="43"/>
      <c r="E46" s="44">
        <f t="shared" ref="E46:T46" si="9">SUM(E34:E45)</f>
        <v>240</v>
      </c>
      <c r="F46" s="44">
        <f t="shared" si="9"/>
        <v>33</v>
      </c>
      <c r="G46" s="44">
        <f t="shared" si="9"/>
        <v>85</v>
      </c>
      <c r="H46" s="44">
        <f t="shared" si="9"/>
        <v>0</v>
      </c>
      <c r="I46" s="44">
        <f t="shared" si="9"/>
        <v>0</v>
      </c>
      <c r="J46" s="44">
        <f t="shared" si="9"/>
        <v>26</v>
      </c>
      <c r="K46" s="44">
        <f t="shared" si="9"/>
        <v>40</v>
      </c>
      <c r="L46" s="44">
        <f t="shared" si="9"/>
        <v>15</v>
      </c>
      <c r="M46" s="44">
        <f t="shared" si="9"/>
        <v>27</v>
      </c>
      <c r="N46" s="44">
        <f t="shared" si="9"/>
        <v>42</v>
      </c>
      <c r="O46" s="44">
        <f t="shared" si="9"/>
        <v>11</v>
      </c>
      <c r="P46" s="44">
        <f t="shared" si="9"/>
        <v>28</v>
      </c>
      <c r="Q46" s="44">
        <f t="shared" si="9"/>
        <v>15</v>
      </c>
      <c r="R46" s="44">
        <f t="shared" si="9"/>
        <v>19</v>
      </c>
      <c r="S46" s="44">
        <f t="shared" si="9"/>
        <v>0</v>
      </c>
      <c r="T46" s="44">
        <f t="shared" si="9"/>
        <v>92</v>
      </c>
      <c r="U46" s="45">
        <f>((T46+Q46+N46-R46)+(O46*2))/E46</f>
        <v>0.6333333333333333</v>
      </c>
      <c r="V46" s="46">
        <v>191</v>
      </c>
      <c r="W46" s="46" t="s">
        <v>88</v>
      </c>
      <c r="X46" s="46" t="s">
        <v>89</v>
      </c>
      <c r="Y46" s="60">
        <v>1905</v>
      </c>
      <c r="Z46" s="47"/>
      <c r="AA46" s="43" t="s">
        <v>126</v>
      </c>
      <c r="AB46" s="65" t="s">
        <v>127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0.38823529411764707</v>
      </c>
      <c r="H47" s="27"/>
      <c r="I47" s="1"/>
      <c r="J47" s="48" t="s">
        <v>41</v>
      </c>
      <c r="K47" s="50">
        <f>J46/K46</f>
        <v>0.65</v>
      </c>
      <c r="L47" s="1"/>
      <c r="M47" s="39" t="s">
        <v>42</v>
      </c>
      <c r="N47" s="51">
        <v>8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sheetProtection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34C71-1E28-4534-80AD-B873505BE4C1}">
  <sheetPr>
    <tabColor rgb="FF92D05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252</v>
      </c>
    </row>
    <row r="2" spans="1:28" x14ac:dyDescent="0.3">
      <c r="B2" s="1"/>
      <c r="C2" s="2" t="s">
        <v>44</v>
      </c>
      <c r="D2" s="3" t="s">
        <v>74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159</v>
      </c>
      <c r="D4" s="7" t="s">
        <v>4</v>
      </c>
      <c r="E4" s="8"/>
      <c r="F4" s="5"/>
      <c r="G4" s="1"/>
      <c r="J4" s="15" t="s">
        <v>215</v>
      </c>
      <c r="K4" s="16" t="s">
        <v>44</v>
      </c>
      <c r="L4" s="17"/>
      <c r="M4" s="18"/>
      <c r="N4" s="19">
        <v>16</v>
      </c>
      <c r="O4" s="19">
        <v>21</v>
      </c>
      <c r="P4" s="19">
        <v>20</v>
      </c>
      <c r="Q4" s="19">
        <v>13</v>
      </c>
      <c r="R4" s="20"/>
      <c r="S4" s="21">
        <f>SUM(N4:R4)</f>
        <v>70</v>
      </c>
      <c r="T4" s="22">
        <v>197</v>
      </c>
    </row>
    <row r="5" spans="1:28" x14ac:dyDescent="0.3">
      <c r="B5" s="1"/>
      <c r="C5" s="6" t="s">
        <v>214</v>
      </c>
      <c r="D5" s="7" t="s">
        <v>5</v>
      </c>
      <c r="E5" s="1"/>
      <c r="F5" s="1"/>
      <c r="G5" s="1"/>
      <c r="J5" s="15" t="s">
        <v>83</v>
      </c>
      <c r="K5" s="16" t="s">
        <v>71</v>
      </c>
      <c r="L5" s="17"/>
      <c r="M5" s="18"/>
      <c r="N5" s="19">
        <v>18</v>
      </c>
      <c r="O5" s="19">
        <v>27</v>
      </c>
      <c r="P5" s="19">
        <v>24</v>
      </c>
      <c r="Q5" s="19">
        <v>15</v>
      </c>
      <c r="R5" s="20"/>
      <c r="S5" s="21">
        <f>SUM(N5:R5)</f>
        <v>84</v>
      </c>
      <c r="T5" s="22">
        <v>197</v>
      </c>
      <c r="U5" s="1"/>
      <c r="V5" s="1"/>
      <c r="W5" s="1"/>
    </row>
    <row r="6" spans="1:28" x14ac:dyDescent="0.3">
      <c r="C6" s="23">
        <v>331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247</v>
      </c>
      <c r="D7" s="7" t="s">
        <v>7</v>
      </c>
      <c r="G7" s="1"/>
      <c r="S7" s="1"/>
      <c r="T7" s="25" t="s">
        <v>8</v>
      </c>
      <c r="U7" s="1"/>
      <c r="V7" s="26">
        <v>197</v>
      </c>
      <c r="W7" s="1"/>
    </row>
    <row r="8" spans="1:28" x14ac:dyDescent="0.3">
      <c r="B8" s="1"/>
      <c r="C8" s="24" t="s">
        <v>248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8.8888888888888892E-2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8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70</v>
      </c>
      <c r="B13" s="1" t="s">
        <v>45</v>
      </c>
      <c r="C13" s="27" t="s">
        <v>49</v>
      </c>
      <c r="D13" s="38">
        <v>17</v>
      </c>
      <c r="E13" s="27">
        <v>21</v>
      </c>
      <c r="F13" s="27">
        <v>4</v>
      </c>
      <c r="G13" s="27">
        <v>8</v>
      </c>
      <c r="H13" s="27"/>
      <c r="I13" s="27"/>
      <c r="J13" s="27">
        <v>1</v>
      </c>
      <c r="K13" s="27">
        <v>4</v>
      </c>
      <c r="L13" s="27">
        <v>0</v>
      </c>
      <c r="M13" s="27">
        <v>2</v>
      </c>
      <c r="N13" s="27">
        <f>SUM(L13:M13)</f>
        <v>2</v>
      </c>
      <c r="O13" s="27">
        <v>0</v>
      </c>
      <c r="P13" s="39">
        <v>2</v>
      </c>
      <c r="Q13" s="27">
        <v>1</v>
      </c>
      <c r="R13" s="27">
        <v>0</v>
      </c>
      <c r="S13" s="27">
        <v>0</v>
      </c>
      <c r="T13" s="27">
        <f>+(F13*2)+J13</f>
        <v>9</v>
      </c>
      <c r="U13" s="40">
        <f>IFERROR(((T13+Q13+N13-R13)+(O13*2))/E13,"")</f>
        <v>0.5714285714285714</v>
      </c>
      <c r="V13" s="22">
        <v>197</v>
      </c>
      <c r="W13" s="22" t="s">
        <v>75</v>
      </c>
      <c r="X13" s="22" t="s">
        <v>76</v>
      </c>
      <c r="Y13" s="59">
        <v>331</v>
      </c>
      <c r="Z13" s="41"/>
      <c r="AA13" s="1" t="s">
        <v>77</v>
      </c>
      <c r="AB13" s="28" t="s">
        <v>216</v>
      </c>
    </row>
    <row r="14" spans="1:28" x14ac:dyDescent="0.3">
      <c r="A14" s="1" t="s">
        <v>70</v>
      </c>
      <c r="B14" s="1" t="s">
        <v>45</v>
      </c>
      <c r="C14" s="27" t="s">
        <v>46</v>
      </c>
      <c r="D14" s="38">
        <v>11</v>
      </c>
      <c r="E14" s="27">
        <v>37</v>
      </c>
      <c r="F14" s="27">
        <v>8</v>
      </c>
      <c r="G14" s="27">
        <v>14</v>
      </c>
      <c r="H14" s="27"/>
      <c r="I14" s="27"/>
      <c r="J14" s="27">
        <v>5</v>
      </c>
      <c r="K14" s="27">
        <v>6</v>
      </c>
      <c r="L14" s="27">
        <v>1</v>
      </c>
      <c r="M14" s="27">
        <v>5</v>
      </c>
      <c r="N14" s="27">
        <f t="shared" ref="N14:N19" si="0">SUM(L14:M14)</f>
        <v>6</v>
      </c>
      <c r="O14" s="39">
        <v>3</v>
      </c>
      <c r="P14" s="39">
        <v>2</v>
      </c>
      <c r="Q14" s="39">
        <v>0</v>
      </c>
      <c r="R14" s="39">
        <v>6</v>
      </c>
      <c r="S14" s="39">
        <v>0</v>
      </c>
      <c r="T14" s="27">
        <f t="shared" ref="T14:T23" si="1">+(F14*2)+J14</f>
        <v>21</v>
      </c>
      <c r="U14" s="40">
        <f t="shared" ref="U14:U23" si="2">IFERROR(((T14+Q14+N14-R14)+(O14*2))/E14,"")</f>
        <v>0.72972972972972971</v>
      </c>
      <c r="V14" s="22">
        <v>197</v>
      </c>
      <c r="W14" s="22" t="s">
        <v>75</v>
      </c>
      <c r="X14" s="22" t="s">
        <v>76</v>
      </c>
      <c r="Y14" s="59">
        <v>331</v>
      </c>
      <c r="Z14" s="41"/>
      <c r="AA14" s="1" t="s">
        <v>77</v>
      </c>
      <c r="AB14" s="28" t="s">
        <v>216</v>
      </c>
    </row>
    <row r="15" spans="1:28" x14ac:dyDescent="0.3">
      <c r="A15" s="1" t="s">
        <v>70</v>
      </c>
      <c r="B15" s="1" t="s">
        <v>45</v>
      </c>
      <c r="C15" s="27" t="s">
        <v>286</v>
      </c>
      <c r="D15" s="38">
        <v>10</v>
      </c>
      <c r="E15" s="27">
        <v>17</v>
      </c>
      <c r="F15" s="27">
        <v>0</v>
      </c>
      <c r="G15" s="27">
        <v>3</v>
      </c>
      <c r="H15" s="27"/>
      <c r="I15" s="27"/>
      <c r="J15" s="27">
        <v>0</v>
      </c>
      <c r="K15" s="27">
        <v>0</v>
      </c>
      <c r="L15" s="27">
        <v>0</v>
      </c>
      <c r="M15" s="27">
        <v>0</v>
      </c>
      <c r="N15" s="27">
        <f t="shared" si="0"/>
        <v>0</v>
      </c>
      <c r="O15" s="39">
        <v>0</v>
      </c>
      <c r="P15" s="39">
        <v>3</v>
      </c>
      <c r="Q15" s="39">
        <v>1</v>
      </c>
      <c r="R15" s="39">
        <v>3</v>
      </c>
      <c r="S15" s="39">
        <v>0</v>
      </c>
      <c r="T15" s="27">
        <f t="shared" si="1"/>
        <v>0</v>
      </c>
      <c r="U15" s="75">
        <f t="shared" si="2"/>
        <v>-0.11764705882352941</v>
      </c>
      <c r="V15" s="22">
        <v>197</v>
      </c>
      <c r="W15" s="22" t="s">
        <v>75</v>
      </c>
      <c r="X15" s="22" t="s">
        <v>76</v>
      </c>
      <c r="Y15" s="59">
        <v>331</v>
      </c>
      <c r="Z15" s="41"/>
      <c r="AA15" s="1" t="s">
        <v>77</v>
      </c>
      <c r="AB15" s="28" t="s">
        <v>216</v>
      </c>
    </row>
    <row r="16" spans="1:28" x14ac:dyDescent="0.3">
      <c r="A16" s="1" t="s">
        <v>70</v>
      </c>
      <c r="B16" s="1" t="s">
        <v>45</v>
      </c>
      <c r="C16" s="27" t="s">
        <v>53</v>
      </c>
      <c r="D16" s="38">
        <v>20</v>
      </c>
      <c r="E16" s="27">
        <v>10</v>
      </c>
      <c r="F16" s="27">
        <v>1</v>
      </c>
      <c r="G16" s="27">
        <v>4</v>
      </c>
      <c r="H16" s="27"/>
      <c r="I16" s="27"/>
      <c r="J16" s="27">
        <v>0</v>
      </c>
      <c r="K16" s="27">
        <v>0</v>
      </c>
      <c r="L16" s="27">
        <v>0</v>
      </c>
      <c r="M16" s="27">
        <v>1</v>
      </c>
      <c r="N16" s="27">
        <f t="shared" si="0"/>
        <v>1</v>
      </c>
      <c r="O16" s="39">
        <v>0</v>
      </c>
      <c r="P16" s="39">
        <v>2</v>
      </c>
      <c r="Q16" s="39">
        <v>0</v>
      </c>
      <c r="R16" s="39">
        <v>1</v>
      </c>
      <c r="S16" s="39">
        <v>0</v>
      </c>
      <c r="T16" s="27">
        <f t="shared" si="1"/>
        <v>2</v>
      </c>
      <c r="U16" s="40">
        <f t="shared" si="2"/>
        <v>0.2</v>
      </c>
      <c r="V16" s="22">
        <v>197</v>
      </c>
      <c r="W16" s="22" t="s">
        <v>75</v>
      </c>
      <c r="X16" s="22" t="s">
        <v>76</v>
      </c>
      <c r="Y16" s="59">
        <v>331</v>
      </c>
      <c r="Z16" s="41"/>
      <c r="AA16" s="1" t="s">
        <v>77</v>
      </c>
      <c r="AB16" s="28" t="s">
        <v>216</v>
      </c>
    </row>
    <row r="17" spans="1:28" x14ac:dyDescent="0.3">
      <c r="A17" s="1" t="s">
        <v>70</v>
      </c>
      <c r="B17" s="1" t="s">
        <v>45</v>
      </c>
      <c r="C17" s="27" t="s">
        <v>52</v>
      </c>
      <c r="D17" s="38">
        <v>24</v>
      </c>
      <c r="E17" s="27">
        <v>13</v>
      </c>
      <c r="F17" s="27">
        <v>0</v>
      </c>
      <c r="G17" s="27">
        <v>3</v>
      </c>
      <c r="H17" s="27"/>
      <c r="I17" s="27"/>
      <c r="J17" s="27">
        <v>0</v>
      </c>
      <c r="K17" s="27">
        <v>0</v>
      </c>
      <c r="L17" s="27">
        <v>3</v>
      </c>
      <c r="M17" s="27">
        <v>4</v>
      </c>
      <c r="N17" s="27">
        <f t="shared" si="0"/>
        <v>7</v>
      </c>
      <c r="O17" s="39">
        <v>0</v>
      </c>
      <c r="P17" s="39">
        <v>2</v>
      </c>
      <c r="Q17" s="39">
        <v>0</v>
      </c>
      <c r="R17" s="39">
        <v>0</v>
      </c>
      <c r="S17" s="39">
        <v>0</v>
      </c>
      <c r="T17" s="27">
        <f t="shared" si="1"/>
        <v>0</v>
      </c>
      <c r="U17" s="40">
        <f t="shared" si="2"/>
        <v>0.53846153846153844</v>
      </c>
      <c r="V17" s="22">
        <v>197</v>
      </c>
      <c r="W17" s="22" t="s">
        <v>75</v>
      </c>
      <c r="X17" s="22" t="s">
        <v>76</v>
      </c>
      <c r="Y17" s="59">
        <v>331</v>
      </c>
      <c r="Z17" s="41"/>
      <c r="AA17" s="1" t="s">
        <v>77</v>
      </c>
      <c r="AB17" s="28" t="s">
        <v>216</v>
      </c>
    </row>
    <row r="18" spans="1:28" x14ac:dyDescent="0.3">
      <c r="A18" s="1" t="s">
        <v>70</v>
      </c>
      <c r="B18" s="1" t="s">
        <v>45</v>
      </c>
      <c r="C18" s="27" t="s">
        <v>106</v>
      </c>
      <c r="D18" s="38">
        <v>22</v>
      </c>
      <c r="E18" s="27" t="s">
        <v>302</v>
      </c>
      <c r="F18" s="27"/>
      <c r="G18" s="27"/>
      <c r="H18" s="27"/>
      <c r="I18" s="27"/>
      <c r="J18" s="27"/>
      <c r="K18" s="27"/>
      <c r="L18" s="27"/>
      <c r="M18" s="27"/>
      <c r="N18" s="27"/>
      <c r="O18" s="39"/>
      <c r="P18" s="39"/>
      <c r="Q18" s="39"/>
      <c r="R18" s="39"/>
      <c r="S18" s="39"/>
      <c r="T18" s="27"/>
      <c r="U18" s="40" t="str">
        <f t="shared" si="2"/>
        <v/>
      </c>
      <c r="V18" s="22">
        <v>197</v>
      </c>
      <c r="W18" s="22" t="s">
        <v>75</v>
      </c>
      <c r="X18" s="22" t="s">
        <v>76</v>
      </c>
      <c r="Y18" s="59">
        <v>331</v>
      </c>
      <c r="Z18" s="41"/>
      <c r="AA18" s="1" t="s">
        <v>77</v>
      </c>
      <c r="AB18" s="28" t="s">
        <v>216</v>
      </c>
    </row>
    <row r="19" spans="1:28" x14ac:dyDescent="0.3">
      <c r="A19" s="1" t="s">
        <v>70</v>
      </c>
      <c r="B19" s="1" t="s">
        <v>45</v>
      </c>
      <c r="C19" s="27" t="s">
        <v>50</v>
      </c>
      <c r="D19" s="38">
        <v>34</v>
      </c>
      <c r="E19" s="27">
        <v>44</v>
      </c>
      <c r="F19" s="27">
        <v>3</v>
      </c>
      <c r="G19" s="27">
        <v>14</v>
      </c>
      <c r="H19" s="27"/>
      <c r="I19" s="27"/>
      <c r="J19" s="27">
        <v>12</v>
      </c>
      <c r="K19" s="27">
        <v>12</v>
      </c>
      <c r="L19" s="27">
        <v>1</v>
      </c>
      <c r="M19" s="27">
        <v>3</v>
      </c>
      <c r="N19" s="27">
        <f t="shared" si="0"/>
        <v>4</v>
      </c>
      <c r="O19" s="39">
        <v>7</v>
      </c>
      <c r="P19" s="39">
        <v>5</v>
      </c>
      <c r="Q19" s="39">
        <v>3</v>
      </c>
      <c r="R19" s="39">
        <v>6</v>
      </c>
      <c r="S19" s="39">
        <v>0</v>
      </c>
      <c r="T19" s="27">
        <f t="shared" si="1"/>
        <v>18</v>
      </c>
      <c r="U19" s="40">
        <f t="shared" si="2"/>
        <v>0.75</v>
      </c>
      <c r="V19" s="22">
        <v>197</v>
      </c>
      <c r="W19" s="22" t="s">
        <v>75</v>
      </c>
      <c r="X19" s="22" t="s">
        <v>76</v>
      </c>
      <c r="Y19" s="59">
        <v>331</v>
      </c>
      <c r="Z19" s="41"/>
      <c r="AA19" s="1" t="s">
        <v>77</v>
      </c>
      <c r="AB19" s="28" t="s">
        <v>216</v>
      </c>
    </row>
    <row r="20" spans="1:28" x14ac:dyDescent="0.3">
      <c r="A20" s="1" t="s">
        <v>70</v>
      </c>
      <c r="B20" s="1" t="s">
        <v>45</v>
      </c>
      <c r="C20" s="27" t="s">
        <v>54</v>
      </c>
      <c r="D20" s="38">
        <v>12</v>
      </c>
      <c r="E20" s="27">
        <v>4</v>
      </c>
      <c r="F20" s="27">
        <v>0</v>
      </c>
      <c r="G20" s="27">
        <v>1</v>
      </c>
      <c r="H20" s="27"/>
      <c r="I20" s="27"/>
      <c r="J20" s="27">
        <v>0</v>
      </c>
      <c r="K20" s="27">
        <v>0</v>
      </c>
      <c r="L20" s="27">
        <v>0</v>
      </c>
      <c r="M20" s="27">
        <v>0</v>
      </c>
      <c r="N20" s="27">
        <f>SUM(L20:M20)</f>
        <v>0</v>
      </c>
      <c r="O20" s="39">
        <v>0</v>
      </c>
      <c r="P20" s="39">
        <v>1</v>
      </c>
      <c r="Q20" s="39">
        <v>0</v>
      </c>
      <c r="R20" s="39">
        <v>1</v>
      </c>
      <c r="S20" s="39">
        <v>0</v>
      </c>
      <c r="T20" s="27">
        <f t="shared" si="1"/>
        <v>0</v>
      </c>
      <c r="U20" s="75">
        <f t="shared" si="2"/>
        <v>-0.25</v>
      </c>
      <c r="V20" s="22">
        <v>197</v>
      </c>
      <c r="W20" s="22" t="s">
        <v>75</v>
      </c>
      <c r="X20" s="22" t="s">
        <v>76</v>
      </c>
      <c r="Y20" s="59">
        <v>331</v>
      </c>
      <c r="Z20" s="41"/>
      <c r="AA20" s="1" t="s">
        <v>77</v>
      </c>
      <c r="AB20" s="28" t="s">
        <v>216</v>
      </c>
    </row>
    <row r="21" spans="1:28" x14ac:dyDescent="0.3">
      <c r="A21" s="1" t="s">
        <v>70</v>
      </c>
      <c r="B21" s="1" t="s">
        <v>45</v>
      </c>
      <c r="C21" s="27" t="s">
        <v>48</v>
      </c>
      <c r="D21" s="38">
        <v>44</v>
      </c>
      <c r="E21" s="27">
        <v>31</v>
      </c>
      <c r="F21" s="27">
        <v>0</v>
      </c>
      <c r="G21" s="27">
        <v>7</v>
      </c>
      <c r="H21" s="27"/>
      <c r="I21" s="27"/>
      <c r="J21" s="27">
        <v>0</v>
      </c>
      <c r="K21" s="27">
        <v>0</v>
      </c>
      <c r="L21" s="27">
        <v>2</v>
      </c>
      <c r="M21" s="27">
        <v>7</v>
      </c>
      <c r="N21" s="27">
        <f>SUM(L21:M21)</f>
        <v>9</v>
      </c>
      <c r="O21" s="39">
        <v>0</v>
      </c>
      <c r="P21" s="39">
        <v>3</v>
      </c>
      <c r="Q21" s="39">
        <v>0</v>
      </c>
      <c r="R21" s="39">
        <v>4</v>
      </c>
      <c r="S21" s="39">
        <v>1</v>
      </c>
      <c r="T21" s="27">
        <f t="shared" si="1"/>
        <v>0</v>
      </c>
      <c r="U21" s="40">
        <f t="shared" si="2"/>
        <v>0.16129032258064516</v>
      </c>
      <c r="V21" s="22">
        <v>197</v>
      </c>
      <c r="W21" s="22" t="s">
        <v>75</v>
      </c>
      <c r="X21" s="22" t="s">
        <v>76</v>
      </c>
      <c r="Y21" s="59">
        <v>331</v>
      </c>
      <c r="Z21" s="41"/>
      <c r="AA21" s="1" t="s">
        <v>77</v>
      </c>
      <c r="AB21" s="28" t="s">
        <v>216</v>
      </c>
    </row>
    <row r="22" spans="1:28" x14ac:dyDescent="0.3">
      <c r="A22" s="1" t="s">
        <v>70</v>
      </c>
      <c r="B22" s="1" t="s">
        <v>45</v>
      </c>
      <c r="C22" s="27" t="s">
        <v>47</v>
      </c>
      <c r="D22" s="38">
        <v>30</v>
      </c>
      <c r="E22" s="27">
        <v>41</v>
      </c>
      <c r="F22" s="27">
        <v>4</v>
      </c>
      <c r="G22" s="27">
        <v>15</v>
      </c>
      <c r="H22" s="27"/>
      <c r="I22" s="27"/>
      <c r="J22" s="27">
        <v>4</v>
      </c>
      <c r="K22" s="27">
        <v>4</v>
      </c>
      <c r="L22" s="27">
        <v>4</v>
      </c>
      <c r="M22" s="27">
        <v>5</v>
      </c>
      <c r="N22" s="27">
        <f>SUM(L22:M22)</f>
        <v>9</v>
      </c>
      <c r="O22" s="39">
        <v>0</v>
      </c>
      <c r="P22" s="39">
        <v>1</v>
      </c>
      <c r="Q22" s="39">
        <v>4</v>
      </c>
      <c r="R22" s="39">
        <v>4</v>
      </c>
      <c r="S22" s="39">
        <v>0</v>
      </c>
      <c r="T22" s="27">
        <f t="shared" si="1"/>
        <v>12</v>
      </c>
      <c r="U22" s="40">
        <f t="shared" si="2"/>
        <v>0.51219512195121952</v>
      </c>
      <c r="V22" s="22">
        <v>197</v>
      </c>
      <c r="W22" s="22" t="s">
        <v>75</v>
      </c>
      <c r="X22" s="22" t="s">
        <v>76</v>
      </c>
      <c r="Y22" s="59">
        <v>331</v>
      </c>
      <c r="Z22" s="41"/>
      <c r="AA22" s="1" t="s">
        <v>77</v>
      </c>
      <c r="AB22" s="28" t="s">
        <v>216</v>
      </c>
    </row>
    <row r="23" spans="1:28" x14ac:dyDescent="0.3">
      <c r="A23" s="1" t="s">
        <v>70</v>
      </c>
      <c r="B23" s="1" t="s">
        <v>45</v>
      </c>
      <c r="C23" s="27" t="s">
        <v>51</v>
      </c>
      <c r="D23" s="38">
        <v>4</v>
      </c>
      <c r="E23" s="27">
        <v>22</v>
      </c>
      <c r="F23" s="27">
        <v>3</v>
      </c>
      <c r="G23" s="27">
        <v>16</v>
      </c>
      <c r="H23" s="27"/>
      <c r="I23" s="27"/>
      <c r="J23" s="27">
        <v>2</v>
      </c>
      <c r="K23" s="27">
        <v>4</v>
      </c>
      <c r="L23" s="27">
        <v>3</v>
      </c>
      <c r="M23" s="27">
        <v>4</v>
      </c>
      <c r="N23" s="27">
        <f>SUM(L23:M23)</f>
        <v>7</v>
      </c>
      <c r="O23" s="39">
        <v>2</v>
      </c>
      <c r="P23" s="39">
        <v>3</v>
      </c>
      <c r="Q23" s="39">
        <v>1</v>
      </c>
      <c r="R23" s="39">
        <v>1</v>
      </c>
      <c r="S23" s="39">
        <v>0</v>
      </c>
      <c r="T23" s="27">
        <f t="shared" si="1"/>
        <v>8</v>
      </c>
      <c r="U23" s="40">
        <f t="shared" si="2"/>
        <v>0.86363636363636365</v>
      </c>
      <c r="V23" s="22">
        <v>197</v>
      </c>
      <c r="W23" s="22" t="s">
        <v>75</v>
      </c>
      <c r="X23" s="22" t="s">
        <v>76</v>
      </c>
      <c r="Y23" s="59">
        <v>331</v>
      </c>
      <c r="Z23" s="41"/>
      <c r="AA23" s="1" t="s">
        <v>77</v>
      </c>
      <c r="AB23" s="28" t="s">
        <v>216</v>
      </c>
    </row>
    <row r="24" spans="1:28" x14ac:dyDescent="0.3">
      <c r="A24" s="43" t="s">
        <v>70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23</v>
      </c>
      <c r="G24" s="44">
        <f t="shared" si="3"/>
        <v>85</v>
      </c>
      <c r="H24" s="44">
        <f t="shared" si="3"/>
        <v>0</v>
      </c>
      <c r="I24" s="44">
        <f t="shared" si="3"/>
        <v>0</v>
      </c>
      <c r="J24" s="44">
        <f t="shared" si="3"/>
        <v>24</v>
      </c>
      <c r="K24" s="44">
        <f t="shared" si="3"/>
        <v>30</v>
      </c>
      <c r="L24" s="44">
        <f t="shared" si="3"/>
        <v>14</v>
      </c>
      <c r="M24" s="44">
        <f t="shared" si="3"/>
        <v>31</v>
      </c>
      <c r="N24" s="44">
        <f t="shared" si="3"/>
        <v>45</v>
      </c>
      <c r="O24" s="44">
        <f t="shared" si="3"/>
        <v>12</v>
      </c>
      <c r="P24" s="44">
        <f t="shared" si="3"/>
        <v>24</v>
      </c>
      <c r="Q24" s="44">
        <f t="shared" si="3"/>
        <v>10</v>
      </c>
      <c r="R24" s="44">
        <f t="shared" si="3"/>
        <v>26</v>
      </c>
      <c r="S24" s="44">
        <f t="shared" si="3"/>
        <v>1</v>
      </c>
      <c r="T24" s="44">
        <f t="shared" si="3"/>
        <v>70</v>
      </c>
      <c r="U24" s="45">
        <f>((T24+Q24+N24-R24)+(O24*2))/E24</f>
        <v>0.51249999999999996</v>
      </c>
      <c r="V24" s="46">
        <v>197</v>
      </c>
      <c r="W24" s="46" t="s">
        <v>75</v>
      </c>
      <c r="X24" s="46" t="s">
        <v>76</v>
      </c>
      <c r="Y24" s="60">
        <v>331</v>
      </c>
      <c r="Z24" s="47"/>
      <c r="AA24" s="43" t="s">
        <v>77</v>
      </c>
      <c r="AB24" s="65" t="s">
        <v>216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0.27058823529411763</v>
      </c>
      <c r="H25" s="27"/>
      <c r="I25" s="1"/>
      <c r="J25" s="48" t="s">
        <v>41</v>
      </c>
      <c r="K25" s="50">
        <f>J24/K24</f>
        <v>0.8</v>
      </c>
      <c r="L25" s="1"/>
      <c r="M25" s="39" t="s">
        <v>42</v>
      </c>
      <c r="N25" s="51">
        <v>5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1"/>
    </row>
    <row r="27" spans="1:28" x14ac:dyDescent="0.3">
      <c r="B27" s="1"/>
      <c r="C27" s="1"/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32" t="s">
        <v>71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9</v>
      </c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70</v>
      </c>
      <c r="C34" s="27" t="s">
        <v>218</v>
      </c>
      <c r="D34" s="38">
        <v>40</v>
      </c>
      <c r="E34" s="27">
        <v>16</v>
      </c>
      <c r="F34" s="27">
        <v>2</v>
      </c>
      <c r="G34" s="27">
        <v>7</v>
      </c>
      <c r="H34" s="27"/>
      <c r="I34" s="27"/>
      <c r="J34" s="27">
        <v>5</v>
      </c>
      <c r="K34" s="27">
        <v>7</v>
      </c>
      <c r="L34" s="27">
        <v>3</v>
      </c>
      <c r="M34" s="27">
        <v>1</v>
      </c>
      <c r="N34" s="27">
        <f>SUM(L34:M34)</f>
        <v>4</v>
      </c>
      <c r="O34" s="27">
        <v>1</v>
      </c>
      <c r="P34" s="39">
        <v>3</v>
      </c>
      <c r="Q34" s="27">
        <v>1</v>
      </c>
      <c r="R34" s="27">
        <v>2</v>
      </c>
      <c r="S34" s="27">
        <v>0</v>
      </c>
      <c r="T34" s="27">
        <f>(H34*3)+((F34-H34)*2)+J34</f>
        <v>9</v>
      </c>
      <c r="U34" s="40">
        <f>IFERROR(((T34+Q34+N34-R34)+(O34*2))/E34,"")</f>
        <v>0.875</v>
      </c>
      <c r="V34" s="22">
        <v>197</v>
      </c>
      <c r="W34" s="22" t="s">
        <v>88</v>
      </c>
      <c r="X34" s="22" t="s">
        <v>89</v>
      </c>
      <c r="Y34" s="59">
        <v>331</v>
      </c>
      <c r="Z34" s="41"/>
      <c r="AA34" s="1" t="s">
        <v>217</v>
      </c>
      <c r="AB34" s="28" t="s">
        <v>78</v>
      </c>
    </row>
    <row r="35" spans="1:28" x14ac:dyDescent="0.3">
      <c r="A35" s="1" t="s">
        <v>45</v>
      </c>
      <c r="B35" s="1" t="s">
        <v>70</v>
      </c>
      <c r="C35" s="27" t="s">
        <v>219</v>
      </c>
      <c r="D35" s="38">
        <v>7</v>
      </c>
      <c r="E35" s="27">
        <v>17</v>
      </c>
      <c r="F35" s="27">
        <v>7</v>
      </c>
      <c r="G35" s="27">
        <v>11</v>
      </c>
      <c r="H35" s="27"/>
      <c r="I35" s="27"/>
      <c r="J35" s="27">
        <v>0</v>
      </c>
      <c r="K35" s="27">
        <v>0</v>
      </c>
      <c r="L35" s="27">
        <v>0</v>
      </c>
      <c r="M35" s="27">
        <v>2</v>
      </c>
      <c r="N35" s="27">
        <f t="shared" ref="N35:N39" si="4">SUM(L35:M35)</f>
        <v>2</v>
      </c>
      <c r="O35" s="39">
        <v>1</v>
      </c>
      <c r="P35" s="39">
        <v>0</v>
      </c>
      <c r="Q35" s="39">
        <v>0</v>
      </c>
      <c r="R35" s="39">
        <v>6</v>
      </c>
      <c r="S35" s="39">
        <v>1</v>
      </c>
      <c r="T35" s="39">
        <f t="shared" ref="T35:T39" si="5">(H35*3)+((F35-H35)*2)+J35</f>
        <v>14</v>
      </c>
      <c r="U35" s="40">
        <f t="shared" ref="U35:U45" si="6">IFERROR(((T35+Q35+N35-R35)+(O35*2))/E35,"")</f>
        <v>0.70588235294117652</v>
      </c>
      <c r="V35" s="22">
        <v>197</v>
      </c>
      <c r="W35" s="22" t="s">
        <v>88</v>
      </c>
      <c r="X35" s="22" t="s">
        <v>89</v>
      </c>
      <c r="Y35" s="59">
        <v>331</v>
      </c>
      <c r="Z35" s="41"/>
      <c r="AA35" s="1" t="s">
        <v>217</v>
      </c>
      <c r="AB35" s="28" t="s">
        <v>78</v>
      </c>
    </row>
    <row r="36" spans="1:28" x14ac:dyDescent="0.3">
      <c r="A36" s="1" t="s">
        <v>45</v>
      </c>
      <c r="B36" s="1" t="s">
        <v>70</v>
      </c>
      <c r="C36" s="27" t="s">
        <v>220</v>
      </c>
      <c r="D36" s="38">
        <v>15</v>
      </c>
      <c r="E36" s="27">
        <v>32</v>
      </c>
      <c r="F36" s="27">
        <v>5</v>
      </c>
      <c r="G36" s="27">
        <v>17</v>
      </c>
      <c r="H36" s="27"/>
      <c r="I36" s="27"/>
      <c r="J36" s="27">
        <v>2</v>
      </c>
      <c r="K36" s="27">
        <v>2</v>
      </c>
      <c r="L36" s="27">
        <v>5</v>
      </c>
      <c r="M36" s="27">
        <v>3</v>
      </c>
      <c r="N36" s="27">
        <f t="shared" si="4"/>
        <v>8</v>
      </c>
      <c r="O36" s="39">
        <v>2</v>
      </c>
      <c r="P36" s="39">
        <v>2</v>
      </c>
      <c r="Q36" s="39">
        <v>3</v>
      </c>
      <c r="R36" s="39">
        <v>5</v>
      </c>
      <c r="S36" s="39">
        <v>2</v>
      </c>
      <c r="T36" s="39">
        <f t="shared" si="5"/>
        <v>12</v>
      </c>
      <c r="U36" s="40">
        <f t="shared" si="6"/>
        <v>0.6875</v>
      </c>
      <c r="V36" s="22">
        <v>197</v>
      </c>
      <c r="W36" s="22" t="s">
        <v>88</v>
      </c>
      <c r="X36" s="22" t="s">
        <v>89</v>
      </c>
      <c r="Y36" s="59">
        <v>331</v>
      </c>
      <c r="Z36" s="41"/>
      <c r="AA36" s="1" t="s">
        <v>217</v>
      </c>
      <c r="AB36" s="28" t="s">
        <v>78</v>
      </c>
    </row>
    <row r="37" spans="1:28" x14ac:dyDescent="0.3">
      <c r="A37" s="1" t="s">
        <v>45</v>
      </c>
      <c r="B37" s="1" t="s">
        <v>70</v>
      </c>
      <c r="C37" s="27" t="s">
        <v>221</v>
      </c>
      <c r="D37" s="38">
        <v>10</v>
      </c>
      <c r="E37" s="27">
        <v>35</v>
      </c>
      <c r="F37" s="27">
        <v>0</v>
      </c>
      <c r="G37" s="27">
        <v>4</v>
      </c>
      <c r="H37" s="27"/>
      <c r="I37" s="27"/>
      <c r="J37" s="27">
        <v>7</v>
      </c>
      <c r="K37" s="27">
        <v>8</v>
      </c>
      <c r="L37" s="27">
        <v>1</v>
      </c>
      <c r="M37" s="27">
        <v>2</v>
      </c>
      <c r="N37" s="27">
        <f t="shared" si="4"/>
        <v>3</v>
      </c>
      <c r="O37" s="39">
        <v>7</v>
      </c>
      <c r="P37" s="39">
        <v>4</v>
      </c>
      <c r="Q37" s="39">
        <v>0</v>
      </c>
      <c r="R37" s="39">
        <v>5</v>
      </c>
      <c r="S37" s="39">
        <v>1</v>
      </c>
      <c r="T37" s="39">
        <f t="shared" si="5"/>
        <v>7</v>
      </c>
      <c r="U37" s="40">
        <f t="shared" si="6"/>
        <v>0.54285714285714282</v>
      </c>
      <c r="V37" s="22">
        <v>197</v>
      </c>
      <c r="W37" s="22" t="s">
        <v>88</v>
      </c>
      <c r="X37" s="22" t="s">
        <v>89</v>
      </c>
      <c r="Y37" s="59">
        <v>331</v>
      </c>
      <c r="Z37" s="41"/>
      <c r="AA37" s="1" t="s">
        <v>217</v>
      </c>
      <c r="AB37" s="28" t="s">
        <v>78</v>
      </c>
    </row>
    <row r="38" spans="1:28" x14ac:dyDescent="0.3">
      <c r="A38" s="1" t="s">
        <v>45</v>
      </c>
      <c r="B38" s="1" t="s">
        <v>70</v>
      </c>
      <c r="C38" s="27" t="s">
        <v>222</v>
      </c>
      <c r="D38" s="38">
        <v>20</v>
      </c>
      <c r="E38" s="27">
        <v>25</v>
      </c>
      <c r="F38" s="27">
        <v>3</v>
      </c>
      <c r="G38" s="27">
        <v>5</v>
      </c>
      <c r="H38" s="27"/>
      <c r="I38" s="27"/>
      <c r="J38" s="27">
        <v>0</v>
      </c>
      <c r="K38" s="27">
        <v>0</v>
      </c>
      <c r="L38" s="27">
        <v>1</v>
      </c>
      <c r="M38" s="27">
        <v>6</v>
      </c>
      <c r="N38" s="27">
        <f t="shared" si="4"/>
        <v>7</v>
      </c>
      <c r="O38" s="39">
        <v>0</v>
      </c>
      <c r="P38" s="39">
        <v>4</v>
      </c>
      <c r="Q38" s="39">
        <v>0</v>
      </c>
      <c r="R38" s="39">
        <v>3</v>
      </c>
      <c r="S38" s="39">
        <v>0</v>
      </c>
      <c r="T38" s="39">
        <f t="shared" si="5"/>
        <v>6</v>
      </c>
      <c r="U38" s="40">
        <f t="shared" si="6"/>
        <v>0.4</v>
      </c>
      <c r="V38" s="22">
        <v>197</v>
      </c>
      <c r="W38" s="22" t="s">
        <v>88</v>
      </c>
      <c r="X38" s="22" t="s">
        <v>89</v>
      </c>
      <c r="Y38" s="59">
        <v>331</v>
      </c>
      <c r="Z38" s="41"/>
      <c r="AA38" s="1" t="s">
        <v>217</v>
      </c>
      <c r="AB38" s="28" t="s">
        <v>78</v>
      </c>
    </row>
    <row r="39" spans="1:28" x14ac:dyDescent="0.3">
      <c r="A39" s="1" t="s">
        <v>45</v>
      </c>
      <c r="B39" s="1" t="s">
        <v>70</v>
      </c>
      <c r="C39" s="27" t="s">
        <v>250</v>
      </c>
      <c r="D39" s="38">
        <v>33</v>
      </c>
      <c r="E39" s="27">
        <v>6</v>
      </c>
      <c r="F39" s="27">
        <v>0</v>
      </c>
      <c r="G39" s="27">
        <v>2</v>
      </c>
      <c r="H39" s="27"/>
      <c r="I39" s="27"/>
      <c r="J39" s="27">
        <v>0</v>
      </c>
      <c r="K39" s="27">
        <v>0</v>
      </c>
      <c r="L39" s="27">
        <v>0</v>
      </c>
      <c r="M39" s="27">
        <v>0</v>
      </c>
      <c r="N39" s="27">
        <f t="shared" si="4"/>
        <v>0</v>
      </c>
      <c r="O39" s="39">
        <v>0</v>
      </c>
      <c r="P39" s="39">
        <v>1</v>
      </c>
      <c r="Q39" s="39">
        <v>0</v>
      </c>
      <c r="R39" s="39">
        <v>1</v>
      </c>
      <c r="S39" s="39">
        <v>0</v>
      </c>
      <c r="T39" s="39">
        <f t="shared" si="5"/>
        <v>0</v>
      </c>
      <c r="U39" s="75">
        <f t="shared" si="6"/>
        <v>-0.16666666666666666</v>
      </c>
      <c r="V39" s="22">
        <v>197</v>
      </c>
      <c r="W39" s="22" t="s">
        <v>88</v>
      </c>
      <c r="X39" s="22" t="s">
        <v>89</v>
      </c>
      <c r="Y39" s="59">
        <v>331</v>
      </c>
      <c r="Z39" s="41"/>
      <c r="AA39" s="1" t="s">
        <v>217</v>
      </c>
      <c r="AB39" s="28" t="s">
        <v>78</v>
      </c>
    </row>
    <row r="40" spans="1:28" x14ac:dyDescent="0.3">
      <c r="A40" s="1" t="s">
        <v>45</v>
      </c>
      <c r="B40" s="1" t="s">
        <v>70</v>
      </c>
      <c r="C40" s="27" t="s">
        <v>251</v>
      </c>
      <c r="D40" s="38">
        <v>55</v>
      </c>
      <c r="E40" s="27" t="s">
        <v>249</v>
      </c>
      <c r="F40" s="27"/>
      <c r="G40" s="27"/>
      <c r="H40" s="27"/>
      <c r="I40" s="27"/>
      <c r="J40" s="27"/>
      <c r="K40" s="27"/>
      <c r="L40" s="27"/>
      <c r="M40" s="27"/>
      <c r="N40" s="27"/>
      <c r="O40" s="39"/>
      <c r="P40" s="39"/>
      <c r="Q40" s="39"/>
      <c r="R40" s="39"/>
      <c r="S40" s="39"/>
      <c r="T40" s="39"/>
      <c r="U40" s="40" t="str">
        <f t="shared" si="6"/>
        <v/>
      </c>
      <c r="V40" s="22">
        <v>197</v>
      </c>
      <c r="W40" s="22" t="s">
        <v>88</v>
      </c>
      <c r="X40" s="22" t="s">
        <v>89</v>
      </c>
      <c r="Y40" s="59">
        <v>331</v>
      </c>
      <c r="Z40" s="41"/>
      <c r="AA40" s="1" t="s">
        <v>217</v>
      </c>
      <c r="AB40" s="28" t="s">
        <v>78</v>
      </c>
    </row>
    <row r="41" spans="1:28" x14ac:dyDescent="0.3">
      <c r="A41" s="1" t="s">
        <v>45</v>
      </c>
      <c r="B41" s="1" t="s">
        <v>70</v>
      </c>
      <c r="C41" s="27" t="s">
        <v>223</v>
      </c>
      <c r="D41" s="38">
        <v>17</v>
      </c>
      <c r="E41" s="27">
        <v>32</v>
      </c>
      <c r="F41" s="27">
        <v>5</v>
      </c>
      <c r="G41" s="27">
        <v>8</v>
      </c>
      <c r="H41" s="27"/>
      <c r="I41" s="27"/>
      <c r="J41" s="27">
        <v>0</v>
      </c>
      <c r="K41" s="27">
        <v>0</v>
      </c>
      <c r="L41" s="27">
        <v>3</v>
      </c>
      <c r="M41" s="27">
        <v>6</v>
      </c>
      <c r="N41" s="27">
        <f t="shared" ref="N41" si="7">SUM(L41:M41)</f>
        <v>9</v>
      </c>
      <c r="O41" s="39">
        <v>2</v>
      </c>
      <c r="P41" s="39">
        <v>1</v>
      </c>
      <c r="Q41" s="39">
        <v>1</v>
      </c>
      <c r="R41" s="39">
        <v>3</v>
      </c>
      <c r="S41" s="39">
        <v>1</v>
      </c>
      <c r="T41" s="39">
        <f t="shared" ref="T41" si="8">(H41*3)+((F41-H41)*2)+J41</f>
        <v>10</v>
      </c>
      <c r="U41" s="40">
        <f t="shared" si="6"/>
        <v>0.65625</v>
      </c>
      <c r="V41" s="22">
        <v>197</v>
      </c>
      <c r="W41" s="22" t="s">
        <v>88</v>
      </c>
      <c r="X41" s="22" t="s">
        <v>89</v>
      </c>
      <c r="Y41" s="59">
        <v>331</v>
      </c>
      <c r="Z41" s="41"/>
      <c r="AA41" s="1" t="s">
        <v>217</v>
      </c>
      <c r="AB41" s="28" t="s">
        <v>78</v>
      </c>
    </row>
    <row r="42" spans="1:28" x14ac:dyDescent="0.3">
      <c r="A42" s="1" t="s">
        <v>45</v>
      </c>
      <c r="B42" s="1" t="s">
        <v>70</v>
      </c>
      <c r="C42" s="27" t="s">
        <v>224</v>
      </c>
      <c r="D42" s="38">
        <v>11</v>
      </c>
      <c r="E42" s="27">
        <v>35</v>
      </c>
      <c r="F42" s="27">
        <v>7</v>
      </c>
      <c r="G42" s="27">
        <v>12</v>
      </c>
      <c r="H42" s="27"/>
      <c r="I42" s="27"/>
      <c r="J42" s="27">
        <v>4</v>
      </c>
      <c r="K42" s="27">
        <v>5</v>
      </c>
      <c r="L42" s="27">
        <v>0</v>
      </c>
      <c r="M42" s="27">
        <v>3</v>
      </c>
      <c r="N42" s="27">
        <f>SUM(L42:M42)</f>
        <v>3</v>
      </c>
      <c r="O42" s="39">
        <v>1</v>
      </c>
      <c r="P42" s="39">
        <v>1</v>
      </c>
      <c r="Q42" s="39">
        <v>1</v>
      </c>
      <c r="R42" s="39">
        <v>2</v>
      </c>
      <c r="S42" s="39">
        <v>0</v>
      </c>
      <c r="T42" s="39">
        <f>(H42*3)+((F42-H42)*2)+J42</f>
        <v>18</v>
      </c>
      <c r="U42" s="40">
        <f t="shared" si="6"/>
        <v>0.62857142857142856</v>
      </c>
      <c r="V42" s="22">
        <v>197</v>
      </c>
      <c r="W42" s="22" t="s">
        <v>88</v>
      </c>
      <c r="X42" s="22" t="s">
        <v>89</v>
      </c>
      <c r="Y42" s="59">
        <v>331</v>
      </c>
      <c r="Z42" s="41"/>
      <c r="AA42" s="1" t="s">
        <v>217</v>
      </c>
      <c r="AB42" s="28" t="s">
        <v>78</v>
      </c>
    </row>
    <row r="43" spans="1:28" x14ac:dyDescent="0.3">
      <c r="A43" s="1" t="s">
        <v>45</v>
      </c>
      <c r="B43" s="1" t="s">
        <v>70</v>
      </c>
      <c r="C43" s="27" t="s">
        <v>225</v>
      </c>
      <c r="D43" s="38">
        <v>23</v>
      </c>
      <c r="E43" s="27">
        <v>14</v>
      </c>
      <c r="F43" s="27">
        <v>1</v>
      </c>
      <c r="G43" s="27">
        <v>4</v>
      </c>
      <c r="H43" s="27"/>
      <c r="I43" s="27"/>
      <c r="J43" s="27">
        <v>2</v>
      </c>
      <c r="K43" s="27">
        <v>3</v>
      </c>
      <c r="L43" s="27">
        <v>1</v>
      </c>
      <c r="M43" s="27">
        <v>8</v>
      </c>
      <c r="N43" s="27">
        <f>SUM(L43:M43)</f>
        <v>9</v>
      </c>
      <c r="O43" s="39">
        <v>0</v>
      </c>
      <c r="P43" s="39">
        <v>0</v>
      </c>
      <c r="Q43" s="39">
        <v>1</v>
      </c>
      <c r="R43" s="39">
        <v>0</v>
      </c>
      <c r="S43" s="39">
        <v>1</v>
      </c>
      <c r="T43" s="39">
        <f>(H43*3)+((F43-H43)*2)+J43</f>
        <v>4</v>
      </c>
      <c r="U43" s="40">
        <f t="shared" si="6"/>
        <v>1</v>
      </c>
      <c r="V43" s="22">
        <v>197</v>
      </c>
      <c r="W43" s="22" t="s">
        <v>88</v>
      </c>
      <c r="X43" s="22" t="s">
        <v>89</v>
      </c>
      <c r="Y43" s="59">
        <v>331</v>
      </c>
      <c r="Z43" s="41"/>
      <c r="AA43" s="1" t="s">
        <v>217</v>
      </c>
      <c r="AB43" s="28" t="s">
        <v>78</v>
      </c>
    </row>
    <row r="44" spans="1:28" x14ac:dyDescent="0.3">
      <c r="A44" s="1" t="s">
        <v>45</v>
      </c>
      <c r="B44" s="1" t="s">
        <v>70</v>
      </c>
      <c r="C44" s="27" t="s">
        <v>226</v>
      </c>
      <c r="D44" s="38">
        <v>12</v>
      </c>
      <c r="E44" s="27">
        <v>12</v>
      </c>
      <c r="F44" s="27">
        <v>0</v>
      </c>
      <c r="G44" s="27">
        <v>3</v>
      </c>
      <c r="H44" s="27"/>
      <c r="I44" s="27"/>
      <c r="J44" s="27">
        <v>0</v>
      </c>
      <c r="K44" s="27">
        <v>0</v>
      </c>
      <c r="L44" s="27">
        <v>1</v>
      </c>
      <c r="M44" s="27">
        <v>3</v>
      </c>
      <c r="N44" s="27">
        <f>SUM(L44:M44)</f>
        <v>4</v>
      </c>
      <c r="O44" s="39">
        <v>1</v>
      </c>
      <c r="P44" s="39">
        <v>0</v>
      </c>
      <c r="Q44" s="39">
        <v>0</v>
      </c>
      <c r="R44" s="39">
        <v>1</v>
      </c>
      <c r="S44" s="39">
        <v>0</v>
      </c>
      <c r="T44" s="39">
        <f>(H44*3)+((F44-H44)*2)+J44</f>
        <v>0</v>
      </c>
      <c r="U44" s="40">
        <f t="shared" si="6"/>
        <v>0.41666666666666669</v>
      </c>
      <c r="V44" s="22">
        <v>197</v>
      </c>
      <c r="W44" s="22" t="s">
        <v>88</v>
      </c>
      <c r="X44" s="22" t="s">
        <v>89</v>
      </c>
      <c r="Y44" s="59">
        <v>331</v>
      </c>
      <c r="Z44" s="41"/>
      <c r="AA44" s="1" t="s">
        <v>217</v>
      </c>
      <c r="AB44" s="28" t="s">
        <v>78</v>
      </c>
    </row>
    <row r="45" spans="1:28" x14ac:dyDescent="0.3">
      <c r="A45" s="1" t="s">
        <v>45</v>
      </c>
      <c r="B45" s="1" t="s">
        <v>70</v>
      </c>
      <c r="C45" s="27" t="s">
        <v>227</v>
      </c>
      <c r="D45" s="38">
        <v>22</v>
      </c>
      <c r="E45" s="27">
        <v>16</v>
      </c>
      <c r="F45" s="27">
        <v>1</v>
      </c>
      <c r="G45" s="27">
        <v>3</v>
      </c>
      <c r="H45" s="27"/>
      <c r="I45" s="27"/>
      <c r="J45" s="27">
        <v>2</v>
      </c>
      <c r="K45" s="27">
        <v>2</v>
      </c>
      <c r="L45" s="27">
        <v>4</v>
      </c>
      <c r="M45" s="27">
        <v>2</v>
      </c>
      <c r="N45" s="27">
        <f>SUM(L45:M45)</f>
        <v>6</v>
      </c>
      <c r="O45" s="39">
        <v>1</v>
      </c>
      <c r="P45" s="39">
        <v>4</v>
      </c>
      <c r="Q45" s="39">
        <v>0</v>
      </c>
      <c r="R45" s="39">
        <v>1</v>
      </c>
      <c r="S45" s="39">
        <v>0</v>
      </c>
      <c r="T45" s="39">
        <f>(H45*3)+((F45-H45)*2)+J45</f>
        <v>4</v>
      </c>
      <c r="U45" s="40">
        <f t="shared" si="6"/>
        <v>0.6875</v>
      </c>
      <c r="V45" s="22">
        <v>197</v>
      </c>
      <c r="W45" s="22" t="s">
        <v>88</v>
      </c>
      <c r="X45" s="22" t="s">
        <v>89</v>
      </c>
      <c r="Y45" s="59">
        <v>331</v>
      </c>
      <c r="Z45" s="41"/>
      <c r="AA45" s="1" t="s">
        <v>217</v>
      </c>
      <c r="AB45" s="28" t="s">
        <v>78</v>
      </c>
    </row>
    <row r="46" spans="1:28" x14ac:dyDescent="0.3">
      <c r="A46" s="43" t="s">
        <v>45</v>
      </c>
      <c r="B46" s="43" t="s">
        <v>70</v>
      </c>
      <c r="C46" s="44" t="s">
        <v>39</v>
      </c>
      <c r="D46" s="43"/>
      <c r="E46" s="44">
        <f t="shared" ref="E46:T46" si="9">SUM(E34:E45)</f>
        <v>240</v>
      </c>
      <c r="F46" s="44">
        <f t="shared" si="9"/>
        <v>31</v>
      </c>
      <c r="G46" s="44">
        <f t="shared" si="9"/>
        <v>76</v>
      </c>
      <c r="H46" s="44">
        <f t="shared" si="9"/>
        <v>0</v>
      </c>
      <c r="I46" s="44">
        <f t="shared" si="9"/>
        <v>0</v>
      </c>
      <c r="J46" s="44">
        <f t="shared" si="9"/>
        <v>22</v>
      </c>
      <c r="K46" s="44">
        <f t="shared" si="9"/>
        <v>27</v>
      </c>
      <c r="L46" s="44">
        <f t="shared" si="9"/>
        <v>19</v>
      </c>
      <c r="M46" s="44">
        <f t="shared" si="9"/>
        <v>36</v>
      </c>
      <c r="N46" s="44">
        <f t="shared" si="9"/>
        <v>55</v>
      </c>
      <c r="O46" s="44">
        <f t="shared" si="9"/>
        <v>16</v>
      </c>
      <c r="P46" s="44">
        <f t="shared" si="9"/>
        <v>20</v>
      </c>
      <c r="Q46" s="44">
        <f t="shared" si="9"/>
        <v>7</v>
      </c>
      <c r="R46" s="44">
        <f t="shared" si="9"/>
        <v>29</v>
      </c>
      <c r="S46" s="44">
        <f t="shared" si="9"/>
        <v>6</v>
      </c>
      <c r="T46" s="44">
        <f t="shared" si="9"/>
        <v>84</v>
      </c>
      <c r="U46" s="45">
        <f>((T46+Q46+N46-R46)+(O46*2))/E46</f>
        <v>0.62083333333333335</v>
      </c>
      <c r="V46" s="46">
        <v>197</v>
      </c>
      <c r="W46" s="46" t="s">
        <v>88</v>
      </c>
      <c r="X46" s="46" t="s">
        <v>89</v>
      </c>
      <c r="Y46" s="60">
        <v>331</v>
      </c>
      <c r="Z46" s="47"/>
      <c r="AA46" s="43" t="s">
        <v>217</v>
      </c>
      <c r="AB46" s="65" t="s">
        <v>78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0.40789473684210525</v>
      </c>
      <c r="H47" s="27"/>
      <c r="I47" s="1"/>
      <c r="J47" s="48" t="s">
        <v>41</v>
      </c>
      <c r="K47" s="50">
        <f>J46/K46</f>
        <v>0.81481481481481477</v>
      </c>
      <c r="L47" s="1"/>
      <c r="M47" s="39" t="s">
        <v>42</v>
      </c>
      <c r="N47" s="51">
        <v>6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C7306-4D77-48CE-84AB-54EA8449F9E6}">
  <sheetPr>
    <tabColor rgb="FF92D050"/>
  </sheetPr>
  <dimension ref="A1:AB48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85</v>
      </c>
    </row>
    <row r="2" spans="1:28" x14ac:dyDescent="0.3">
      <c r="B2" s="1"/>
      <c r="C2" s="2" t="s">
        <v>44</v>
      </c>
      <c r="D2" s="3" t="s">
        <v>74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79</v>
      </c>
      <c r="D4" s="7" t="s">
        <v>4</v>
      </c>
      <c r="E4" s="8"/>
      <c r="F4" s="5"/>
      <c r="G4" s="1"/>
      <c r="J4" s="15" t="s">
        <v>83</v>
      </c>
      <c r="K4" s="16" t="s">
        <v>44</v>
      </c>
      <c r="L4" s="17"/>
      <c r="M4" s="18"/>
      <c r="N4" s="19">
        <v>16</v>
      </c>
      <c r="O4" s="19">
        <v>24</v>
      </c>
      <c r="P4" s="19">
        <v>20</v>
      </c>
      <c r="Q4" s="19">
        <v>33</v>
      </c>
      <c r="R4" s="20"/>
      <c r="S4" s="21">
        <f>SUM(N4:R4)</f>
        <v>93</v>
      </c>
      <c r="T4" s="22">
        <v>205</v>
      </c>
    </row>
    <row r="5" spans="1:28" x14ac:dyDescent="0.3">
      <c r="B5" s="1"/>
      <c r="C5" s="6" t="s">
        <v>80</v>
      </c>
      <c r="D5" s="7" t="s">
        <v>5</v>
      </c>
      <c r="E5" s="1"/>
      <c r="F5" s="1"/>
      <c r="G5" s="1"/>
      <c r="J5" s="15" t="s">
        <v>84</v>
      </c>
      <c r="K5" s="16" t="s">
        <v>73</v>
      </c>
      <c r="L5" s="17"/>
      <c r="M5" s="18"/>
      <c r="N5" s="19">
        <v>24</v>
      </c>
      <c r="O5" s="19">
        <v>19</v>
      </c>
      <c r="P5" s="19">
        <v>26</v>
      </c>
      <c r="Q5" s="19">
        <v>28</v>
      </c>
      <c r="R5" s="20"/>
      <c r="S5" s="21">
        <f>SUM(N5:R5)</f>
        <v>97</v>
      </c>
      <c r="T5" s="22">
        <v>205</v>
      </c>
      <c r="U5" s="1"/>
      <c r="V5" s="1"/>
      <c r="W5" s="1"/>
    </row>
    <row r="6" spans="1:28" x14ac:dyDescent="0.3">
      <c r="C6" s="23">
        <v>295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81</v>
      </c>
      <c r="D7" s="7" t="s">
        <v>7</v>
      </c>
      <c r="G7" s="1"/>
      <c r="S7" s="1"/>
      <c r="T7" s="25" t="s">
        <v>8</v>
      </c>
      <c r="U7" s="1"/>
      <c r="V7" s="26">
        <v>205</v>
      </c>
      <c r="W7" s="1"/>
    </row>
    <row r="8" spans="1:28" x14ac:dyDescent="0.3">
      <c r="B8" s="1"/>
      <c r="C8" s="24" t="s">
        <v>82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9.7222222222222224E-2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9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72</v>
      </c>
      <c r="B13" s="1" t="s">
        <v>45</v>
      </c>
      <c r="C13" s="27" t="s">
        <v>49</v>
      </c>
      <c r="D13" s="38">
        <v>17</v>
      </c>
      <c r="E13" s="27">
        <v>25</v>
      </c>
      <c r="F13" s="27">
        <v>1</v>
      </c>
      <c r="G13" s="27">
        <v>7</v>
      </c>
      <c r="H13" s="27"/>
      <c r="I13" s="27"/>
      <c r="J13" s="27">
        <v>0</v>
      </c>
      <c r="K13" s="27">
        <v>0</v>
      </c>
      <c r="L13" s="27">
        <v>1</v>
      </c>
      <c r="M13" s="27">
        <v>2</v>
      </c>
      <c r="N13" s="27">
        <f>SUM(L13:M13)</f>
        <v>3</v>
      </c>
      <c r="O13" s="27">
        <v>1</v>
      </c>
      <c r="P13" s="39">
        <v>0</v>
      </c>
      <c r="Q13" s="27">
        <v>2</v>
      </c>
      <c r="R13" s="27">
        <v>1</v>
      </c>
      <c r="S13" s="27">
        <v>1</v>
      </c>
      <c r="T13" s="27">
        <f>+(F13*2)+J13</f>
        <v>2</v>
      </c>
      <c r="U13" s="40">
        <f>IFERROR(((T13+Q13+N13-R13)+(O13*2))/E13,"")</f>
        <v>0.32</v>
      </c>
      <c r="V13" s="22">
        <v>205</v>
      </c>
      <c r="W13" s="22" t="s">
        <v>75</v>
      </c>
      <c r="X13" s="22" t="s">
        <v>76</v>
      </c>
      <c r="Y13" s="59">
        <v>295</v>
      </c>
      <c r="Z13" s="41"/>
      <c r="AA13" s="1" t="s">
        <v>77</v>
      </c>
      <c r="AB13" s="28" t="s">
        <v>78</v>
      </c>
    </row>
    <row r="14" spans="1:28" x14ac:dyDescent="0.3">
      <c r="A14" s="1" t="s">
        <v>72</v>
      </c>
      <c r="B14" s="1" t="s">
        <v>45</v>
      </c>
      <c r="C14" s="27" t="s">
        <v>46</v>
      </c>
      <c r="D14" s="38">
        <v>11</v>
      </c>
      <c r="E14" s="27">
        <v>30</v>
      </c>
      <c r="F14" s="27">
        <v>2</v>
      </c>
      <c r="G14" s="27">
        <v>6</v>
      </c>
      <c r="H14" s="27"/>
      <c r="I14" s="27"/>
      <c r="J14" s="27">
        <v>2</v>
      </c>
      <c r="K14" s="27">
        <v>2</v>
      </c>
      <c r="L14" s="27">
        <v>0</v>
      </c>
      <c r="M14" s="27">
        <v>5</v>
      </c>
      <c r="N14" s="27">
        <f t="shared" ref="N14:N20" si="0">SUM(L14:M14)</f>
        <v>5</v>
      </c>
      <c r="O14" s="39">
        <v>2</v>
      </c>
      <c r="P14" s="39">
        <v>5</v>
      </c>
      <c r="Q14" s="39">
        <v>1</v>
      </c>
      <c r="R14" s="39">
        <v>7</v>
      </c>
      <c r="S14" s="39">
        <v>0</v>
      </c>
      <c r="T14" s="27">
        <f t="shared" ref="T14:T23" si="1">+(F14*2)+J14</f>
        <v>6</v>
      </c>
      <c r="U14" s="40">
        <f t="shared" ref="U14:U23" si="2">IFERROR(((T14+Q14+N14-R14)+(O14*2))/E14,"")</f>
        <v>0.3</v>
      </c>
      <c r="V14" s="22">
        <v>205</v>
      </c>
      <c r="W14" s="22" t="s">
        <v>75</v>
      </c>
      <c r="X14" s="22" t="s">
        <v>76</v>
      </c>
      <c r="Y14" s="59">
        <v>295</v>
      </c>
      <c r="Z14" s="41"/>
      <c r="AA14" s="1" t="s">
        <v>77</v>
      </c>
      <c r="AB14" s="28" t="s">
        <v>78</v>
      </c>
    </row>
    <row r="15" spans="1:28" x14ac:dyDescent="0.3">
      <c r="A15" s="1" t="s">
        <v>72</v>
      </c>
      <c r="B15" s="1" t="s">
        <v>45</v>
      </c>
      <c r="C15" s="27" t="s">
        <v>55</v>
      </c>
      <c r="D15" s="38">
        <v>10</v>
      </c>
      <c r="E15" s="27">
        <v>22</v>
      </c>
      <c r="F15" s="27">
        <v>2</v>
      </c>
      <c r="G15" s="27">
        <v>4</v>
      </c>
      <c r="H15" s="27"/>
      <c r="I15" s="27"/>
      <c r="J15" s="27">
        <v>3</v>
      </c>
      <c r="K15" s="27">
        <v>4</v>
      </c>
      <c r="L15" s="27">
        <v>0</v>
      </c>
      <c r="M15" s="27">
        <v>3</v>
      </c>
      <c r="N15" s="27">
        <f t="shared" si="0"/>
        <v>3</v>
      </c>
      <c r="O15" s="39">
        <v>4</v>
      </c>
      <c r="P15" s="39">
        <v>4</v>
      </c>
      <c r="Q15" s="39">
        <v>4</v>
      </c>
      <c r="R15" s="39">
        <v>2</v>
      </c>
      <c r="S15" s="39">
        <v>0</v>
      </c>
      <c r="T15" s="27">
        <f t="shared" si="1"/>
        <v>7</v>
      </c>
      <c r="U15" s="40">
        <f t="shared" si="2"/>
        <v>0.90909090909090906</v>
      </c>
      <c r="V15" s="22">
        <v>205</v>
      </c>
      <c r="W15" s="22" t="s">
        <v>75</v>
      </c>
      <c r="X15" s="22" t="s">
        <v>76</v>
      </c>
      <c r="Y15" s="59">
        <v>295</v>
      </c>
      <c r="Z15" s="41"/>
      <c r="AA15" s="1" t="s">
        <v>77</v>
      </c>
      <c r="AB15" s="28" t="s">
        <v>78</v>
      </c>
    </row>
    <row r="16" spans="1:28" x14ac:dyDescent="0.3">
      <c r="A16" s="1" t="s">
        <v>72</v>
      </c>
      <c r="B16" s="1" t="s">
        <v>45</v>
      </c>
      <c r="C16" s="27" t="s">
        <v>53</v>
      </c>
      <c r="D16" s="38">
        <v>20</v>
      </c>
      <c r="E16" s="27">
        <v>15</v>
      </c>
      <c r="F16" s="27">
        <v>4</v>
      </c>
      <c r="G16" s="27">
        <v>9</v>
      </c>
      <c r="H16" s="27"/>
      <c r="I16" s="27"/>
      <c r="J16" s="27">
        <v>2</v>
      </c>
      <c r="K16" s="27">
        <v>2</v>
      </c>
      <c r="L16" s="27">
        <v>0</v>
      </c>
      <c r="M16" s="27">
        <v>1</v>
      </c>
      <c r="N16" s="27">
        <f t="shared" si="0"/>
        <v>1</v>
      </c>
      <c r="O16" s="39">
        <v>0</v>
      </c>
      <c r="P16" s="39">
        <v>3</v>
      </c>
      <c r="Q16" s="39">
        <v>2</v>
      </c>
      <c r="R16" s="39">
        <v>0</v>
      </c>
      <c r="S16" s="39">
        <v>0</v>
      </c>
      <c r="T16" s="27">
        <f t="shared" si="1"/>
        <v>10</v>
      </c>
      <c r="U16" s="40">
        <f t="shared" si="2"/>
        <v>0.8666666666666667</v>
      </c>
      <c r="V16" s="22">
        <v>205</v>
      </c>
      <c r="W16" s="22" t="s">
        <v>75</v>
      </c>
      <c r="X16" s="22" t="s">
        <v>76</v>
      </c>
      <c r="Y16" s="59">
        <v>295</v>
      </c>
      <c r="Z16" s="41"/>
      <c r="AA16" s="1" t="s">
        <v>77</v>
      </c>
      <c r="AB16" s="28" t="s">
        <v>78</v>
      </c>
    </row>
    <row r="17" spans="1:28" x14ac:dyDescent="0.3">
      <c r="A17" s="1" t="s">
        <v>72</v>
      </c>
      <c r="B17" s="1" t="s">
        <v>45</v>
      </c>
      <c r="C17" s="27" t="s">
        <v>52</v>
      </c>
      <c r="D17" s="38">
        <v>24</v>
      </c>
      <c r="E17" s="27">
        <v>16</v>
      </c>
      <c r="F17" s="27">
        <v>1</v>
      </c>
      <c r="G17" s="27">
        <v>2</v>
      </c>
      <c r="H17" s="27"/>
      <c r="I17" s="27"/>
      <c r="J17" s="27">
        <v>0</v>
      </c>
      <c r="K17" s="27">
        <v>0</v>
      </c>
      <c r="L17" s="27">
        <v>0</v>
      </c>
      <c r="M17" s="27">
        <v>1</v>
      </c>
      <c r="N17" s="27">
        <f t="shared" si="0"/>
        <v>1</v>
      </c>
      <c r="O17" s="39">
        <v>1</v>
      </c>
      <c r="P17" s="39">
        <v>3</v>
      </c>
      <c r="Q17" s="39">
        <v>0</v>
      </c>
      <c r="R17" s="39">
        <v>1</v>
      </c>
      <c r="S17" s="39">
        <v>0</v>
      </c>
      <c r="T17" s="27">
        <f t="shared" si="1"/>
        <v>2</v>
      </c>
      <c r="U17" s="40">
        <f t="shared" si="2"/>
        <v>0.25</v>
      </c>
      <c r="V17" s="22">
        <v>205</v>
      </c>
      <c r="W17" s="22" t="s">
        <v>75</v>
      </c>
      <c r="X17" s="22" t="s">
        <v>76</v>
      </c>
      <c r="Y17" s="59">
        <v>295</v>
      </c>
      <c r="Z17" s="41"/>
      <c r="AA17" s="1" t="s">
        <v>77</v>
      </c>
      <c r="AB17" s="28" t="s">
        <v>78</v>
      </c>
    </row>
    <row r="18" spans="1:28" x14ac:dyDescent="0.3">
      <c r="A18" s="1" t="s">
        <v>72</v>
      </c>
      <c r="B18" s="1" t="s">
        <v>45</v>
      </c>
      <c r="C18" s="27" t="s">
        <v>106</v>
      </c>
      <c r="D18" s="38">
        <v>22</v>
      </c>
      <c r="E18" s="27" t="s">
        <v>302</v>
      </c>
      <c r="F18" s="27"/>
      <c r="G18" s="27"/>
      <c r="H18" s="27"/>
      <c r="I18" s="27"/>
      <c r="J18" s="27"/>
      <c r="K18" s="27"/>
      <c r="L18" s="27"/>
      <c r="M18" s="27"/>
      <c r="N18" s="27"/>
      <c r="O18" s="39"/>
      <c r="P18" s="39"/>
      <c r="Q18" s="39"/>
      <c r="R18" s="39"/>
      <c r="S18" s="39"/>
      <c r="T18" s="27"/>
      <c r="U18" s="40"/>
      <c r="V18" s="22">
        <v>205</v>
      </c>
      <c r="W18" s="22" t="s">
        <v>75</v>
      </c>
      <c r="X18" s="22" t="s">
        <v>76</v>
      </c>
      <c r="Y18" s="59">
        <v>295</v>
      </c>
      <c r="Z18" s="41"/>
      <c r="AA18" s="1" t="s">
        <v>77</v>
      </c>
      <c r="AB18" s="28" t="s">
        <v>78</v>
      </c>
    </row>
    <row r="19" spans="1:28" x14ac:dyDescent="0.3">
      <c r="A19" s="1" t="s">
        <v>72</v>
      </c>
      <c r="B19" s="1" t="s">
        <v>45</v>
      </c>
      <c r="C19" s="27" t="s">
        <v>50</v>
      </c>
      <c r="D19" s="38">
        <v>34</v>
      </c>
      <c r="E19" s="27">
        <v>40</v>
      </c>
      <c r="F19" s="27">
        <v>9</v>
      </c>
      <c r="G19" s="27">
        <v>16</v>
      </c>
      <c r="H19" s="27"/>
      <c r="I19" s="27"/>
      <c r="J19" s="27">
        <v>18</v>
      </c>
      <c r="K19" s="27">
        <v>23</v>
      </c>
      <c r="L19" s="27">
        <v>2</v>
      </c>
      <c r="M19" s="27">
        <v>3</v>
      </c>
      <c r="N19" s="27">
        <f t="shared" si="0"/>
        <v>5</v>
      </c>
      <c r="O19" s="39">
        <v>7</v>
      </c>
      <c r="P19" s="55">
        <v>6</v>
      </c>
      <c r="Q19" s="39">
        <v>3</v>
      </c>
      <c r="R19" s="39">
        <v>5</v>
      </c>
      <c r="S19" s="39">
        <v>0</v>
      </c>
      <c r="T19" s="27">
        <f t="shared" si="1"/>
        <v>36</v>
      </c>
      <c r="U19" s="40">
        <f t="shared" si="2"/>
        <v>1.325</v>
      </c>
      <c r="V19" s="22">
        <v>205</v>
      </c>
      <c r="W19" s="22" t="s">
        <v>75</v>
      </c>
      <c r="X19" s="22" t="s">
        <v>76</v>
      </c>
      <c r="Y19" s="59">
        <v>295</v>
      </c>
      <c r="Z19" s="41"/>
      <c r="AA19" s="1" t="s">
        <v>77</v>
      </c>
      <c r="AB19" s="28" t="s">
        <v>78</v>
      </c>
    </row>
    <row r="20" spans="1:28" x14ac:dyDescent="0.3">
      <c r="A20" s="1" t="s">
        <v>72</v>
      </c>
      <c r="B20" s="1" t="s">
        <v>45</v>
      </c>
      <c r="C20" s="27" t="s">
        <v>54</v>
      </c>
      <c r="D20" s="38">
        <v>12</v>
      </c>
      <c r="E20" s="27">
        <v>12</v>
      </c>
      <c r="F20" s="27">
        <v>0</v>
      </c>
      <c r="G20" s="27">
        <v>0</v>
      </c>
      <c r="H20" s="27"/>
      <c r="I20" s="27"/>
      <c r="J20" s="27">
        <v>0</v>
      </c>
      <c r="K20" s="27">
        <v>0</v>
      </c>
      <c r="L20" s="27">
        <v>0</v>
      </c>
      <c r="M20" s="27">
        <v>0</v>
      </c>
      <c r="N20" s="27">
        <f t="shared" si="0"/>
        <v>0</v>
      </c>
      <c r="O20" s="39">
        <v>0</v>
      </c>
      <c r="P20" s="39">
        <v>0</v>
      </c>
      <c r="Q20" s="39">
        <v>0</v>
      </c>
      <c r="R20" s="39">
        <v>0</v>
      </c>
      <c r="S20" s="39"/>
      <c r="T20" s="27">
        <f t="shared" si="1"/>
        <v>0</v>
      </c>
      <c r="U20" s="40">
        <f t="shared" si="2"/>
        <v>0</v>
      </c>
      <c r="V20" s="22">
        <v>205</v>
      </c>
      <c r="W20" s="22" t="s">
        <v>75</v>
      </c>
      <c r="X20" s="22" t="s">
        <v>76</v>
      </c>
      <c r="Y20" s="59">
        <v>295</v>
      </c>
      <c r="Z20" s="41"/>
      <c r="AA20" s="1" t="s">
        <v>77</v>
      </c>
      <c r="AB20" s="28" t="s">
        <v>78</v>
      </c>
    </row>
    <row r="21" spans="1:28" x14ac:dyDescent="0.3">
      <c r="A21" s="1" t="s">
        <v>72</v>
      </c>
      <c r="B21" s="1" t="s">
        <v>45</v>
      </c>
      <c r="C21" s="27" t="s">
        <v>48</v>
      </c>
      <c r="D21" s="38">
        <v>44</v>
      </c>
      <c r="E21" s="27">
        <v>32</v>
      </c>
      <c r="F21" s="27">
        <v>6</v>
      </c>
      <c r="G21" s="27">
        <v>11</v>
      </c>
      <c r="H21" s="27"/>
      <c r="I21" s="27"/>
      <c r="J21" s="27">
        <v>0</v>
      </c>
      <c r="K21" s="27">
        <v>0</v>
      </c>
      <c r="L21" s="27">
        <v>4</v>
      </c>
      <c r="M21" s="27">
        <v>7</v>
      </c>
      <c r="N21" s="27">
        <f>SUM(L21:M21)</f>
        <v>11</v>
      </c>
      <c r="O21" s="39">
        <v>0</v>
      </c>
      <c r="P21" s="55">
        <v>6</v>
      </c>
      <c r="Q21" s="39">
        <v>0</v>
      </c>
      <c r="R21" s="39">
        <v>5</v>
      </c>
      <c r="S21" s="39">
        <v>0</v>
      </c>
      <c r="T21" s="27">
        <f t="shared" si="1"/>
        <v>12</v>
      </c>
      <c r="U21" s="40">
        <f t="shared" si="2"/>
        <v>0.5625</v>
      </c>
      <c r="V21" s="22">
        <v>205</v>
      </c>
      <c r="W21" s="22" t="s">
        <v>75</v>
      </c>
      <c r="X21" s="22" t="s">
        <v>76</v>
      </c>
      <c r="Y21" s="59">
        <v>295</v>
      </c>
      <c r="Z21" s="41" t="s">
        <v>287</v>
      </c>
      <c r="AA21" s="1" t="s">
        <v>77</v>
      </c>
      <c r="AB21" s="28" t="s">
        <v>78</v>
      </c>
    </row>
    <row r="22" spans="1:28" x14ac:dyDescent="0.3">
      <c r="A22" s="1" t="s">
        <v>72</v>
      </c>
      <c r="B22" s="1" t="s">
        <v>45</v>
      </c>
      <c r="C22" s="27" t="s">
        <v>47</v>
      </c>
      <c r="D22" s="38">
        <v>30</v>
      </c>
      <c r="E22" s="27">
        <v>25</v>
      </c>
      <c r="F22" s="27">
        <v>5</v>
      </c>
      <c r="G22" s="27">
        <v>13</v>
      </c>
      <c r="H22" s="27"/>
      <c r="I22" s="27"/>
      <c r="J22" s="27">
        <v>4</v>
      </c>
      <c r="K22" s="27">
        <v>5</v>
      </c>
      <c r="L22" s="27">
        <v>1</v>
      </c>
      <c r="M22" s="27">
        <v>1</v>
      </c>
      <c r="N22" s="27">
        <f>SUM(L22:M22)</f>
        <v>2</v>
      </c>
      <c r="O22" s="39">
        <v>2</v>
      </c>
      <c r="P22" s="39">
        <v>3</v>
      </c>
      <c r="Q22" s="39">
        <v>2</v>
      </c>
      <c r="R22" s="39">
        <v>3</v>
      </c>
      <c r="S22" s="39">
        <v>0</v>
      </c>
      <c r="T22" s="27">
        <f t="shared" si="1"/>
        <v>14</v>
      </c>
      <c r="U22" s="40">
        <f t="shared" si="2"/>
        <v>0.76</v>
      </c>
      <c r="V22" s="22">
        <v>205</v>
      </c>
      <c r="W22" s="22" t="s">
        <v>75</v>
      </c>
      <c r="X22" s="22" t="s">
        <v>76</v>
      </c>
      <c r="Y22" s="59">
        <v>295</v>
      </c>
      <c r="Z22" s="41"/>
      <c r="AA22" s="1" t="s">
        <v>77</v>
      </c>
      <c r="AB22" s="28" t="s">
        <v>78</v>
      </c>
    </row>
    <row r="23" spans="1:28" x14ac:dyDescent="0.3">
      <c r="A23" s="1" t="s">
        <v>72</v>
      </c>
      <c r="B23" s="1" t="s">
        <v>45</v>
      </c>
      <c r="C23" s="27" t="s">
        <v>51</v>
      </c>
      <c r="D23" s="38">
        <v>4</v>
      </c>
      <c r="E23" s="27">
        <v>23</v>
      </c>
      <c r="F23" s="27">
        <v>1</v>
      </c>
      <c r="G23" s="27">
        <v>5</v>
      </c>
      <c r="H23" s="27"/>
      <c r="I23" s="27"/>
      <c r="J23" s="27">
        <v>2</v>
      </c>
      <c r="K23" s="27">
        <v>2</v>
      </c>
      <c r="L23" s="27">
        <v>1</v>
      </c>
      <c r="M23" s="27">
        <v>2</v>
      </c>
      <c r="N23" s="27">
        <f>SUM(L23:M23)</f>
        <v>3</v>
      </c>
      <c r="O23" s="39">
        <v>1</v>
      </c>
      <c r="P23" s="39">
        <v>4</v>
      </c>
      <c r="Q23" s="39">
        <v>1</v>
      </c>
      <c r="R23" s="39">
        <v>1</v>
      </c>
      <c r="S23" s="39">
        <v>0</v>
      </c>
      <c r="T23" s="27">
        <f t="shared" si="1"/>
        <v>4</v>
      </c>
      <c r="U23" s="40">
        <f t="shared" si="2"/>
        <v>0.39130434782608697</v>
      </c>
      <c r="V23" s="22">
        <v>205</v>
      </c>
      <c r="W23" s="22" t="s">
        <v>75</v>
      </c>
      <c r="X23" s="22" t="s">
        <v>76</v>
      </c>
      <c r="Y23" s="59">
        <v>295</v>
      </c>
      <c r="Z23" s="41"/>
      <c r="AA23" s="1" t="s">
        <v>77</v>
      </c>
      <c r="AB23" s="28" t="s">
        <v>78</v>
      </c>
    </row>
    <row r="24" spans="1:28" x14ac:dyDescent="0.3">
      <c r="A24" s="43" t="s">
        <v>72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31</v>
      </c>
      <c r="G24" s="44">
        <f t="shared" si="3"/>
        <v>73</v>
      </c>
      <c r="H24" s="44">
        <f t="shared" si="3"/>
        <v>0</v>
      </c>
      <c r="I24" s="44">
        <f t="shared" si="3"/>
        <v>0</v>
      </c>
      <c r="J24" s="44">
        <f t="shared" si="3"/>
        <v>31</v>
      </c>
      <c r="K24" s="44">
        <f t="shared" si="3"/>
        <v>38</v>
      </c>
      <c r="L24" s="44">
        <f t="shared" si="3"/>
        <v>9</v>
      </c>
      <c r="M24" s="44">
        <f t="shared" si="3"/>
        <v>25</v>
      </c>
      <c r="N24" s="44">
        <f t="shared" si="3"/>
        <v>34</v>
      </c>
      <c r="O24" s="44">
        <f t="shared" si="3"/>
        <v>18</v>
      </c>
      <c r="P24" s="44">
        <f t="shared" si="3"/>
        <v>34</v>
      </c>
      <c r="Q24" s="44">
        <f t="shared" si="3"/>
        <v>15</v>
      </c>
      <c r="R24" s="44">
        <f t="shared" si="3"/>
        <v>25</v>
      </c>
      <c r="S24" s="44">
        <f t="shared" si="3"/>
        <v>1</v>
      </c>
      <c r="T24" s="44">
        <f t="shared" si="3"/>
        <v>93</v>
      </c>
      <c r="U24" s="45">
        <f>((T24+Q24+N24-R24)+(O24*2))/E24</f>
        <v>0.63749999999999996</v>
      </c>
      <c r="V24" s="46">
        <v>205</v>
      </c>
      <c r="W24" s="46" t="s">
        <v>75</v>
      </c>
      <c r="X24" s="46" t="s">
        <v>76</v>
      </c>
      <c r="Y24" s="60">
        <v>295</v>
      </c>
      <c r="Z24" s="64" t="s">
        <v>288</v>
      </c>
      <c r="AA24" s="43" t="s">
        <v>77</v>
      </c>
      <c r="AB24" s="65" t="s">
        <v>78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0.42465753424657532</v>
      </c>
      <c r="H25" s="27"/>
      <c r="I25" s="1"/>
      <c r="J25" s="48" t="s">
        <v>41</v>
      </c>
      <c r="K25" s="50">
        <f>J24/K24</f>
        <v>0.81578947368421051</v>
      </c>
      <c r="L25" s="1"/>
      <c r="M25" s="39" t="s">
        <v>42</v>
      </c>
      <c r="N25" s="51">
        <v>11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1"/>
    </row>
    <row r="27" spans="1:28" x14ac:dyDescent="0.3">
      <c r="B27" s="1"/>
      <c r="C27" s="1" t="s">
        <v>86</v>
      </c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1"/>
      <c r="AA27" s="1"/>
      <c r="AB27" s="1"/>
    </row>
    <row r="28" spans="1:28" x14ac:dyDescent="0.3">
      <c r="C28" s="1" t="s">
        <v>289</v>
      </c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11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72</v>
      </c>
      <c r="C35" s="27" t="s">
        <v>87</v>
      </c>
      <c r="D35" s="38">
        <v>34</v>
      </c>
      <c r="E35" s="27">
        <v>45</v>
      </c>
      <c r="F35" s="27">
        <v>10</v>
      </c>
      <c r="G35" s="27">
        <v>18</v>
      </c>
      <c r="H35" s="27"/>
      <c r="I35" s="27"/>
      <c r="J35" s="27">
        <v>7</v>
      </c>
      <c r="K35" s="27">
        <v>10</v>
      </c>
      <c r="L35" s="27">
        <v>5</v>
      </c>
      <c r="M35" s="27">
        <v>12</v>
      </c>
      <c r="N35" s="27">
        <f>SUM(L35:M35)</f>
        <v>17</v>
      </c>
      <c r="O35" s="27">
        <v>2</v>
      </c>
      <c r="P35" s="39">
        <v>5</v>
      </c>
      <c r="Q35" s="27">
        <v>1</v>
      </c>
      <c r="R35" s="27">
        <v>5</v>
      </c>
      <c r="S35" s="27">
        <v>2</v>
      </c>
      <c r="T35" s="27">
        <f>(H35*3)+((F35-H35)*2)+J35</f>
        <v>27</v>
      </c>
      <c r="U35" s="40">
        <f>IFERROR(((T35+Q35+N35-R35)+(O35*2))/E35,"")</f>
        <v>0.97777777777777775</v>
      </c>
      <c r="V35" s="22">
        <v>205</v>
      </c>
      <c r="W35" s="22" t="s">
        <v>88</v>
      </c>
      <c r="X35" s="22" t="s">
        <v>89</v>
      </c>
      <c r="Y35" s="59">
        <v>295</v>
      </c>
      <c r="Z35" s="41"/>
      <c r="AA35" s="1" t="s">
        <v>90</v>
      </c>
      <c r="AB35" s="28" t="s">
        <v>91</v>
      </c>
    </row>
    <row r="36" spans="1:28" x14ac:dyDescent="0.3">
      <c r="A36" s="1" t="s">
        <v>45</v>
      </c>
      <c r="B36" s="1" t="s">
        <v>72</v>
      </c>
      <c r="C36" s="27" t="s">
        <v>92</v>
      </c>
      <c r="D36" s="38">
        <v>12</v>
      </c>
      <c r="E36" s="27">
        <v>19</v>
      </c>
      <c r="F36" s="27">
        <v>2</v>
      </c>
      <c r="G36" s="27">
        <v>4</v>
      </c>
      <c r="H36" s="27"/>
      <c r="I36" s="27"/>
      <c r="J36" s="27">
        <v>1</v>
      </c>
      <c r="K36" s="27">
        <v>5</v>
      </c>
      <c r="L36" s="27">
        <v>0</v>
      </c>
      <c r="M36" s="27">
        <v>0</v>
      </c>
      <c r="N36" s="27">
        <f t="shared" ref="N36:N41" si="4">SUM(L36:M36)</f>
        <v>0</v>
      </c>
      <c r="O36" s="39">
        <v>2</v>
      </c>
      <c r="P36" s="39">
        <v>3</v>
      </c>
      <c r="Q36" s="39">
        <v>1</v>
      </c>
      <c r="R36" s="39">
        <v>4</v>
      </c>
      <c r="S36" s="39">
        <v>0</v>
      </c>
      <c r="T36" s="39">
        <f t="shared" ref="T36:T41" si="5">(H36*3)+((F36-H36)*2)+J36</f>
        <v>5</v>
      </c>
      <c r="U36" s="40">
        <f t="shared" ref="U36:U45" si="6">IFERROR(((T36+Q36+N36-R36)+(O36*2))/E36,"")</f>
        <v>0.31578947368421051</v>
      </c>
      <c r="V36" s="22">
        <v>205</v>
      </c>
      <c r="W36" s="22" t="s">
        <v>88</v>
      </c>
      <c r="X36" s="22" t="s">
        <v>89</v>
      </c>
      <c r="Y36" s="59">
        <v>295</v>
      </c>
      <c r="Z36" s="41"/>
      <c r="AA36" s="1" t="s">
        <v>90</v>
      </c>
      <c r="AB36" s="28" t="s">
        <v>91</v>
      </c>
    </row>
    <row r="37" spans="1:28" x14ac:dyDescent="0.3">
      <c r="A37" s="1" t="s">
        <v>45</v>
      </c>
      <c r="B37" s="1" t="s">
        <v>72</v>
      </c>
      <c r="C37" s="27" t="s">
        <v>93</v>
      </c>
      <c r="D37" s="38">
        <v>20</v>
      </c>
      <c r="E37" s="27">
        <v>16</v>
      </c>
      <c r="F37" s="27">
        <v>2</v>
      </c>
      <c r="G37" s="27">
        <v>3</v>
      </c>
      <c r="H37" s="27"/>
      <c r="I37" s="27"/>
      <c r="J37" s="27">
        <v>0</v>
      </c>
      <c r="K37" s="27">
        <v>0</v>
      </c>
      <c r="L37" s="27">
        <v>0</v>
      </c>
      <c r="M37" s="27">
        <v>1</v>
      </c>
      <c r="N37" s="27">
        <f t="shared" si="4"/>
        <v>1</v>
      </c>
      <c r="O37" s="39">
        <v>0</v>
      </c>
      <c r="P37" s="39">
        <v>1</v>
      </c>
      <c r="Q37" s="39">
        <v>0</v>
      </c>
      <c r="R37" s="39">
        <v>0</v>
      </c>
      <c r="S37" s="39">
        <v>1</v>
      </c>
      <c r="T37" s="39">
        <f t="shared" si="5"/>
        <v>4</v>
      </c>
      <c r="U37" s="40">
        <f t="shared" si="6"/>
        <v>0.3125</v>
      </c>
      <c r="V37" s="22">
        <v>205</v>
      </c>
      <c r="W37" s="22" t="s">
        <v>88</v>
      </c>
      <c r="X37" s="22" t="s">
        <v>89</v>
      </c>
      <c r="Y37" s="59">
        <v>295</v>
      </c>
      <c r="Z37" s="41"/>
      <c r="AA37" s="1" t="s">
        <v>90</v>
      </c>
      <c r="AB37" s="28" t="s">
        <v>91</v>
      </c>
    </row>
    <row r="38" spans="1:28" x14ac:dyDescent="0.3">
      <c r="A38" s="1" t="s">
        <v>45</v>
      </c>
      <c r="B38" s="1" t="s">
        <v>72</v>
      </c>
      <c r="C38" s="27" t="s">
        <v>94</v>
      </c>
      <c r="D38" s="38">
        <v>40</v>
      </c>
      <c r="E38" s="27">
        <v>40</v>
      </c>
      <c r="F38" s="27">
        <v>7</v>
      </c>
      <c r="G38" s="27">
        <v>14</v>
      </c>
      <c r="H38" s="27"/>
      <c r="I38" s="27"/>
      <c r="J38" s="27">
        <v>4</v>
      </c>
      <c r="K38" s="27">
        <v>6</v>
      </c>
      <c r="L38" s="27">
        <v>2</v>
      </c>
      <c r="M38" s="27">
        <v>7</v>
      </c>
      <c r="N38" s="27">
        <f t="shared" si="4"/>
        <v>9</v>
      </c>
      <c r="O38" s="39">
        <v>1</v>
      </c>
      <c r="P38" s="39">
        <v>4</v>
      </c>
      <c r="Q38" s="39">
        <v>2</v>
      </c>
      <c r="R38" s="39">
        <v>2</v>
      </c>
      <c r="S38" s="39">
        <v>2</v>
      </c>
      <c r="T38" s="39">
        <f t="shared" si="5"/>
        <v>18</v>
      </c>
      <c r="U38" s="40">
        <f t="shared" si="6"/>
        <v>0.72499999999999998</v>
      </c>
      <c r="V38" s="22">
        <v>205</v>
      </c>
      <c r="W38" s="22" t="s">
        <v>88</v>
      </c>
      <c r="X38" s="22" t="s">
        <v>89</v>
      </c>
      <c r="Y38" s="59">
        <v>295</v>
      </c>
      <c r="Z38" s="41"/>
      <c r="AA38" s="1" t="s">
        <v>90</v>
      </c>
      <c r="AB38" s="28" t="s">
        <v>91</v>
      </c>
    </row>
    <row r="39" spans="1:28" x14ac:dyDescent="0.3">
      <c r="A39" s="1" t="s">
        <v>45</v>
      </c>
      <c r="B39" s="1" t="s">
        <v>72</v>
      </c>
      <c r="C39" s="27" t="s">
        <v>95</v>
      </c>
      <c r="D39" s="38">
        <v>11</v>
      </c>
      <c r="E39" s="27">
        <v>1</v>
      </c>
      <c r="F39" s="27">
        <v>0</v>
      </c>
      <c r="G39" s="27">
        <v>0</v>
      </c>
      <c r="H39" s="27"/>
      <c r="I39" s="27"/>
      <c r="J39" s="27">
        <v>1</v>
      </c>
      <c r="K39" s="27">
        <v>2</v>
      </c>
      <c r="L39" s="27">
        <v>0</v>
      </c>
      <c r="M39" s="27">
        <v>0</v>
      </c>
      <c r="N39" s="27">
        <f t="shared" si="4"/>
        <v>0</v>
      </c>
      <c r="O39" s="39">
        <v>0</v>
      </c>
      <c r="P39" s="39">
        <v>0</v>
      </c>
      <c r="Q39" s="39">
        <v>0</v>
      </c>
      <c r="R39" s="39">
        <v>1</v>
      </c>
      <c r="S39" s="39">
        <v>0</v>
      </c>
      <c r="T39" s="39">
        <f t="shared" si="5"/>
        <v>1</v>
      </c>
      <c r="U39" s="40">
        <f t="shared" si="6"/>
        <v>0</v>
      </c>
      <c r="V39" s="22">
        <v>205</v>
      </c>
      <c r="W39" s="22" t="s">
        <v>88</v>
      </c>
      <c r="X39" s="22" t="s">
        <v>89</v>
      </c>
      <c r="Y39" s="59">
        <v>295</v>
      </c>
      <c r="Z39" s="41"/>
      <c r="AA39" s="1" t="s">
        <v>90</v>
      </c>
      <c r="AB39" s="28" t="s">
        <v>91</v>
      </c>
    </row>
    <row r="40" spans="1:28" x14ac:dyDescent="0.3">
      <c r="A40" s="1" t="s">
        <v>45</v>
      </c>
      <c r="B40" s="1" t="s">
        <v>72</v>
      </c>
      <c r="C40" s="27" t="s">
        <v>96</v>
      </c>
      <c r="D40" s="38">
        <v>42</v>
      </c>
      <c r="E40" s="27">
        <v>33</v>
      </c>
      <c r="F40" s="27">
        <v>5</v>
      </c>
      <c r="G40" s="27">
        <v>6</v>
      </c>
      <c r="H40" s="27"/>
      <c r="I40" s="27"/>
      <c r="J40" s="27">
        <v>2</v>
      </c>
      <c r="K40" s="27">
        <v>2</v>
      </c>
      <c r="L40" s="27">
        <v>1</v>
      </c>
      <c r="M40" s="27">
        <v>2</v>
      </c>
      <c r="N40" s="27">
        <f t="shared" si="4"/>
        <v>3</v>
      </c>
      <c r="O40" s="39">
        <v>1</v>
      </c>
      <c r="P40" s="55">
        <v>6</v>
      </c>
      <c r="Q40" s="39">
        <v>1</v>
      </c>
      <c r="R40" s="39">
        <v>2</v>
      </c>
      <c r="S40" s="39">
        <v>0</v>
      </c>
      <c r="T40" s="39">
        <f t="shared" si="5"/>
        <v>12</v>
      </c>
      <c r="U40" s="40">
        <f t="shared" si="6"/>
        <v>0.48484848484848486</v>
      </c>
      <c r="V40" s="22">
        <v>205</v>
      </c>
      <c r="W40" s="22" t="s">
        <v>88</v>
      </c>
      <c r="X40" s="22" t="s">
        <v>89</v>
      </c>
      <c r="Y40" s="59">
        <v>295</v>
      </c>
      <c r="Z40" s="41"/>
      <c r="AA40" s="1" t="s">
        <v>90</v>
      </c>
      <c r="AB40" s="28" t="s">
        <v>91</v>
      </c>
    </row>
    <row r="41" spans="1:28" x14ac:dyDescent="0.3">
      <c r="A41" s="1" t="s">
        <v>45</v>
      </c>
      <c r="B41" s="1" t="s">
        <v>72</v>
      </c>
      <c r="C41" s="27" t="s">
        <v>97</v>
      </c>
      <c r="D41" s="38">
        <v>22</v>
      </c>
      <c r="E41" s="27">
        <v>46</v>
      </c>
      <c r="F41" s="27">
        <v>6</v>
      </c>
      <c r="G41" s="27">
        <v>16</v>
      </c>
      <c r="H41" s="27"/>
      <c r="I41" s="27"/>
      <c r="J41" s="27">
        <v>2</v>
      </c>
      <c r="K41" s="27">
        <v>3</v>
      </c>
      <c r="L41" s="27">
        <v>0</v>
      </c>
      <c r="M41" s="27">
        <v>3</v>
      </c>
      <c r="N41" s="27">
        <f t="shared" si="4"/>
        <v>3</v>
      </c>
      <c r="O41" s="39">
        <v>2</v>
      </c>
      <c r="P41" s="39">
        <v>0</v>
      </c>
      <c r="Q41" s="39">
        <v>0</v>
      </c>
      <c r="R41" s="39">
        <v>3</v>
      </c>
      <c r="S41" s="39">
        <v>0</v>
      </c>
      <c r="T41" s="39">
        <f t="shared" si="5"/>
        <v>14</v>
      </c>
      <c r="U41" s="40">
        <f t="shared" si="6"/>
        <v>0.39130434782608697</v>
      </c>
      <c r="V41" s="22">
        <v>205</v>
      </c>
      <c r="W41" s="22" t="s">
        <v>88</v>
      </c>
      <c r="X41" s="22" t="s">
        <v>89</v>
      </c>
      <c r="Y41" s="59">
        <v>295</v>
      </c>
      <c r="Z41" s="41"/>
      <c r="AA41" s="1" t="s">
        <v>90</v>
      </c>
      <c r="AB41" s="28" t="s">
        <v>91</v>
      </c>
    </row>
    <row r="42" spans="1:28" x14ac:dyDescent="0.3">
      <c r="A42" s="1" t="s">
        <v>45</v>
      </c>
      <c r="B42" s="1" t="s">
        <v>72</v>
      </c>
      <c r="C42" s="27" t="s">
        <v>98</v>
      </c>
      <c r="D42" s="38">
        <v>44</v>
      </c>
      <c r="E42" s="27">
        <v>31</v>
      </c>
      <c r="F42" s="27">
        <v>5</v>
      </c>
      <c r="G42" s="27">
        <v>10</v>
      </c>
      <c r="H42" s="27"/>
      <c r="I42" s="27"/>
      <c r="J42" s="27">
        <v>0</v>
      </c>
      <c r="K42" s="27">
        <v>1</v>
      </c>
      <c r="L42" s="27">
        <v>2</v>
      </c>
      <c r="M42" s="27">
        <v>1</v>
      </c>
      <c r="N42" s="27">
        <f>SUM(L42:M42)</f>
        <v>3</v>
      </c>
      <c r="O42" s="39">
        <v>4</v>
      </c>
      <c r="P42" s="55">
        <v>6</v>
      </c>
      <c r="Q42" s="39">
        <v>1</v>
      </c>
      <c r="R42" s="39">
        <v>3</v>
      </c>
      <c r="S42" s="39">
        <v>0</v>
      </c>
      <c r="T42" s="39">
        <f>(H42*3)+((F42-H42)*2)+J42</f>
        <v>10</v>
      </c>
      <c r="U42" s="40">
        <f t="shared" si="6"/>
        <v>0.61290322580645162</v>
      </c>
      <c r="V42" s="22">
        <v>205</v>
      </c>
      <c r="W42" s="22" t="s">
        <v>88</v>
      </c>
      <c r="X42" s="22" t="s">
        <v>89</v>
      </c>
      <c r="Y42" s="59">
        <v>295</v>
      </c>
      <c r="Z42" s="41"/>
      <c r="AA42" s="1" t="s">
        <v>90</v>
      </c>
      <c r="AB42" s="28" t="s">
        <v>91</v>
      </c>
    </row>
    <row r="43" spans="1:28" x14ac:dyDescent="0.3">
      <c r="A43" s="1" t="s">
        <v>45</v>
      </c>
      <c r="B43" s="1" t="s">
        <v>72</v>
      </c>
      <c r="C43" s="27" t="s">
        <v>99</v>
      </c>
      <c r="D43" s="38">
        <v>21</v>
      </c>
      <c r="E43" s="27">
        <v>1</v>
      </c>
      <c r="F43" s="27">
        <v>0</v>
      </c>
      <c r="G43" s="27">
        <v>0</v>
      </c>
      <c r="H43" s="27"/>
      <c r="I43" s="27"/>
      <c r="J43" s="27">
        <v>0</v>
      </c>
      <c r="K43" s="27">
        <v>0</v>
      </c>
      <c r="L43" s="27">
        <v>0</v>
      </c>
      <c r="M43" s="27">
        <v>0</v>
      </c>
      <c r="N43" s="27">
        <f>SUM(L43:M43)</f>
        <v>0</v>
      </c>
      <c r="O43" s="39">
        <v>0</v>
      </c>
      <c r="P43" s="39">
        <v>0</v>
      </c>
      <c r="Q43" s="39">
        <v>0</v>
      </c>
      <c r="R43" s="39">
        <v>1</v>
      </c>
      <c r="S43" s="39">
        <v>0</v>
      </c>
      <c r="T43" s="39">
        <f>(H43*3)+((F43-H43)*2)+J43</f>
        <v>0</v>
      </c>
      <c r="U43" s="40">
        <f t="shared" si="6"/>
        <v>-1</v>
      </c>
      <c r="V43" s="22">
        <v>205</v>
      </c>
      <c r="W43" s="22" t="s">
        <v>88</v>
      </c>
      <c r="X43" s="22" t="s">
        <v>89</v>
      </c>
      <c r="Y43" s="59">
        <v>295</v>
      </c>
      <c r="Z43" s="41"/>
      <c r="AA43" s="1" t="s">
        <v>90</v>
      </c>
      <c r="AB43" s="28" t="s">
        <v>91</v>
      </c>
    </row>
    <row r="44" spans="1:28" x14ac:dyDescent="0.3">
      <c r="A44" s="1" t="s">
        <v>45</v>
      </c>
      <c r="B44" s="1" t="s">
        <v>72</v>
      </c>
      <c r="C44" s="27" t="s">
        <v>137</v>
      </c>
      <c r="D44" s="38">
        <v>14</v>
      </c>
      <c r="E44" s="27" t="s">
        <v>138</v>
      </c>
      <c r="F44" s="27"/>
      <c r="G44" s="27"/>
      <c r="H44" s="27"/>
      <c r="I44" s="27"/>
      <c r="J44" s="27"/>
      <c r="K44" s="27"/>
      <c r="L44" s="27"/>
      <c r="M44" s="27"/>
      <c r="N44" s="27"/>
      <c r="O44" s="39"/>
      <c r="P44" s="39"/>
      <c r="Q44" s="39"/>
      <c r="R44" s="39"/>
      <c r="S44" s="39"/>
      <c r="T44" s="39"/>
      <c r="U44" s="40"/>
      <c r="V44" s="22">
        <v>205</v>
      </c>
      <c r="W44" s="22" t="s">
        <v>88</v>
      </c>
      <c r="X44" s="22" t="s">
        <v>89</v>
      </c>
      <c r="Y44" s="59">
        <v>295</v>
      </c>
      <c r="Z44" s="41"/>
      <c r="AA44" s="1" t="s">
        <v>90</v>
      </c>
      <c r="AB44" s="28" t="s">
        <v>91</v>
      </c>
    </row>
    <row r="45" spans="1:28" x14ac:dyDescent="0.3">
      <c r="A45" s="1" t="s">
        <v>45</v>
      </c>
      <c r="B45" s="1" t="s">
        <v>72</v>
      </c>
      <c r="C45" s="27" t="s">
        <v>100</v>
      </c>
      <c r="D45" s="38">
        <v>32</v>
      </c>
      <c r="E45" s="27">
        <v>8</v>
      </c>
      <c r="F45" s="27">
        <v>1</v>
      </c>
      <c r="G45" s="27">
        <v>1</v>
      </c>
      <c r="H45" s="27"/>
      <c r="I45" s="27"/>
      <c r="J45" s="27">
        <v>4</v>
      </c>
      <c r="K45" s="27">
        <v>5</v>
      </c>
      <c r="L45" s="27">
        <v>0</v>
      </c>
      <c r="M45" s="27">
        <v>1</v>
      </c>
      <c r="N45" s="27">
        <f>SUM(L45:M45)</f>
        <v>1</v>
      </c>
      <c r="O45" s="39">
        <v>0</v>
      </c>
      <c r="P45" s="39">
        <v>1</v>
      </c>
      <c r="Q45" s="39">
        <v>0</v>
      </c>
      <c r="R45" s="39">
        <v>2</v>
      </c>
      <c r="S45" s="39">
        <v>0</v>
      </c>
      <c r="T45" s="39">
        <f>(H45*3)+((F45-H45)*2)+J45</f>
        <v>6</v>
      </c>
      <c r="U45" s="40">
        <f t="shared" si="6"/>
        <v>0.625</v>
      </c>
      <c r="V45" s="22">
        <v>205</v>
      </c>
      <c r="W45" s="22" t="s">
        <v>88</v>
      </c>
      <c r="X45" s="22" t="s">
        <v>89</v>
      </c>
      <c r="Y45" s="59">
        <v>295</v>
      </c>
      <c r="Z45" s="41"/>
      <c r="AA45" s="1" t="s">
        <v>90</v>
      </c>
      <c r="AB45" s="28" t="s">
        <v>91</v>
      </c>
    </row>
    <row r="46" spans="1:28" x14ac:dyDescent="0.3">
      <c r="A46" s="43" t="s">
        <v>45</v>
      </c>
      <c r="B46" s="43" t="s">
        <v>72</v>
      </c>
      <c r="C46" s="44" t="s">
        <v>39</v>
      </c>
      <c r="D46" s="43"/>
      <c r="E46" s="44">
        <f t="shared" ref="E46:T46" si="7">SUM(E35:E45)</f>
        <v>240</v>
      </c>
      <c r="F46" s="44">
        <f t="shared" si="7"/>
        <v>38</v>
      </c>
      <c r="G46" s="44">
        <f t="shared" si="7"/>
        <v>72</v>
      </c>
      <c r="H46" s="44">
        <f t="shared" si="7"/>
        <v>0</v>
      </c>
      <c r="I46" s="44">
        <f t="shared" si="7"/>
        <v>0</v>
      </c>
      <c r="J46" s="44">
        <f t="shared" si="7"/>
        <v>21</v>
      </c>
      <c r="K46" s="44">
        <f t="shared" si="7"/>
        <v>34</v>
      </c>
      <c r="L46" s="44">
        <f t="shared" si="7"/>
        <v>10</v>
      </c>
      <c r="M46" s="44">
        <f t="shared" si="7"/>
        <v>27</v>
      </c>
      <c r="N46" s="44">
        <f t="shared" si="7"/>
        <v>37</v>
      </c>
      <c r="O46" s="44">
        <f t="shared" si="7"/>
        <v>12</v>
      </c>
      <c r="P46" s="44">
        <f t="shared" si="7"/>
        <v>26</v>
      </c>
      <c r="Q46" s="44">
        <f t="shared" si="7"/>
        <v>6</v>
      </c>
      <c r="R46" s="44">
        <f t="shared" si="7"/>
        <v>23</v>
      </c>
      <c r="S46" s="44">
        <f t="shared" si="7"/>
        <v>5</v>
      </c>
      <c r="T46" s="44">
        <f t="shared" si="7"/>
        <v>97</v>
      </c>
      <c r="U46" s="45">
        <f>((T46+Q46+N46-R46)+(O46*2))/E46</f>
        <v>0.58750000000000002</v>
      </c>
      <c r="V46" s="46">
        <v>205</v>
      </c>
      <c r="W46" s="46" t="s">
        <v>88</v>
      </c>
      <c r="X46" s="46" t="s">
        <v>89</v>
      </c>
      <c r="Y46" s="60">
        <v>295</v>
      </c>
      <c r="Z46" s="47"/>
      <c r="AA46" s="43" t="s">
        <v>90</v>
      </c>
      <c r="AB46" s="65" t="s">
        <v>91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0.52777777777777779</v>
      </c>
      <c r="H47" s="27"/>
      <c r="I47" s="1"/>
      <c r="J47" s="48" t="s">
        <v>41</v>
      </c>
      <c r="K47" s="50">
        <f>J46/K46</f>
        <v>0.61764705882352944</v>
      </c>
      <c r="L47" s="1"/>
      <c r="M47" s="39" t="s">
        <v>42</v>
      </c>
      <c r="N47" s="51">
        <v>8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1 @Hous</vt:lpstr>
      <vt:lpstr>2 vs StL</vt:lpstr>
      <vt:lpstr>3 vs NO</vt:lpstr>
      <vt:lpstr>4 vs Minn</vt:lpstr>
      <vt:lpstr>5 @Chic</vt:lpstr>
      <vt:lpstr>6 @NY</vt:lpstr>
      <vt:lpstr>7 @Iowa</vt:lpstr>
      <vt:lpstr>8 @Cal</vt:lpstr>
      <vt:lpstr>9 @Dall</vt:lpstr>
      <vt:lpstr>10 @NO</vt:lpstr>
      <vt:lpstr>'1 @Hous'!Print_Area</vt:lpstr>
      <vt:lpstr>'10 @NO'!Print_Area</vt:lpstr>
      <vt:lpstr>'3 vs NO'!Print_Area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2022-02-21T14:40:07Z</cp:lastPrinted>
  <dcterms:created xsi:type="dcterms:W3CDTF">2019-04-24T15:16:25Z</dcterms:created>
  <dcterms:modified xsi:type="dcterms:W3CDTF">2025-04-15T12:44:11Z</dcterms:modified>
</cp:coreProperties>
</file>