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San Francisco Pioneers\SF  Year 2  1979 - 1980\"/>
    </mc:Choice>
  </mc:AlternateContent>
  <xr:revisionPtr revIDLastSave="0" documentId="13_ncr:1_{6B87E5FD-5164-4E6A-BC3C-F156364D9A97}" xr6:coauthVersionLast="47" xr6:coauthVersionMax="47" xr10:uidLastSave="{00000000-0000-0000-0000-000000000000}"/>
  <bookViews>
    <workbookView xWindow="-108" yWindow="-108" windowWidth="23256" windowHeight="12576" firstSheet="36" activeTab="40" xr2:uid="{788265DF-CF0C-4BF2-B145-A64BACA6E1B5}"/>
  </bookViews>
  <sheets>
    <sheet name="1 @Wash" sheetId="1" r:id="rId1"/>
    <sheet name="2 @NY" sheetId="2" r:id="rId2"/>
    <sheet name="3 @Cal" sheetId="3" r:id="rId3"/>
    <sheet name="4 @Chic" sheetId="4" r:id="rId4"/>
    <sheet name="5 @Minn" sheetId="5" r:id="rId5"/>
    <sheet name="6 vs Milw" sheetId="6" r:id="rId6"/>
    <sheet name="7 vs Dall" sheetId="7" r:id="rId7"/>
    <sheet name="8 vs Chic" sheetId="8" r:id="rId8"/>
    <sheet name="9 @NJ" sheetId="9" r:id="rId9"/>
    <sheet name="10 @StL" sheetId="10" r:id="rId10"/>
    <sheet name="11 @Iowa" sheetId="11" r:id="rId11"/>
    <sheet name="12 vs NJ" sheetId="12" r:id="rId12"/>
    <sheet name="13 vs Hous" sheetId="13" r:id="rId13"/>
    <sheet name="14 vs NY" sheetId="14" r:id="rId14"/>
    <sheet name="15 vs Cal" sheetId="15" r:id="rId15"/>
    <sheet name="16 vs StL" sheetId="16" r:id="rId16"/>
    <sheet name="17 vs Chic" sheetId="17" r:id="rId17"/>
    <sheet name="18 vs Cal" sheetId="18" r:id="rId18"/>
    <sheet name="19 @Iowa" sheetId="19" r:id="rId19"/>
    <sheet name="20 @NO" sheetId="20" r:id="rId20"/>
    <sheet name="21 vs Dall" sheetId="21" r:id="rId21"/>
    <sheet name="22 vs NY" sheetId="22" r:id="rId22"/>
    <sheet name="23 @Cal" sheetId="23" r:id="rId23"/>
    <sheet name="24 @Hous" sheetId="24" r:id="rId24"/>
    <sheet name="25 @StL" sheetId="25" r:id="rId25"/>
    <sheet name="26 @Cal" sheetId="26" r:id="rId26"/>
    <sheet name="27 vs Iowa" sheetId="27" r:id="rId27"/>
    <sheet name="28 vs NO" sheetId="28" r:id="rId28"/>
    <sheet name="29 vs Cal" sheetId="29" r:id="rId29"/>
    <sheet name="30 vs Minn" sheetId="30" r:id="rId30"/>
    <sheet name="31 vs Hous" sheetId="31" r:id="rId31"/>
    <sheet name="32 vs NO" sheetId="32" r:id="rId32"/>
    <sheet name="33 @Milw" sheetId="33" r:id="rId33"/>
    <sheet name="34 @Dall" sheetId="34" r:id="rId34"/>
    <sheet name="35 @NO" sheetId="35" r:id="rId35"/>
    <sheet name="36 @Hous" sheetId="36" r:id="rId36"/>
    <sheet name="Playoff 11 @Hous" sheetId="37" r:id="rId37"/>
    <sheet name="Playoff 13 vs Hous" sheetId="38" r:id="rId38"/>
    <sheet name="Playoff 15 @Hous" sheetId="39" r:id="rId39"/>
    <sheet name="Playoff 18 @NY" sheetId="40" r:id="rId40"/>
    <sheet name="Playoff 21 vs NY" sheetId="41" r:id="rId41"/>
  </sheets>
  <definedNames>
    <definedName name="_xlnm.Print_Area" localSheetId="0">'1 @Wash'!$A$1:$AB$51</definedName>
    <definedName name="_xlnm.Print_Area" localSheetId="9">'10 @StL'!$A$1:$AB$48</definedName>
    <definedName name="_xlnm.Print_Area" localSheetId="13">'14 vs NY'!$A$1:$AB$50</definedName>
    <definedName name="_xlnm.Print_Area" localSheetId="14">'15 vs Cal'!$A$1:$AB$49</definedName>
    <definedName name="_xlnm.Print_Area" localSheetId="15">'16 vs StL'!$A$1:$AB$48</definedName>
    <definedName name="_xlnm.Print_Area" localSheetId="17">'18 vs Cal'!$A$1:$AB$50</definedName>
    <definedName name="_xlnm.Print_Area" localSheetId="1">'2 @NY'!$A$1:$AB$50</definedName>
    <definedName name="_xlnm.Print_Area" localSheetId="19">'20 @NO'!$A$1:$AB$52</definedName>
    <definedName name="_xlnm.Print_Area" localSheetId="21">'22 vs NY'!$A$1:$AB$49</definedName>
    <definedName name="_xlnm.Print_Area" localSheetId="22">'23 @Cal'!$A$1:$AB$50</definedName>
    <definedName name="_xlnm.Print_Area" localSheetId="24">'25 @StL'!$A$1:$AB$52</definedName>
    <definedName name="_xlnm.Print_Area" localSheetId="25">'26 @Cal'!$A$1:$AB$51</definedName>
    <definedName name="_xlnm.Print_Area" localSheetId="27">'28 vs NO'!$A$1:$AB$50</definedName>
    <definedName name="_xlnm.Print_Area" localSheetId="28">'29 vs Cal'!$A$1:$AB$50</definedName>
    <definedName name="_xlnm.Print_Area" localSheetId="2">'3 @Cal'!$A$1:$AB$51</definedName>
    <definedName name="_xlnm.Print_Area" localSheetId="29">'30 vs Minn'!$A$1:$AB$49</definedName>
    <definedName name="_xlnm.Print_Area" localSheetId="31">'32 vs NO'!$A$1:$AB$50</definedName>
    <definedName name="_xlnm.Print_Area" localSheetId="32">'33 @Milw'!$A$1:$AB$52</definedName>
    <definedName name="_xlnm.Print_Area" localSheetId="34">'35 @NO'!$A$1:$AB$51</definedName>
    <definedName name="_xlnm.Print_Area" localSheetId="4">'5 @Minn'!$A$1:$AB$49</definedName>
    <definedName name="_xlnm.Print_Area" localSheetId="5">'6 vs Milw'!$A$1:$AB$49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6" l="1"/>
  <c r="N17" i="6"/>
  <c r="T15" i="15"/>
  <c r="T13" i="19" l="1"/>
  <c r="U13" i="19" s="1"/>
  <c r="N13" i="19"/>
  <c r="T14" i="19"/>
  <c r="N14" i="19"/>
  <c r="T14" i="9"/>
  <c r="U14" i="9" s="1"/>
  <c r="N14" i="9"/>
  <c r="T47" i="29"/>
  <c r="S47" i="29"/>
  <c r="R47" i="29"/>
  <c r="Q47" i="29"/>
  <c r="P47" i="29"/>
  <c r="O47" i="29"/>
  <c r="M47" i="29"/>
  <c r="L47" i="29"/>
  <c r="K47" i="29"/>
  <c r="J47" i="29"/>
  <c r="K48" i="29" s="1"/>
  <c r="I47" i="29"/>
  <c r="H47" i="29"/>
  <c r="G47" i="29"/>
  <c r="F47" i="29"/>
  <c r="G48" i="29" s="1"/>
  <c r="E47" i="29"/>
  <c r="U46" i="29"/>
  <c r="U45" i="29"/>
  <c r="N44" i="29"/>
  <c r="U44" i="29" s="1"/>
  <c r="N43" i="29"/>
  <c r="U43" i="29" s="1"/>
  <c r="N42" i="29"/>
  <c r="U42" i="29" s="1"/>
  <c r="U41" i="29"/>
  <c r="N41" i="29"/>
  <c r="U40" i="29"/>
  <c r="N39" i="29"/>
  <c r="U39" i="29" s="1"/>
  <c r="U38" i="29"/>
  <c r="N38" i="29"/>
  <c r="N37" i="29"/>
  <c r="U37" i="29" s="1"/>
  <c r="N36" i="29"/>
  <c r="U36" i="29" s="1"/>
  <c r="N35" i="29"/>
  <c r="T25" i="29"/>
  <c r="S25" i="29"/>
  <c r="R25" i="29"/>
  <c r="Q25" i="29"/>
  <c r="P25" i="29"/>
  <c r="O25" i="29"/>
  <c r="M25" i="29"/>
  <c r="L25" i="29"/>
  <c r="K25" i="29"/>
  <c r="J25" i="29"/>
  <c r="K26" i="29" s="1"/>
  <c r="I25" i="29"/>
  <c r="H25" i="29"/>
  <c r="G25" i="29"/>
  <c r="F25" i="29"/>
  <c r="G26" i="29" s="1"/>
  <c r="E25" i="29"/>
  <c r="U24" i="29"/>
  <c r="U23" i="29"/>
  <c r="N22" i="29"/>
  <c r="U22" i="29" s="1"/>
  <c r="U21" i="29"/>
  <c r="N21" i="29"/>
  <c r="N20" i="29"/>
  <c r="U20" i="29" s="1"/>
  <c r="N19" i="29"/>
  <c r="U19" i="29" s="1"/>
  <c r="N18" i="29"/>
  <c r="U18" i="29" s="1"/>
  <c r="U16" i="29"/>
  <c r="N15" i="29"/>
  <c r="U15" i="29" s="1"/>
  <c r="N14" i="29"/>
  <c r="U14" i="29" s="1"/>
  <c r="N13" i="29"/>
  <c r="S24" i="26"/>
  <c r="R24" i="26"/>
  <c r="Q24" i="26"/>
  <c r="P24" i="26"/>
  <c r="O24" i="26"/>
  <c r="M24" i="26"/>
  <c r="L24" i="26"/>
  <c r="K24" i="26"/>
  <c r="J24" i="26"/>
  <c r="K25" i="26" s="1"/>
  <c r="I24" i="26"/>
  <c r="H24" i="26"/>
  <c r="G24" i="26"/>
  <c r="F24" i="26"/>
  <c r="G25" i="26" s="1"/>
  <c r="E24" i="26"/>
  <c r="U23" i="26"/>
  <c r="T22" i="26"/>
  <c r="N22" i="26"/>
  <c r="T21" i="26"/>
  <c r="U21" i="26" s="1"/>
  <c r="N21" i="26"/>
  <c r="T20" i="26"/>
  <c r="U20" i="26" s="1"/>
  <c r="N20" i="26"/>
  <c r="T19" i="26"/>
  <c r="N19" i="26"/>
  <c r="T18" i="26"/>
  <c r="U18" i="26" s="1"/>
  <c r="N18" i="26"/>
  <c r="T16" i="26"/>
  <c r="U16" i="26" s="1"/>
  <c r="N16" i="26"/>
  <c r="T15" i="26"/>
  <c r="N15" i="26"/>
  <c r="U14" i="26"/>
  <c r="T13" i="26"/>
  <c r="T24" i="26" s="1"/>
  <c r="N13" i="26"/>
  <c r="S48" i="26"/>
  <c r="R48" i="26"/>
  <c r="Q48" i="26"/>
  <c r="P48" i="26"/>
  <c r="O48" i="26"/>
  <c r="M48" i="26"/>
  <c r="L48" i="26"/>
  <c r="K48" i="26"/>
  <c r="J48" i="26"/>
  <c r="K49" i="26" s="1"/>
  <c r="I48" i="26"/>
  <c r="H48" i="26"/>
  <c r="G48" i="26"/>
  <c r="F48" i="26"/>
  <c r="G49" i="26" s="1"/>
  <c r="E48" i="26"/>
  <c r="U47" i="26"/>
  <c r="T46" i="26"/>
  <c r="N46" i="26"/>
  <c r="T45" i="26"/>
  <c r="U45" i="26" s="1"/>
  <c r="N45" i="26"/>
  <c r="T44" i="26"/>
  <c r="N44" i="26"/>
  <c r="T43" i="26"/>
  <c r="N43" i="26"/>
  <c r="T42" i="26"/>
  <c r="N42" i="26"/>
  <c r="U41" i="26"/>
  <c r="T41" i="26"/>
  <c r="N41" i="26"/>
  <c r="T40" i="26"/>
  <c r="N40" i="26"/>
  <c r="T39" i="26"/>
  <c r="N39" i="26"/>
  <c r="U39" i="26" s="1"/>
  <c r="T38" i="26"/>
  <c r="N38" i="26"/>
  <c r="T37" i="26"/>
  <c r="U37" i="26" s="1"/>
  <c r="N37" i="26"/>
  <c r="T36" i="26"/>
  <c r="U36" i="26" s="1"/>
  <c r="N36" i="26"/>
  <c r="S25" i="23"/>
  <c r="R25" i="23"/>
  <c r="Q25" i="23"/>
  <c r="P25" i="23"/>
  <c r="O25" i="23"/>
  <c r="M25" i="23"/>
  <c r="L25" i="23"/>
  <c r="K25" i="23"/>
  <c r="J25" i="23"/>
  <c r="K26" i="23" s="1"/>
  <c r="I25" i="23"/>
  <c r="H25" i="23"/>
  <c r="G25" i="23"/>
  <c r="F25" i="23"/>
  <c r="G26" i="23" s="1"/>
  <c r="E25" i="23"/>
  <c r="U24" i="23"/>
  <c r="T23" i="23"/>
  <c r="N23" i="23"/>
  <c r="T22" i="23"/>
  <c r="N22" i="23"/>
  <c r="T21" i="23"/>
  <c r="N21" i="23"/>
  <c r="T20" i="23"/>
  <c r="N20" i="23"/>
  <c r="T19" i="23"/>
  <c r="N19" i="23"/>
  <c r="U18" i="23"/>
  <c r="T16" i="23"/>
  <c r="N16" i="23"/>
  <c r="U15" i="23"/>
  <c r="T14" i="23"/>
  <c r="U14" i="23" s="1"/>
  <c r="N14" i="23"/>
  <c r="T13" i="23"/>
  <c r="N13" i="23"/>
  <c r="N25" i="23" s="1"/>
  <c r="S47" i="23"/>
  <c r="R47" i="23"/>
  <c r="Q47" i="23"/>
  <c r="P47" i="23"/>
  <c r="O47" i="23"/>
  <c r="M47" i="23"/>
  <c r="L47" i="23"/>
  <c r="K47" i="23"/>
  <c r="K48" i="23" s="1"/>
  <c r="J47" i="23"/>
  <c r="I47" i="23"/>
  <c r="H47" i="23"/>
  <c r="G47" i="23"/>
  <c r="F47" i="23"/>
  <c r="E47" i="23"/>
  <c r="U46" i="23"/>
  <c r="U45" i="23"/>
  <c r="T45" i="23"/>
  <c r="N45" i="23"/>
  <c r="U44" i="23"/>
  <c r="U43" i="23"/>
  <c r="T43" i="23"/>
  <c r="N43" i="23"/>
  <c r="T42" i="23"/>
  <c r="N42" i="23"/>
  <c r="T41" i="23"/>
  <c r="N41" i="23"/>
  <c r="U40" i="23"/>
  <c r="T39" i="23"/>
  <c r="U39" i="23" s="1"/>
  <c r="N39" i="23"/>
  <c r="T38" i="23"/>
  <c r="N38" i="23"/>
  <c r="U38" i="23" s="1"/>
  <c r="U37" i="23"/>
  <c r="T37" i="23"/>
  <c r="N37" i="23"/>
  <c r="T36" i="23"/>
  <c r="N36" i="23"/>
  <c r="T35" i="23"/>
  <c r="N35" i="23"/>
  <c r="S24" i="18"/>
  <c r="R24" i="18"/>
  <c r="Q24" i="18"/>
  <c r="P24" i="18"/>
  <c r="O24" i="18"/>
  <c r="M24" i="18"/>
  <c r="L24" i="18"/>
  <c r="K24" i="18"/>
  <c r="J24" i="18"/>
  <c r="K25" i="18" s="1"/>
  <c r="I24" i="18"/>
  <c r="H24" i="18"/>
  <c r="G24" i="18"/>
  <c r="F24" i="18"/>
  <c r="G25" i="18" s="1"/>
  <c r="E24" i="18"/>
  <c r="U23" i="18"/>
  <c r="T22" i="18"/>
  <c r="U22" i="18" s="1"/>
  <c r="N22" i="18"/>
  <c r="U21" i="18"/>
  <c r="T21" i="18"/>
  <c r="N21" i="18"/>
  <c r="T20" i="18"/>
  <c r="U20" i="18" s="1"/>
  <c r="N20" i="18"/>
  <c r="T19" i="18"/>
  <c r="U19" i="18" s="1"/>
  <c r="N19" i="18"/>
  <c r="T18" i="18"/>
  <c r="U18" i="18" s="1"/>
  <c r="N18" i="18"/>
  <c r="U17" i="18"/>
  <c r="T17" i="18"/>
  <c r="N17" i="18"/>
  <c r="U16" i="18"/>
  <c r="U15" i="18"/>
  <c r="T15" i="18"/>
  <c r="N15" i="18"/>
  <c r="U14" i="18"/>
  <c r="U13" i="18"/>
  <c r="T13" i="18"/>
  <c r="N13" i="18"/>
  <c r="N24" i="18" s="1"/>
  <c r="S47" i="18"/>
  <c r="R47" i="18"/>
  <c r="Q47" i="18"/>
  <c r="P47" i="18"/>
  <c r="O47" i="18"/>
  <c r="M47" i="18"/>
  <c r="L47" i="18"/>
  <c r="K47" i="18"/>
  <c r="K48" i="18" s="1"/>
  <c r="J47" i="18"/>
  <c r="I47" i="18"/>
  <c r="H47" i="18"/>
  <c r="G47" i="18"/>
  <c r="F47" i="18"/>
  <c r="G48" i="18" s="1"/>
  <c r="E47" i="18"/>
  <c r="U46" i="18"/>
  <c r="U45" i="18"/>
  <c r="T45" i="18"/>
  <c r="N45" i="18"/>
  <c r="U44" i="18"/>
  <c r="U43" i="18"/>
  <c r="T43" i="18"/>
  <c r="N43" i="18"/>
  <c r="T42" i="18"/>
  <c r="U42" i="18" s="1"/>
  <c r="N42" i="18"/>
  <c r="T41" i="18"/>
  <c r="U41" i="18" s="1"/>
  <c r="N41" i="18"/>
  <c r="U40" i="18"/>
  <c r="U39" i="18"/>
  <c r="T38" i="18"/>
  <c r="U38" i="18" s="1"/>
  <c r="N38" i="18"/>
  <c r="T37" i="18"/>
  <c r="N37" i="18"/>
  <c r="U37" i="18" s="1"/>
  <c r="T36" i="18"/>
  <c r="U36" i="18" s="1"/>
  <c r="N36" i="18"/>
  <c r="U35" i="18"/>
  <c r="T35" i="18"/>
  <c r="T47" i="18" s="1"/>
  <c r="N35" i="18"/>
  <c r="N47" i="18" s="1"/>
  <c r="S23" i="15"/>
  <c r="R23" i="15"/>
  <c r="Q23" i="15"/>
  <c r="P23" i="15"/>
  <c r="O23" i="15"/>
  <c r="M23" i="15"/>
  <c r="L23" i="15"/>
  <c r="K23" i="15"/>
  <c r="J23" i="15"/>
  <c r="I23" i="15"/>
  <c r="H23" i="15"/>
  <c r="G23" i="15"/>
  <c r="F23" i="15"/>
  <c r="E23" i="15"/>
  <c r="U22" i="15"/>
  <c r="T21" i="15"/>
  <c r="U21" i="15" s="1"/>
  <c r="N21" i="15"/>
  <c r="T20" i="15"/>
  <c r="U20" i="15" s="1"/>
  <c r="N20" i="15"/>
  <c r="T19" i="15"/>
  <c r="U19" i="15" s="1"/>
  <c r="N19" i="15"/>
  <c r="U18" i="15"/>
  <c r="T17" i="15"/>
  <c r="U17" i="15" s="1"/>
  <c r="N17" i="15"/>
  <c r="T16" i="15"/>
  <c r="U16" i="15" s="1"/>
  <c r="U15" i="15"/>
  <c r="N15" i="15"/>
  <c r="T14" i="15"/>
  <c r="N14" i="15"/>
  <c r="U14" i="15" s="1"/>
  <c r="U13" i="15"/>
  <c r="S46" i="15"/>
  <c r="R46" i="15"/>
  <c r="Q46" i="15"/>
  <c r="P46" i="15"/>
  <c r="O46" i="15"/>
  <c r="M46" i="15"/>
  <c r="L46" i="15"/>
  <c r="K46" i="15"/>
  <c r="J46" i="15"/>
  <c r="I46" i="15"/>
  <c r="H46" i="15"/>
  <c r="G46" i="15"/>
  <c r="F46" i="15"/>
  <c r="E46" i="15"/>
  <c r="U45" i="15"/>
  <c r="T44" i="15"/>
  <c r="U44" i="15" s="1"/>
  <c r="N44" i="15"/>
  <c r="T43" i="15"/>
  <c r="U43" i="15" s="1"/>
  <c r="N43" i="15"/>
  <c r="T42" i="15"/>
  <c r="U42" i="15" s="1"/>
  <c r="N42" i="15"/>
  <c r="T41" i="15"/>
  <c r="N41" i="15"/>
  <c r="T40" i="15"/>
  <c r="U40" i="15" s="1"/>
  <c r="N40" i="15"/>
  <c r="U39" i="15"/>
  <c r="T38" i="15"/>
  <c r="U38" i="15" s="1"/>
  <c r="N38" i="15"/>
  <c r="T37" i="15"/>
  <c r="U37" i="15" s="1"/>
  <c r="N37" i="15"/>
  <c r="T36" i="15"/>
  <c r="U36" i="15" s="1"/>
  <c r="N36" i="15"/>
  <c r="T35" i="15"/>
  <c r="N35" i="15"/>
  <c r="T34" i="15"/>
  <c r="U34" i="15" s="1"/>
  <c r="N34" i="15"/>
  <c r="U22" i="23" l="1"/>
  <c r="U13" i="23"/>
  <c r="N25" i="29"/>
  <c r="U13" i="29"/>
  <c r="N47" i="29"/>
  <c r="U47" i="29" s="1"/>
  <c r="U38" i="26"/>
  <c r="U40" i="26"/>
  <c r="U22" i="26"/>
  <c r="U42" i="26"/>
  <c r="U44" i="26"/>
  <c r="U19" i="26"/>
  <c r="N48" i="26"/>
  <c r="U43" i="26"/>
  <c r="U46" i="26"/>
  <c r="N24" i="26"/>
  <c r="U24" i="26" s="1"/>
  <c r="U15" i="26"/>
  <c r="U36" i="23"/>
  <c r="U42" i="23"/>
  <c r="N47" i="23"/>
  <c r="U19" i="23"/>
  <c r="U21" i="23"/>
  <c r="U35" i="23"/>
  <c r="U41" i="23"/>
  <c r="G48" i="23"/>
  <c r="U16" i="23"/>
  <c r="U20" i="23"/>
  <c r="U23" i="23"/>
  <c r="U14" i="19"/>
  <c r="N46" i="15"/>
  <c r="U35" i="15"/>
  <c r="U41" i="15"/>
  <c r="G47" i="15"/>
  <c r="K47" i="15"/>
  <c r="G24" i="15"/>
  <c r="K24" i="15"/>
  <c r="U35" i="29"/>
  <c r="U25" i="29"/>
  <c r="U13" i="26"/>
  <c r="T48" i="26"/>
  <c r="U48" i="26" s="1"/>
  <c r="T25" i="23"/>
  <c r="U25" i="23" s="1"/>
  <c r="T47" i="23"/>
  <c r="T24" i="18"/>
  <c r="U24" i="18" s="1"/>
  <c r="U47" i="18"/>
  <c r="T23" i="15"/>
  <c r="N23" i="15"/>
  <c r="T46" i="15"/>
  <c r="U46" i="15" s="1"/>
  <c r="S47" i="27"/>
  <c r="R47" i="27"/>
  <c r="Q47" i="27"/>
  <c r="P47" i="27"/>
  <c r="O47" i="27"/>
  <c r="M47" i="27"/>
  <c r="L47" i="27"/>
  <c r="K47" i="27"/>
  <c r="J47" i="27"/>
  <c r="K48" i="27" s="1"/>
  <c r="I47" i="27"/>
  <c r="H47" i="27"/>
  <c r="G47" i="27"/>
  <c r="F47" i="27"/>
  <c r="G48" i="27" s="1"/>
  <c r="E47" i="27"/>
  <c r="U46" i="27"/>
  <c r="T45" i="27"/>
  <c r="N45" i="27"/>
  <c r="U44" i="27"/>
  <c r="U43" i="27"/>
  <c r="T42" i="27"/>
  <c r="N42" i="27"/>
  <c r="T41" i="27"/>
  <c r="N41" i="27"/>
  <c r="T40" i="27"/>
  <c r="U40" i="27" s="1"/>
  <c r="N40" i="27"/>
  <c r="T39" i="27"/>
  <c r="U39" i="27" s="1"/>
  <c r="N39" i="27"/>
  <c r="T38" i="27"/>
  <c r="N38" i="27"/>
  <c r="T37" i="27"/>
  <c r="N37" i="27"/>
  <c r="T36" i="27"/>
  <c r="U36" i="27" s="1"/>
  <c r="N36" i="27"/>
  <c r="S24" i="27"/>
  <c r="R24" i="27"/>
  <c r="Q24" i="27"/>
  <c r="P24" i="27"/>
  <c r="O24" i="27"/>
  <c r="M24" i="27"/>
  <c r="L24" i="27"/>
  <c r="K24" i="27"/>
  <c r="J24" i="27"/>
  <c r="I24" i="27"/>
  <c r="H24" i="27"/>
  <c r="G24" i="27"/>
  <c r="F24" i="27"/>
  <c r="E24" i="27"/>
  <c r="U23" i="27"/>
  <c r="T22" i="27"/>
  <c r="U22" i="27" s="1"/>
  <c r="N22" i="27"/>
  <c r="T21" i="27"/>
  <c r="U21" i="27" s="1"/>
  <c r="N21" i="27"/>
  <c r="T20" i="27"/>
  <c r="N20" i="27"/>
  <c r="T19" i="27"/>
  <c r="N19" i="27"/>
  <c r="T18" i="27"/>
  <c r="N18" i="27"/>
  <c r="U16" i="27"/>
  <c r="T15" i="27"/>
  <c r="U15" i="27" s="1"/>
  <c r="N15" i="27"/>
  <c r="U14" i="27"/>
  <c r="T13" i="27"/>
  <c r="U13" i="27" s="1"/>
  <c r="N13" i="27"/>
  <c r="N24" i="27" s="1"/>
  <c r="S25" i="19"/>
  <c r="R25" i="19"/>
  <c r="Q25" i="19"/>
  <c r="P25" i="19"/>
  <c r="O25" i="19"/>
  <c r="M25" i="19"/>
  <c r="L25" i="19"/>
  <c r="K25" i="19"/>
  <c r="J25" i="19"/>
  <c r="K26" i="19" s="1"/>
  <c r="I25" i="19"/>
  <c r="H25" i="19"/>
  <c r="G25" i="19"/>
  <c r="F25" i="19"/>
  <c r="G26" i="19" s="1"/>
  <c r="E25" i="19"/>
  <c r="U24" i="19"/>
  <c r="T23" i="19"/>
  <c r="N23" i="19"/>
  <c r="T22" i="19"/>
  <c r="U22" i="19" s="1"/>
  <c r="N22" i="19"/>
  <c r="T21" i="19"/>
  <c r="N21" i="19"/>
  <c r="T20" i="19"/>
  <c r="N20" i="19"/>
  <c r="U20" i="19" s="1"/>
  <c r="T19" i="19"/>
  <c r="N19" i="19"/>
  <c r="U18" i="19"/>
  <c r="U17" i="19"/>
  <c r="T16" i="19"/>
  <c r="N16" i="19"/>
  <c r="U15" i="19"/>
  <c r="S46" i="19"/>
  <c r="R46" i="19"/>
  <c r="Q46" i="19"/>
  <c r="P46" i="19"/>
  <c r="O46" i="19"/>
  <c r="M46" i="19"/>
  <c r="L46" i="19"/>
  <c r="K46" i="19"/>
  <c r="J46" i="19"/>
  <c r="K47" i="19" s="1"/>
  <c r="I46" i="19"/>
  <c r="H46" i="19"/>
  <c r="G46" i="19"/>
  <c r="F46" i="19"/>
  <c r="G47" i="19" s="1"/>
  <c r="E46" i="19"/>
  <c r="U45" i="19"/>
  <c r="T44" i="19"/>
  <c r="N44" i="19"/>
  <c r="U43" i="19"/>
  <c r="T42" i="19"/>
  <c r="N42" i="19"/>
  <c r="T41" i="19"/>
  <c r="N41" i="19"/>
  <c r="T40" i="19"/>
  <c r="N40" i="19"/>
  <c r="T39" i="19"/>
  <c r="N39" i="19"/>
  <c r="U38" i="19"/>
  <c r="T37" i="19"/>
  <c r="N37" i="19"/>
  <c r="T36" i="19"/>
  <c r="N36" i="19"/>
  <c r="T35" i="19"/>
  <c r="N35" i="19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T46" i="1"/>
  <c r="U46" i="1" s="1"/>
  <c r="N46" i="1"/>
  <c r="U45" i="1"/>
  <c r="T45" i="1"/>
  <c r="N45" i="1"/>
  <c r="T44" i="1"/>
  <c r="U44" i="1" s="1"/>
  <c r="N44" i="1"/>
  <c r="T43" i="1"/>
  <c r="U43" i="1" s="1"/>
  <c r="N43" i="1"/>
  <c r="T42" i="1"/>
  <c r="U42" i="1" s="1"/>
  <c r="N42" i="1"/>
  <c r="U41" i="1"/>
  <c r="T41" i="1"/>
  <c r="N41" i="1"/>
  <c r="T40" i="1"/>
  <c r="U40" i="1" s="1"/>
  <c r="N40" i="1"/>
  <c r="T39" i="1"/>
  <c r="U39" i="1" s="1"/>
  <c r="N39" i="1"/>
  <c r="T38" i="1"/>
  <c r="U38" i="1" s="1"/>
  <c r="N38" i="1"/>
  <c r="U37" i="1"/>
  <c r="T37" i="1"/>
  <c r="N37" i="1"/>
  <c r="T36" i="1"/>
  <c r="T48" i="1" s="1"/>
  <c r="U48" i="1" s="1"/>
  <c r="N36" i="1"/>
  <c r="T35" i="1"/>
  <c r="U35" i="1" s="1"/>
  <c r="N35" i="1"/>
  <c r="N48" i="1" s="1"/>
  <c r="S26" i="1"/>
  <c r="R26" i="1"/>
  <c r="Q26" i="1"/>
  <c r="P26" i="1"/>
  <c r="O26" i="1"/>
  <c r="M26" i="1"/>
  <c r="L26" i="1"/>
  <c r="K26" i="1"/>
  <c r="J26" i="1"/>
  <c r="K27" i="1" s="1"/>
  <c r="I26" i="1"/>
  <c r="H26" i="1"/>
  <c r="G26" i="1"/>
  <c r="F26" i="1"/>
  <c r="G27" i="1" s="1"/>
  <c r="E26" i="1"/>
  <c r="U25" i="1"/>
  <c r="T24" i="1"/>
  <c r="U24" i="1" s="1"/>
  <c r="N24" i="1"/>
  <c r="T23" i="1"/>
  <c r="U23" i="1" s="1"/>
  <c r="N23" i="1"/>
  <c r="U22" i="1"/>
  <c r="T22" i="1"/>
  <c r="N22" i="1"/>
  <c r="T21" i="1"/>
  <c r="U21" i="1" s="1"/>
  <c r="N21" i="1"/>
  <c r="T20" i="1"/>
  <c r="U20" i="1" s="1"/>
  <c r="N20" i="1"/>
  <c r="T19" i="1"/>
  <c r="U19" i="1" s="1"/>
  <c r="N19" i="1"/>
  <c r="U18" i="1"/>
  <c r="T17" i="1"/>
  <c r="U17" i="1" s="1"/>
  <c r="N17" i="1"/>
  <c r="N26" i="1" s="1"/>
  <c r="U16" i="1"/>
  <c r="T16" i="1"/>
  <c r="N16" i="1"/>
  <c r="U15" i="1"/>
  <c r="U14" i="1"/>
  <c r="T14" i="1"/>
  <c r="N14" i="1"/>
  <c r="T13" i="1"/>
  <c r="U13" i="1" s="1"/>
  <c r="N13" i="1"/>
  <c r="U38" i="27" l="1"/>
  <c r="U18" i="27"/>
  <c r="U20" i="27"/>
  <c r="G25" i="27"/>
  <c r="K25" i="27"/>
  <c r="U37" i="27"/>
  <c r="U42" i="27"/>
  <c r="U45" i="27"/>
  <c r="U19" i="27"/>
  <c r="N47" i="27"/>
  <c r="U41" i="27"/>
  <c r="U47" i="23"/>
  <c r="U37" i="19"/>
  <c r="U39" i="19"/>
  <c r="U35" i="19"/>
  <c r="U16" i="19"/>
  <c r="U41" i="19"/>
  <c r="U19" i="19"/>
  <c r="U21" i="19"/>
  <c r="U36" i="19"/>
  <c r="U44" i="19"/>
  <c r="N25" i="19"/>
  <c r="U23" i="19"/>
  <c r="N46" i="19"/>
  <c r="U40" i="19"/>
  <c r="U42" i="19"/>
  <c r="U23" i="15"/>
  <c r="T47" i="27"/>
  <c r="U47" i="27" s="1"/>
  <c r="T24" i="27"/>
  <c r="U24" i="27" s="1"/>
  <c r="T25" i="19"/>
  <c r="U25" i="19" s="1"/>
  <c r="T46" i="19"/>
  <c r="U36" i="1"/>
  <c r="T26" i="1"/>
  <c r="U26" i="1" s="1"/>
  <c r="S48" i="4"/>
  <c r="R48" i="4"/>
  <c r="Q48" i="4"/>
  <c r="P48" i="4"/>
  <c r="O48" i="4"/>
  <c r="M48" i="4"/>
  <c r="L48" i="4"/>
  <c r="K48" i="4"/>
  <c r="J48" i="4"/>
  <c r="K49" i="4" s="1"/>
  <c r="I48" i="4"/>
  <c r="H48" i="4"/>
  <c r="G48" i="4"/>
  <c r="F48" i="4"/>
  <c r="G49" i="4" s="1"/>
  <c r="E48" i="4"/>
  <c r="T46" i="4"/>
  <c r="U46" i="4" s="1"/>
  <c r="U45" i="4"/>
  <c r="T45" i="4"/>
  <c r="N45" i="4"/>
  <c r="T44" i="4"/>
  <c r="U44" i="4" s="1"/>
  <c r="N44" i="4"/>
  <c r="T43" i="4"/>
  <c r="U43" i="4" s="1"/>
  <c r="N43" i="4"/>
  <c r="T42" i="4"/>
  <c r="U42" i="4" s="1"/>
  <c r="N42" i="4"/>
  <c r="U41" i="4"/>
  <c r="T41" i="4"/>
  <c r="N41" i="4"/>
  <c r="T40" i="4"/>
  <c r="U40" i="4" s="1"/>
  <c r="T39" i="4"/>
  <c r="U39" i="4" s="1"/>
  <c r="N39" i="4"/>
  <c r="U38" i="4"/>
  <c r="T38" i="4"/>
  <c r="N38" i="4"/>
  <c r="T37" i="4"/>
  <c r="U37" i="4" s="1"/>
  <c r="N37" i="4"/>
  <c r="T36" i="4"/>
  <c r="U36" i="4" s="1"/>
  <c r="N36" i="4"/>
  <c r="N48" i="4" s="1"/>
  <c r="T35" i="4"/>
  <c r="U35" i="4" s="1"/>
  <c r="N35" i="4"/>
  <c r="S24" i="17"/>
  <c r="R24" i="17"/>
  <c r="Q24" i="17"/>
  <c r="P24" i="17"/>
  <c r="O24" i="17"/>
  <c r="M24" i="17"/>
  <c r="L24" i="17"/>
  <c r="K24" i="17"/>
  <c r="J24" i="17"/>
  <c r="K25" i="17" s="1"/>
  <c r="I24" i="17"/>
  <c r="H24" i="17"/>
  <c r="G24" i="17"/>
  <c r="F24" i="17"/>
  <c r="G25" i="17" s="1"/>
  <c r="E24" i="17"/>
  <c r="U23" i="17"/>
  <c r="T22" i="17"/>
  <c r="U22" i="17" s="1"/>
  <c r="N22" i="17"/>
  <c r="U21" i="17"/>
  <c r="T21" i="17"/>
  <c r="N21" i="17"/>
  <c r="T20" i="17"/>
  <c r="U20" i="17" s="1"/>
  <c r="N20" i="17"/>
  <c r="T19" i="17"/>
  <c r="N19" i="17"/>
  <c r="U19" i="17" s="1"/>
  <c r="T18" i="17"/>
  <c r="U18" i="17" s="1"/>
  <c r="N18" i="17"/>
  <c r="U17" i="17"/>
  <c r="T17" i="17"/>
  <c r="N17" i="17"/>
  <c r="T16" i="17"/>
  <c r="U16" i="17" s="1"/>
  <c r="N16" i="17"/>
  <c r="T15" i="17"/>
  <c r="N15" i="17"/>
  <c r="U15" i="17" s="1"/>
  <c r="T14" i="17"/>
  <c r="U14" i="17" s="1"/>
  <c r="N14" i="17"/>
  <c r="U13" i="17"/>
  <c r="T13" i="17"/>
  <c r="N13" i="17"/>
  <c r="N24" i="17" s="1"/>
  <c r="S46" i="17"/>
  <c r="R46" i="17"/>
  <c r="Q46" i="17"/>
  <c r="P46" i="17"/>
  <c r="O46" i="17"/>
  <c r="M46" i="17"/>
  <c r="L46" i="17"/>
  <c r="K46" i="17"/>
  <c r="J46" i="17"/>
  <c r="K47" i="17" s="1"/>
  <c r="I46" i="17"/>
  <c r="H46" i="17"/>
  <c r="G46" i="17"/>
  <c r="F46" i="17"/>
  <c r="G47" i="17" s="1"/>
  <c r="E46" i="17"/>
  <c r="U45" i="17"/>
  <c r="U44" i="17"/>
  <c r="T44" i="17"/>
  <c r="N44" i="17"/>
  <c r="U43" i="17"/>
  <c r="T43" i="17"/>
  <c r="T42" i="17"/>
  <c r="N42" i="17"/>
  <c r="U42" i="17" s="1"/>
  <c r="U41" i="17"/>
  <c r="T41" i="17"/>
  <c r="N41" i="17"/>
  <c r="U40" i="17"/>
  <c r="T40" i="17"/>
  <c r="N40" i="17"/>
  <c r="T39" i="17"/>
  <c r="U39" i="17" s="1"/>
  <c r="N39" i="17"/>
  <c r="T38" i="17"/>
  <c r="N38" i="17"/>
  <c r="U38" i="17" s="1"/>
  <c r="U36" i="17"/>
  <c r="T36" i="17"/>
  <c r="N36" i="17"/>
  <c r="U35" i="17"/>
  <c r="T35" i="17"/>
  <c r="N35" i="17"/>
  <c r="N46" i="17" s="1"/>
  <c r="S25" i="4"/>
  <c r="R25" i="4"/>
  <c r="Q25" i="4"/>
  <c r="P25" i="4"/>
  <c r="O25" i="4"/>
  <c r="M25" i="4"/>
  <c r="L25" i="4"/>
  <c r="K25" i="4"/>
  <c r="K26" i="4" s="1"/>
  <c r="J25" i="4"/>
  <c r="I25" i="4"/>
  <c r="H25" i="4"/>
  <c r="G25" i="4"/>
  <c r="F25" i="4"/>
  <c r="G26" i="4" s="1"/>
  <c r="E25" i="4"/>
  <c r="U24" i="4"/>
  <c r="U23" i="4"/>
  <c r="T22" i="4"/>
  <c r="U22" i="4" s="1"/>
  <c r="N22" i="4"/>
  <c r="U21" i="4"/>
  <c r="T21" i="4"/>
  <c r="N21" i="4"/>
  <c r="T20" i="4"/>
  <c r="U20" i="4" s="1"/>
  <c r="N20" i="4"/>
  <c r="T19" i="4"/>
  <c r="U19" i="4" s="1"/>
  <c r="N19" i="4"/>
  <c r="T18" i="4"/>
  <c r="U18" i="4" s="1"/>
  <c r="N18" i="4"/>
  <c r="U17" i="4"/>
  <c r="T16" i="4"/>
  <c r="U16" i="4" s="1"/>
  <c r="N16" i="4"/>
  <c r="U15" i="4"/>
  <c r="T15" i="4"/>
  <c r="N15" i="4"/>
  <c r="T14" i="4"/>
  <c r="T25" i="4" s="1"/>
  <c r="N14" i="4"/>
  <c r="N25" i="4" s="1"/>
  <c r="U13" i="4"/>
  <c r="S48" i="35"/>
  <c r="R48" i="35"/>
  <c r="Q48" i="35"/>
  <c r="P48" i="35"/>
  <c r="O48" i="35"/>
  <c r="M48" i="35"/>
  <c r="L48" i="35"/>
  <c r="K48" i="35"/>
  <c r="J48" i="35"/>
  <c r="I48" i="35"/>
  <c r="H48" i="35"/>
  <c r="G48" i="35"/>
  <c r="F48" i="35"/>
  <c r="E48" i="35"/>
  <c r="U47" i="35"/>
  <c r="T46" i="35"/>
  <c r="U46" i="35" s="1"/>
  <c r="N46" i="35"/>
  <c r="U45" i="35"/>
  <c r="T44" i="35"/>
  <c r="N44" i="35"/>
  <c r="T43" i="35"/>
  <c r="N43" i="35"/>
  <c r="T42" i="35"/>
  <c r="N42" i="35"/>
  <c r="T41" i="35"/>
  <c r="N41" i="35"/>
  <c r="T40" i="35"/>
  <c r="N40" i="35"/>
  <c r="T39" i="35"/>
  <c r="N39" i="35"/>
  <c r="T38" i="35"/>
  <c r="N38" i="35"/>
  <c r="T37" i="35"/>
  <c r="N37" i="35"/>
  <c r="U36" i="35"/>
  <c r="S26" i="35"/>
  <c r="R26" i="35"/>
  <c r="Q26" i="35"/>
  <c r="P26" i="35"/>
  <c r="O26" i="35"/>
  <c r="M26" i="35"/>
  <c r="L26" i="35"/>
  <c r="K26" i="35"/>
  <c r="J26" i="35"/>
  <c r="I26" i="35"/>
  <c r="H26" i="35"/>
  <c r="G26" i="35"/>
  <c r="F26" i="35"/>
  <c r="G27" i="35" s="1"/>
  <c r="E26" i="35"/>
  <c r="U25" i="35"/>
  <c r="T24" i="35"/>
  <c r="N24" i="35"/>
  <c r="U24" i="35" s="1"/>
  <c r="U23" i="35"/>
  <c r="T22" i="35"/>
  <c r="N22" i="35"/>
  <c r="T21" i="35"/>
  <c r="U21" i="35" s="1"/>
  <c r="N21" i="35"/>
  <c r="T20" i="35"/>
  <c r="N20" i="35"/>
  <c r="T19" i="35"/>
  <c r="N19" i="35"/>
  <c r="T18" i="35"/>
  <c r="N18" i="35"/>
  <c r="T16" i="35"/>
  <c r="U16" i="35" s="1"/>
  <c r="N16" i="35"/>
  <c r="T15" i="35"/>
  <c r="N15" i="35"/>
  <c r="U14" i="35"/>
  <c r="T13" i="35"/>
  <c r="N13" i="35"/>
  <c r="S24" i="32"/>
  <c r="R24" i="32"/>
  <c r="Q24" i="32"/>
  <c r="P24" i="32"/>
  <c r="O24" i="32"/>
  <c r="M24" i="32"/>
  <c r="L24" i="32"/>
  <c r="K24" i="32"/>
  <c r="J24" i="32"/>
  <c r="K25" i="32" s="1"/>
  <c r="I24" i="32"/>
  <c r="H24" i="32"/>
  <c r="G24" i="32"/>
  <c r="F24" i="32"/>
  <c r="G25" i="32" s="1"/>
  <c r="E24" i="32"/>
  <c r="U23" i="32"/>
  <c r="N23" i="32"/>
  <c r="T22" i="32"/>
  <c r="N22" i="32"/>
  <c r="T21" i="32"/>
  <c r="N21" i="32"/>
  <c r="T20" i="32"/>
  <c r="N20" i="32"/>
  <c r="T19" i="32"/>
  <c r="N19" i="32"/>
  <c r="T18" i="32"/>
  <c r="N18" i="32"/>
  <c r="T17" i="32"/>
  <c r="N17" i="32"/>
  <c r="U15" i="32"/>
  <c r="T14" i="32"/>
  <c r="N14" i="32"/>
  <c r="U13" i="32"/>
  <c r="S47" i="32"/>
  <c r="R47" i="32"/>
  <c r="Q47" i="32"/>
  <c r="P47" i="32"/>
  <c r="O47" i="32"/>
  <c r="M47" i="32"/>
  <c r="L47" i="32"/>
  <c r="K47" i="32"/>
  <c r="J47" i="32"/>
  <c r="K48" i="32" s="1"/>
  <c r="I47" i="32"/>
  <c r="H47" i="32"/>
  <c r="G47" i="32"/>
  <c r="F47" i="32"/>
  <c r="G48" i="32" s="1"/>
  <c r="E47" i="32"/>
  <c r="U46" i="32"/>
  <c r="T45" i="32"/>
  <c r="N45" i="32"/>
  <c r="U44" i="32"/>
  <c r="T43" i="32"/>
  <c r="N43" i="32"/>
  <c r="T42" i="32"/>
  <c r="U42" i="32" s="1"/>
  <c r="N42" i="32"/>
  <c r="T41" i="32"/>
  <c r="N41" i="32"/>
  <c r="U40" i="32"/>
  <c r="T39" i="32"/>
  <c r="N39" i="32"/>
  <c r="T38" i="32"/>
  <c r="N38" i="32"/>
  <c r="T37" i="32"/>
  <c r="N37" i="32"/>
  <c r="T36" i="32"/>
  <c r="U36" i="32" s="1"/>
  <c r="N36" i="32"/>
  <c r="T35" i="32"/>
  <c r="N35" i="32"/>
  <c r="S24" i="28"/>
  <c r="R24" i="28"/>
  <c r="Q24" i="28"/>
  <c r="P24" i="28"/>
  <c r="O24" i="28"/>
  <c r="M24" i="28"/>
  <c r="L24" i="28"/>
  <c r="K24" i="28"/>
  <c r="J24" i="28"/>
  <c r="K25" i="28" s="1"/>
  <c r="I24" i="28"/>
  <c r="H24" i="28"/>
  <c r="G24" i="28"/>
  <c r="F24" i="28"/>
  <c r="G25" i="28" s="1"/>
  <c r="E24" i="28"/>
  <c r="U23" i="28"/>
  <c r="N23" i="28"/>
  <c r="T22" i="28"/>
  <c r="N22" i="28"/>
  <c r="T21" i="28"/>
  <c r="U21" i="28" s="1"/>
  <c r="N21" i="28"/>
  <c r="T20" i="28"/>
  <c r="N20" i="28"/>
  <c r="T19" i="28"/>
  <c r="N19" i="28"/>
  <c r="T18" i="28"/>
  <c r="N18" i="28"/>
  <c r="T16" i="28"/>
  <c r="N16" i="28"/>
  <c r="T15" i="28"/>
  <c r="N15" i="28"/>
  <c r="T14" i="28"/>
  <c r="N14" i="28"/>
  <c r="T13" i="28"/>
  <c r="N13" i="28"/>
  <c r="S47" i="28"/>
  <c r="R47" i="28"/>
  <c r="Q47" i="28"/>
  <c r="P47" i="28"/>
  <c r="O47" i="28"/>
  <c r="M47" i="28"/>
  <c r="L47" i="28"/>
  <c r="K47" i="28"/>
  <c r="J47" i="28"/>
  <c r="K48" i="28" s="1"/>
  <c r="I47" i="28"/>
  <c r="H47" i="28"/>
  <c r="G47" i="28"/>
  <c r="F47" i="28"/>
  <c r="G48" i="28" s="1"/>
  <c r="E47" i="28"/>
  <c r="U46" i="28"/>
  <c r="T45" i="28"/>
  <c r="N45" i="28"/>
  <c r="U44" i="28"/>
  <c r="T43" i="28"/>
  <c r="N43" i="28"/>
  <c r="T42" i="28"/>
  <c r="U42" i="28" s="1"/>
  <c r="N42" i="28"/>
  <c r="T41" i="28"/>
  <c r="N41" i="28"/>
  <c r="U40" i="28"/>
  <c r="T39" i="28"/>
  <c r="N39" i="28"/>
  <c r="T38" i="28"/>
  <c r="N38" i="28"/>
  <c r="T37" i="28"/>
  <c r="N37" i="28"/>
  <c r="T36" i="28"/>
  <c r="N36" i="28"/>
  <c r="T35" i="28"/>
  <c r="N35" i="28"/>
  <c r="U41" i="28" l="1"/>
  <c r="U13" i="28"/>
  <c r="U36" i="28"/>
  <c r="U45" i="28"/>
  <c r="U43" i="28"/>
  <c r="U15" i="28"/>
  <c r="U20" i="28"/>
  <c r="U35" i="28"/>
  <c r="U37" i="28"/>
  <c r="U39" i="28"/>
  <c r="K27" i="35"/>
  <c r="U40" i="35"/>
  <c r="U42" i="35"/>
  <c r="U20" i="35"/>
  <c r="N48" i="35"/>
  <c r="U13" i="35"/>
  <c r="U39" i="35"/>
  <c r="U43" i="35"/>
  <c r="N47" i="32"/>
  <c r="U18" i="32"/>
  <c r="U20" i="32"/>
  <c r="U35" i="32"/>
  <c r="U41" i="32"/>
  <c r="U45" i="32"/>
  <c r="U22" i="32"/>
  <c r="U37" i="32"/>
  <c r="U39" i="32"/>
  <c r="U43" i="32"/>
  <c r="N24" i="32"/>
  <c r="U17" i="32"/>
  <c r="U19" i="32"/>
  <c r="U38" i="32"/>
  <c r="U14" i="32"/>
  <c r="U21" i="32"/>
  <c r="U18" i="28"/>
  <c r="N47" i="28"/>
  <c r="U38" i="28"/>
  <c r="U14" i="28"/>
  <c r="U22" i="28"/>
  <c r="N24" i="28"/>
  <c r="U16" i="28"/>
  <c r="U19" i="28"/>
  <c r="U46" i="19"/>
  <c r="T48" i="4"/>
  <c r="U48" i="4" s="1"/>
  <c r="T24" i="17"/>
  <c r="U24" i="17" s="1"/>
  <c r="T46" i="17"/>
  <c r="U46" i="17" s="1"/>
  <c r="U25" i="4"/>
  <c r="U14" i="4"/>
  <c r="U19" i="35"/>
  <c r="U37" i="35"/>
  <c r="U44" i="35"/>
  <c r="N26" i="35"/>
  <c r="U15" i="35"/>
  <c r="U18" i="35"/>
  <c r="U41" i="35"/>
  <c r="U22" i="35"/>
  <c r="U38" i="35"/>
  <c r="G49" i="35"/>
  <c r="K49" i="35"/>
  <c r="T48" i="35"/>
  <c r="U48" i="35" s="1"/>
  <c r="T26" i="35"/>
  <c r="T24" i="32"/>
  <c r="T47" i="32"/>
  <c r="U47" i="32" s="1"/>
  <c r="T24" i="28"/>
  <c r="U24" i="28" s="1"/>
  <c r="T47" i="28"/>
  <c r="U47" i="28" s="1"/>
  <c r="S25" i="20"/>
  <c r="R25" i="20"/>
  <c r="Q25" i="20"/>
  <c r="P25" i="20"/>
  <c r="O25" i="20"/>
  <c r="M25" i="20"/>
  <c r="L25" i="20"/>
  <c r="K25" i="20"/>
  <c r="J25" i="20"/>
  <c r="K26" i="20" s="1"/>
  <c r="I25" i="20"/>
  <c r="H25" i="20"/>
  <c r="G25" i="20"/>
  <c r="F25" i="20"/>
  <c r="G26" i="20" s="1"/>
  <c r="E25" i="20"/>
  <c r="U24" i="20"/>
  <c r="T23" i="20"/>
  <c r="N23" i="20"/>
  <c r="T22" i="20"/>
  <c r="U22" i="20" s="1"/>
  <c r="N22" i="20"/>
  <c r="T21" i="20"/>
  <c r="U21" i="20" s="1"/>
  <c r="N21" i="20"/>
  <c r="T20" i="20"/>
  <c r="N20" i="20"/>
  <c r="U20" i="20" s="1"/>
  <c r="T19" i="20"/>
  <c r="U19" i="20" s="1"/>
  <c r="N19" i="20"/>
  <c r="T18" i="20"/>
  <c r="U18" i="20" s="1"/>
  <c r="N18" i="20"/>
  <c r="T16" i="20"/>
  <c r="N16" i="20"/>
  <c r="T15" i="20"/>
  <c r="N15" i="20"/>
  <c r="U15" i="20" s="1"/>
  <c r="T14" i="20"/>
  <c r="U14" i="20" s="1"/>
  <c r="N14" i="20"/>
  <c r="T13" i="20"/>
  <c r="U13" i="20" s="1"/>
  <c r="N13" i="20"/>
  <c r="S49" i="20"/>
  <c r="R49" i="20"/>
  <c r="Q49" i="20"/>
  <c r="P49" i="20"/>
  <c r="O49" i="20"/>
  <c r="M49" i="20"/>
  <c r="L49" i="20"/>
  <c r="K49" i="20"/>
  <c r="J49" i="20"/>
  <c r="I49" i="20"/>
  <c r="H49" i="20"/>
  <c r="G49" i="20"/>
  <c r="F49" i="20"/>
  <c r="E49" i="20"/>
  <c r="U48" i="20"/>
  <c r="T47" i="20"/>
  <c r="U47" i="20" s="1"/>
  <c r="N47" i="20"/>
  <c r="T46" i="20"/>
  <c r="U46" i="20" s="1"/>
  <c r="N46" i="20"/>
  <c r="T45" i="20"/>
  <c r="N45" i="20"/>
  <c r="T44" i="20"/>
  <c r="U44" i="20" s="1"/>
  <c r="N44" i="20"/>
  <c r="T43" i="20"/>
  <c r="N43" i="20"/>
  <c r="U42" i="20"/>
  <c r="T42" i="20"/>
  <c r="N42" i="20"/>
  <c r="T41" i="20"/>
  <c r="N41" i="20"/>
  <c r="T40" i="20"/>
  <c r="U40" i="20" s="1"/>
  <c r="N40" i="20"/>
  <c r="T39" i="20"/>
  <c r="N39" i="20"/>
  <c r="U38" i="20"/>
  <c r="T38" i="20"/>
  <c r="N38" i="20"/>
  <c r="T37" i="20"/>
  <c r="N37" i="20"/>
  <c r="T36" i="20"/>
  <c r="N36" i="20"/>
  <c r="U24" i="32" l="1"/>
  <c r="U37" i="20"/>
  <c r="N49" i="20"/>
  <c r="U39" i="20"/>
  <c r="U41" i="20"/>
  <c r="U23" i="20"/>
  <c r="U36" i="20"/>
  <c r="U43" i="20"/>
  <c r="U45" i="20"/>
  <c r="G50" i="20"/>
  <c r="K50" i="20"/>
  <c r="N25" i="20"/>
  <c r="U16" i="20"/>
  <c r="U26" i="35"/>
  <c r="T25" i="20"/>
  <c r="T49" i="20"/>
  <c r="U49" i="20" s="1"/>
  <c r="U25" i="20" l="1"/>
  <c r="S46" i="39"/>
  <c r="R46" i="39"/>
  <c r="Q46" i="39"/>
  <c r="P46" i="39"/>
  <c r="O46" i="39"/>
  <c r="M46" i="39"/>
  <c r="L46" i="39"/>
  <c r="K46" i="39"/>
  <c r="J46" i="39"/>
  <c r="I46" i="39"/>
  <c r="H46" i="39"/>
  <c r="G46" i="39"/>
  <c r="F46" i="39"/>
  <c r="E46" i="39"/>
  <c r="U45" i="39"/>
  <c r="T44" i="39"/>
  <c r="N44" i="39"/>
  <c r="T43" i="39"/>
  <c r="N43" i="39"/>
  <c r="T42" i="39"/>
  <c r="N42" i="39"/>
  <c r="T41" i="39"/>
  <c r="N41" i="39"/>
  <c r="U41" i="39" s="1"/>
  <c r="T40" i="39"/>
  <c r="N40" i="39"/>
  <c r="T39" i="39"/>
  <c r="N39" i="39"/>
  <c r="T38" i="39"/>
  <c r="N38" i="39"/>
  <c r="U37" i="39"/>
  <c r="T36" i="39"/>
  <c r="N36" i="39"/>
  <c r="T35" i="39"/>
  <c r="N35" i="39"/>
  <c r="T34" i="39"/>
  <c r="N34" i="39"/>
  <c r="S25" i="39"/>
  <c r="R25" i="39"/>
  <c r="Q25" i="39"/>
  <c r="P25" i="39"/>
  <c r="O25" i="39"/>
  <c r="M25" i="39"/>
  <c r="L25" i="39"/>
  <c r="K25" i="39"/>
  <c r="J25" i="39"/>
  <c r="I25" i="39"/>
  <c r="H25" i="39"/>
  <c r="G25" i="39"/>
  <c r="F25" i="39"/>
  <c r="G26" i="39" s="1"/>
  <c r="E25" i="39"/>
  <c r="U24" i="39"/>
  <c r="T23" i="39"/>
  <c r="N23" i="39"/>
  <c r="T21" i="39"/>
  <c r="N21" i="39"/>
  <c r="T20" i="39"/>
  <c r="N20" i="39"/>
  <c r="T19" i="39"/>
  <c r="N19" i="39"/>
  <c r="T18" i="39"/>
  <c r="N18" i="39"/>
  <c r="T16" i="39"/>
  <c r="N16" i="39"/>
  <c r="T15" i="39"/>
  <c r="N15" i="39"/>
  <c r="T13" i="39"/>
  <c r="N13" i="39"/>
  <c r="S25" i="38"/>
  <c r="R25" i="38"/>
  <c r="Q25" i="38"/>
  <c r="P25" i="38"/>
  <c r="O25" i="38"/>
  <c r="M25" i="38"/>
  <c r="L25" i="38"/>
  <c r="K25" i="38"/>
  <c r="J25" i="38"/>
  <c r="I25" i="38"/>
  <c r="H25" i="38"/>
  <c r="G25" i="38"/>
  <c r="F25" i="38"/>
  <c r="E25" i="38"/>
  <c r="U24" i="38"/>
  <c r="T23" i="38"/>
  <c r="N23" i="38"/>
  <c r="T21" i="38"/>
  <c r="N21" i="38"/>
  <c r="T20" i="38"/>
  <c r="N20" i="38"/>
  <c r="T19" i="38"/>
  <c r="N19" i="38"/>
  <c r="T18" i="38"/>
  <c r="N18" i="38"/>
  <c r="T16" i="38"/>
  <c r="N16" i="38"/>
  <c r="T15" i="38"/>
  <c r="N15" i="38"/>
  <c r="T13" i="38"/>
  <c r="N13" i="38"/>
  <c r="S46" i="38"/>
  <c r="R46" i="38"/>
  <c r="Q46" i="38"/>
  <c r="P46" i="38"/>
  <c r="O46" i="38"/>
  <c r="M46" i="38"/>
  <c r="L46" i="38"/>
  <c r="K46" i="38"/>
  <c r="J46" i="38"/>
  <c r="I46" i="38"/>
  <c r="H46" i="38"/>
  <c r="G46" i="38"/>
  <c r="F46" i="38"/>
  <c r="E46" i="38"/>
  <c r="U45" i="38"/>
  <c r="T44" i="38"/>
  <c r="N44" i="38"/>
  <c r="T43" i="38"/>
  <c r="N43" i="38"/>
  <c r="T42" i="38"/>
  <c r="N42" i="38"/>
  <c r="T41" i="38"/>
  <c r="N41" i="38"/>
  <c r="T40" i="38"/>
  <c r="N40" i="38"/>
  <c r="T39" i="38"/>
  <c r="N39" i="38"/>
  <c r="T38" i="38"/>
  <c r="N38" i="38"/>
  <c r="U37" i="38"/>
  <c r="T36" i="38"/>
  <c r="N36" i="38"/>
  <c r="T35" i="38"/>
  <c r="N35" i="38"/>
  <c r="T34" i="38"/>
  <c r="N34" i="38"/>
  <c r="S47" i="37"/>
  <c r="R47" i="37"/>
  <c r="Q47" i="37"/>
  <c r="P47" i="37"/>
  <c r="O47" i="37"/>
  <c r="M47" i="37"/>
  <c r="L47" i="37"/>
  <c r="K47" i="37"/>
  <c r="J47" i="37"/>
  <c r="I47" i="37"/>
  <c r="H47" i="37"/>
  <c r="G47" i="37"/>
  <c r="F47" i="37"/>
  <c r="E47" i="37"/>
  <c r="U46" i="37"/>
  <c r="N46" i="37"/>
  <c r="T45" i="37"/>
  <c r="N45" i="37"/>
  <c r="T44" i="37"/>
  <c r="N44" i="37"/>
  <c r="T43" i="37"/>
  <c r="U43" i="37" s="1"/>
  <c r="N43" i="37"/>
  <c r="T42" i="37"/>
  <c r="N42" i="37"/>
  <c r="T41" i="37"/>
  <c r="N41" i="37"/>
  <c r="T40" i="37"/>
  <c r="N40" i="37"/>
  <c r="T39" i="37"/>
  <c r="N39" i="37"/>
  <c r="U38" i="37"/>
  <c r="T37" i="37"/>
  <c r="N37" i="37"/>
  <c r="T36" i="37"/>
  <c r="N36" i="37"/>
  <c r="T35" i="37"/>
  <c r="N35" i="37"/>
  <c r="S26" i="37"/>
  <c r="R26" i="37"/>
  <c r="Q26" i="37"/>
  <c r="P26" i="37"/>
  <c r="O26" i="37"/>
  <c r="M26" i="37"/>
  <c r="L26" i="37"/>
  <c r="K26" i="37"/>
  <c r="J26" i="37"/>
  <c r="I26" i="37"/>
  <c r="H26" i="37"/>
  <c r="G26" i="37"/>
  <c r="F26" i="37"/>
  <c r="E26" i="37"/>
  <c r="U25" i="37"/>
  <c r="N25" i="37"/>
  <c r="T24" i="37"/>
  <c r="N24" i="37"/>
  <c r="T22" i="37"/>
  <c r="N22" i="37"/>
  <c r="T21" i="37"/>
  <c r="N21" i="37"/>
  <c r="T20" i="37"/>
  <c r="N20" i="37"/>
  <c r="T19" i="37"/>
  <c r="N19" i="37"/>
  <c r="T16" i="37"/>
  <c r="N16" i="37"/>
  <c r="T15" i="37"/>
  <c r="N15" i="37"/>
  <c r="T13" i="37"/>
  <c r="N13" i="37"/>
  <c r="S50" i="36"/>
  <c r="R50" i="36"/>
  <c r="Q50" i="36"/>
  <c r="P50" i="36"/>
  <c r="O50" i="36"/>
  <c r="M50" i="36"/>
  <c r="L50" i="36"/>
  <c r="K50" i="36"/>
  <c r="J50" i="36"/>
  <c r="K51" i="36" s="1"/>
  <c r="I50" i="36"/>
  <c r="H50" i="36"/>
  <c r="G50" i="36"/>
  <c r="F50" i="36"/>
  <c r="G51" i="36" s="1"/>
  <c r="E50" i="36"/>
  <c r="U49" i="36"/>
  <c r="N49" i="36"/>
  <c r="T48" i="36"/>
  <c r="N48" i="36"/>
  <c r="T47" i="36"/>
  <c r="N47" i="36"/>
  <c r="T46" i="36"/>
  <c r="N46" i="36"/>
  <c r="T45" i="36"/>
  <c r="N45" i="36"/>
  <c r="T44" i="36"/>
  <c r="N44" i="36"/>
  <c r="T43" i="36"/>
  <c r="N43" i="36"/>
  <c r="U42" i="36"/>
  <c r="T41" i="36"/>
  <c r="N41" i="36"/>
  <c r="T40" i="36"/>
  <c r="N40" i="36"/>
  <c r="T39" i="36"/>
  <c r="N39" i="36"/>
  <c r="S26" i="36"/>
  <c r="R26" i="36"/>
  <c r="Q26" i="36"/>
  <c r="P26" i="36"/>
  <c r="O26" i="36"/>
  <c r="M26" i="36"/>
  <c r="L26" i="36"/>
  <c r="K26" i="36"/>
  <c r="J26" i="36"/>
  <c r="I26" i="36"/>
  <c r="H26" i="36"/>
  <c r="G26" i="36"/>
  <c r="F26" i="36"/>
  <c r="E26" i="36"/>
  <c r="U25" i="36"/>
  <c r="N25" i="36"/>
  <c r="T24" i="36"/>
  <c r="N24" i="36"/>
  <c r="T22" i="36"/>
  <c r="N22" i="36"/>
  <c r="T21" i="36"/>
  <c r="N21" i="36"/>
  <c r="T20" i="36"/>
  <c r="N20" i="36"/>
  <c r="T19" i="36"/>
  <c r="N19" i="36"/>
  <c r="T16" i="36"/>
  <c r="N16" i="36"/>
  <c r="T15" i="36"/>
  <c r="N15" i="36"/>
  <c r="T13" i="36"/>
  <c r="N13" i="36"/>
  <c r="U44" i="39" l="1"/>
  <c r="U19" i="39"/>
  <c r="U35" i="39"/>
  <c r="U39" i="39"/>
  <c r="U43" i="39"/>
  <c r="K26" i="39"/>
  <c r="U21" i="39"/>
  <c r="U15" i="39"/>
  <c r="U18" i="39"/>
  <c r="T25" i="39"/>
  <c r="N25" i="39"/>
  <c r="U20" i="39"/>
  <c r="U23" i="39"/>
  <c r="N46" i="39"/>
  <c r="U38" i="39"/>
  <c r="U13" i="39"/>
  <c r="U16" i="39"/>
  <c r="U34" i="39"/>
  <c r="U36" i="39"/>
  <c r="U40" i="39"/>
  <c r="U42" i="39"/>
  <c r="G47" i="39"/>
  <c r="K47" i="39"/>
  <c r="U35" i="38"/>
  <c r="U39" i="38"/>
  <c r="U18" i="38"/>
  <c r="U20" i="38"/>
  <c r="U23" i="38"/>
  <c r="U34" i="38"/>
  <c r="U40" i="38"/>
  <c r="U42" i="38"/>
  <c r="U44" i="38"/>
  <c r="U13" i="38"/>
  <c r="U16" i="38"/>
  <c r="U21" i="38"/>
  <c r="U43" i="38"/>
  <c r="U40" i="37"/>
  <c r="U15" i="37"/>
  <c r="U21" i="37"/>
  <c r="G27" i="37"/>
  <c r="K27" i="37"/>
  <c r="U42" i="37"/>
  <c r="U24" i="37"/>
  <c r="U36" i="37"/>
  <c r="U13" i="37"/>
  <c r="N47" i="37"/>
  <c r="U39" i="37"/>
  <c r="U37" i="37"/>
  <c r="U45" i="37"/>
  <c r="U20" i="37"/>
  <c r="U22" i="37"/>
  <c r="U35" i="37"/>
  <c r="U44" i="37"/>
  <c r="U16" i="37"/>
  <c r="N26" i="37"/>
  <c r="U19" i="37"/>
  <c r="U41" i="37"/>
  <c r="G48" i="37"/>
  <c r="K48" i="37"/>
  <c r="U46" i="36"/>
  <c r="U24" i="36"/>
  <c r="U40" i="36"/>
  <c r="U44" i="36"/>
  <c r="U15" i="36"/>
  <c r="N50" i="36"/>
  <c r="U20" i="36"/>
  <c r="T50" i="36"/>
  <c r="U50" i="36" s="1"/>
  <c r="U43" i="36"/>
  <c r="U45" i="36"/>
  <c r="U48" i="36"/>
  <c r="U21" i="36"/>
  <c r="U41" i="36"/>
  <c r="U47" i="36"/>
  <c r="N46" i="38"/>
  <c r="U38" i="38"/>
  <c r="U19" i="38"/>
  <c r="T46" i="38"/>
  <c r="G47" i="38"/>
  <c r="K47" i="38"/>
  <c r="T25" i="38"/>
  <c r="U41" i="38"/>
  <c r="N25" i="38"/>
  <c r="G26" i="38"/>
  <c r="K26" i="38"/>
  <c r="T46" i="39"/>
  <c r="U15" i="38"/>
  <c r="U36" i="38"/>
  <c r="T47" i="37"/>
  <c r="T26" i="37"/>
  <c r="U39" i="36"/>
  <c r="U22" i="36"/>
  <c r="N26" i="36"/>
  <c r="U19" i="36"/>
  <c r="T26" i="36"/>
  <c r="U16" i="36"/>
  <c r="G27" i="36"/>
  <c r="K27" i="36"/>
  <c r="U13" i="36"/>
  <c r="S24" i="31"/>
  <c r="R24" i="31"/>
  <c r="Q24" i="31"/>
  <c r="P24" i="31"/>
  <c r="O24" i="31"/>
  <c r="M24" i="31"/>
  <c r="L24" i="31"/>
  <c r="K24" i="31"/>
  <c r="J24" i="31"/>
  <c r="K25" i="31" s="1"/>
  <c r="I24" i="31"/>
  <c r="H24" i="31"/>
  <c r="G24" i="31"/>
  <c r="F24" i="31"/>
  <c r="G25" i="31" s="1"/>
  <c r="E24" i="31"/>
  <c r="U23" i="31"/>
  <c r="N23" i="31"/>
  <c r="T22" i="31"/>
  <c r="N22" i="31"/>
  <c r="T21" i="31"/>
  <c r="N21" i="31"/>
  <c r="T20" i="31"/>
  <c r="U20" i="31" s="1"/>
  <c r="N20" i="31"/>
  <c r="T19" i="31"/>
  <c r="N19" i="31"/>
  <c r="T18" i="31"/>
  <c r="N18" i="31"/>
  <c r="T17" i="31"/>
  <c r="N17" i="31"/>
  <c r="T15" i="31"/>
  <c r="N15" i="31"/>
  <c r="T14" i="31"/>
  <c r="N14" i="31"/>
  <c r="U13" i="31"/>
  <c r="S45" i="31"/>
  <c r="R45" i="31"/>
  <c r="Q45" i="31"/>
  <c r="P45" i="31"/>
  <c r="O45" i="31"/>
  <c r="M45" i="31"/>
  <c r="L45" i="31"/>
  <c r="K45" i="31"/>
  <c r="J45" i="31"/>
  <c r="K46" i="31" s="1"/>
  <c r="I45" i="31"/>
  <c r="H45" i="31"/>
  <c r="G45" i="31"/>
  <c r="F45" i="31"/>
  <c r="G46" i="31" s="1"/>
  <c r="E45" i="31"/>
  <c r="U44" i="31"/>
  <c r="N44" i="31"/>
  <c r="T43" i="31"/>
  <c r="N43" i="31"/>
  <c r="T42" i="31"/>
  <c r="N42" i="31"/>
  <c r="T41" i="31"/>
  <c r="U41" i="31" s="1"/>
  <c r="N41" i="31"/>
  <c r="T40" i="31"/>
  <c r="N40" i="31"/>
  <c r="T39" i="31"/>
  <c r="U39" i="31" s="1"/>
  <c r="N39" i="31"/>
  <c r="U38" i="31"/>
  <c r="T37" i="31"/>
  <c r="N37" i="31"/>
  <c r="T36" i="31"/>
  <c r="N36" i="31"/>
  <c r="U36" i="31" s="1"/>
  <c r="T35" i="31"/>
  <c r="N35" i="31"/>
  <c r="U25" i="39" l="1"/>
  <c r="U46" i="39"/>
  <c r="U25" i="38"/>
  <c r="U46" i="38"/>
  <c r="U26" i="37"/>
  <c r="U47" i="37"/>
  <c r="U26" i="36"/>
  <c r="U35" i="31"/>
  <c r="U15" i="31"/>
  <c r="U22" i="31"/>
  <c r="U14" i="31"/>
  <c r="U37" i="31"/>
  <c r="U43" i="31"/>
  <c r="N24" i="31"/>
  <c r="U17" i="31"/>
  <c r="U19" i="31"/>
  <c r="U40" i="31"/>
  <c r="U21" i="31"/>
  <c r="N45" i="31"/>
  <c r="U42" i="31"/>
  <c r="U18" i="31"/>
  <c r="T24" i="31"/>
  <c r="U24" i="31" s="1"/>
  <c r="T45" i="31"/>
  <c r="U45" i="31" s="1"/>
  <c r="S46" i="24"/>
  <c r="R46" i="24"/>
  <c r="Q46" i="24"/>
  <c r="P46" i="24"/>
  <c r="O46" i="24"/>
  <c r="M46" i="24"/>
  <c r="L46" i="24"/>
  <c r="K46" i="24"/>
  <c r="J46" i="24"/>
  <c r="K47" i="24" s="1"/>
  <c r="I46" i="24"/>
  <c r="H46" i="24"/>
  <c r="G46" i="24"/>
  <c r="F46" i="24"/>
  <c r="G47" i="24" s="1"/>
  <c r="E46" i="24"/>
  <c r="U45" i="24"/>
  <c r="T44" i="24"/>
  <c r="N44" i="24"/>
  <c r="U43" i="24"/>
  <c r="T43" i="24"/>
  <c r="N43" i="24"/>
  <c r="T42" i="24"/>
  <c r="N42" i="24"/>
  <c r="T41" i="24"/>
  <c r="N41" i="24"/>
  <c r="T40" i="24"/>
  <c r="N40" i="24"/>
  <c r="T39" i="24"/>
  <c r="U39" i="24" s="1"/>
  <c r="N39" i="24"/>
  <c r="T38" i="24"/>
  <c r="N38" i="24"/>
  <c r="T37" i="24"/>
  <c r="N37" i="24"/>
  <c r="T36" i="24"/>
  <c r="U36" i="24" s="1"/>
  <c r="N36" i="24"/>
  <c r="S25" i="24"/>
  <c r="R25" i="24"/>
  <c r="Q25" i="24"/>
  <c r="P25" i="24"/>
  <c r="O25" i="24"/>
  <c r="M25" i="24"/>
  <c r="L25" i="24"/>
  <c r="K25" i="24"/>
  <c r="J25" i="24"/>
  <c r="I25" i="24"/>
  <c r="H25" i="24"/>
  <c r="G25" i="24"/>
  <c r="F25" i="24"/>
  <c r="E25" i="24"/>
  <c r="U24" i="24"/>
  <c r="T23" i="24"/>
  <c r="N23" i="24"/>
  <c r="T22" i="24"/>
  <c r="N22" i="24"/>
  <c r="T21" i="24"/>
  <c r="N21" i="24"/>
  <c r="T20" i="24"/>
  <c r="N20" i="24"/>
  <c r="T19" i="24"/>
  <c r="N19" i="24"/>
  <c r="T18" i="24"/>
  <c r="N18" i="24"/>
  <c r="T16" i="24"/>
  <c r="N16" i="24"/>
  <c r="T15" i="24"/>
  <c r="N15" i="24"/>
  <c r="T14" i="24"/>
  <c r="N14" i="24"/>
  <c r="T13" i="24"/>
  <c r="U13" i="24" s="1"/>
  <c r="N13" i="24"/>
  <c r="S24" i="13"/>
  <c r="R24" i="13"/>
  <c r="Q24" i="13"/>
  <c r="P24" i="13"/>
  <c r="O24" i="13"/>
  <c r="M24" i="13"/>
  <c r="L24" i="13"/>
  <c r="K24" i="13"/>
  <c r="J24" i="13"/>
  <c r="K25" i="13" s="1"/>
  <c r="I24" i="13"/>
  <c r="H24" i="13"/>
  <c r="G24" i="13"/>
  <c r="F24" i="13"/>
  <c r="G25" i="13" s="1"/>
  <c r="E24" i="13"/>
  <c r="U23" i="13"/>
  <c r="N23" i="13"/>
  <c r="T22" i="13"/>
  <c r="N22" i="13"/>
  <c r="T20" i="13"/>
  <c r="N20" i="13"/>
  <c r="T19" i="13"/>
  <c r="U19" i="13" s="1"/>
  <c r="N19" i="13"/>
  <c r="T18" i="13"/>
  <c r="N18" i="13"/>
  <c r="T17" i="13"/>
  <c r="N17" i="13"/>
  <c r="T16" i="13"/>
  <c r="N16" i="13"/>
  <c r="T15" i="13"/>
  <c r="U15" i="13" s="1"/>
  <c r="N15" i="13"/>
  <c r="T14" i="13"/>
  <c r="N14" i="13"/>
  <c r="T13" i="13"/>
  <c r="U13" i="13" s="1"/>
  <c r="N13" i="13"/>
  <c r="S47" i="13"/>
  <c r="R47" i="13"/>
  <c r="Q47" i="13"/>
  <c r="P47" i="13"/>
  <c r="O47" i="13"/>
  <c r="M47" i="13"/>
  <c r="L47" i="13"/>
  <c r="K47" i="13"/>
  <c r="J47" i="13"/>
  <c r="I47" i="13"/>
  <c r="H47" i="13"/>
  <c r="G47" i="13"/>
  <c r="F47" i="13"/>
  <c r="E47" i="13"/>
  <c r="U46" i="13"/>
  <c r="N46" i="13"/>
  <c r="T45" i="13"/>
  <c r="N45" i="13"/>
  <c r="T44" i="13"/>
  <c r="N44" i="13"/>
  <c r="U43" i="13"/>
  <c r="T42" i="13"/>
  <c r="N42" i="13"/>
  <c r="T41" i="13"/>
  <c r="U41" i="13" s="1"/>
  <c r="N41" i="13"/>
  <c r="T40" i="13"/>
  <c r="N40" i="13"/>
  <c r="T39" i="13"/>
  <c r="N39" i="13"/>
  <c r="T38" i="13"/>
  <c r="N38" i="13"/>
  <c r="T37" i="13"/>
  <c r="N37" i="13"/>
  <c r="U37" i="13" s="1"/>
  <c r="T36" i="13"/>
  <c r="U36" i="13" s="1"/>
  <c r="N36" i="13"/>
  <c r="T46" i="24" l="1"/>
  <c r="U15" i="24"/>
  <c r="U18" i="24"/>
  <c r="U22" i="24"/>
  <c r="U40" i="24"/>
  <c r="U42" i="24"/>
  <c r="U37" i="24"/>
  <c r="U44" i="24"/>
  <c r="U19" i="24"/>
  <c r="U21" i="24"/>
  <c r="U23" i="24"/>
  <c r="N46" i="24"/>
  <c r="U46" i="24" s="1"/>
  <c r="U41" i="24"/>
  <c r="U17" i="13"/>
  <c r="U39" i="13"/>
  <c r="U45" i="13"/>
  <c r="U14" i="13"/>
  <c r="U22" i="13"/>
  <c r="N24" i="13"/>
  <c r="U16" i="13"/>
  <c r="U18" i="13"/>
  <c r="U20" i="13"/>
  <c r="U38" i="24"/>
  <c r="N25" i="24"/>
  <c r="U14" i="24"/>
  <c r="U16" i="24"/>
  <c r="U20" i="24"/>
  <c r="G26" i="24"/>
  <c r="K26" i="24"/>
  <c r="T25" i="24"/>
  <c r="U25" i="24" s="1"/>
  <c r="T24" i="13"/>
  <c r="U24" i="13" s="1"/>
  <c r="U38" i="13"/>
  <c r="U40" i="13"/>
  <c r="U44" i="13"/>
  <c r="U42" i="13"/>
  <c r="N47" i="13"/>
  <c r="G48" i="13"/>
  <c r="K48" i="13"/>
  <c r="T47" i="13"/>
  <c r="U47" i="13" l="1"/>
  <c r="S25" i="33"/>
  <c r="R25" i="33"/>
  <c r="Q25" i="33"/>
  <c r="P25" i="33"/>
  <c r="O25" i="33"/>
  <c r="M25" i="33"/>
  <c r="L25" i="33"/>
  <c r="K25" i="33"/>
  <c r="J25" i="33"/>
  <c r="K26" i="33" s="1"/>
  <c r="I25" i="33"/>
  <c r="H25" i="33"/>
  <c r="G25" i="33"/>
  <c r="F25" i="33"/>
  <c r="G26" i="33" s="1"/>
  <c r="E25" i="33"/>
  <c r="U24" i="33"/>
  <c r="N24" i="33"/>
  <c r="T23" i="33"/>
  <c r="N23" i="33"/>
  <c r="T22" i="33"/>
  <c r="U22" i="33" s="1"/>
  <c r="N22" i="33"/>
  <c r="T21" i="33"/>
  <c r="N21" i="33"/>
  <c r="T20" i="33"/>
  <c r="N20" i="33"/>
  <c r="T19" i="33"/>
  <c r="N19" i="33"/>
  <c r="T18" i="33"/>
  <c r="N18" i="33"/>
  <c r="U16" i="33"/>
  <c r="T15" i="33"/>
  <c r="N15" i="33"/>
  <c r="T13" i="33"/>
  <c r="N13" i="33"/>
  <c r="S49" i="33"/>
  <c r="R49" i="33"/>
  <c r="Q49" i="33"/>
  <c r="P49" i="33"/>
  <c r="O49" i="33"/>
  <c r="M49" i="33"/>
  <c r="L49" i="33"/>
  <c r="K49" i="33"/>
  <c r="J49" i="33"/>
  <c r="I49" i="33"/>
  <c r="H49" i="33"/>
  <c r="G49" i="33"/>
  <c r="F49" i="33"/>
  <c r="E49" i="33"/>
  <c r="U48" i="33"/>
  <c r="N48" i="33"/>
  <c r="T47" i="33"/>
  <c r="N47" i="33"/>
  <c r="T46" i="33"/>
  <c r="N46" i="33"/>
  <c r="T45" i="33"/>
  <c r="N45" i="33"/>
  <c r="T44" i="33"/>
  <c r="N44" i="33"/>
  <c r="T43" i="33"/>
  <c r="N43" i="33"/>
  <c r="T42" i="33"/>
  <c r="N42" i="33"/>
  <c r="T41" i="33"/>
  <c r="N41" i="33"/>
  <c r="T40" i="33"/>
  <c r="N40" i="33"/>
  <c r="T39" i="33"/>
  <c r="N39" i="33"/>
  <c r="U38" i="33"/>
  <c r="U37" i="33"/>
  <c r="U39" i="33" l="1"/>
  <c r="U41" i="33"/>
  <c r="U42" i="33"/>
  <c r="U21" i="33"/>
  <c r="U45" i="33"/>
  <c r="U15" i="33"/>
  <c r="N25" i="33"/>
  <c r="U44" i="33"/>
  <c r="U13" i="33"/>
  <c r="U46" i="33"/>
  <c r="U19" i="33"/>
  <c r="U40" i="33"/>
  <c r="U43" i="33"/>
  <c r="U23" i="33"/>
  <c r="N49" i="33"/>
  <c r="U47" i="33"/>
  <c r="G50" i="33"/>
  <c r="K50" i="33"/>
  <c r="U18" i="33"/>
  <c r="U20" i="33"/>
  <c r="T25" i="33"/>
  <c r="T49" i="33"/>
  <c r="U25" i="33" l="1"/>
  <c r="U49" i="33"/>
  <c r="S47" i="6"/>
  <c r="R47" i="6"/>
  <c r="Q47" i="6"/>
  <c r="P47" i="6"/>
  <c r="O47" i="6"/>
  <c r="M47" i="6"/>
  <c r="L47" i="6"/>
  <c r="K47" i="6"/>
  <c r="J47" i="6"/>
  <c r="K48" i="6" s="1"/>
  <c r="I47" i="6"/>
  <c r="H47" i="6"/>
  <c r="G47" i="6"/>
  <c r="F47" i="6"/>
  <c r="G48" i="6" s="1"/>
  <c r="E47" i="6"/>
  <c r="U46" i="6"/>
  <c r="T45" i="6"/>
  <c r="U45" i="6" s="1"/>
  <c r="N45" i="6"/>
  <c r="U44" i="6"/>
  <c r="T44" i="6"/>
  <c r="N44" i="6"/>
  <c r="T43" i="6"/>
  <c r="U43" i="6" s="1"/>
  <c r="T42" i="6"/>
  <c r="U42" i="6" s="1"/>
  <c r="N42" i="6"/>
  <c r="U41" i="6"/>
  <c r="T41" i="6"/>
  <c r="N41" i="6"/>
  <c r="T40" i="6"/>
  <c r="U40" i="6" s="1"/>
  <c r="N40" i="6"/>
  <c r="T39" i="6"/>
  <c r="U39" i="6" s="1"/>
  <c r="N39" i="6"/>
  <c r="U38" i="6"/>
  <c r="T37" i="6"/>
  <c r="U37" i="6" s="1"/>
  <c r="N37" i="6"/>
  <c r="U36" i="6"/>
  <c r="T36" i="6"/>
  <c r="N36" i="6"/>
  <c r="U35" i="6"/>
  <c r="T35" i="6"/>
  <c r="T47" i="6" s="1"/>
  <c r="N35" i="6"/>
  <c r="N47" i="6" s="1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E25" i="6"/>
  <c r="U24" i="6"/>
  <c r="T23" i="6"/>
  <c r="U23" i="6" s="1"/>
  <c r="N23" i="6"/>
  <c r="T22" i="6"/>
  <c r="U22" i="6" s="1"/>
  <c r="N22" i="6"/>
  <c r="T21" i="6"/>
  <c r="N21" i="6"/>
  <c r="T20" i="6"/>
  <c r="N20" i="6"/>
  <c r="T19" i="6"/>
  <c r="N19" i="6"/>
  <c r="U18" i="6"/>
  <c r="U17" i="6"/>
  <c r="T16" i="6"/>
  <c r="U16" i="6" s="1"/>
  <c r="N16" i="6"/>
  <c r="T15" i="6"/>
  <c r="N15" i="6"/>
  <c r="U14" i="6"/>
  <c r="U13" i="6"/>
  <c r="S25" i="3"/>
  <c r="R25" i="3"/>
  <c r="Q25" i="3"/>
  <c r="P25" i="3"/>
  <c r="O25" i="3"/>
  <c r="M25" i="3"/>
  <c r="L25" i="3"/>
  <c r="K25" i="3"/>
  <c r="J25" i="3"/>
  <c r="K26" i="3" s="1"/>
  <c r="I25" i="3"/>
  <c r="H25" i="3"/>
  <c r="G25" i="3"/>
  <c r="F25" i="3"/>
  <c r="G26" i="3" s="1"/>
  <c r="E25" i="3"/>
  <c r="U24" i="3"/>
  <c r="T23" i="3"/>
  <c r="U23" i="3" s="1"/>
  <c r="N23" i="3"/>
  <c r="T22" i="3"/>
  <c r="U22" i="3" s="1"/>
  <c r="N22" i="3"/>
  <c r="T21" i="3"/>
  <c r="N21" i="3"/>
  <c r="T20" i="3"/>
  <c r="U20" i="3" s="1"/>
  <c r="N20" i="3"/>
  <c r="T19" i="3"/>
  <c r="U19" i="3" s="1"/>
  <c r="N19" i="3"/>
  <c r="U18" i="3"/>
  <c r="U17" i="3"/>
  <c r="T16" i="3"/>
  <c r="U16" i="3" s="1"/>
  <c r="N16" i="3"/>
  <c r="T15" i="3"/>
  <c r="N15" i="3"/>
  <c r="U14" i="3"/>
  <c r="U13" i="3"/>
  <c r="S48" i="3"/>
  <c r="R48" i="3"/>
  <c r="Q48" i="3"/>
  <c r="P48" i="3"/>
  <c r="O48" i="3"/>
  <c r="M48" i="3"/>
  <c r="L48" i="3"/>
  <c r="K48" i="3"/>
  <c r="J48" i="3"/>
  <c r="K49" i="3" s="1"/>
  <c r="I48" i="3"/>
  <c r="H48" i="3"/>
  <c r="G48" i="3"/>
  <c r="F48" i="3"/>
  <c r="G49" i="3" s="1"/>
  <c r="E48" i="3"/>
  <c r="U47" i="3"/>
  <c r="U46" i="3"/>
  <c r="U45" i="3"/>
  <c r="T44" i="3"/>
  <c r="U44" i="3" s="1"/>
  <c r="N44" i="3"/>
  <c r="U43" i="3"/>
  <c r="T42" i="3"/>
  <c r="U42" i="3" s="1"/>
  <c r="N42" i="3"/>
  <c r="T41" i="3"/>
  <c r="N41" i="3"/>
  <c r="U41" i="3" s="1"/>
  <c r="U40" i="3"/>
  <c r="T39" i="3"/>
  <c r="N39" i="3"/>
  <c r="T38" i="3"/>
  <c r="N38" i="3"/>
  <c r="T37" i="3"/>
  <c r="N37" i="3"/>
  <c r="U37" i="3" s="1"/>
  <c r="T36" i="3"/>
  <c r="U36" i="3" s="1"/>
  <c r="N36" i="3"/>
  <c r="T35" i="3"/>
  <c r="N35" i="3"/>
  <c r="U38" i="3" l="1"/>
  <c r="N48" i="3"/>
  <c r="U39" i="3"/>
  <c r="T25" i="3"/>
  <c r="U15" i="3"/>
  <c r="U47" i="6"/>
  <c r="N25" i="6"/>
  <c r="U15" i="6"/>
  <c r="U20" i="6"/>
  <c r="U19" i="6"/>
  <c r="U21" i="6"/>
  <c r="G26" i="6"/>
  <c r="K26" i="6"/>
  <c r="T25" i="6"/>
  <c r="U21" i="3"/>
  <c r="N25" i="3"/>
  <c r="U25" i="3" s="1"/>
  <c r="T48" i="3"/>
  <c r="U48" i="3" s="1"/>
  <c r="U35" i="3"/>
  <c r="U25" i="6" l="1"/>
  <c r="S25" i="30"/>
  <c r="R25" i="30"/>
  <c r="Q25" i="30"/>
  <c r="P25" i="30"/>
  <c r="O25" i="30"/>
  <c r="M25" i="30"/>
  <c r="L25" i="30"/>
  <c r="K25" i="30"/>
  <c r="J25" i="30"/>
  <c r="K26" i="30" s="1"/>
  <c r="I25" i="30"/>
  <c r="H25" i="30"/>
  <c r="G25" i="30"/>
  <c r="F25" i="30"/>
  <c r="G26" i="30" s="1"/>
  <c r="E25" i="30"/>
  <c r="U24" i="30"/>
  <c r="T23" i="30"/>
  <c r="N23" i="30"/>
  <c r="T22" i="30"/>
  <c r="N22" i="30"/>
  <c r="U22" i="30" s="1"/>
  <c r="T21" i="30"/>
  <c r="N21" i="30"/>
  <c r="T20" i="30"/>
  <c r="N20" i="30"/>
  <c r="U20" i="30" s="1"/>
  <c r="T19" i="30"/>
  <c r="N19" i="30"/>
  <c r="T18" i="30"/>
  <c r="N18" i="30"/>
  <c r="U16" i="30"/>
  <c r="T15" i="30"/>
  <c r="N15" i="30"/>
  <c r="U14" i="30"/>
  <c r="T13" i="30"/>
  <c r="N13" i="30"/>
  <c r="S46" i="30"/>
  <c r="R46" i="30"/>
  <c r="Q46" i="30"/>
  <c r="P46" i="30"/>
  <c r="O46" i="30"/>
  <c r="M46" i="30"/>
  <c r="L46" i="30"/>
  <c r="K46" i="30"/>
  <c r="J46" i="30"/>
  <c r="K47" i="30" s="1"/>
  <c r="I46" i="30"/>
  <c r="H46" i="30"/>
  <c r="G46" i="30"/>
  <c r="F46" i="30"/>
  <c r="G47" i="30" s="1"/>
  <c r="E46" i="30"/>
  <c r="U45" i="30"/>
  <c r="T44" i="30"/>
  <c r="N44" i="30"/>
  <c r="T43" i="30"/>
  <c r="U43" i="30" s="1"/>
  <c r="N43" i="30"/>
  <c r="T42" i="30"/>
  <c r="N42" i="30"/>
  <c r="T41" i="30"/>
  <c r="N41" i="30"/>
  <c r="T40" i="30"/>
  <c r="N40" i="30"/>
  <c r="T39" i="30"/>
  <c r="U39" i="30" s="1"/>
  <c r="N39" i="30"/>
  <c r="T37" i="30"/>
  <c r="N37" i="30"/>
  <c r="T36" i="30"/>
  <c r="N36" i="30"/>
  <c r="S25" i="5"/>
  <c r="R25" i="5"/>
  <c r="Q25" i="5"/>
  <c r="P25" i="5"/>
  <c r="O25" i="5"/>
  <c r="M25" i="5"/>
  <c r="L25" i="5"/>
  <c r="K25" i="5"/>
  <c r="J25" i="5"/>
  <c r="K26" i="5" s="1"/>
  <c r="I25" i="5"/>
  <c r="H25" i="5"/>
  <c r="G25" i="5"/>
  <c r="F25" i="5"/>
  <c r="E25" i="5"/>
  <c r="U24" i="5"/>
  <c r="T23" i="5"/>
  <c r="N23" i="5"/>
  <c r="T22" i="5"/>
  <c r="U22" i="5" s="1"/>
  <c r="N22" i="5"/>
  <c r="T21" i="5"/>
  <c r="U21" i="5" s="1"/>
  <c r="N21" i="5"/>
  <c r="T20" i="5"/>
  <c r="N20" i="5"/>
  <c r="U20" i="5" s="1"/>
  <c r="T19" i="5"/>
  <c r="U19" i="5" s="1"/>
  <c r="N19" i="5"/>
  <c r="T18" i="5"/>
  <c r="N18" i="5"/>
  <c r="T17" i="5"/>
  <c r="N17" i="5"/>
  <c r="T16" i="5"/>
  <c r="N16" i="5"/>
  <c r="U16" i="5" s="1"/>
  <c r="T15" i="5"/>
  <c r="N15" i="5"/>
  <c r="U14" i="5"/>
  <c r="U13" i="5"/>
  <c r="S47" i="5"/>
  <c r="R47" i="5"/>
  <c r="Q47" i="5"/>
  <c r="P47" i="5"/>
  <c r="O47" i="5"/>
  <c r="M47" i="5"/>
  <c r="L47" i="5"/>
  <c r="K47" i="5"/>
  <c r="J47" i="5"/>
  <c r="K48" i="5" s="1"/>
  <c r="I47" i="5"/>
  <c r="H47" i="5"/>
  <c r="G47" i="5"/>
  <c r="F47" i="5"/>
  <c r="G48" i="5" s="1"/>
  <c r="E47" i="5"/>
  <c r="U46" i="5"/>
  <c r="T45" i="5"/>
  <c r="N45" i="5"/>
  <c r="T44" i="5"/>
  <c r="U44" i="5" s="1"/>
  <c r="N44" i="5"/>
  <c r="T43" i="5"/>
  <c r="N43" i="5"/>
  <c r="T42" i="5"/>
  <c r="N42" i="5"/>
  <c r="T41" i="5"/>
  <c r="N41" i="5"/>
  <c r="U40" i="5"/>
  <c r="T40" i="5"/>
  <c r="N40" i="5"/>
  <c r="N39" i="5"/>
  <c r="U39" i="5" s="1"/>
  <c r="T38" i="5"/>
  <c r="U38" i="5" s="1"/>
  <c r="N38" i="5"/>
  <c r="T37" i="5"/>
  <c r="U37" i="5" s="1"/>
  <c r="N37" i="5"/>
  <c r="T36" i="5"/>
  <c r="N36" i="5"/>
  <c r="N47" i="5" s="1"/>
  <c r="U35" i="5"/>
  <c r="S24" i="34"/>
  <c r="R24" i="34"/>
  <c r="Q24" i="34"/>
  <c r="P24" i="34"/>
  <c r="O24" i="34"/>
  <c r="M24" i="34"/>
  <c r="L24" i="34"/>
  <c r="K24" i="34"/>
  <c r="J24" i="34"/>
  <c r="K25" i="34" s="1"/>
  <c r="I24" i="34"/>
  <c r="H24" i="34"/>
  <c r="G24" i="34"/>
  <c r="F24" i="34"/>
  <c r="G25" i="34" s="1"/>
  <c r="E24" i="34"/>
  <c r="T23" i="34"/>
  <c r="N23" i="34"/>
  <c r="T21" i="34"/>
  <c r="N21" i="34"/>
  <c r="T20" i="34"/>
  <c r="N20" i="34"/>
  <c r="T19" i="34"/>
  <c r="N19" i="34"/>
  <c r="T18" i="34"/>
  <c r="N18" i="34"/>
  <c r="T17" i="34"/>
  <c r="N17" i="34"/>
  <c r="T15" i="34"/>
  <c r="N15" i="34"/>
  <c r="T14" i="34"/>
  <c r="N14" i="34"/>
  <c r="T13" i="34"/>
  <c r="N13" i="34"/>
  <c r="S44" i="34"/>
  <c r="R44" i="34"/>
  <c r="Q44" i="34"/>
  <c r="P44" i="34"/>
  <c r="O44" i="34"/>
  <c r="M44" i="34"/>
  <c r="L44" i="34"/>
  <c r="K44" i="34"/>
  <c r="J44" i="34"/>
  <c r="I44" i="34"/>
  <c r="H44" i="34"/>
  <c r="G44" i="34"/>
  <c r="F44" i="34"/>
  <c r="E44" i="34"/>
  <c r="T43" i="34"/>
  <c r="N43" i="34"/>
  <c r="T42" i="34"/>
  <c r="N42" i="34"/>
  <c r="T41" i="34"/>
  <c r="N41" i="34"/>
  <c r="T40" i="34"/>
  <c r="N40" i="34"/>
  <c r="T39" i="34"/>
  <c r="N39" i="34"/>
  <c r="U39" i="34" s="1"/>
  <c r="T38" i="34"/>
  <c r="N38" i="34"/>
  <c r="T37" i="34"/>
  <c r="N37" i="34"/>
  <c r="U37" i="34" s="1"/>
  <c r="T36" i="34"/>
  <c r="N36" i="34"/>
  <c r="T35" i="34"/>
  <c r="N35" i="34"/>
  <c r="G26" i="5" l="1"/>
  <c r="U18" i="34"/>
  <c r="U23" i="34"/>
  <c r="U15" i="34"/>
  <c r="U13" i="34"/>
  <c r="U41" i="34"/>
  <c r="U43" i="34"/>
  <c r="U35" i="34"/>
  <c r="U40" i="34"/>
  <c r="U42" i="34"/>
  <c r="U18" i="30"/>
  <c r="U40" i="30"/>
  <c r="U42" i="30"/>
  <c r="N25" i="30"/>
  <c r="U15" i="30"/>
  <c r="U13" i="30"/>
  <c r="U19" i="30"/>
  <c r="U21" i="30"/>
  <c r="U23" i="30"/>
  <c r="U18" i="5"/>
  <c r="G45" i="34"/>
  <c r="K45" i="34"/>
  <c r="U20" i="34"/>
  <c r="N24" i="34"/>
  <c r="U14" i="34"/>
  <c r="U17" i="34"/>
  <c r="N44" i="34"/>
  <c r="U36" i="34"/>
  <c r="U38" i="34"/>
  <c r="U19" i="34"/>
  <c r="U21" i="34"/>
  <c r="U36" i="30"/>
  <c r="U44" i="30"/>
  <c r="N46" i="30"/>
  <c r="U41" i="30"/>
  <c r="U37" i="30"/>
  <c r="U23" i="5"/>
  <c r="U41" i="5"/>
  <c r="U43" i="5"/>
  <c r="N25" i="5"/>
  <c r="U36" i="5"/>
  <c r="U42" i="5"/>
  <c r="U45" i="5"/>
  <c r="U15" i="5"/>
  <c r="U17" i="5"/>
  <c r="T25" i="30"/>
  <c r="U25" i="30" s="1"/>
  <c r="T46" i="30"/>
  <c r="T25" i="5"/>
  <c r="U25" i="5" s="1"/>
  <c r="T47" i="5"/>
  <c r="U47" i="5" s="1"/>
  <c r="T24" i="34"/>
  <c r="U24" i="34" s="1"/>
  <c r="T44" i="34"/>
  <c r="U44" i="34" s="1"/>
  <c r="U46" i="30" l="1"/>
  <c r="S24" i="21" l="1"/>
  <c r="R24" i="21"/>
  <c r="Q24" i="21"/>
  <c r="P24" i="21"/>
  <c r="O24" i="21"/>
  <c r="M24" i="21"/>
  <c r="L24" i="21"/>
  <c r="K24" i="21"/>
  <c r="J24" i="21"/>
  <c r="I24" i="21"/>
  <c r="H24" i="21"/>
  <c r="G24" i="21"/>
  <c r="F24" i="21"/>
  <c r="E24" i="21"/>
  <c r="T23" i="21"/>
  <c r="N23" i="21"/>
  <c r="T22" i="21"/>
  <c r="N22" i="21"/>
  <c r="T21" i="21"/>
  <c r="N21" i="21"/>
  <c r="T20" i="21"/>
  <c r="N20" i="21"/>
  <c r="T19" i="21"/>
  <c r="N19" i="21"/>
  <c r="T16" i="21"/>
  <c r="N16" i="21"/>
  <c r="T14" i="21"/>
  <c r="N14" i="21"/>
  <c r="T13" i="21"/>
  <c r="N13" i="21"/>
  <c r="S45" i="21"/>
  <c r="R45" i="21"/>
  <c r="Q45" i="21"/>
  <c r="P45" i="21"/>
  <c r="O45" i="21"/>
  <c r="M45" i="21"/>
  <c r="L45" i="21"/>
  <c r="K45" i="21"/>
  <c r="J45" i="21"/>
  <c r="I45" i="21"/>
  <c r="H45" i="21"/>
  <c r="G45" i="21"/>
  <c r="F45" i="21"/>
  <c r="E45" i="21"/>
  <c r="T44" i="21"/>
  <c r="N44" i="21"/>
  <c r="T43" i="21"/>
  <c r="N43" i="21"/>
  <c r="T42" i="21"/>
  <c r="N42" i="21"/>
  <c r="T41" i="21"/>
  <c r="N41" i="21"/>
  <c r="T40" i="21"/>
  <c r="N40" i="21"/>
  <c r="T39" i="21"/>
  <c r="N39" i="21"/>
  <c r="T38" i="21"/>
  <c r="N38" i="21"/>
  <c r="T37" i="21"/>
  <c r="N37" i="21"/>
  <c r="T36" i="21"/>
  <c r="N36" i="21"/>
  <c r="T35" i="21"/>
  <c r="N35" i="21"/>
  <c r="U35" i="21" l="1"/>
  <c r="U41" i="21"/>
  <c r="U43" i="21"/>
  <c r="U19" i="21"/>
  <c r="U44" i="21"/>
  <c r="U14" i="21"/>
  <c r="U36" i="21"/>
  <c r="U23" i="21"/>
  <c r="U39" i="21"/>
  <c r="U38" i="21"/>
  <c r="U42" i="21"/>
  <c r="N24" i="21"/>
  <c r="U21" i="21"/>
  <c r="N45" i="21"/>
  <c r="U37" i="21"/>
  <c r="U13" i="21"/>
  <c r="U16" i="21"/>
  <c r="U20" i="21"/>
  <c r="U22" i="21"/>
  <c r="T45" i="21"/>
  <c r="U40" i="21"/>
  <c r="G46" i="21"/>
  <c r="K46" i="21"/>
  <c r="G25" i="21"/>
  <c r="K25" i="21"/>
  <c r="T24" i="21"/>
  <c r="U24" i="21" s="1"/>
  <c r="U45" i="21"/>
  <c r="U13" i="16" l="1"/>
  <c r="S25" i="12"/>
  <c r="R25" i="12"/>
  <c r="Q25" i="12"/>
  <c r="P25" i="12"/>
  <c r="O25" i="12"/>
  <c r="M25" i="12"/>
  <c r="L25" i="12"/>
  <c r="K25" i="12"/>
  <c r="J25" i="12"/>
  <c r="K26" i="12" s="1"/>
  <c r="I25" i="12"/>
  <c r="H25" i="12"/>
  <c r="G25" i="12"/>
  <c r="F25" i="12"/>
  <c r="G26" i="12" s="1"/>
  <c r="E25" i="12"/>
  <c r="U24" i="12"/>
  <c r="T23" i="12"/>
  <c r="N23" i="12"/>
  <c r="T21" i="12"/>
  <c r="N21" i="12"/>
  <c r="T20" i="12"/>
  <c r="N20" i="12"/>
  <c r="T19" i="12"/>
  <c r="N19" i="12"/>
  <c r="T18" i="12"/>
  <c r="N18" i="12"/>
  <c r="U17" i="12"/>
  <c r="U16" i="12"/>
  <c r="T15" i="12"/>
  <c r="N15" i="12"/>
  <c r="U14" i="12"/>
  <c r="T13" i="12"/>
  <c r="N13" i="12"/>
  <c r="S46" i="12"/>
  <c r="R46" i="12"/>
  <c r="Q46" i="12"/>
  <c r="P46" i="12"/>
  <c r="O46" i="12"/>
  <c r="M46" i="12"/>
  <c r="L46" i="12"/>
  <c r="K46" i="12"/>
  <c r="J46" i="12"/>
  <c r="K47" i="12" s="1"/>
  <c r="I46" i="12"/>
  <c r="H46" i="12"/>
  <c r="G46" i="12"/>
  <c r="F46" i="12"/>
  <c r="G47" i="12" s="1"/>
  <c r="E46" i="12"/>
  <c r="U45" i="12"/>
  <c r="T44" i="12"/>
  <c r="N44" i="12"/>
  <c r="T43" i="12"/>
  <c r="N43" i="12"/>
  <c r="T42" i="12"/>
  <c r="N42" i="12"/>
  <c r="T40" i="12"/>
  <c r="N40" i="12"/>
  <c r="U39" i="12"/>
  <c r="T38" i="12"/>
  <c r="N38" i="12"/>
  <c r="T37" i="12"/>
  <c r="N37" i="12"/>
  <c r="T36" i="12"/>
  <c r="N36" i="12"/>
  <c r="T35" i="12"/>
  <c r="N35" i="12"/>
  <c r="U36" i="12" l="1"/>
  <c r="U42" i="12"/>
  <c r="U18" i="12"/>
  <c r="U20" i="12"/>
  <c r="U35" i="12"/>
  <c r="U13" i="12"/>
  <c r="U40" i="12"/>
  <c r="U43" i="12"/>
  <c r="U21" i="12"/>
  <c r="N46" i="12"/>
  <c r="U37" i="12"/>
  <c r="U44" i="12"/>
  <c r="N25" i="12"/>
  <c r="U15" i="12"/>
  <c r="U38" i="12"/>
  <c r="U19" i="12"/>
  <c r="U23" i="12"/>
  <c r="T25" i="12"/>
  <c r="T46" i="12"/>
  <c r="U46" i="12" l="1"/>
  <c r="U25" i="12"/>
  <c r="S25" i="11"/>
  <c r="R25" i="11"/>
  <c r="Q25" i="11"/>
  <c r="P25" i="11"/>
  <c r="O25" i="11"/>
  <c r="M25" i="11"/>
  <c r="L25" i="11"/>
  <c r="K25" i="11"/>
  <c r="J25" i="11"/>
  <c r="K26" i="11" s="1"/>
  <c r="I25" i="11"/>
  <c r="H25" i="11"/>
  <c r="G25" i="11"/>
  <c r="F25" i="11"/>
  <c r="G26" i="11" s="1"/>
  <c r="E25" i="11"/>
  <c r="U24" i="11"/>
  <c r="T23" i="11"/>
  <c r="N23" i="11"/>
  <c r="U22" i="11"/>
  <c r="T22" i="11"/>
  <c r="N22" i="11"/>
  <c r="T21" i="11"/>
  <c r="N21" i="11"/>
  <c r="T20" i="11"/>
  <c r="N20" i="11"/>
  <c r="T19" i="11"/>
  <c r="N19" i="11"/>
  <c r="U18" i="11"/>
  <c r="T18" i="11"/>
  <c r="N18" i="11"/>
  <c r="T17" i="11"/>
  <c r="U17" i="11" s="1"/>
  <c r="N17" i="11"/>
  <c r="T16" i="11"/>
  <c r="U16" i="11" s="1"/>
  <c r="N16" i="11"/>
  <c r="T15" i="11"/>
  <c r="U15" i="11" s="1"/>
  <c r="N15" i="11"/>
  <c r="T14" i="11"/>
  <c r="N14" i="11"/>
  <c r="U14" i="11" s="1"/>
  <c r="T13" i="11"/>
  <c r="U13" i="11" s="1"/>
  <c r="N13" i="11"/>
  <c r="S48" i="11"/>
  <c r="R48" i="11"/>
  <c r="Q48" i="11"/>
  <c r="P48" i="11"/>
  <c r="O48" i="11"/>
  <c r="M48" i="11"/>
  <c r="L48" i="11"/>
  <c r="K48" i="11"/>
  <c r="J48" i="11"/>
  <c r="I48" i="11"/>
  <c r="H48" i="11"/>
  <c r="G48" i="11"/>
  <c r="F48" i="11"/>
  <c r="E48" i="11"/>
  <c r="U47" i="11"/>
  <c r="T46" i="11"/>
  <c r="U46" i="11" s="1"/>
  <c r="N46" i="11"/>
  <c r="U45" i="11"/>
  <c r="T45" i="11"/>
  <c r="N45" i="11"/>
  <c r="T44" i="11"/>
  <c r="N44" i="11"/>
  <c r="T43" i="11"/>
  <c r="N43" i="11"/>
  <c r="U43" i="11" s="1"/>
  <c r="T42" i="11"/>
  <c r="N42" i="11"/>
  <c r="U41" i="11"/>
  <c r="T40" i="11"/>
  <c r="U40" i="11" s="1"/>
  <c r="N40" i="11"/>
  <c r="T39" i="11"/>
  <c r="U39" i="11" s="1"/>
  <c r="N39" i="11"/>
  <c r="T38" i="11"/>
  <c r="N38" i="11"/>
  <c r="T37" i="11"/>
  <c r="N37" i="11"/>
  <c r="T36" i="11"/>
  <c r="N36" i="11"/>
  <c r="U35" i="11"/>
  <c r="T35" i="11"/>
  <c r="N35" i="11"/>
  <c r="N48" i="11" l="1"/>
  <c r="U36" i="11"/>
  <c r="T48" i="11"/>
  <c r="U42" i="11"/>
  <c r="U44" i="11"/>
  <c r="G49" i="11"/>
  <c r="K49" i="11"/>
  <c r="U19" i="11"/>
  <c r="U21" i="11"/>
  <c r="U37" i="11"/>
  <c r="N25" i="11"/>
  <c r="U23" i="11"/>
  <c r="U20" i="11"/>
  <c r="T25" i="11"/>
  <c r="U25" i="11" s="1"/>
  <c r="U48" i="11"/>
  <c r="U38" i="11"/>
  <c r="S25" i="9" l="1"/>
  <c r="R25" i="9"/>
  <c r="Q25" i="9"/>
  <c r="P25" i="9"/>
  <c r="O25" i="9"/>
  <c r="M25" i="9"/>
  <c r="L25" i="9"/>
  <c r="K25" i="9"/>
  <c r="J25" i="9"/>
  <c r="I25" i="9"/>
  <c r="H25" i="9"/>
  <c r="G25" i="9"/>
  <c r="F25" i="9"/>
  <c r="E25" i="9"/>
  <c r="U24" i="9"/>
  <c r="T23" i="9"/>
  <c r="N23" i="9"/>
  <c r="T22" i="9"/>
  <c r="N22" i="9"/>
  <c r="T21" i="9"/>
  <c r="U21" i="9" s="1"/>
  <c r="N21" i="9"/>
  <c r="T20" i="9"/>
  <c r="N20" i="9"/>
  <c r="T19" i="9"/>
  <c r="U19" i="9" s="1"/>
  <c r="N19" i="9"/>
  <c r="T18" i="9"/>
  <c r="N18" i="9"/>
  <c r="U18" i="9" s="1"/>
  <c r="T17" i="9"/>
  <c r="N17" i="9"/>
  <c r="U16" i="9"/>
  <c r="T15" i="9"/>
  <c r="N15" i="9"/>
  <c r="S49" i="9"/>
  <c r="R49" i="9"/>
  <c r="Q49" i="9"/>
  <c r="P49" i="9"/>
  <c r="O49" i="9"/>
  <c r="M49" i="9"/>
  <c r="L49" i="9"/>
  <c r="K49" i="9"/>
  <c r="J49" i="9"/>
  <c r="I49" i="9"/>
  <c r="H49" i="9"/>
  <c r="G49" i="9"/>
  <c r="F49" i="9"/>
  <c r="E49" i="9"/>
  <c r="U48" i="9"/>
  <c r="T47" i="9"/>
  <c r="U47" i="9" s="1"/>
  <c r="N47" i="9"/>
  <c r="T46" i="9"/>
  <c r="N46" i="9"/>
  <c r="T45" i="9"/>
  <c r="N45" i="9"/>
  <c r="T44" i="9"/>
  <c r="N44" i="9"/>
  <c r="T43" i="9"/>
  <c r="U43" i="9" s="1"/>
  <c r="N43" i="9"/>
  <c r="T42" i="9"/>
  <c r="N42" i="9"/>
  <c r="T41" i="9"/>
  <c r="N41" i="9"/>
  <c r="T40" i="9"/>
  <c r="N40" i="9"/>
  <c r="T39" i="9"/>
  <c r="U39" i="9" s="1"/>
  <c r="N39" i="9"/>
  <c r="T38" i="9"/>
  <c r="N38" i="9"/>
  <c r="T37" i="9"/>
  <c r="N37" i="9"/>
  <c r="T36" i="9"/>
  <c r="N36" i="9"/>
  <c r="U15" i="9" l="1"/>
  <c r="U36" i="9"/>
  <c r="U38" i="9"/>
  <c r="U40" i="9"/>
  <c r="U42" i="9"/>
  <c r="K50" i="9"/>
  <c r="N25" i="9"/>
  <c r="U22" i="9"/>
  <c r="U37" i="9"/>
  <c r="U41" i="9"/>
  <c r="G26" i="9"/>
  <c r="K26" i="9"/>
  <c r="U20" i="9"/>
  <c r="U23" i="9"/>
  <c r="U44" i="9"/>
  <c r="U46" i="9"/>
  <c r="N49" i="9"/>
  <c r="U45" i="9"/>
  <c r="U17" i="9"/>
  <c r="G50" i="9"/>
  <c r="T25" i="9"/>
  <c r="T49" i="9"/>
  <c r="U49" i="9" s="1"/>
  <c r="U25" i="9" l="1"/>
  <c r="S4" i="29"/>
  <c r="S5" i="29"/>
  <c r="S46" i="41" l="1"/>
  <c r="R46" i="41"/>
  <c r="Q46" i="41"/>
  <c r="P46" i="41"/>
  <c r="O46" i="41"/>
  <c r="M46" i="41"/>
  <c r="L46" i="41"/>
  <c r="K46" i="41"/>
  <c r="J46" i="41"/>
  <c r="I46" i="41"/>
  <c r="H46" i="41"/>
  <c r="G46" i="41"/>
  <c r="F46" i="41"/>
  <c r="E46" i="41"/>
  <c r="U45" i="41"/>
  <c r="T44" i="41"/>
  <c r="U44" i="41" s="1"/>
  <c r="N44" i="41"/>
  <c r="T43" i="41"/>
  <c r="N43" i="41"/>
  <c r="T42" i="41"/>
  <c r="U42" i="41" s="1"/>
  <c r="N42" i="41"/>
  <c r="T41" i="41"/>
  <c r="N41" i="41"/>
  <c r="U41" i="41" s="1"/>
  <c r="T40" i="41"/>
  <c r="U40" i="41" s="1"/>
  <c r="N40" i="41"/>
  <c r="T39" i="41"/>
  <c r="N39" i="41"/>
  <c r="T38" i="41"/>
  <c r="N38" i="41"/>
  <c r="T37" i="41"/>
  <c r="N37" i="41"/>
  <c r="T36" i="41"/>
  <c r="N36" i="41"/>
  <c r="T35" i="41"/>
  <c r="N35" i="41"/>
  <c r="T34" i="41"/>
  <c r="N34" i="41"/>
  <c r="S25" i="41"/>
  <c r="R25" i="41"/>
  <c r="Q25" i="41"/>
  <c r="P25" i="41"/>
  <c r="O25" i="41"/>
  <c r="M25" i="41"/>
  <c r="L25" i="41"/>
  <c r="K25" i="41"/>
  <c r="J25" i="41"/>
  <c r="I25" i="41"/>
  <c r="H25" i="41"/>
  <c r="G25" i="41"/>
  <c r="F25" i="41"/>
  <c r="E25" i="41"/>
  <c r="U24" i="41"/>
  <c r="T23" i="41"/>
  <c r="N23" i="41"/>
  <c r="T21" i="41"/>
  <c r="N21" i="41"/>
  <c r="T20" i="41"/>
  <c r="N20" i="41"/>
  <c r="T19" i="41"/>
  <c r="N19" i="41"/>
  <c r="T18" i="41"/>
  <c r="N18" i="41"/>
  <c r="T16" i="41"/>
  <c r="N16" i="41"/>
  <c r="T15" i="41"/>
  <c r="N15" i="41"/>
  <c r="T13" i="41"/>
  <c r="N13" i="41"/>
  <c r="S4" i="41"/>
  <c r="S5" i="41"/>
  <c r="S46" i="40"/>
  <c r="R46" i="40"/>
  <c r="Q46" i="40"/>
  <c r="P46" i="40"/>
  <c r="O46" i="40"/>
  <c r="M46" i="40"/>
  <c r="L46" i="40"/>
  <c r="K46" i="40"/>
  <c r="J46" i="40"/>
  <c r="I46" i="40"/>
  <c r="H46" i="40"/>
  <c r="G46" i="40"/>
  <c r="F46" i="40"/>
  <c r="E46" i="40"/>
  <c r="U45" i="40"/>
  <c r="N45" i="40"/>
  <c r="T44" i="40"/>
  <c r="N44" i="40"/>
  <c r="T43" i="40"/>
  <c r="N43" i="40"/>
  <c r="T42" i="40"/>
  <c r="U42" i="40" s="1"/>
  <c r="N42" i="40"/>
  <c r="T41" i="40"/>
  <c r="N41" i="40"/>
  <c r="T40" i="40"/>
  <c r="N40" i="40"/>
  <c r="T39" i="40"/>
  <c r="N39" i="40"/>
  <c r="T38" i="40"/>
  <c r="N38" i="40"/>
  <c r="T37" i="40"/>
  <c r="N37" i="40"/>
  <c r="T36" i="40"/>
  <c r="N36" i="40"/>
  <c r="T35" i="40"/>
  <c r="N35" i="40"/>
  <c r="T34" i="40"/>
  <c r="N34" i="40"/>
  <c r="S25" i="40"/>
  <c r="R25" i="40"/>
  <c r="Q25" i="40"/>
  <c r="P25" i="40"/>
  <c r="O25" i="40"/>
  <c r="M25" i="40"/>
  <c r="L25" i="40"/>
  <c r="K25" i="40"/>
  <c r="J25" i="40"/>
  <c r="I25" i="40"/>
  <c r="H25" i="40"/>
  <c r="G25" i="40"/>
  <c r="F25" i="40"/>
  <c r="E25" i="40"/>
  <c r="U24" i="40"/>
  <c r="N24" i="40"/>
  <c r="T23" i="40"/>
  <c r="N23" i="40"/>
  <c r="T21" i="40"/>
  <c r="N21" i="40"/>
  <c r="T20" i="40"/>
  <c r="N20" i="40"/>
  <c r="T19" i="40"/>
  <c r="N19" i="40"/>
  <c r="T18" i="40"/>
  <c r="N18" i="40"/>
  <c r="T16" i="40"/>
  <c r="N16" i="40"/>
  <c r="T15" i="40"/>
  <c r="N15" i="40"/>
  <c r="T13" i="40"/>
  <c r="N13" i="40"/>
  <c r="S4" i="40"/>
  <c r="S5" i="40"/>
  <c r="U44" i="40" l="1"/>
  <c r="U36" i="40"/>
  <c r="U13" i="41"/>
  <c r="U16" i="41"/>
  <c r="U21" i="41"/>
  <c r="U35" i="41"/>
  <c r="U18" i="41"/>
  <c r="U20" i="41"/>
  <c r="U23" i="41"/>
  <c r="N46" i="41"/>
  <c r="U39" i="41"/>
  <c r="U43" i="41"/>
  <c r="U15" i="40"/>
  <c r="U20" i="40"/>
  <c r="G47" i="40"/>
  <c r="K47" i="40"/>
  <c r="U23" i="40"/>
  <c r="U35" i="40"/>
  <c r="U37" i="40"/>
  <c r="U19" i="40"/>
  <c r="N46" i="40"/>
  <c r="U43" i="40"/>
  <c r="U16" i="40"/>
  <c r="U34" i="40"/>
  <c r="U38" i="40"/>
  <c r="U34" i="41"/>
  <c r="U19" i="41"/>
  <c r="U15" i="41"/>
  <c r="U36" i="41"/>
  <c r="U38" i="41"/>
  <c r="N25" i="41"/>
  <c r="G26" i="41"/>
  <c r="K26" i="41"/>
  <c r="U37" i="41"/>
  <c r="G47" i="41"/>
  <c r="K47" i="41"/>
  <c r="U21" i="40"/>
  <c r="U39" i="40"/>
  <c r="U41" i="40"/>
  <c r="N25" i="40"/>
  <c r="U18" i="40"/>
  <c r="T25" i="40"/>
  <c r="G26" i="40"/>
  <c r="K26" i="40"/>
  <c r="U40" i="40"/>
  <c r="T46" i="41"/>
  <c r="U46" i="41" s="1"/>
  <c r="T25" i="41"/>
  <c r="U25" i="41" s="1"/>
  <c r="T46" i="40"/>
  <c r="U13" i="40"/>
  <c r="U46" i="40" l="1"/>
  <c r="U25" i="40"/>
  <c r="S4" i="39"/>
  <c r="S5" i="39"/>
  <c r="S4" i="38"/>
  <c r="S5" i="38"/>
  <c r="S5" i="37"/>
  <c r="S4" i="37"/>
  <c r="S5" i="13" l="1"/>
  <c r="S4" i="13"/>
  <c r="S5" i="11" l="1"/>
  <c r="S4" i="11"/>
  <c r="U44" i="10" l="1"/>
  <c r="T43" i="10"/>
  <c r="N43" i="10"/>
  <c r="T42" i="10"/>
  <c r="N42" i="10"/>
  <c r="T41" i="10"/>
  <c r="N41" i="10"/>
  <c r="T40" i="10"/>
  <c r="N40" i="10"/>
  <c r="T39" i="10"/>
  <c r="N39" i="10"/>
  <c r="T38" i="10"/>
  <c r="N38" i="10"/>
  <c r="T37" i="10"/>
  <c r="N37" i="10"/>
  <c r="T36" i="10"/>
  <c r="N36" i="10"/>
  <c r="T35" i="10"/>
  <c r="N35" i="10"/>
  <c r="U23" i="10"/>
  <c r="T23" i="10"/>
  <c r="T22" i="10"/>
  <c r="N22" i="10"/>
  <c r="T21" i="10"/>
  <c r="N21" i="10"/>
  <c r="T20" i="10"/>
  <c r="N20" i="10"/>
  <c r="T19" i="10"/>
  <c r="N19" i="10"/>
  <c r="T18" i="10"/>
  <c r="N18" i="10"/>
  <c r="T16" i="10"/>
  <c r="N16" i="10"/>
  <c r="T15" i="10"/>
  <c r="N15" i="10"/>
  <c r="U13" i="10"/>
  <c r="T4" i="10"/>
  <c r="T5" i="10"/>
  <c r="U19" i="10" l="1"/>
  <c r="U16" i="10"/>
  <c r="U39" i="10"/>
  <c r="U40" i="10"/>
  <c r="U42" i="10"/>
  <c r="U41" i="10"/>
  <c r="U35" i="10"/>
  <c r="U22" i="10"/>
  <c r="U15" i="10"/>
  <c r="U21" i="10"/>
  <c r="U14" i="10"/>
  <c r="U17" i="10"/>
  <c r="U37" i="10"/>
  <c r="U43" i="10"/>
  <c r="U18" i="10"/>
  <c r="U20" i="10"/>
  <c r="U36" i="10"/>
  <c r="U38" i="10"/>
  <c r="S4" i="17"/>
  <c r="S5" i="17"/>
  <c r="S4" i="4" l="1"/>
  <c r="S5" i="4"/>
  <c r="T25" i="8" l="1"/>
  <c r="N25" i="8"/>
  <c r="T24" i="8"/>
  <c r="N24" i="8"/>
  <c r="T23" i="8"/>
  <c r="N23" i="8"/>
  <c r="T22" i="8"/>
  <c r="N22" i="8"/>
  <c r="T21" i="8"/>
  <c r="N21" i="8"/>
  <c r="T20" i="8"/>
  <c r="N20" i="8"/>
  <c r="T19" i="8"/>
  <c r="N19" i="8"/>
  <c r="T17" i="8"/>
  <c r="N17" i="8"/>
  <c r="T16" i="8"/>
  <c r="N16" i="8"/>
  <c r="T15" i="8"/>
  <c r="N15" i="8"/>
  <c r="T14" i="8"/>
  <c r="N14" i="8"/>
  <c r="T13" i="8"/>
  <c r="N13" i="8"/>
  <c r="S4" i="8"/>
  <c r="S5" i="8"/>
  <c r="T46" i="8"/>
  <c r="N46" i="8"/>
  <c r="T45" i="8"/>
  <c r="N45" i="8"/>
  <c r="T44" i="8"/>
  <c r="N44" i="8"/>
  <c r="T43" i="8"/>
  <c r="N43" i="8"/>
  <c r="T42" i="8"/>
  <c r="N42" i="8"/>
  <c r="T41" i="8"/>
  <c r="N41" i="8"/>
  <c r="T40" i="8"/>
  <c r="N40" i="8"/>
  <c r="T39" i="8"/>
  <c r="N39" i="8"/>
  <c r="T38" i="8"/>
  <c r="N38" i="8"/>
  <c r="T37" i="8"/>
  <c r="N37" i="8"/>
  <c r="T36" i="8"/>
  <c r="N36" i="8"/>
  <c r="T35" i="8"/>
  <c r="N35" i="8"/>
  <c r="U41" i="8" l="1"/>
  <c r="U20" i="8"/>
  <c r="U43" i="8"/>
  <c r="U45" i="8"/>
  <c r="U22" i="8"/>
  <c r="U24" i="8"/>
  <c r="U15" i="8"/>
  <c r="U14" i="8"/>
  <c r="U36" i="8"/>
  <c r="U16" i="8"/>
  <c r="U19" i="8"/>
  <c r="U46" i="8"/>
  <c r="U13" i="8"/>
  <c r="U21" i="8"/>
  <c r="U23" i="8"/>
  <c r="U37" i="8"/>
  <c r="U39" i="8"/>
  <c r="U17" i="8"/>
  <c r="U25" i="8"/>
  <c r="U40" i="8"/>
  <c r="U35" i="8"/>
  <c r="U42" i="8"/>
  <c r="U44" i="8"/>
  <c r="U38" i="8"/>
  <c r="T4" i="34"/>
  <c r="T5" i="34"/>
  <c r="S4" i="21" l="1"/>
  <c r="S5" i="21"/>
  <c r="T43" i="7" l="1"/>
  <c r="N43" i="7"/>
  <c r="T42" i="7"/>
  <c r="N42" i="7"/>
  <c r="T41" i="7"/>
  <c r="N41" i="7"/>
  <c r="T40" i="7"/>
  <c r="N40" i="7"/>
  <c r="T39" i="7"/>
  <c r="N39" i="7"/>
  <c r="T38" i="7"/>
  <c r="N38" i="7"/>
  <c r="T37" i="7"/>
  <c r="N37" i="7"/>
  <c r="T36" i="7"/>
  <c r="N36" i="7"/>
  <c r="T35" i="7"/>
  <c r="N35" i="7"/>
  <c r="T34" i="7"/>
  <c r="N34" i="7"/>
  <c r="S5" i="7"/>
  <c r="S4" i="7"/>
  <c r="T24" i="7"/>
  <c r="N24" i="7"/>
  <c r="T23" i="7"/>
  <c r="N23" i="7"/>
  <c r="T22" i="7"/>
  <c r="N22" i="7"/>
  <c r="T21" i="7"/>
  <c r="N21" i="7"/>
  <c r="T20" i="7"/>
  <c r="N20" i="7"/>
  <c r="T19" i="7"/>
  <c r="N19" i="7"/>
  <c r="T18" i="7"/>
  <c r="N18" i="7"/>
  <c r="T17" i="7"/>
  <c r="N17" i="7"/>
  <c r="T16" i="7"/>
  <c r="N16" i="7"/>
  <c r="U16" i="7" s="1"/>
  <c r="T15" i="7"/>
  <c r="N15" i="7"/>
  <c r="T14" i="7"/>
  <c r="N14" i="7"/>
  <c r="T13" i="7"/>
  <c r="N13" i="7"/>
  <c r="U19" i="7" l="1"/>
  <c r="U34" i="7"/>
  <c r="U38" i="7"/>
  <c r="U21" i="7"/>
  <c r="U40" i="7"/>
  <c r="U42" i="7"/>
  <c r="U23" i="7"/>
  <c r="U14" i="7"/>
  <c r="U35" i="7"/>
  <c r="U37" i="7"/>
  <c r="U39" i="7"/>
  <c r="U41" i="7"/>
  <c r="U15" i="7"/>
  <c r="U36" i="7"/>
  <c r="U43" i="7"/>
  <c r="U18" i="7"/>
  <c r="U20" i="7"/>
  <c r="U13" i="7"/>
  <c r="U22" i="7"/>
  <c r="U17" i="7"/>
  <c r="U24" i="7"/>
  <c r="S5" i="36"/>
  <c r="S4" i="36"/>
  <c r="S5" i="35"/>
  <c r="S4" i="35"/>
  <c r="K4" i="34"/>
  <c r="K5" i="34"/>
  <c r="S5" i="33"/>
  <c r="S4" i="33"/>
  <c r="S5" i="32"/>
  <c r="S4" i="32"/>
  <c r="S5" i="31"/>
  <c r="S4" i="31"/>
  <c r="S5" i="30"/>
  <c r="S4" i="30"/>
  <c r="S5" i="28"/>
  <c r="S4" i="28"/>
  <c r="S5" i="27"/>
  <c r="S4" i="27"/>
  <c r="S5" i="26"/>
  <c r="S4" i="26"/>
  <c r="S49" i="25"/>
  <c r="R49" i="25"/>
  <c r="Q49" i="25"/>
  <c r="P49" i="25"/>
  <c r="O49" i="25"/>
  <c r="M49" i="25"/>
  <c r="L49" i="25"/>
  <c r="K49" i="25"/>
  <c r="J49" i="25"/>
  <c r="I49" i="25"/>
  <c r="H49" i="25"/>
  <c r="G49" i="25"/>
  <c r="F49" i="25"/>
  <c r="E49" i="25"/>
  <c r="U48" i="25"/>
  <c r="T46" i="25"/>
  <c r="N46" i="25"/>
  <c r="T45" i="25"/>
  <c r="N45" i="25"/>
  <c r="T44" i="25"/>
  <c r="N44" i="25"/>
  <c r="T43" i="25"/>
  <c r="N43" i="25"/>
  <c r="T42" i="25"/>
  <c r="U42" i="25" s="1"/>
  <c r="N42" i="25"/>
  <c r="T41" i="25"/>
  <c r="N41" i="25"/>
  <c r="U40" i="25"/>
  <c r="T38" i="25"/>
  <c r="N38" i="25"/>
  <c r="T37" i="25"/>
  <c r="N37" i="25"/>
  <c r="S25" i="25"/>
  <c r="R25" i="25"/>
  <c r="Q25" i="25"/>
  <c r="P25" i="25"/>
  <c r="O25" i="25"/>
  <c r="M25" i="25"/>
  <c r="L25" i="25"/>
  <c r="K25" i="25"/>
  <c r="J25" i="25"/>
  <c r="I25" i="25"/>
  <c r="H25" i="25"/>
  <c r="G25" i="25"/>
  <c r="F25" i="25"/>
  <c r="E25" i="25"/>
  <c r="U24" i="25"/>
  <c r="T23" i="25"/>
  <c r="N23" i="25"/>
  <c r="T22" i="25"/>
  <c r="N22" i="25"/>
  <c r="T21" i="25"/>
  <c r="N21" i="25"/>
  <c r="T20" i="25"/>
  <c r="N20" i="25"/>
  <c r="T19" i="25"/>
  <c r="N19" i="25"/>
  <c r="U18" i="25"/>
  <c r="T16" i="25"/>
  <c r="N16" i="25"/>
  <c r="U15" i="25"/>
  <c r="T13" i="25"/>
  <c r="N13" i="25"/>
  <c r="C11" i="25"/>
  <c r="S5" i="25"/>
  <c r="S4" i="25"/>
  <c r="S5" i="24"/>
  <c r="S4" i="24"/>
  <c r="S5" i="23"/>
  <c r="S4" i="23"/>
  <c r="S46" i="22"/>
  <c r="R46" i="22"/>
  <c r="Q46" i="22"/>
  <c r="P46" i="22"/>
  <c r="O46" i="22"/>
  <c r="M46" i="22"/>
  <c r="L46" i="22"/>
  <c r="K46" i="22"/>
  <c r="J46" i="22"/>
  <c r="I46" i="22"/>
  <c r="H46" i="22"/>
  <c r="G46" i="22"/>
  <c r="F46" i="22"/>
  <c r="G47" i="22" s="1"/>
  <c r="E46" i="22"/>
  <c r="U45" i="22"/>
  <c r="T44" i="22"/>
  <c r="N44" i="22"/>
  <c r="T43" i="22"/>
  <c r="N43" i="22"/>
  <c r="U42" i="22"/>
  <c r="T40" i="22"/>
  <c r="N40" i="22"/>
  <c r="T39" i="22"/>
  <c r="N39" i="22"/>
  <c r="T38" i="22"/>
  <c r="N38" i="22"/>
  <c r="T37" i="22"/>
  <c r="N37" i="22"/>
  <c r="T36" i="22"/>
  <c r="N36" i="22"/>
  <c r="S25" i="22"/>
  <c r="R25" i="22"/>
  <c r="Q25" i="22"/>
  <c r="P25" i="22"/>
  <c r="O25" i="22"/>
  <c r="M25" i="22"/>
  <c r="L25" i="22"/>
  <c r="K25" i="22"/>
  <c r="J25" i="22"/>
  <c r="I25" i="22"/>
  <c r="H25" i="22"/>
  <c r="G25" i="22"/>
  <c r="F25" i="22"/>
  <c r="E25" i="22"/>
  <c r="U24" i="22"/>
  <c r="T23" i="22"/>
  <c r="N23" i="22"/>
  <c r="T22" i="22"/>
  <c r="N22" i="22"/>
  <c r="T21" i="22"/>
  <c r="N21" i="22"/>
  <c r="T20" i="22"/>
  <c r="N20" i="22"/>
  <c r="T19" i="22"/>
  <c r="N19" i="22"/>
  <c r="U18" i="22"/>
  <c r="T16" i="22"/>
  <c r="N16" i="22"/>
  <c r="U15" i="22"/>
  <c r="T14" i="22"/>
  <c r="N14" i="22"/>
  <c r="T13" i="22"/>
  <c r="N13" i="22"/>
  <c r="C11" i="22"/>
  <c r="S5" i="22"/>
  <c r="S4" i="22"/>
  <c r="K4" i="21"/>
  <c r="K5" i="21"/>
  <c r="S5" i="20"/>
  <c r="S4" i="20"/>
  <c r="S5" i="19"/>
  <c r="S4" i="19"/>
  <c r="S5" i="18"/>
  <c r="S4" i="18"/>
  <c r="S45" i="16"/>
  <c r="R45" i="16"/>
  <c r="Q45" i="16"/>
  <c r="P45" i="16"/>
  <c r="O45" i="16"/>
  <c r="M45" i="16"/>
  <c r="L45" i="16"/>
  <c r="K45" i="16"/>
  <c r="J45" i="16"/>
  <c r="I45" i="16"/>
  <c r="H45" i="16"/>
  <c r="G45" i="16"/>
  <c r="F45" i="16"/>
  <c r="E45" i="16"/>
  <c r="U44" i="16"/>
  <c r="T43" i="16"/>
  <c r="N43" i="16"/>
  <c r="T42" i="16"/>
  <c r="N42" i="16"/>
  <c r="T41" i="16"/>
  <c r="N41" i="16"/>
  <c r="T40" i="16"/>
  <c r="N40" i="16"/>
  <c r="T39" i="16"/>
  <c r="N39" i="16"/>
  <c r="T38" i="16"/>
  <c r="N38" i="16"/>
  <c r="T37" i="16"/>
  <c r="N37" i="16"/>
  <c r="T36" i="16"/>
  <c r="N36" i="16"/>
  <c r="T35" i="16"/>
  <c r="N35" i="16"/>
  <c r="T34" i="16"/>
  <c r="N34" i="16"/>
  <c r="S23" i="16"/>
  <c r="R23" i="16"/>
  <c r="Q23" i="16"/>
  <c r="P23" i="16"/>
  <c r="O23" i="16"/>
  <c r="M23" i="16"/>
  <c r="L23" i="16"/>
  <c r="K23" i="16"/>
  <c r="J23" i="16"/>
  <c r="I23" i="16"/>
  <c r="H23" i="16"/>
  <c r="G23" i="16"/>
  <c r="F23" i="16"/>
  <c r="E23" i="16"/>
  <c r="U22" i="16"/>
  <c r="T20" i="16"/>
  <c r="T19" i="16"/>
  <c r="N19" i="16"/>
  <c r="T18" i="16"/>
  <c r="T17" i="16"/>
  <c r="N17" i="16"/>
  <c r="T15" i="16"/>
  <c r="T14" i="16"/>
  <c r="N14" i="16"/>
  <c r="C11" i="16"/>
  <c r="S5" i="16"/>
  <c r="S4" i="16"/>
  <c r="S5" i="15"/>
  <c r="S4" i="15"/>
  <c r="S47" i="14"/>
  <c r="R47" i="14"/>
  <c r="Q47" i="14"/>
  <c r="P47" i="14"/>
  <c r="O47" i="14"/>
  <c r="M47" i="14"/>
  <c r="L47" i="14"/>
  <c r="K47" i="14"/>
  <c r="J47" i="14"/>
  <c r="I47" i="14"/>
  <c r="H47" i="14"/>
  <c r="G47" i="14"/>
  <c r="F47" i="14"/>
  <c r="E47" i="14"/>
  <c r="U46" i="14"/>
  <c r="T45" i="14"/>
  <c r="N45" i="14"/>
  <c r="T43" i="14"/>
  <c r="N43" i="14"/>
  <c r="T42" i="14"/>
  <c r="N42" i="14"/>
  <c r="T41" i="14"/>
  <c r="N41" i="14"/>
  <c r="T40" i="14"/>
  <c r="N40" i="14"/>
  <c r="T39" i="14"/>
  <c r="N39" i="14"/>
  <c r="T38" i="14"/>
  <c r="N38" i="14"/>
  <c r="T37" i="14"/>
  <c r="N37" i="14"/>
  <c r="T36" i="14"/>
  <c r="N36" i="14"/>
  <c r="T35" i="14"/>
  <c r="N35" i="14"/>
  <c r="S23" i="14"/>
  <c r="R23" i="14"/>
  <c r="Q23" i="14"/>
  <c r="P23" i="14"/>
  <c r="O23" i="14"/>
  <c r="M23" i="14"/>
  <c r="L23" i="14"/>
  <c r="K23" i="14"/>
  <c r="J23" i="14"/>
  <c r="I23" i="14"/>
  <c r="H23" i="14"/>
  <c r="G23" i="14"/>
  <c r="F23" i="14"/>
  <c r="E23" i="14"/>
  <c r="U22" i="14"/>
  <c r="T21" i="14"/>
  <c r="N21" i="14"/>
  <c r="T20" i="14"/>
  <c r="N20" i="14"/>
  <c r="T19" i="14"/>
  <c r="N19" i="14"/>
  <c r="T18" i="14"/>
  <c r="N18" i="14"/>
  <c r="T17" i="14"/>
  <c r="N17" i="14"/>
  <c r="T16" i="14"/>
  <c r="N16" i="14"/>
  <c r="T14" i="14"/>
  <c r="N14" i="14"/>
  <c r="U13" i="14"/>
  <c r="C11" i="14"/>
  <c r="S5" i="14"/>
  <c r="S4" i="14"/>
  <c r="S5" i="12"/>
  <c r="S4" i="12"/>
  <c r="K4" i="11"/>
  <c r="K5" i="11"/>
  <c r="S45" i="10"/>
  <c r="R45" i="10"/>
  <c r="Q45" i="10"/>
  <c r="P45" i="10"/>
  <c r="O45" i="10"/>
  <c r="M45" i="10"/>
  <c r="L45" i="10"/>
  <c r="K45" i="10"/>
  <c r="J45" i="10"/>
  <c r="I45" i="10"/>
  <c r="H45" i="10"/>
  <c r="G45" i="10"/>
  <c r="F45" i="10"/>
  <c r="E45" i="10"/>
  <c r="N45" i="10"/>
  <c r="S24" i="10"/>
  <c r="R24" i="10"/>
  <c r="Q24" i="10"/>
  <c r="P24" i="10"/>
  <c r="O24" i="10"/>
  <c r="M24" i="10"/>
  <c r="L24" i="10"/>
  <c r="K24" i="10"/>
  <c r="J24" i="10"/>
  <c r="I24" i="10"/>
  <c r="H24" i="10"/>
  <c r="G24" i="10"/>
  <c r="F24" i="10"/>
  <c r="E24" i="10"/>
  <c r="N24" i="10"/>
  <c r="C11" i="10"/>
  <c r="K4" i="10" s="1"/>
  <c r="K5" i="10"/>
  <c r="S5" i="9"/>
  <c r="S4" i="9"/>
  <c r="S47" i="8"/>
  <c r="R47" i="8"/>
  <c r="Q47" i="8"/>
  <c r="P47" i="8"/>
  <c r="O47" i="8"/>
  <c r="M47" i="8"/>
  <c r="L47" i="8"/>
  <c r="K47" i="8"/>
  <c r="J47" i="8"/>
  <c r="I47" i="8"/>
  <c r="H47" i="8"/>
  <c r="G47" i="8"/>
  <c r="F47" i="8"/>
  <c r="E47" i="8"/>
  <c r="N47" i="8"/>
  <c r="S26" i="8"/>
  <c r="R26" i="8"/>
  <c r="Q26" i="8"/>
  <c r="P26" i="8"/>
  <c r="O26" i="8"/>
  <c r="M26" i="8"/>
  <c r="L26" i="8"/>
  <c r="K26" i="8"/>
  <c r="J26" i="8"/>
  <c r="I26" i="8"/>
  <c r="H26" i="8"/>
  <c r="G26" i="8"/>
  <c r="F26" i="8"/>
  <c r="E26" i="8"/>
  <c r="C11" i="8"/>
  <c r="S44" i="7"/>
  <c r="R44" i="7"/>
  <c r="Q44" i="7"/>
  <c r="P44" i="7"/>
  <c r="O44" i="7"/>
  <c r="M44" i="7"/>
  <c r="L44" i="7"/>
  <c r="K44" i="7"/>
  <c r="J44" i="7"/>
  <c r="I44" i="7"/>
  <c r="H44" i="7"/>
  <c r="G44" i="7"/>
  <c r="F44" i="7"/>
  <c r="E44" i="7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N25" i="7"/>
  <c r="C11" i="7"/>
  <c r="S5" i="6"/>
  <c r="S4" i="6"/>
  <c r="S5" i="5"/>
  <c r="S4" i="5"/>
  <c r="S5" i="3"/>
  <c r="S4" i="3"/>
  <c r="S47" i="2"/>
  <c r="R47" i="2"/>
  <c r="Q47" i="2"/>
  <c r="P47" i="2"/>
  <c r="O47" i="2"/>
  <c r="M47" i="2"/>
  <c r="L47" i="2"/>
  <c r="K47" i="2"/>
  <c r="J47" i="2"/>
  <c r="I47" i="2"/>
  <c r="H47" i="2"/>
  <c r="G47" i="2"/>
  <c r="F47" i="2"/>
  <c r="E47" i="2"/>
  <c r="U46" i="2"/>
  <c r="T45" i="2"/>
  <c r="N45" i="2"/>
  <c r="T44" i="2"/>
  <c r="N44" i="2"/>
  <c r="T43" i="2"/>
  <c r="N43" i="2"/>
  <c r="T42" i="2"/>
  <c r="N42" i="2"/>
  <c r="U41" i="2"/>
  <c r="U40" i="2"/>
  <c r="T39" i="2"/>
  <c r="N39" i="2"/>
  <c r="T38" i="2"/>
  <c r="N38" i="2"/>
  <c r="T37" i="2"/>
  <c r="N37" i="2"/>
  <c r="T36" i="2"/>
  <c r="N36" i="2"/>
  <c r="T35" i="2"/>
  <c r="N35" i="2"/>
  <c r="S26" i="2"/>
  <c r="R26" i="2"/>
  <c r="Q26" i="2"/>
  <c r="P26" i="2"/>
  <c r="O26" i="2"/>
  <c r="M26" i="2"/>
  <c r="L26" i="2"/>
  <c r="K26" i="2"/>
  <c r="J26" i="2"/>
  <c r="I26" i="2"/>
  <c r="H26" i="2"/>
  <c r="G26" i="2"/>
  <c r="F26" i="2"/>
  <c r="E26" i="2"/>
  <c r="U25" i="2"/>
  <c r="T24" i="2"/>
  <c r="N24" i="2"/>
  <c r="T23" i="2"/>
  <c r="N23" i="2"/>
  <c r="T22" i="2"/>
  <c r="N22" i="2"/>
  <c r="T21" i="2"/>
  <c r="N21" i="2"/>
  <c r="T20" i="2"/>
  <c r="N20" i="2"/>
  <c r="T19" i="2"/>
  <c r="U19" i="2" s="1"/>
  <c r="N19" i="2"/>
  <c r="U18" i="2"/>
  <c r="T17" i="2"/>
  <c r="N17" i="2"/>
  <c r="T16" i="2"/>
  <c r="N16" i="2"/>
  <c r="U15" i="2"/>
  <c r="T14" i="2"/>
  <c r="N14" i="2"/>
  <c r="C11" i="2"/>
  <c r="S5" i="2"/>
  <c r="S4" i="2"/>
  <c r="S5" i="1"/>
  <c r="S4" i="1"/>
  <c r="U20" i="22" l="1"/>
  <c r="N49" i="25"/>
  <c r="G24" i="14"/>
  <c r="U21" i="22"/>
  <c r="U23" i="22"/>
  <c r="U16" i="25"/>
  <c r="U41" i="25"/>
  <c r="U43" i="25"/>
  <c r="U47" i="25"/>
  <c r="U20" i="25"/>
  <c r="U39" i="25"/>
  <c r="U44" i="22"/>
  <c r="U37" i="22"/>
  <c r="U39" i="22"/>
  <c r="U41" i="22"/>
  <c r="U13" i="22"/>
  <c r="N46" i="22"/>
  <c r="U38" i="22"/>
  <c r="U17" i="2"/>
  <c r="U38" i="2"/>
  <c r="U45" i="2"/>
  <c r="N47" i="2"/>
  <c r="U39" i="2"/>
  <c r="U41" i="16"/>
  <c r="U16" i="16"/>
  <c r="U36" i="16"/>
  <c r="U40" i="16"/>
  <c r="U18" i="14"/>
  <c r="U20" i="14"/>
  <c r="U14" i="16"/>
  <c r="U20" i="16"/>
  <c r="U15" i="16"/>
  <c r="U43" i="16"/>
  <c r="U35" i="14"/>
  <c r="U14" i="14"/>
  <c r="U15" i="14"/>
  <c r="U17" i="14"/>
  <c r="U19" i="14"/>
  <c r="U36" i="14"/>
  <c r="U42" i="14"/>
  <c r="U44" i="14"/>
  <c r="U37" i="14"/>
  <c r="U39" i="14"/>
  <c r="U41" i="14"/>
  <c r="U43" i="14"/>
  <c r="U45" i="14"/>
  <c r="U19" i="25"/>
  <c r="K47" i="22"/>
  <c r="U19" i="16"/>
  <c r="U35" i="16"/>
  <c r="G24" i="16"/>
  <c r="K24" i="16"/>
  <c r="U17" i="16"/>
  <c r="U16" i="14"/>
  <c r="K24" i="14"/>
  <c r="U24" i="2"/>
  <c r="U16" i="2"/>
  <c r="U37" i="2"/>
  <c r="U23" i="2"/>
  <c r="U14" i="2"/>
  <c r="U21" i="2"/>
  <c r="U35" i="2"/>
  <c r="U42" i="2"/>
  <c r="U44" i="2"/>
  <c r="G48" i="2"/>
  <c r="K48" i="2"/>
  <c r="G48" i="8"/>
  <c r="K48" i="8"/>
  <c r="U21" i="14"/>
  <c r="N47" i="14"/>
  <c r="U38" i="14"/>
  <c r="U40" i="14"/>
  <c r="U18" i="16"/>
  <c r="U21" i="16"/>
  <c r="N45" i="16"/>
  <c r="U37" i="16"/>
  <c r="U39" i="16"/>
  <c r="U14" i="22"/>
  <c r="U22" i="22"/>
  <c r="U36" i="22"/>
  <c r="U43" i="22"/>
  <c r="N26" i="2"/>
  <c r="G48" i="14"/>
  <c r="K48" i="14"/>
  <c r="U38" i="16"/>
  <c r="G46" i="16"/>
  <c r="K46" i="16"/>
  <c r="N25" i="22"/>
  <c r="U16" i="22"/>
  <c r="U19" i="22"/>
  <c r="U40" i="22"/>
  <c r="U13" i="2"/>
  <c r="U20" i="2"/>
  <c r="U22" i="2"/>
  <c r="G27" i="2"/>
  <c r="K27" i="2"/>
  <c r="U36" i="2"/>
  <c r="U43" i="2"/>
  <c r="G25" i="10"/>
  <c r="K25" i="10"/>
  <c r="N23" i="14"/>
  <c r="N23" i="16"/>
  <c r="U42" i="16"/>
  <c r="G26" i="22"/>
  <c r="K26" i="22"/>
  <c r="N25" i="25"/>
  <c r="U13" i="25"/>
  <c r="U21" i="25"/>
  <c r="U23" i="25"/>
  <c r="G26" i="25"/>
  <c r="K26" i="25"/>
  <c r="U38" i="25"/>
  <c r="U45" i="25"/>
  <c r="T25" i="25"/>
  <c r="U22" i="25"/>
  <c r="U37" i="25"/>
  <c r="U44" i="25"/>
  <c r="U46" i="25"/>
  <c r="G50" i="25"/>
  <c r="K50" i="25"/>
  <c r="G46" i="10"/>
  <c r="K46" i="10"/>
  <c r="G27" i="8"/>
  <c r="K27" i="8"/>
  <c r="N26" i="8"/>
  <c r="N44" i="7"/>
  <c r="G45" i="7"/>
  <c r="K45" i="7"/>
  <c r="G26" i="7"/>
  <c r="K26" i="7"/>
  <c r="T49" i="25"/>
  <c r="U49" i="25" s="1"/>
  <c r="T25" i="22"/>
  <c r="T46" i="22"/>
  <c r="T23" i="16"/>
  <c r="T45" i="16"/>
  <c r="U34" i="16"/>
  <c r="T23" i="14"/>
  <c r="T47" i="14"/>
  <c r="T24" i="10"/>
  <c r="U24" i="10" s="1"/>
  <c r="T45" i="10"/>
  <c r="U45" i="10" s="1"/>
  <c r="T26" i="8"/>
  <c r="T47" i="8"/>
  <c r="U47" i="8" s="1"/>
  <c r="T25" i="7"/>
  <c r="U25" i="7" s="1"/>
  <c r="T44" i="7"/>
  <c r="T47" i="2"/>
  <c r="U47" i="2" s="1"/>
  <c r="T26" i="2"/>
  <c r="U46" i="22" l="1"/>
  <c r="U47" i="14"/>
  <c r="U23" i="14"/>
  <c r="U25" i="25"/>
  <c r="U25" i="22"/>
  <c r="U45" i="16"/>
  <c r="U23" i="16"/>
  <c r="U26" i="2"/>
  <c r="U26" i="8"/>
  <c r="U44" i="7"/>
</calcChain>
</file>

<file path=xl/sharedStrings.xml><?xml version="1.0" encoding="utf-8"?>
<sst xmlns="http://schemas.openxmlformats.org/spreadsheetml/2006/main" count="11399" uniqueCount="565">
  <si>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</si>
  <si>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</si>
  <si>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</si>
  <si>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</si>
  <si>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</si>
  <si>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</si>
  <si>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</si>
  <si>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</si>
  <si>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</si>
  <si>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</si>
  <si>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</si>
  <si>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</si>
  <si>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</si>
  <si>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</si>
  <si>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</si>
  <si>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</si>
  <si>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</si>
  <si>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</si>
  <si>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</si>
  <si>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</si>
  <si>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</si>
  <si>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</si>
  <si>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</si>
  <si>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</si>
  <si>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</si>
  <si>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</si>
  <si>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</si>
  <si>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</si>
  <si>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</si>
  <si>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</si>
  <si>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</si>
  <si>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</si>
  <si>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</si>
  <si>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</si>
  <si>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</si>
  <si>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</si>
  <si>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</si>
  <si>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</si>
  <si>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</si>
  <si>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</si>
  <si>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</si>
  <si>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</si>
  <si>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</si>
  <si>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</si>
  <si>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San Francisco Pioneers</t>
  </si>
  <si>
    <t>S.F.</t>
  </si>
  <si>
    <t>Wash</t>
  </si>
  <si>
    <t>Washington Metros</t>
  </si>
  <si>
    <t>N.Y.</t>
  </si>
  <si>
    <t>New York Stars</t>
  </si>
  <si>
    <t>Calif</t>
  </si>
  <si>
    <t>California Dreams</t>
  </si>
  <si>
    <t>Chic</t>
  </si>
  <si>
    <t>Chicago Hustle</t>
  </si>
  <si>
    <t>Minn</t>
  </si>
  <si>
    <t>Minnesota Fillies</t>
  </si>
  <si>
    <t>Milw</t>
  </si>
  <si>
    <t>Milwaukee Does</t>
  </si>
  <si>
    <t>Dall</t>
  </si>
  <si>
    <t>Dallas Diamonds</t>
  </si>
  <si>
    <t>N.J.</t>
  </si>
  <si>
    <t>New Jersey Gems</t>
  </si>
  <si>
    <t>St.L</t>
  </si>
  <si>
    <t>St. Louis Streak</t>
  </si>
  <si>
    <t>Iowa</t>
  </si>
  <si>
    <t>Iowa Cornets</t>
  </si>
  <si>
    <t>Hous</t>
  </si>
  <si>
    <t>Houston Angels</t>
  </si>
  <si>
    <t>N.O.</t>
  </si>
  <si>
    <t>New Orleans Pride</t>
  </si>
  <si>
    <t>Mayo, Pat</t>
  </si>
  <si>
    <t>Hicks, Cardie</t>
  </si>
  <si>
    <t>Hansen, Kim</t>
  </si>
  <si>
    <t>Ricketts, Debbie</t>
  </si>
  <si>
    <t>Ortega, Anita</t>
  </si>
  <si>
    <t>Martin, Pam</t>
  </si>
  <si>
    <t>Foley, Bonnie</t>
  </si>
  <si>
    <t>Ternyik, Jan</t>
  </si>
  <si>
    <t>Johnson, Anna</t>
  </si>
  <si>
    <t>McKinney, Musiette</t>
  </si>
  <si>
    <t>Hansen, Barbara</t>
  </si>
  <si>
    <t>Martin, Brenda</t>
  </si>
  <si>
    <t>1979-80</t>
  </si>
  <si>
    <t xml:space="preserve">H </t>
  </si>
  <si>
    <t xml:space="preserve">W </t>
  </si>
  <si>
    <t>Frank LaPorte</t>
  </si>
  <si>
    <t xml:space="preserve"> 6-1</t>
  </si>
  <si>
    <t>Sunday</t>
  </si>
  <si>
    <t>S.F. Civic Auditorium</t>
  </si>
  <si>
    <t>Paul Bossenmaier</t>
  </si>
  <si>
    <t>Neil Kay</t>
  </si>
  <si>
    <t>(6-1)</t>
  </si>
  <si>
    <t>(1-3)</t>
  </si>
  <si>
    <t>ORIGINAL Box Score available &amp; used</t>
  </si>
  <si>
    <t>Abernathy, Alfredda</t>
  </si>
  <si>
    <t>A</t>
  </si>
  <si>
    <t>L</t>
  </si>
  <si>
    <t>Dean Weese</t>
  </si>
  <si>
    <t xml:space="preserve"> 1-3</t>
  </si>
  <si>
    <t>Baker, Janice</t>
  </si>
  <si>
    <t>Bruton, Cindy</t>
  </si>
  <si>
    <t>Bush-Roddy, Carolyn</t>
  </si>
  <si>
    <t>Cooper, Sheena</t>
  </si>
  <si>
    <t>Earnhardt, Christy</t>
  </si>
  <si>
    <t>Goodwin, Valerie</t>
  </si>
  <si>
    <t>John, Jeriann</t>
  </si>
  <si>
    <t>McLannahan, Sharon</t>
  </si>
  <si>
    <t>Rutter, Nancy</t>
  </si>
  <si>
    <t>Monday</t>
  </si>
  <si>
    <t>Ed DeRitter</t>
  </si>
  <si>
    <t>John Sato</t>
  </si>
  <si>
    <t>N/A</t>
  </si>
  <si>
    <t xml:space="preserve"> 6-13</t>
  </si>
  <si>
    <t>French, Joanie</t>
  </si>
  <si>
    <t>Shoemaker, Cathy</t>
  </si>
  <si>
    <t>Stewart, Debbie</t>
  </si>
  <si>
    <t>Booker, Gerry</t>
  </si>
  <si>
    <t xml:space="preserve"> 13-8</t>
  </si>
  <si>
    <t>Brewer, Lisa</t>
  </si>
  <si>
    <t>Technical: Coach Frank LaPorte</t>
  </si>
  <si>
    <t>(13-8)</t>
  </si>
  <si>
    <t>(6-13)</t>
  </si>
  <si>
    <t>Dallas Convention Center</t>
  </si>
  <si>
    <t>Jim Blackwood</t>
  </si>
  <si>
    <t>(17-17)</t>
  </si>
  <si>
    <t>(7-28)</t>
  </si>
  <si>
    <t>Dunkle, Nancy</t>
  </si>
  <si>
    <t>2 OT</t>
  </si>
  <si>
    <t xml:space="preserve"> 17-17</t>
  </si>
  <si>
    <t xml:space="preserve"> 2OT, 11 game losing streak</t>
  </si>
  <si>
    <t>Ray Scott</t>
  </si>
  <si>
    <t xml:space="preserve"> 0-6</t>
  </si>
  <si>
    <t>Caldwell, Breena</t>
  </si>
  <si>
    <t>Doug Bruno</t>
  </si>
  <si>
    <t xml:space="preserve"> 3-3</t>
  </si>
  <si>
    <t>Digitale, Sue</t>
  </si>
  <si>
    <t>Easterling, Rita</t>
  </si>
  <si>
    <t>Galloway, Liz</t>
  </si>
  <si>
    <t>Hileman, Vicki</t>
  </si>
  <si>
    <t>Kennedy, Peggy</t>
  </si>
  <si>
    <t>Mitchell, Adrian</t>
  </si>
  <si>
    <t>Rajcula, Jody</t>
  </si>
  <si>
    <t>Swindell, Retha</t>
  </si>
  <si>
    <t>Thomas, Lisa</t>
  </si>
  <si>
    <t>Travnik, Mary Pat</t>
  </si>
  <si>
    <t>Waddy-Rossow, Debra</t>
  </si>
  <si>
    <t>Tuesday</t>
  </si>
  <si>
    <t>Paul Wilson</t>
  </si>
  <si>
    <t>(7-1)</t>
  </si>
  <si>
    <t>(3-3)</t>
  </si>
  <si>
    <t xml:space="preserve"> 7-1</t>
  </si>
  <si>
    <t>Friday</t>
  </si>
  <si>
    <t>Alumni Hall - DePaul</t>
  </si>
  <si>
    <t>(3-1)</t>
  </si>
  <si>
    <t>(2-0)</t>
  </si>
  <si>
    <t xml:space="preserve"> 2-0</t>
  </si>
  <si>
    <t>Fincher, Janie</t>
  </si>
  <si>
    <t xml:space="preserve"> 3-1</t>
  </si>
  <si>
    <t>(11-6)</t>
  </si>
  <si>
    <t>(9-8)</t>
  </si>
  <si>
    <t xml:space="preserve"> 11-6</t>
  </si>
  <si>
    <t xml:space="preserve"> 9-8</t>
  </si>
  <si>
    <t>Tomich, Vonnie</t>
  </si>
  <si>
    <t>Thursday</t>
  </si>
  <si>
    <t>Kiel Auditorium</t>
  </si>
  <si>
    <t>(8-2)</t>
  </si>
  <si>
    <t>(4-4)</t>
  </si>
  <si>
    <t xml:space="preserve"> 8-2</t>
  </si>
  <si>
    <t>Chavers, Tonyus</t>
  </si>
  <si>
    <t>Larry Gillman</t>
  </si>
  <si>
    <t xml:space="preserve"> 4-4</t>
  </si>
  <si>
    <t>Daniels, Coco</t>
  </si>
  <si>
    <t>Griffey, Venita</t>
  </si>
  <si>
    <t>Loyd, Jeanie</t>
  </si>
  <si>
    <t>Patterson, Sheila</t>
  </si>
  <si>
    <t>Platte, Ann</t>
  </si>
  <si>
    <t>Plice, Darla</t>
  </si>
  <si>
    <t>Silcott, Liz</t>
  </si>
  <si>
    <t>Washington, Debbie</t>
  </si>
  <si>
    <t>Hansen, Barb</t>
  </si>
  <si>
    <t>Bob Dietze</t>
  </si>
  <si>
    <t>Saturday</t>
  </si>
  <si>
    <t>5 Seasons - Cedar Rapids</t>
  </si>
  <si>
    <t>(8-3)</t>
  </si>
  <si>
    <t xml:space="preserve"> 8-3</t>
  </si>
  <si>
    <t>Bolin, Molly</t>
  </si>
  <si>
    <t>Steve Kirk</t>
  </si>
  <si>
    <t>Crevier, Tanya</t>
  </si>
  <si>
    <t>Draving, Doris</t>
  </si>
  <si>
    <t>Green, Anita</t>
  </si>
  <si>
    <t>Hodgson, Pat</t>
  </si>
  <si>
    <t>Kunzmann, Connie</t>
  </si>
  <si>
    <t>Lewis, Charlotte</t>
  </si>
  <si>
    <t>Penquite, Rhonda</t>
  </si>
  <si>
    <t>Sharps, Denise</t>
  </si>
  <si>
    <t>Thomas, Debra K.</t>
  </si>
  <si>
    <t>Tucker, Robin</t>
  </si>
  <si>
    <t>Wellen, Nancy</t>
  </si>
  <si>
    <t>(10-3)</t>
  </si>
  <si>
    <t>(7-2)</t>
  </si>
  <si>
    <t xml:space="preserve"> 10-3</t>
  </si>
  <si>
    <t>Auhlenbacher, Karen</t>
  </si>
  <si>
    <t>Don Knodel</t>
  </si>
  <si>
    <t xml:space="preserve"> 7-2</t>
  </si>
  <si>
    <t>Candler, Belinda</t>
  </si>
  <si>
    <t>Chapman, Vicky</t>
  </si>
  <si>
    <t>Durham, Gwen</t>
  </si>
  <si>
    <t>Johnson, Pat</t>
  </si>
  <si>
    <t>Jones, Belinda</t>
  </si>
  <si>
    <t>Kenlaw, Jessie</t>
  </si>
  <si>
    <t>Kuhl, Nancy</t>
  </si>
  <si>
    <t>Mayo, Paula</t>
  </si>
  <si>
    <t>Washington, Cynthia</t>
  </si>
  <si>
    <t>(1-0)</t>
  </si>
  <si>
    <t>(0-1)</t>
  </si>
  <si>
    <t xml:space="preserve"> 1-0</t>
  </si>
  <si>
    <t>Nat Frazier</t>
  </si>
  <si>
    <t xml:space="preserve"> 0-1</t>
  </si>
  <si>
    <t>Madison Square Garden</t>
  </si>
  <si>
    <t>(1-1)</t>
  </si>
  <si>
    <t/>
  </si>
  <si>
    <t>Dean Meminger</t>
  </si>
  <si>
    <t xml:space="preserve"> 1-1</t>
  </si>
  <si>
    <t>Long Beach Arena</t>
  </si>
  <si>
    <t>(3-0)</t>
  </si>
  <si>
    <t>(0-3)</t>
  </si>
  <si>
    <t xml:space="preserve"> 3-0</t>
  </si>
  <si>
    <t>Mel Sims</t>
  </si>
  <si>
    <t xml:space="preserve"> 0-3</t>
  </si>
  <si>
    <t>Met. Sports Center</t>
  </si>
  <si>
    <t>(4-1)</t>
  </si>
  <si>
    <t xml:space="preserve"> 4-1</t>
  </si>
  <si>
    <t>(5-1)</t>
  </si>
  <si>
    <t xml:space="preserve"> 5-1</t>
  </si>
  <si>
    <t>Larry Costello</t>
  </si>
  <si>
    <t>Dunn Sports Complex</t>
  </si>
  <si>
    <t>(8-1)</t>
  </si>
  <si>
    <t>(3-4)</t>
  </si>
  <si>
    <t xml:space="preserve"> 8-1</t>
  </si>
  <si>
    <t>Howie Landa</t>
  </si>
  <si>
    <t xml:space="preserve"> 3-4</t>
  </si>
  <si>
    <t xml:space="preserve">  2 OT</t>
  </si>
  <si>
    <t>(9-3)</t>
  </si>
  <si>
    <t>(5-6)</t>
  </si>
  <si>
    <t xml:space="preserve"> 9-3</t>
  </si>
  <si>
    <t xml:space="preserve"> 5-6</t>
  </si>
  <si>
    <t>(10-4)</t>
  </si>
  <si>
    <t>(10-2)</t>
  </si>
  <si>
    <t xml:space="preserve"> 10-4</t>
  </si>
  <si>
    <t xml:space="preserve"> 10-2</t>
  </si>
  <si>
    <t>(11-4)</t>
  </si>
  <si>
    <t>(2-10)</t>
  </si>
  <si>
    <t xml:space="preserve"> 11-4</t>
  </si>
  <si>
    <t>Artie Blouin</t>
  </si>
  <si>
    <t>(11-5)</t>
  </si>
  <si>
    <t>(8-5)</t>
  </si>
  <si>
    <t xml:space="preserve">L </t>
  </si>
  <si>
    <t xml:space="preserve"> 11-5</t>
  </si>
  <si>
    <t xml:space="preserve"> 8-5</t>
  </si>
  <si>
    <t>Wednesday</t>
  </si>
  <si>
    <t>(12-6)</t>
  </si>
  <si>
    <t>(3-11)</t>
  </si>
  <si>
    <t xml:space="preserve"> 12-6</t>
  </si>
  <si>
    <t xml:space="preserve"> 1-2</t>
  </si>
  <si>
    <t>(12-7)</t>
  </si>
  <si>
    <t>(12-4)</t>
  </si>
  <si>
    <t xml:space="preserve"> 12-7</t>
  </si>
  <si>
    <t xml:space="preserve"> 12-4</t>
  </si>
  <si>
    <t>Tulane Univ.</t>
  </si>
  <si>
    <t>(12-8)</t>
  </si>
  <si>
    <t>(9-9)</t>
  </si>
  <si>
    <t xml:space="preserve"> 12-8</t>
  </si>
  <si>
    <t>Butch vanBreda Kolff</t>
  </si>
  <si>
    <t xml:space="preserve"> 9-9</t>
  </si>
  <si>
    <t>(14-8)</t>
  </si>
  <si>
    <t>(17-3)</t>
  </si>
  <si>
    <t xml:space="preserve"> 14-8</t>
  </si>
  <si>
    <t xml:space="preserve"> 17-3</t>
  </si>
  <si>
    <t>(14-9)</t>
  </si>
  <si>
    <t>(6-12)</t>
  </si>
  <si>
    <t xml:space="preserve"> 14-9</t>
  </si>
  <si>
    <t>Autry Court - Rice U.</t>
  </si>
  <si>
    <t>(14-10)</t>
  </si>
  <si>
    <t xml:space="preserve"> 14-10</t>
  </si>
  <si>
    <t>(14-11)</t>
  </si>
  <si>
    <t xml:space="preserve"> 14-11</t>
  </si>
  <si>
    <t>(14-12)</t>
  </si>
  <si>
    <t>(7-14)</t>
  </si>
  <si>
    <t xml:space="preserve"> 14-12</t>
  </si>
  <si>
    <t>Nancy Dunkle</t>
  </si>
  <si>
    <t>(15-12)</t>
  </si>
  <si>
    <t>(16-9)</t>
  </si>
  <si>
    <t xml:space="preserve"> 15-12</t>
  </si>
  <si>
    <t xml:space="preserve"> 16-9</t>
  </si>
  <si>
    <t>(16-12)</t>
  </si>
  <si>
    <t>(16-11)</t>
  </si>
  <si>
    <t xml:space="preserve"> 16-12</t>
  </si>
  <si>
    <t xml:space="preserve"> 16-11</t>
  </si>
  <si>
    <t>(16-13)</t>
  </si>
  <si>
    <t>(11-17)</t>
  </si>
  <si>
    <t xml:space="preserve"> 16-13</t>
  </si>
  <si>
    <t xml:space="preserve"> 5-3</t>
  </si>
  <si>
    <t>(16-14)</t>
  </si>
  <si>
    <t>(18-8)</t>
  </si>
  <si>
    <t xml:space="preserve"> 16-14</t>
  </si>
  <si>
    <t>Terry Kunze</t>
  </si>
  <si>
    <t xml:space="preserve"> 18-8</t>
  </si>
  <si>
    <t>(16-15)</t>
  </si>
  <si>
    <t>(18-13)</t>
  </si>
  <si>
    <t xml:space="preserve"> 16-15</t>
  </si>
  <si>
    <t xml:space="preserve"> 18-13</t>
  </si>
  <si>
    <t>(16-16)</t>
  </si>
  <si>
    <t>(20-12)</t>
  </si>
  <si>
    <t xml:space="preserve"> 16-16</t>
  </si>
  <si>
    <t xml:space="preserve"> 20-12</t>
  </si>
  <si>
    <t>Milwaukee Arena</t>
  </si>
  <si>
    <t>(16-17)</t>
  </si>
  <si>
    <t>(10-21)</t>
  </si>
  <si>
    <t xml:space="preserve"> 16-17</t>
  </si>
  <si>
    <t>Julia Yeater</t>
  </si>
  <si>
    <t>(17-18)</t>
  </si>
  <si>
    <t>(22-12)</t>
  </si>
  <si>
    <t xml:space="preserve"> 17-18</t>
  </si>
  <si>
    <t xml:space="preserve"> 22-12</t>
  </si>
  <si>
    <t>(18-18)</t>
  </si>
  <si>
    <t>(19-14)</t>
  </si>
  <si>
    <t xml:space="preserve"> 18-18</t>
  </si>
  <si>
    <t xml:space="preserve"> 19-14</t>
  </si>
  <si>
    <t>Bucklew, Patti</t>
  </si>
  <si>
    <t>Cook, Jane Ellen</t>
  </si>
  <si>
    <t>McGraw, Muffet</t>
  </si>
  <si>
    <t>McKenzie, Michelle</t>
  </si>
  <si>
    <t>Melbourne, Mara</t>
  </si>
  <si>
    <t>Rhoades, Stacy</t>
  </si>
  <si>
    <t>Scharff, Mary</t>
  </si>
  <si>
    <t>Scott, Angela</t>
  </si>
  <si>
    <t>Shirley, Pam</t>
  </si>
  <si>
    <t>Uhl, Joan</t>
  </si>
  <si>
    <t>John Mills</t>
  </si>
  <si>
    <t>Blaine Reichalt</t>
  </si>
  <si>
    <t>Tech: 2-EJECTION 4:45 3rd Qtr</t>
  </si>
  <si>
    <t>Original Box Score Used</t>
  </si>
  <si>
    <t>Technical Fouls: 4:45 3rd Qtr - Denise Sharps (2) - Ejected</t>
  </si>
  <si>
    <t>? ? ? Korvas</t>
  </si>
  <si>
    <t>Don't know which Martin played - neither played more than the other</t>
  </si>
  <si>
    <t>Franklin, Connie</t>
  </si>
  <si>
    <t>Bender, Evelyn</t>
  </si>
  <si>
    <t>Caudle, Diane</t>
  </si>
  <si>
    <t>Cooper, Accronetta</t>
  </si>
  <si>
    <t>Greene, Vivian</t>
  </si>
  <si>
    <t>Hardy, Bertha</t>
  </si>
  <si>
    <t>Harris, Willodean</t>
  </si>
  <si>
    <t>McWhorter, Charlene</t>
  </si>
  <si>
    <t>Schlesinger, Lisa</t>
  </si>
  <si>
    <t>Gault, Jody</t>
  </si>
  <si>
    <t>Fletcher, Carmen</t>
  </si>
  <si>
    <t>Craig, Denise</t>
  </si>
  <si>
    <t>Farrah, Sharon</t>
  </si>
  <si>
    <t>Gwyn, Althea</t>
  </si>
  <si>
    <t>Marquis, Gail</t>
  </si>
  <si>
    <t>Moore, Pearl</t>
  </si>
  <si>
    <t>Sanborn, Kathy</t>
  </si>
  <si>
    <t>Smith, Karen</t>
  </si>
  <si>
    <t>Tatterson, Gail</t>
  </si>
  <si>
    <t>Thomas, Janice</t>
  </si>
  <si>
    <t>Young, Faye</t>
  </si>
  <si>
    <t>Young, Kaye</t>
  </si>
  <si>
    <t>Newspaper stats listed Hansen - I chose KIM, because she played a role in the next game against New York</t>
  </si>
  <si>
    <t>Tialavea, Julie</t>
  </si>
  <si>
    <t>DeBoer, Kathy</t>
  </si>
  <si>
    <t>DeLorme, Scooter</t>
  </si>
  <si>
    <t>Hawkins, Kathy</t>
  </si>
  <si>
    <t>Keeley, Marguerite</t>
  </si>
  <si>
    <t>Kocurek, Marie</t>
  </si>
  <si>
    <t>Montgomery, Pat</t>
  </si>
  <si>
    <t>Owens, Katrina</t>
  </si>
  <si>
    <t>Timperman, Janet</t>
  </si>
  <si>
    <t>Wahl-Bye, Sue</t>
  </si>
  <si>
    <t>Wilson, Donna</t>
  </si>
  <si>
    <t>Chapman, Brenda</t>
  </si>
  <si>
    <t>Dennis, Brenda</t>
  </si>
  <si>
    <t>Ellis, Cindy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</si>
  <si>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</si>
  <si>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</si>
  <si>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</si>
  <si>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</si>
  <si>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</si>
  <si>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</si>
  <si>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</si>
  <si>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Eckroth, Mo</t>
  </si>
  <si>
    <t xml:space="preserve">A </t>
  </si>
  <si>
    <t>Matthews, Linda</t>
  </si>
  <si>
    <t>Browning, Pam</t>
  </si>
  <si>
    <t>Comerie, Debra</t>
  </si>
  <si>
    <t>Geils, Donna</t>
  </si>
  <si>
    <t>Hastings, Martha</t>
  </si>
  <si>
    <t>Meyers, Ann</t>
  </si>
  <si>
    <t>Simms, Donna</t>
  </si>
  <si>
    <t>Van Ness, Joan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</si>
  <si>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</si>
  <si>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</si>
  <si>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</si>
  <si>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</si>
  <si>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</si>
  <si>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</si>
  <si>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</si>
  <si>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</si>
  <si>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Swilley, Kathy</t>
  </si>
  <si>
    <t>Williams, Cindy</t>
  </si>
  <si>
    <t>1979-80  Playoffs</t>
  </si>
  <si>
    <t>P-13</t>
  </si>
  <si>
    <t>Playoff Game #</t>
  </si>
  <si>
    <t>P-1</t>
  </si>
  <si>
    <t>P-11</t>
  </si>
  <si>
    <t>P-2</t>
  </si>
  <si>
    <t>(2-1)</t>
  </si>
  <si>
    <t>(1-2)</t>
  </si>
  <si>
    <t>P-15</t>
  </si>
  <si>
    <t>P-3</t>
  </si>
  <si>
    <t xml:space="preserve"> 2-1</t>
  </si>
  <si>
    <t>(2-2)</t>
  </si>
  <si>
    <t>P-18</t>
  </si>
  <si>
    <t>P-4</t>
  </si>
  <si>
    <t xml:space="preserve"> 2-2</t>
  </si>
  <si>
    <t xml:space="preserve">P-1 </t>
  </si>
  <si>
    <t>(2-3)</t>
  </si>
  <si>
    <t>P-5</t>
  </si>
  <si>
    <t xml:space="preserve"> 2-3</t>
  </si>
  <si>
    <t xml:space="preserve"> 2--0</t>
  </si>
  <si>
    <t>Stewart, Lucy Harris</t>
  </si>
  <si>
    <t>Civic Auditorium</t>
  </si>
  <si>
    <t>scored all 13 in 4th qtr</t>
  </si>
  <si>
    <t>P-21</t>
  </si>
  <si>
    <t>Queens College</t>
  </si>
  <si>
    <t>Rhodes, Stacy</t>
  </si>
  <si>
    <t>??? Simmons</t>
  </si>
  <si>
    <t>Is this possible? 1 shot?</t>
  </si>
  <si>
    <t>Rangler, Candy</t>
  </si>
  <si>
    <t>Newspaper stats listed Martin - I chose PAM, because she played a role in the next game against New York</t>
  </si>
  <si>
    <t>avg 23.3 in 3 pre-season games</t>
  </si>
  <si>
    <t>Name not in Newspaper</t>
  </si>
  <si>
    <t>Name Not in Newspaper</t>
  </si>
  <si>
    <t>Technical Foul: Coach Frank LaPorte</t>
  </si>
  <si>
    <t>Tech: Coach LaPorte</t>
  </si>
  <si>
    <t>Technical Foul: Coach Larry Gilman 4th Qtr 3:36</t>
  </si>
  <si>
    <t>Not sure which Martin</t>
  </si>
  <si>
    <t>Jim Cope</t>
  </si>
  <si>
    <t>Name not is Newspaper</t>
  </si>
  <si>
    <t>Davidson, Winsome</t>
  </si>
  <si>
    <t>Anderson, Katrina</t>
  </si>
  <si>
    <t>OT - Technical</t>
  </si>
  <si>
    <t>Bill Simmons</t>
  </si>
  <si>
    <t>Disco Night promotion</t>
  </si>
  <si>
    <t>Technical: Sharon Farrah</t>
  </si>
  <si>
    <t>Gene Barth</t>
  </si>
  <si>
    <t>Steve Zebos</t>
  </si>
  <si>
    <t>Molly posters for sale (beach attire &amp; sox</t>
  </si>
  <si>
    <t>Rbs 27+32=59</t>
  </si>
  <si>
    <t>Don't know individual OFR</t>
  </si>
  <si>
    <t>MINS - article said starters played 223 mins. I knew Mayo, Ortega, &amp; Ricketts.</t>
  </si>
  <si>
    <t xml:space="preserve"> Split the other 81 between Hansen &amp; Ternyik</t>
  </si>
  <si>
    <t>Technical</t>
  </si>
  <si>
    <t>Mason, Debbie</t>
  </si>
  <si>
    <t xml:space="preserve"> Game was Locally Televised</t>
  </si>
  <si>
    <t xml:space="preserve">  KRON</t>
  </si>
  <si>
    <t>Technical: Musiette McKinney</t>
  </si>
  <si>
    <t>Don Durr</t>
  </si>
  <si>
    <t>Info from Oakland Tribune</t>
  </si>
  <si>
    <t>Varry Francois</t>
  </si>
  <si>
    <t>Technical: Cardie Hicks</t>
  </si>
  <si>
    <t>Ortega 1st WBL Player of the Week</t>
  </si>
  <si>
    <t>Info from Los Angeles Times</t>
  </si>
  <si>
    <t>Dreams LAST game-folded</t>
  </si>
  <si>
    <t>Collins, Sheila</t>
  </si>
  <si>
    <t>&lt;&lt; at least</t>
  </si>
  <si>
    <t>Tech: Coach LaPorte (2)</t>
  </si>
  <si>
    <t>Penczak, Kathi</t>
  </si>
  <si>
    <t xml:space="preserve">                    Anita Ortega</t>
  </si>
  <si>
    <t>Technicals: Coach Frank LaPorte</t>
  </si>
  <si>
    <t xml:space="preserve"> at least 5 mins</t>
  </si>
  <si>
    <t>Oakland Tribune said 9,000 (Approx)</t>
  </si>
  <si>
    <t>OT - 13 pts 1st Qtr</t>
  </si>
  <si>
    <t>OT - Tech: Meminger</t>
  </si>
  <si>
    <t>Technical Foul: Coach Dean Meminger  OT 4:58 (no more Time Outs)</t>
  </si>
  <si>
    <t>Bold Dark Black #'s are Verifiable       Red #'s are Backed-In from Accumulated Stats</t>
  </si>
  <si>
    <t>Fans irked, called Bruno at home</t>
  </si>
  <si>
    <t>Adjustments</t>
  </si>
  <si>
    <t>Hileman 9 rebs - per Oak Trib</t>
  </si>
  <si>
    <t>Rossow 7 rbs - pet Oak Trib</t>
  </si>
  <si>
    <t>Kennedy 6 rbs - per Oak Trib</t>
  </si>
  <si>
    <t>Technical: Kim Hansen</t>
  </si>
  <si>
    <t>5th Straight Road game</t>
  </si>
  <si>
    <t>Technical: Coach Terry Kunze</t>
  </si>
  <si>
    <t>Tech: Coach Kunze</t>
  </si>
  <si>
    <t>ORIGINAL Box Score Used</t>
  </si>
  <si>
    <t xml:space="preserve">John Sato </t>
  </si>
  <si>
    <t>Burdick, Denise</t>
  </si>
  <si>
    <t>Martin, Gwen ???</t>
  </si>
  <si>
    <t>Szeremeta, Wanda</t>
  </si>
  <si>
    <t>Gwen Martin played 3 games with St. Louis &amp; was Waived Nov 29 - is this her?</t>
  </si>
  <si>
    <t>Sue Martin played for New Jersey in 1978-79</t>
  </si>
  <si>
    <t>Ken Faulkner</t>
  </si>
  <si>
    <t xml:space="preserve"> Not Sure of Which Martin Played</t>
  </si>
  <si>
    <t>Injured - Knee</t>
  </si>
  <si>
    <t>Breaks nose</t>
  </si>
  <si>
    <t>Chose Not To Accompany Team</t>
  </si>
  <si>
    <t>Oak Box Tot Rbs, no break down</t>
  </si>
  <si>
    <t>Injured foot in 4th Qtr</t>
  </si>
  <si>
    <t>Info From San Fran Examiner</t>
  </si>
  <si>
    <t>Not in Playing Shape - per 12/28 article</t>
  </si>
  <si>
    <t>Which Martin Played?</t>
  </si>
  <si>
    <t>F. Young was not in Calif newspaper in previous game - I don't think she travelled west</t>
  </si>
  <si>
    <t>&lt;&lt; At Least</t>
  </si>
  <si>
    <t>Tech: Coach Gillman</t>
  </si>
  <si>
    <t>DNP - Injured Torn Thigh Muscle</t>
  </si>
  <si>
    <t>Not sure which Martin played</t>
  </si>
  <si>
    <t>Info from San Francisco Examiner</t>
  </si>
  <si>
    <t>&lt;&lt;At Least</t>
  </si>
  <si>
    <t>At Least &gt;&gt;</t>
  </si>
  <si>
    <t>Info From San Francisco Examiner</t>
  </si>
  <si>
    <t>FG  3-13  in 1st Half</t>
  </si>
  <si>
    <t>free agent from Minn 1/10</t>
  </si>
  <si>
    <t xml:space="preserve">Technical: Coach LaPorte </t>
  </si>
  <si>
    <t xml:space="preserve">SF was to play Sunday in St.L, because of Milwaukee financial problems.  </t>
  </si>
  <si>
    <t xml:space="preserve">  Milw was supposed to play Calif 2/1 &amp; St.L 2/3</t>
  </si>
  <si>
    <t>Technical: Coach LaPorte (2) - 1st Qtr  2:00  EJECTED</t>
  </si>
  <si>
    <t xml:space="preserve"> 7th straight Road Loss</t>
  </si>
  <si>
    <t>2/10/80 - Lisa Brewer &amp; future considerations traded to St Louis for Liz Silcott</t>
  </si>
  <si>
    <t>OAK TRIB box said 3rd Qtr was 30 - this is 10 too many.  I made it 20.</t>
  </si>
  <si>
    <t xml:space="preserve">  If you subtract 10 from 1st or 2nd qtr you have noteworthy info</t>
  </si>
  <si>
    <t xml:space="preserve">Article has No info about blow-out 1st half or 4th qtr so I deducted 10 from 3rd Qtr  </t>
  </si>
  <si>
    <t xml:space="preserve"> at Least 1 ast</t>
  </si>
  <si>
    <t>&lt;at Least</t>
  </si>
  <si>
    <t>1st Game w/SF - 16 1st half</t>
  </si>
  <si>
    <t>1st game since Dec</t>
  </si>
  <si>
    <t>Extra mins probably Mayo who had 5 fouls so probably didn't play 44 mins</t>
  </si>
  <si>
    <t>at least</t>
  </si>
  <si>
    <t>Info From Oakland Tribune</t>
  </si>
  <si>
    <t xml:space="preserve">  and Minnesota Fillies Media Guide</t>
  </si>
  <si>
    <t>Jamison, Karen</t>
  </si>
  <si>
    <t>Carney, Mary</t>
  </si>
  <si>
    <t>Paul Bossenmeier</t>
  </si>
  <si>
    <t>Terry Christman</t>
  </si>
  <si>
    <t xml:space="preserve">  San Francisco Examiner</t>
  </si>
  <si>
    <t>Starter as Thanks</t>
  </si>
  <si>
    <t>Starter</t>
  </si>
  <si>
    <t>Stewart, Lusia Harris</t>
  </si>
  <si>
    <t>BIG NOP AD 1/13/80</t>
  </si>
  <si>
    <t>BIG NOP AD 1/14/80</t>
  </si>
  <si>
    <t>Gary Hughes</t>
  </si>
  <si>
    <t>Red #'s assumed</t>
  </si>
  <si>
    <t>9 pts first half Red #'s assumed</t>
  </si>
  <si>
    <t>Uniforms not in yet - so players wore different colored uniforms</t>
  </si>
  <si>
    <t>Info from</t>
  </si>
  <si>
    <t>Oakland Tribune</t>
  </si>
  <si>
    <t>Info From</t>
  </si>
  <si>
    <t xml:space="preserve">  Oakland Tribune</t>
  </si>
  <si>
    <t>Grant, Joslyn</t>
  </si>
  <si>
    <t>Name Not in Newspapers</t>
  </si>
  <si>
    <t>Injured - Leg Fractured</t>
  </si>
  <si>
    <t>Stith, Lynne</t>
  </si>
  <si>
    <t>Injury - Shoulder</t>
  </si>
  <si>
    <t xml:space="preserve"> 0-2</t>
  </si>
  <si>
    <t>Starplex Armory</t>
  </si>
  <si>
    <t>played with a 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</si>
</sst>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8" fillId="4" borderId="0" xfId="0" applyFont="1" applyFill="1"/>
    <xf numFmtId="0" fontId="2" fillId="4" borderId="0" xfId="0" quotePrefix="1" applyFont="1" applyFill="1"/>
    <xf numFmtId="0" fontId="7" fillId="5" borderId="1" xfId="0" applyFont="1" applyFill="1" applyBorder="1" applyAlignment="1">
      <alignment horizontal="center"/>
    </xf>
    <xf numFmtId="0" fontId="18" fillId="4" borderId="0" xfId="0" quotePrefix="1" applyFont="1" applyFill="1"/>
    <xf numFmtId="0" fontId="2" fillId="4" borderId="0" xfId="0" quotePrefix="1" applyFont="1" applyFill="1" applyAlignment="1">
      <alignment horizontal="center" vertical="center"/>
    </xf>
    <xf numFmtId="0" fontId="0" fillId="0" borderId="0" xfId="0" quotePrefix="1"/>
    <xf numFmtId="0" fontId="21" fillId="0" borderId="0" xfId="0" applyFont="1"/>
    <xf numFmtId="0" fontId="11" fillId="0" borderId="0" xfId="0" applyFont="1" applyAlignment="1">
      <alignment horizontal="right"/>
    </xf>
    <xf numFmtId="0" fontId="5" fillId="2" borderId="0" xfId="0" applyFont="1" applyFill="1"/>
    <xf numFmtId="0" fontId="2" fillId="2" borderId="0" xfId="0" applyFont="1" applyFill="1"/>
    <xf numFmtId="164" fontId="10" fillId="0" borderId="0" xfId="1" applyNumberFormat="1" applyFont="1" applyFill="1"/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4" borderId="0" xfId="1" quotePrefix="1" applyNumberFormat="1" applyFont="1" applyFill="1" applyAlignment="1">
      <alignment horizontal="center" vertical="center"/>
    </xf>
    <xf numFmtId="0" fontId="2" fillId="4" borderId="0" xfId="0" quotePrefix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2" fontId="22" fillId="0" borderId="0" xfId="0" applyNumberFormat="1" applyFont="1"/>
    <xf numFmtId="0" fontId="5" fillId="0" borderId="0" xfId="0" applyFont="1" applyAlignment="1">
      <alignment horizontal="right"/>
    </xf>
    <xf numFmtId="0" fontId="20" fillId="0" borderId="0" xfId="0" applyFont="1"/>
    <xf numFmtId="0" fontId="23" fillId="4" borderId="0" xfId="0" applyFont="1" applyFill="1"/>
    <xf numFmtId="0" fontId="7" fillId="6" borderId="0" xfId="0" applyFont="1" applyFill="1"/>
    <xf numFmtId="0" fontId="5" fillId="6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5" fillId="0" borderId="0" xfId="0" applyNumberFormat="1" applyFont="1"/>
    <xf numFmtId="0" fontId="7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/>
    </xf>
    <xf numFmtId="164" fontId="2" fillId="4" borderId="0" xfId="1" applyNumberFormat="1" applyFont="1" applyFill="1" applyAlignment="1">
      <alignment horizontal="right" vertical="center"/>
    </xf>
    <xf numFmtId="0" fontId="7" fillId="6" borderId="0" xfId="0" applyFont="1" applyFill="1" applyAlignment="1">
      <alignment horizontal="left"/>
    </xf>
    <xf numFmtId="0" fontId="20" fillId="6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165" fontId="11" fillId="0" borderId="0" xfId="0" applyNumberFormat="1" applyFont="1"/>
    <xf numFmtId="0" fontId="24" fillId="6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7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D1BE-96C5-42FC-9ECD-B0AD6D615800}">
  <sheetPr>
    <tabColor rgb="FFFF0000"/>
    <pageSetUpPr fitToPage="1"/>
  </sheetPr>
  <dimension ref="A1:AB51"/>
  <sheetViews>
    <sheetView workbookViewId="0">
      <selection activeCell="C6" sqref="C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163</v>
      </c>
      <c r="D4" s="7" t="s">
        <v>4</v>
      </c>
      <c r="E4" s="8"/>
      <c r="F4" s="5"/>
      <c r="G4" s="1"/>
      <c r="J4" s="15" t="s">
        <v>213</v>
      </c>
      <c r="K4" s="16" t="s">
        <v>44</v>
      </c>
      <c r="L4" s="17"/>
      <c r="M4" s="18"/>
      <c r="N4" s="19">
        <v>27</v>
      </c>
      <c r="O4" s="19">
        <v>23</v>
      </c>
      <c r="P4" s="19">
        <v>24</v>
      </c>
      <c r="Q4" s="19">
        <v>20</v>
      </c>
      <c r="R4" s="20"/>
      <c r="S4" s="21">
        <f>SUM(N4:R4)</f>
        <v>94</v>
      </c>
      <c r="T4" s="22">
        <v>137</v>
      </c>
    </row>
    <row r="5" spans="1:28" x14ac:dyDescent="0.3">
      <c r="B5" s="1"/>
      <c r="C5" s="6" t="s">
        <v>563</v>
      </c>
      <c r="D5" s="7" t="s">
        <v>5</v>
      </c>
      <c r="E5" s="1"/>
      <c r="F5" s="1"/>
      <c r="G5" s="1"/>
      <c r="J5" s="15" t="s">
        <v>214</v>
      </c>
      <c r="K5" s="16" t="s">
        <v>47</v>
      </c>
      <c r="L5" s="17"/>
      <c r="M5" s="18"/>
      <c r="N5" s="19">
        <v>15</v>
      </c>
      <c r="O5" s="19">
        <v>22</v>
      </c>
      <c r="P5" s="19">
        <v>22</v>
      </c>
      <c r="Q5" s="19">
        <v>14</v>
      </c>
      <c r="R5" s="20"/>
      <c r="S5" s="21">
        <f>SUM(N5:R5)</f>
        <v>73</v>
      </c>
      <c r="T5" s="22">
        <v>137</v>
      </c>
      <c r="U5" s="1"/>
      <c r="V5" s="1"/>
      <c r="W5" s="1"/>
    </row>
    <row r="6" spans="1:28" x14ac:dyDescent="0.3">
      <c r="C6" s="23">
        <v>350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137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46</v>
      </c>
      <c r="B13" s="1" t="s">
        <v>45</v>
      </c>
      <c r="C13" s="27" t="s">
        <v>76</v>
      </c>
      <c r="D13" s="38">
        <v>14</v>
      </c>
      <c r="E13" s="79"/>
      <c r="F13" s="27">
        <v>0</v>
      </c>
      <c r="G13" s="79"/>
      <c r="H13" s="79"/>
      <c r="I13" s="79"/>
      <c r="J13" s="27">
        <v>0</v>
      </c>
      <c r="K13" s="79"/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f>(H13*3)+((F13-H13)*2)+J13</f>
        <v>0</v>
      </c>
      <c r="U13" s="40" t="str">
        <f>IFERROR(((T13+Q13+N13-R13)+(O13*2))/E13,"")</f>
        <v/>
      </c>
      <c r="V13" s="22">
        <v>137</v>
      </c>
      <c r="W13" s="22" t="s">
        <v>95</v>
      </c>
      <c r="X13" s="22" t="s">
        <v>84</v>
      </c>
      <c r="Y13" s="69">
        <v>350</v>
      </c>
      <c r="Z13" s="41"/>
      <c r="AA13" s="1" t="s">
        <v>85</v>
      </c>
      <c r="AB13" s="28" t="s">
        <v>215</v>
      </c>
    </row>
    <row r="14" spans="1:28" x14ac:dyDescent="0.3">
      <c r="A14" s="1" t="s">
        <v>46</v>
      </c>
      <c r="B14" s="1" t="s">
        <v>45</v>
      </c>
      <c r="C14" s="27" t="s">
        <v>345</v>
      </c>
      <c r="D14" s="38">
        <v>21</v>
      </c>
      <c r="E14" s="79"/>
      <c r="F14" s="27">
        <v>0</v>
      </c>
      <c r="G14" s="79"/>
      <c r="H14" s="79"/>
      <c r="I14" s="79"/>
      <c r="J14" s="27">
        <v>0</v>
      </c>
      <c r="K14" s="79"/>
      <c r="L14" s="79"/>
      <c r="M14" s="79"/>
      <c r="N14" s="27">
        <f t="shared" ref="N14:N19" si="0">SUM(L14:M14)</f>
        <v>0</v>
      </c>
      <c r="O14" s="84"/>
      <c r="P14" s="84"/>
      <c r="Q14" s="84"/>
      <c r="R14" s="84"/>
      <c r="S14" s="84"/>
      <c r="T14" s="39">
        <f t="shared" ref="T14:T19" si="1">(H14*3)+((F14-H14)*2)+J14</f>
        <v>0</v>
      </c>
      <c r="U14" s="40" t="str">
        <f t="shared" ref="U14:U24" si="2">IFERROR(((T14+Q14+N14-R14)+(O14*2))/E14,"")</f>
        <v/>
      </c>
      <c r="V14" s="22">
        <v>137</v>
      </c>
      <c r="W14" s="22" t="s">
        <v>95</v>
      </c>
      <c r="X14" s="22" t="s">
        <v>84</v>
      </c>
      <c r="Y14" s="69">
        <v>350</v>
      </c>
      <c r="Z14" s="41"/>
      <c r="AA14" s="1" t="s">
        <v>85</v>
      </c>
      <c r="AB14" s="28" t="s">
        <v>215</v>
      </c>
    </row>
    <row r="15" spans="1:28" x14ac:dyDescent="0.3">
      <c r="A15" s="1" t="s">
        <v>46</v>
      </c>
      <c r="B15" s="1" t="s">
        <v>45</v>
      </c>
      <c r="C15" s="27" t="s">
        <v>80</v>
      </c>
      <c r="D15" s="38">
        <v>42</v>
      </c>
      <c r="E15" s="79" t="s">
        <v>440</v>
      </c>
      <c r="F15" s="27"/>
      <c r="G15" s="79"/>
      <c r="H15" s="79"/>
      <c r="I15" s="79"/>
      <c r="J15" s="27"/>
      <c r="K15" s="79"/>
      <c r="L15" s="79"/>
      <c r="M15" s="79"/>
      <c r="N15" s="27"/>
      <c r="O15" s="84"/>
      <c r="P15" s="84"/>
      <c r="Q15" s="84"/>
      <c r="R15" s="84"/>
      <c r="S15" s="84"/>
      <c r="T15" s="39"/>
      <c r="U15" s="40" t="str">
        <f t="shared" si="2"/>
        <v/>
      </c>
      <c r="V15" s="22">
        <v>137</v>
      </c>
      <c r="W15" s="22" t="s">
        <v>95</v>
      </c>
      <c r="X15" s="22" t="s">
        <v>84</v>
      </c>
      <c r="Y15" s="69">
        <v>350</v>
      </c>
      <c r="Z15" s="41"/>
      <c r="AA15" s="1" t="s">
        <v>85</v>
      </c>
      <c r="AB15" s="28" t="s">
        <v>215</v>
      </c>
    </row>
    <row r="16" spans="1:28" x14ac:dyDescent="0.3">
      <c r="A16" s="1" t="s">
        <v>46</v>
      </c>
      <c r="B16" s="1" t="s">
        <v>45</v>
      </c>
      <c r="C16" s="27" t="s">
        <v>72</v>
      </c>
      <c r="D16" s="38">
        <v>32</v>
      </c>
      <c r="E16" s="79"/>
      <c r="F16" s="27">
        <v>1</v>
      </c>
      <c r="G16" s="79"/>
      <c r="H16" s="79"/>
      <c r="I16" s="79"/>
      <c r="J16" s="27">
        <v>4</v>
      </c>
      <c r="K16" s="79"/>
      <c r="L16" s="79"/>
      <c r="M16" s="79"/>
      <c r="N16" s="27">
        <f t="shared" si="0"/>
        <v>0</v>
      </c>
      <c r="O16" s="39">
        <v>3</v>
      </c>
      <c r="P16" s="84"/>
      <c r="Q16" s="84"/>
      <c r="R16" s="84"/>
      <c r="S16" s="84"/>
      <c r="T16" s="39">
        <f t="shared" si="1"/>
        <v>6</v>
      </c>
      <c r="U16" s="40" t="str">
        <f t="shared" si="2"/>
        <v/>
      </c>
      <c r="V16" s="22">
        <v>137</v>
      </c>
      <c r="W16" s="22" t="s">
        <v>95</v>
      </c>
      <c r="X16" s="22" t="s">
        <v>84</v>
      </c>
      <c r="Y16" s="69">
        <v>350</v>
      </c>
      <c r="Z16" s="41"/>
      <c r="AA16" s="1" t="s">
        <v>85</v>
      </c>
      <c r="AB16" s="28" t="s">
        <v>215</v>
      </c>
    </row>
    <row r="17" spans="1:28" x14ac:dyDescent="0.3">
      <c r="A17" s="1" t="s">
        <v>46</v>
      </c>
      <c r="B17" s="1" t="s">
        <v>45</v>
      </c>
      <c r="C17" s="27" t="s">
        <v>71</v>
      </c>
      <c r="D17" s="38">
        <v>10</v>
      </c>
      <c r="E17" s="79"/>
      <c r="F17" s="27">
        <v>12</v>
      </c>
      <c r="G17" s="79"/>
      <c r="H17" s="79"/>
      <c r="I17" s="79"/>
      <c r="J17" s="27">
        <v>4</v>
      </c>
      <c r="K17" s="79"/>
      <c r="L17" s="79"/>
      <c r="M17" s="79"/>
      <c r="N17" s="27">
        <f t="shared" si="0"/>
        <v>0</v>
      </c>
      <c r="O17" s="84"/>
      <c r="P17" s="84"/>
      <c r="Q17" s="84"/>
      <c r="R17" s="84"/>
      <c r="S17" s="84"/>
      <c r="T17" s="39">
        <f t="shared" si="1"/>
        <v>28</v>
      </c>
      <c r="U17" s="40" t="str">
        <f t="shared" si="2"/>
        <v/>
      </c>
      <c r="V17" s="22">
        <v>137</v>
      </c>
      <c r="W17" s="22" t="s">
        <v>95</v>
      </c>
      <c r="X17" s="22" t="s">
        <v>84</v>
      </c>
      <c r="Y17" s="69">
        <v>350</v>
      </c>
      <c r="Z17" s="41"/>
      <c r="AA17" s="1" t="s">
        <v>85</v>
      </c>
      <c r="AB17" s="28" t="s">
        <v>215</v>
      </c>
    </row>
    <row r="18" spans="1:28" x14ac:dyDescent="0.3">
      <c r="A18" s="1" t="s">
        <v>46</v>
      </c>
      <c r="B18" s="1" t="s">
        <v>45</v>
      </c>
      <c r="C18" s="27" t="s">
        <v>81</v>
      </c>
      <c r="D18" s="38">
        <v>45</v>
      </c>
      <c r="E18" s="79" t="s">
        <v>440</v>
      </c>
      <c r="F18" s="27"/>
      <c r="G18" s="79"/>
      <c r="H18" s="79"/>
      <c r="I18" s="79"/>
      <c r="J18" s="27"/>
      <c r="K18" s="79"/>
      <c r="L18" s="79"/>
      <c r="M18" s="79"/>
      <c r="N18" s="27"/>
      <c r="O18" s="84"/>
      <c r="P18" s="84"/>
      <c r="Q18" s="84"/>
      <c r="R18" s="84"/>
      <c r="S18" s="84"/>
      <c r="T18" s="39"/>
      <c r="U18" s="40" t="str">
        <f t="shared" si="2"/>
        <v/>
      </c>
      <c r="V18" s="22">
        <v>137</v>
      </c>
      <c r="W18" s="22" t="s">
        <v>95</v>
      </c>
      <c r="X18" s="22" t="s">
        <v>84</v>
      </c>
      <c r="Y18" s="69">
        <v>350</v>
      </c>
      <c r="Z18" s="41"/>
      <c r="AA18" s="1" t="s">
        <v>85</v>
      </c>
      <c r="AB18" s="28" t="s">
        <v>215</v>
      </c>
    </row>
    <row r="19" spans="1:28" x14ac:dyDescent="0.3">
      <c r="A19" s="1" t="s">
        <v>46</v>
      </c>
      <c r="B19" s="1" t="s">
        <v>45</v>
      </c>
      <c r="C19" s="27" t="s">
        <v>75</v>
      </c>
      <c r="D19" s="38">
        <v>12</v>
      </c>
      <c r="E19" s="79"/>
      <c r="F19" s="27">
        <v>0</v>
      </c>
      <c r="G19" s="79"/>
      <c r="H19" s="79"/>
      <c r="I19" s="79"/>
      <c r="J19" s="27">
        <v>2</v>
      </c>
      <c r="K19" s="79"/>
      <c r="L19" s="79"/>
      <c r="M19" s="79"/>
      <c r="N19" s="27">
        <f t="shared" si="0"/>
        <v>0</v>
      </c>
      <c r="O19" s="84"/>
      <c r="P19" s="84"/>
      <c r="Q19" s="84"/>
      <c r="R19" s="84"/>
      <c r="S19" s="84"/>
      <c r="T19" s="39">
        <f t="shared" si="1"/>
        <v>2</v>
      </c>
      <c r="U19" s="40" t="str">
        <f t="shared" si="2"/>
        <v/>
      </c>
      <c r="V19" s="22">
        <v>137</v>
      </c>
      <c r="W19" s="22" t="s">
        <v>95</v>
      </c>
      <c r="X19" s="22" t="s">
        <v>84</v>
      </c>
      <c r="Y19" s="69">
        <v>350</v>
      </c>
      <c r="Z19" s="41"/>
      <c r="AA19" s="1" t="s">
        <v>85</v>
      </c>
      <c r="AB19" s="28" t="s">
        <v>215</v>
      </c>
    </row>
    <row r="20" spans="1:28" x14ac:dyDescent="0.3">
      <c r="A20" s="1" t="s">
        <v>46</v>
      </c>
      <c r="B20" s="1" t="s">
        <v>45</v>
      </c>
      <c r="C20" s="27" t="s">
        <v>70</v>
      </c>
      <c r="D20" s="38">
        <v>13</v>
      </c>
      <c r="E20" s="79"/>
      <c r="F20" s="27">
        <v>7</v>
      </c>
      <c r="G20" s="79"/>
      <c r="H20" s="79"/>
      <c r="I20" s="79"/>
      <c r="J20" s="27">
        <v>0</v>
      </c>
      <c r="K20" s="79"/>
      <c r="L20" s="79"/>
      <c r="M20" s="27">
        <v>9</v>
      </c>
      <c r="N20" s="27">
        <f>SUM(L20:M20)</f>
        <v>9</v>
      </c>
      <c r="O20" s="84"/>
      <c r="P20" s="84"/>
      <c r="Q20" s="84"/>
      <c r="R20" s="84"/>
      <c r="S20" s="84"/>
      <c r="T20" s="39">
        <f>(H20*3)+((F20-H20)*2)+J20</f>
        <v>14</v>
      </c>
      <c r="U20" s="40" t="str">
        <f t="shared" si="2"/>
        <v/>
      </c>
      <c r="V20" s="22">
        <v>137</v>
      </c>
      <c r="W20" s="22" t="s">
        <v>95</v>
      </c>
      <c r="X20" s="22" t="s">
        <v>84</v>
      </c>
      <c r="Y20" s="69">
        <v>350</v>
      </c>
      <c r="Z20" s="41"/>
      <c r="AA20" s="1" t="s">
        <v>85</v>
      </c>
      <c r="AB20" s="28" t="s">
        <v>215</v>
      </c>
    </row>
    <row r="21" spans="1:28" x14ac:dyDescent="0.3">
      <c r="A21" s="1" t="s">
        <v>46</v>
      </c>
      <c r="B21" s="1" t="s">
        <v>45</v>
      </c>
      <c r="C21" s="27" t="s">
        <v>79</v>
      </c>
      <c r="D21" s="38">
        <v>33</v>
      </c>
      <c r="E21" s="79"/>
      <c r="F21" s="27">
        <v>1</v>
      </c>
      <c r="G21" s="79"/>
      <c r="H21" s="79"/>
      <c r="I21" s="79"/>
      <c r="J21" s="27">
        <v>2</v>
      </c>
      <c r="K21" s="79"/>
      <c r="L21" s="79"/>
      <c r="M21" s="79"/>
      <c r="N21" s="27">
        <f>SUM(L21:M21)</f>
        <v>0</v>
      </c>
      <c r="O21" s="39">
        <v>3</v>
      </c>
      <c r="P21" s="84"/>
      <c r="Q21" s="84"/>
      <c r="R21" s="84"/>
      <c r="S21" s="84"/>
      <c r="T21" s="39">
        <f>(H21*3)+((F21-H21)*2)+J21</f>
        <v>4</v>
      </c>
      <c r="U21" s="40" t="str">
        <f t="shared" si="2"/>
        <v/>
      </c>
      <c r="V21" s="22">
        <v>137</v>
      </c>
      <c r="W21" s="22" t="s">
        <v>95</v>
      </c>
      <c r="X21" s="22" t="s">
        <v>84</v>
      </c>
      <c r="Y21" s="69">
        <v>350</v>
      </c>
      <c r="Z21" s="41"/>
      <c r="AA21" s="1" t="s">
        <v>85</v>
      </c>
      <c r="AB21" s="28" t="s">
        <v>215</v>
      </c>
    </row>
    <row r="22" spans="1:28" x14ac:dyDescent="0.3">
      <c r="A22" s="1" t="s">
        <v>46</v>
      </c>
      <c r="B22" s="1" t="s">
        <v>45</v>
      </c>
      <c r="C22" s="27" t="s">
        <v>74</v>
      </c>
      <c r="D22" s="38">
        <v>11</v>
      </c>
      <c r="E22" s="79"/>
      <c r="F22" s="27">
        <v>8</v>
      </c>
      <c r="G22" s="79"/>
      <c r="H22" s="79"/>
      <c r="I22" s="79"/>
      <c r="J22" s="27">
        <v>8</v>
      </c>
      <c r="K22" s="79"/>
      <c r="L22" s="79"/>
      <c r="M22" s="27">
        <v>6</v>
      </c>
      <c r="N22" s="27">
        <f>SUM(L22:M22)</f>
        <v>6</v>
      </c>
      <c r="O22" s="84"/>
      <c r="P22" s="84"/>
      <c r="Q22" s="39">
        <v>3</v>
      </c>
      <c r="R22" s="84"/>
      <c r="S22" s="84"/>
      <c r="T22" s="39">
        <f>(H22*3)+((F22-H22)*2)+J22</f>
        <v>24</v>
      </c>
      <c r="U22" s="40" t="str">
        <f t="shared" si="2"/>
        <v/>
      </c>
      <c r="V22" s="22">
        <v>137</v>
      </c>
      <c r="W22" s="22" t="s">
        <v>95</v>
      </c>
      <c r="X22" s="22" t="s">
        <v>84</v>
      </c>
      <c r="Y22" s="69">
        <v>350</v>
      </c>
      <c r="Z22" s="41"/>
      <c r="AA22" s="1" t="s">
        <v>85</v>
      </c>
      <c r="AB22" s="28" t="s">
        <v>215</v>
      </c>
    </row>
    <row r="23" spans="1:28" x14ac:dyDescent="0.3">
      <c r="A23" s="1" t="s">
        <v>46</v>
      </c>
      <c r="B23" s="1" t="s">
        <v>45</v>
      </c>
      <c r="C23" s="27" t="s">
        <v>73</v>
      </c>
      <c r="D23" s="38">
        <v>8</v>
      </c>
      <c r="E23" s="79"/>
      <c r="F23" s="27">
        <v>1</v>
      </c>
      <c r="G23" s="79"/>
      <c r="H23" s="79"/>
      <c r="I23" s="79"/>
      <c r="J23" s="27">
        <v>0</v>
      </c>
      <c r="K23" s="79"/>
      <c r="L23" s="79"/>
      <c r="M23" s="79"/>
      <c r="N23" s="27">
        <f>SUM(L23:M23)</f>
        <v>0</v>
      </c>
      <c r="O23" s="84"/>
      <c r="P23" s="84"/>
      <c r="Q23" s="39">
        <v>4</v>
      </c>
      <c r="R23" s="84"/>
      <c r="S23" s="84"/>
      <c r="T23" s="39">
        <f>(H23*3)+((F23-H23)*2)+J23</f>
        <v>2</v>
      </c>
      <c r="U23" s="40" t="str">
        <f t="shared" si="2"/>
        <v/>
      </c>
      <c r="V23" s="22">
        <v>137</v>
      </c>
      <c r="W23" s="22" t="s">
        <v>95</v>
      </c>
      <c r="X23" s="22" t="s">
        <v>84</v>
      </c>
      <c r="Y23" s="69">
        <v>350</v>
      </c>
      <c r="Z23" s="41"/>
      <c r="AA23" s="1" t="s">
        <v>85</v>
      </c>
      <c r="AB23" s="28" t="s">
        <v>215</v>
      </c>
    </row>
    <row r="24" spans="1:28" x14ac:dyDescent="0.3">
      <c r="A24" s="1" t="s">
        <v>46</v>
      </c>
      <c r="B24" s="1" t="s">
        <v>45</v>
      </c>
      <c r="C24" s="27" t="s">
        <v>77</v>
      </c>
      <c r="D24" s="38">
        <v>22</v>
      </c>
      <c r="E24" s="79"/>
      <c r="F24" s="27">
        <v>5</v>
      </c>
      <c r="G24" s="79"/>
      <c r="H24" s="79"/>
      <c r="I24" s="79"/>
      <c r="J24" s="27">
        <v>4</v>
      </c>
      <c r="K24" s="79"/>
      <c r="L24" s="79"/>
      <c r="M24" s="27">
        <v>8</v>
      </c>
      <c r="N24" s="27">
        <f>SUM(L24:M24)</f>
        <v>8</v>
      </c>
      <c r="O24" s="84"/>
      <c r="P24" s="84"/>
      <c r="Q24" s="84"/>
      <c r="R24" s="84"/>
      <c r="S24" s="84"/>
      <c r="T24" s="39">
        <f>(H24*3)+((F24-H24)*2)+J24</f>
        <v>14</v>
      </c>
      <c r="U24" s="40" t="str">
        <f t="shared" si="2"/>
        <v/>
      </c>
      <c r="V24" s="22">
        <v>137</v>
      </c>
      <c r="W24" s="22" t="s">
        <v>95</v>
      </c>
      <c r="X24" s="22" t="s">
        <v>84</v>
      </c>
      <c r="Y24" s="69">
        <v>350</v>
      </c>
      <c r="Z24" s="41"/>
      <c r="AA24" s="1" t="s">
        <v>85</v>
      </c>
      <c r="AB24" s="28" t="s">
        <v>215</v>
      </c>
    </row>
    <row r="25" spans="1:28" x14ac:dyDescent="0.3">
      <c r="A25" s="1" t="s">
        <v>46</v>
      </c>
      <c r="B25" s="1" t="s">
        <v>45</v>
      </c>
      <c r="C25" s="55" t="s">
        <v>38</v>
      </c>
      <c r="D25" s="1"/>
      <c r="E25" s="55">
        <v>240</v>
      </c>
      <c r="F25" s="55"/>
      <c r="G25" s="55">
        <v>69</v>
      </c>
      <c r="H25" s="55"/>
      <c r="I25" s="55"/>
      <c r="J25" s="55"/>
      <c r="K25" s="55">
        <v>41</v>
      </c>
      <c r="L25" s="55"/>
      <c r="M25" s="55"/>
      <c r="N25" s="55">
        <v>16</v>
      </c>
      <c r="O25" s="55"/>
      <c r="P25" s="55"/>
      <c r="Q25" s="55"/>
      <c r="R25" s="55">
        <v>11</v>
      </c>
      <c r="S25" s="42"/>
      <c r="T25" s="42"/>
      <c r="U25" s="40" t="str">
        <f>_xlfn.IFNA("",((T25+Q25+N25-R25)+(O25*2))/E25)</f>
        <v/>
      </c>
      <c r="V25" s="22">
        <v>137</v>
      </c>
      <c r="W25" s="22" t="s">
        <v>95</v>
      </c>
      <c r="X25" s="22" t="s">
        <v>84</v>
      </c>
      <c r="Y25" s="69">
        <v>350</v>
      </c>
      <c r="Z25" s="41"/>
      <c r="AA25" s="1" t="s">
        <v>85</v>
      </c>
      <c r="AB25" s="28" t="s">
        <v>215</v>
      </c>
    </row>
    <row r="26" spans="1:28" x14ac:dyDescent="0.3">
      <c r="A26" s="43" t="s">
        <v>46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35</v>
      </c>
      <c r="G26" s="44">
        <f t="shared" si="3"/>
        <v>69</v>
      </c>
      <c r="H26" s="44">
        <f t="shared" si="3"/>
        <v>0</v>
      </c>
      <c r="I26" s="44">
        <f t="shared" si="3"/>
        <v>0</v>
      </c>
      <c r="J26" s="44">
        <f t="shared" si="3"/>
        <v>24</v>
      </c>
      <c r="K26" s="44">
        <f t="shared" si="3"/>
        <v>41</v>
      </c>
      <c r="L26" s="44">
        <f t="shared" si="3"/>
        <v>0</v>
      </c>
      <c r="M26" s="44">
        <f t="shared" si="3"/>
        <v>23</v>
      </c>
      <c r="N26" s="44">
        <f t="shared" si="3"/>
        <v>39</v>
      </c>
      <c r="O26" s="44">
        <f t="shared" si="3"/>
        <v>6</v>
      </c>
      <c r="P26" s="44">
        <f t="shared" si="3"/>
        <v>0</v>
      </c>
      <c r="Q26" s="44">
        <f t="shared" si="3"/>
        <v>7</v>
      </c>
      <c r="R26" s="44">
        <f t="shared" si="3"/>
        <v>11</v>
      </c>
      <c r="S26" s="44">
        <f t="shared" si="3"/>
        <v>0</v>
      </c>
      <c r="T26" s="44">
        <f t="shared" si="3"/>
        <v>94</v>
      </c>
      <c r="U26" s="45">
        <f>((T26+Q26+N26-R26)+(O26*2))/E26</f>
        <v>0.58750000000000002</v>
      </c>
      <c r="V26" s="46">
        <v>137</v>
      </c>
      <c r="W26" s="46" t="s">
        <v>95</v>
      </c>
      <c r="X26" s="46" t="s">
        <v>84</v>
      </c>
      <c r="Y26" s="70">
        <v>350</v>
      </c>
      <c r="Z26" s="47"/>
      <c r="AA26" s="43" t="s">
        <v>85</v>
      </c>
      <c r="AB26" s="73" t="s">
        <v>215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0.50724637681159424</v>
      </c>
      <c r="H27" s="27"/>
      <c r="I27" s="1"/>
      <c r="J27" s="48" t="s">
        <v>41</v>
      </c>
      <c r="K27" s="50">
        <f>J26/K26</f>
        <v>0.58536585365853655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 t="s">
        <v>438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C30" s="1" t="s">
        <v>367</v>
      </c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47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46</v>
      </c>
      <c r="C35" s="27" t="s">
        <v>346</v>
      </c>
      <c r="D35" s="38">
        <v>4</v>
      </c>
      <c r="E35" s="79"/>
      <c r="F35" s="27">
        <v>5</v>
      </c>
      <c r="G35" s="79"/>
      <c r="H35" s="79"/>
      <c r="I35" s="79"/>
      <c r="J35" s="27">
        <v>2</v>
      </c>
      <c r="K35" s="79"/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+(F35*2)+J35</f>
        <v>12</v>
      </c>
      <c r="U35" s="40" t="str">
        <f>IFERROR(((T35+Q35+N35-R35)+(O35*2))/E35,"")</f>
        <v/>
      </c>
      <c r="V35" s="22">
        <v>137</v>
      </c>
      <c r="W35" s="22" t="s">
        <v>83</v>
      </c>
      <c r="X35" s="22" t="s">
        <v>96</v>
      </c>
      <c r="Y35" s="69">
        <v>350</v>
      </c>
      <c r="Z35" s="41"/>
      <c r="AA35" s="1" t="s">
        <v>216</v>
      </c>
      <c r="AB35" s="28" t="s">
        <v>217</v>
      </c>
    </row>
    <row r="36" spans="1:28" x14ac:dyDescent="0.3">
      <c r="A36" s="1" t="s">
        <v>45</v>
      </c>
      <c r="B36" s="1" t="s">
        <v>46</v>
      </c>
      <c r="C36" s="27" t="s">
        <v>118</v>
      </c>
      <c r="D36" s="38">
        <v>5</v>
      </c>
      <c r="E36" s="79"/>
      <c r="F36" s="27">
        <v>0</v>
      </c>
      <c r="G36" s="79"/>
      <c r="H36" s="79"/>
      <c r="I36" s="79"/>
      <c r="J36" s="27">
        <v>0</v>
      </c>
      <c r="K36" s="79"/>
      <c r="L36" s="79"/>
      <c r="M36" s="79"/>
      <c r="N36" s="27">
        <f t="shared" ref="N36:N41" si="4">SUM(L36:M36)</f>
        <v>0</v>
      </c>
      <c r="O36" s="84"/>
      <c r="P36" s="84"/>
      <c r="Q36" s="84"/>
      <c r="R36" s="84"/>
      <c r="S36" s="84"/>
      <c r="T36" s="27">
        <f t="shared" ref="T36:T46" si="5">+(F36*2)+J36</f>
        <v>0</v>
      </c>
      <c r="U36" s="40" t="str">
        <f t="shared" ref="U36:U46" si="6">IFERROR(((T36+Q36+N36-R36)+(O36*2))/E36,"")</f>
        <v/>
      </c>
      <c r="V36" s="22">
        <v>137</v>
      </c>
      <c r="W36" s="22" t="s">
        <v>83</v>
      </c>
      <c r="X36" s="22" t="s">
        <v>96</v>
      </c>
      <c r="Y36" s="69">
        <v>350</v>
      </c>
      <c r="Z36" s="41"/>
      <c r="AA36" s="1" t="s">
        <v>216</v>
      </c>
      <c r="AB36" s="28" t="s">
        <v>217</v>
      </c>
    </row>
    <row r="37" spans="1:28" x14ac:dyDescent="0.3">
      <c r="A37" s="1" t="s">
        <v>45</v>
      </c>
      <c r="B37" s="1" t="s">
        <v>46</v>
      </c>
      <c r="C37" s="27" t="s">
        <v>347</v>
      </c>
      <c r="D37" s="38">
        <v>13</v>
      </c>
      <c r="E37" s="79"/>
      <c r="F37" s="27">
        <v>0</v>
      </c>
      <c r="G37" s="79"/>
      <c r="H37" s="79"/>
      <c r="I37" s="79"/>
      <c r="J37" s="27">
        <v>1</v>
      </c>
      <c r="K37" s="79"/>
      <c r="L37" s="79"/>
      <c r="M37" s="27">
        <v>6</v>
      </c>
      <c r="N37" s="27">
        <f t="shared" si="4"/>
        <v>6</v>
      </c>
      <c r="O37" s="84"/>
      <c r="P37" s="84"/>
      <c r="Q37" s="84"/>
      <c r="R37" s="84"/>
      <c r="S37" s="84"/>
      <c r="T37" s="27">
        <f t="shared" si="5"/>
        <v>1</v>
      </c>
      <c r="U37" s="40" t="str">
        <f t="shared" si="6"/>
        <v/>
      </c>
      <c r="V37" s="22">
        <v>137</v>
      </c>
      <c r="W37" s="22" t="s">
        <v>83</v>
      </c>
      <c r="X37" s="22" t="s">
        <v>96</v>
      </c>
      <c r="Y37" s="69">
        <v>350</v>
      </c>
      <c r="Z37" s="41"/>
      <c r="AA37" s="1" t="s">
        <v>216</v>
      </c>
      <c r="AB37" s="28" t="s">
        <v>217</v>
      </c>
    </row>
    <row r="38" spans="1:28" x14ac:dyDescent="0.3">
      <c r="A38" s="1" t="s">
        <v>45</v>
      </c>
      <c r="B38" s="1" t="s">
        <v>46</v>
      </c>
      <c r="C38" s="27" t="s">
        <v>348</v>
      </c>
      <c r="D38" s="38">
        <v>14</v>
      </c>
      <c r="E38" s="79"/>
      <c r="F38" s="27">
        <v>0</v>
      </c>
      <c r="G38" s="79"/>
      <c r="H38" s="79"/>
      <c r="I38" s="79"/>
      <c r="J38" s="27">
        <v>3</v>
      </c>
      <c r="K38" s="79"/>
      <c r="L38" s="79"/>
      <c r="M38" s="27">
        <v>6</v>
      </c>
      <c r="N38" s="27">
        <f t="shared" si="4"/>
        <v>6</v>
      </c>
      <c r="O38" s="84"/>
      <c r="P38" s="84"/>
      <c r="Q38" s="84"/>
      <c r="R38" s="84"/>
      <c r="S38" s="84"/>
      <c r="T38" s="27">
        <f t="shared" si="5"/>
        <v>3</v>
      </c>
      <c r="U38" s="40" t="str">
        <f t="shared" si="6"/>
        <v/>
      </c>
      <c r="V38" s="22">
        <v>137</v>
      </c>
      <c r="W38" s="22" t="s">
        <v>83</v>
      </c>
      <c r="X38" s="22" t="s">
        <v>96</v>
      </c>
      <c r="Y38" s="69">
        <v>350</v>
      </c>
      <c r="Z38" s="41"/>
      <c r="AA38" s="1" t="s">
        <v>216</v>
      </c>
      <c r="AB38" s="28" t="s">
        <v>217</v>
      </c>
    </row>
    <row r="39" spans="1:28" x14ac:dyDescent="0.3">
      <c r="A39" s="1" t="s">
        <v>45</v>
      </c>
      <c r="B39" s="1" t="s">
        <v>46</v>
      </c>
      <c r="C39" s="27" t="s">
        <v>355</v>
      </c>
      <c r="D39" s="38">
        <v>22</v>
      </c>
      <c r="E39" s="79"/>
      <c r="F39" s="27">
        <v>2</v>
      </c>
      <c r="G39" s="79"/>
      <c r="H39" s="79"/>
      <c r="I39" s="79"/>
      <c r="J39" s="27">
        <v>0</v>
      </c>
      <c r="K39" s="79"/>
      <c r="L39" s="79"/>
      <c r="M39" s="79"/>
      <c r="N39" s="27">
        <f t="shared" si="4"/>
        <v>0</v>
      </c>
      <c r="O39" s="84"/>
      <c r="P39" s="84"/>
      <c r="Q39" s="84"/>
      <c r="R39" s="84"/>
      <c r="S39" s="84"/>
      <c r="T39" s="27">
        <f t="shared" si="5"/>
        <v>4</v>
      </c>
      <c r="U39" s="40" t="str">
        <f t="shared" si="6"/>
        <v/>
      </c>
      <c r="V39" s="22">
        <v>137</v>
      </c>
      <c r="W39" s="22" t="s">
        <v>83</v>
      </c>
      <c r="X39" s="22" t="s">
        <v>96</v>
      </c>
      <c r="Y39" s="69">
        <v>350</v>
      </c>
      <c r="Z39" s="41"/>
      <c r="AA39" s="1" t="s">
        <v>216</v>
      </c>
      <c r="AB39" s="28" t="s">
        <v>217</v>
      </c>
    </row>
    <row r="40" spans="1:28" x14ac:dyDescent="0.3">
      <c r="A40" s="1" t="s">
        <v>45</v>
      </c>
      <c r="B40" s="1" t="s">
        <v>46</v>
      </c>
      <c r="C40" s="27" t="s">
        <v>354</v>
      </c>
      <c r="D40" s="38">
        <v>2</v>
      </c>
      <c r="E40" s="79"/>
      <c r="F40" s="27">
        <v>2</v>
      </c>
      <c r="G40" s="79"/>
      <c r="H40" s="79"/>
      <c r="I40" s="79"/>
      <c r="J40" s="27">
        <v>0</v>
      </c>
      <c r="K40" s="79"/>
      <c r="L40" s="79"/>
      <c r="M40" s="79"/>
      <c r="N40" s="27">
        <f t="shared" si="4"/>
        <v>0</v>
      </c>
      <c r="O40" s="84"/>
      <c r="P40" s="84"/>
      <c r="Q40" s="84"/>
      <c r="R40" s="84"/>
      <c r="S40" s="84"/>
      <c r="T40" s="27">
        <f t="shared" si="5"/>
        <v>4</v>
      </c>
      <c r="U40" s="40" t="str">
        <f t="shared" si="6"/>
        <v/>
      </c>
      <c r="V40" s="22">
        <v>137</v>
      </c>
      <c r="W40" s="22" t="s">
        <v>83</v>
      </c>
      <c r="X40" s="22" t="s">
        <v>96</v>
      </c>
      <c r="Y40" s="69">
        <v>350</v>
      </c>
      <c r="Z40" s="41"/>
      <c r="AA40" s="1" t="s">
        <v>216</v>
      </c>
      <c r="AB40" s="28" t="s">
        <v>217</v>
      </c>
    </row>
    <row r="41" spans="1:28" x14ac:dyDescent="0.3">
      <c r="A41" s="1" t="s">
        <v>45</v>
      </c>
      <c r="B41" s="1" t="s">
        <v>46</v>
      </c>
      <c r="C41" s="27" t="s">
        <v>349</v>
      </c>
      <c r="D41" s="38">
        <v>1</v>
      </c>
      <c r="E41" s="79"/>
      <c r="F41" s="27">
        <v>0</v>
      </c>
      <c r="G41" s="79"/>
      <c r="H41" s="79"/>
      <c r="I41" s="79"/>
      <c r="J41" s="27">
        <v>0</v>
      </c>
      <c r="K41" s="79"/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27">
        <f t="shared" si="5"/>
        <v>0</v>
      </c>
      <c r="U41" s="40" t="str">
        <f t="shared" si="6"/>
        <v/>
      </c>
      <c r="V41" s="22">
        <v>137</v>
      </c>
      <c r="W41" s="22" t="s">
        <v>83</v>
      </c>
      <c r="X41" s="22" t="s">
        <v>96</v>
      </c>
      <c r="Y41" s="69">
        <v>350</v>
      </c>
      <c r="Z41" s="41" t="s">
        <v>439</v>
      </c>
      <c r="AA41" s="1" t="s">
        <v>216</v>
      </c>
      <c r="AB41" s="28" t="s">
        <v>217</v>
      </c>
    </row>
    <row r="42" spans="1:28" x14ac:dyDescent="0.3">
      <c r="A42" s="1" t="s">
        <v>45</v>
      </c>
      <c r="B42" s="1" t="s">
        <v>46</v>
      </c>
      <c r="C42" s="27" t="s">
        <v>350</v>
      </c>
      <c r="D42" s="38">
        <v>15</v>
      </c>
      <c r="E42" s="79"/>
      <c r="F42" s="27">
        <v>6</v>
      </c>
      <c r="G42" s="79"/>
      <c r="H42" s="79"/>
      <c r="I42" s="79"/>
      <c r="J42" s="27">
        <v>0</v>
      </c>
      <c r="K42" s="79"/>
      <c r="L42" s="79"/>
      <c r="M42" s="27">
        <v>6</v>
      </c>
      <c r="N42" s="27">
        <f>SUM(L42:M42)</f>
        <v>6</v>
      </c>
      <c r="O42" s="84"/>
      <c r="P42" s="84"/>
      <c r="Q42" s="84"/>
      <c r="R42" s="84"/>
      <c r="S42" s="84"/>
      <c r="T42" s="27">
        <f t="shared" si="5"/>
        <v>12</v>
      </c>
      <c r="U42" s="40" t="str">
        <f t="shared" si="6"/>
        <v/>
      </c>
      <c r="V42" s="22">
        <v>137</v>
      </c>
      <c r="W42" s="22" t="s">
        <v>83</v>
      </c>
      <c r="X42" s="22" t="s">
        <v>96</v>
      </c>
      <c r="Y42" s="69">
        <v>350</v>
      </c>
      <c r="Z42" s="41"/>
      <c r="AA42" s="1" t="s">
        <v>216</v>
      </c>
      <c r="AB42" s="28" t="s">
        <v>217</v>
      </c>
    </row>
    <row r="43" spans="1:28" x14ac:dyDescent="0.3">
      <c r="A43" s="1" t="s">
        <v>45</v>
      </c>
      <c r="B43" s="1" t="s">
        <v>46</v>
      </c>
      <c r="C43" s="27" t="s">
        <v>351</v>
      </c>
      <c r="D43" s="38">
        <v>21</v>
      </c>
      <c r="E43" s="79"/>
      <c r="F43" s="27">
        <v>3</v>
      </c>
      <c r="G43" s="79"/>
      <c r="H43" s="79"/>
      <c r="I43" s="79"/>
      <c r="J43" s="27">
        <v>4</v>
      </c>
      <c r="K43" s="79"/>
      <c r="L43" s="79"/>
      <c r="M43" s="27">
        <v>9</v>
      </c>
      <c r="N43" s="27">
        <f>SUM(L43:M43)</f>
        <v>9</v>
      </c>
      <c r="O43" s="84"/>
      <c r="P43" s="84"/>
      <c r="Q43" s="84"/>
      <c r="R43" s="84"/>
      <c r="S43" s="84"/>
      <c r="T43" s="27">
        <f t="shared" si="5"/>
        <v>10</v>
      </c>
      <c r="U43" s="40" t="str">
        <f t="shared" si="6"/>
        <v/>
      </c>
      <c r="V43" s="22">
        <v>137</v>
      </c>
      <c r="W43" s="22" t="s">
        <v>83</v>
      </c>
      <c r="X43" s="22" t="s">
        <v>96</v>
      </c>
      <c r="Y43" s="69">
        <v>350</v>
      </c>
      <c r="Z43" s="41"/>
      <c r="AA43" s="1" t="s">
        <v>216</v>
      </c>
      <c r="AB43" s="28" t="s">
        <v>217</v>
      </c>
    </row>
    <row r="44" spans="1:28" x14ac:dyDescent="0.3">
      <c r="A44" s="1" t="s">
        <v>45</v>
      </c>
      <c r="B44" s="1" t="s">
        <v>46</v>
      </c>
      <c r="C44" s="27" t="s">
        <v>352</v>
      </c>
      <c r="D44" s="38">
        <v>20</v>
      </c>
      <c r="E44" s="79"/>
      <c r="F44" s="27">
        <v>1</v>
      </c>
      <c r="G44" s="79"/>
      <c r="H44" s="79"/>
      <c r="I44" s="79"/>
      <c r="J44" s="27">
        <v>1</v>
      </c>
      <c r="K44" s="79"/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5"/>
        <v>3</v>
      </c>
      <c r="U44" s="40" t="str">
        <f t="shared" si="6"/>
        <v/>
      </c>
      <c r="V44" s="22">
        <v>137</v>
      </c>
      <c r="W44" s="22" t="s">
        <v>83</v>
      </c>
      <c r="X44" s="22" t="s">
        <v>96</v>
      </c>
      <c r="Y44" s="69">
        <v>350</v>
      </c>
      <c r="Z44" s="41"/>
      <c r="AA44" s="1" t="s">
        <v>216</v>
      </c>
      <c r="AB44" s="28" t="s">
        <v>217</v>
      </c>
    </row>
    <row r="45" spans="1:28" x14ac:dyDescent="0.3">
      <c r="A45" s="1" t="s">
        <v>45</v>
      </c>
      <c r="B45" s="1" t="s">
        <v>46</v>
      </c>
      <c r="C45" s="27" t="s">
        <v>353</v>
      </c>
      <c r="D45" s="38">
        <v>11</v>
      </c>
      <c r="E45" s="79"/>
      <c r="F45" s="27">
        <v>0</v>
      </c>
      <c r="G45" s="79"/>
      <c r="H45" s="79"/>
      <c r="I45" s="79"/>
      <c r="J45" s="27">
        <v>0</v>
      </c>
      <c r="K45" s="79"/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5"/>
        <v>0</v>
      </c>
      <c r="U45" s="40" t="str">
        <f t="shared" si="6"/>
        <v/>
      </c>
      <c r="V45" s="22">
        <v>137</v>
      </c>
      <c r="W45" s="22" t="s">
        <v>83</v>
      </c>
      <c r="X45" s="22" t="s">
        <v>96</v>
      </c>
      <c r="Y45" s="69">
        <v>350</v>
      </c>
      <c r="Z45" s="41"/>
      <c r="AA45" s="1" t="s">
        <v>216</v>
      </c>
      <c r="AB45" s="28" t="s">
        <v>217</v>
      </c>
    </row>
    <row r="46" spans="1:28" x14ac:dyDescent="0.3">
      <c r="A46" s="1" t="s">
        <v>45</v>
      </c>
      <c r="B46" s="1" t="s">
        <v>46</v>
      </c>
      <c r="C46" s="27" t="s">
        <v>114</v>
      </c>
      <c r="D46" s="38">
        <v>12</v>
      </c>
      <c r="E46" s="79"/>
      <c r="F46" s="27">
        <v>11</v>
      </c>
      <c r="G46" s="79"/>
      <c r="H46" s="79"/>
      <c r="I46" s="79"/>
      <c r="J46" s="27">
        <v>4</v>
      </c>
      <c r="K46" s="79"/>
      <c r="L46" s="79"/>
      <c r="M46" s="79"/>
      <c r="N46" s="27">
        <f>SUM(L46:M46)</f>
        <v>0</v>
      </c>
      <c r="O46" s="84"/>
      <c r="P46" s="84"/>
      <c r="Q46" s="84"/>
      <c r="R46" s="84"/>
      <c r="S46" s="84"/>
      <c r="T46" s="27">
        <f t="shared" si="5"/>
        <v>26</v>
      </c>
      <c r="U46" s="40" t="str">
        <f t="shared" si="6"/>
        <v/>
      </c>
      <c r="V46" s="22">
        <v>137</v>
      </c>
      <c r="W46" s="22" t="s">
        <v>83</v>
      </c>
      <c r="X46" s="22" t="s">
        <v>96</v>
      </c>
      <c r="Y46" s="69">
        <v>350</v>
      </c>
      <c r="Z46" s="41"/>
      <c r="AA46" s="1" t="s">
        <v>216</v>
      </c>
      <c r="AB46" s="28" t="s">
        <v>217</v>
      </c>
    </row>
    <row r="47" spans="1:28" x14ac:dyDescent="0.3">
      <c r="A47" s="1" t="s">
        <v>45</v>
      </c>
      <c r="B47" s="1" t="s">
        <v>46</v>
      </c>
      <c r="C47" s="55" t="s">
        <v>38</v>
      </c>
      <c r="D47" s="1"/>
      <c r="E47" s="55">
        <v>240</v>
      </c>
      <c r="F47" s="55">
        <v>-1</v>
      </c>
      <c r="G47" s="55">
        <v>80</v>
      </c>
      <c r="H47" s="55"/>
      <c r="I47" s="55"/>
      <c r="J47" s="55"/>
      <c r="K47" s="55">
        <v>29</v>
      </c>
      <c r="L47" s="55"/>
      <c r="M47" s="55"/>
      <c r="N47" s="55">
        <v>18</v>
      </c>
      <c r="O47" s="55"/>
      <c r="P47" s="55"/>
      <c r="Q47" s="55"/>
      <c r="R47" s="55">
        <v>22</v>
      </c>
      <c r="S47" s="55"/>
      <c r="T47" s="55">
        <v>-2</v>
      </c>
      <c r="U47" s="40" t="str">
        <f>_xlfn.IFNA("",((T47+Q47+N47-R47)+(O47*2))/E47)</f>
        <v/>
      </c>
      <c r="V47" s="22">
        <v>137</v>
      </c>
      <c r="W47" s="22" t="s">
        <v>83</v>
      </c>
      <c r="X47" s="22" t="s">
        <v>96</v>
      </c>
      <c r="Y47" s="69">
        <v>350</v>
      </c>
      <c r="Z47" s="41"/>
      <c r="AA47" s="1" t="s">
        <v>216</v>
      </c>
      <c r="AB47" s="28" t="s">
        <v>217</v>
      </c>
    </row>
    <row r="48" spans="1:28" x14ac:dyDescent="0.3">
      <c r="A48" s="43" t="s">
        <v>45</v>
      </c>
      <c r="B48" s="43" t="s">
        <v>46</v>
      </c>
      <c r="C48" s="44" t="s">
        <v>39</v>
      </c>
      <c r="D48" s="43"/>
      <c r="E48" s="44">
        <f t="shared" ref="E48:T48" si="7">SUM(E35:E47)</f>
        <v>240</v>
      </c>
      <c r="F48" s="44">
        <f t="shared" si="7"/>
        <v>29</v>
      </c>
      <c r="G48" s="44">
        <f t="shared" si="7"/>
        <v>80</v>
      </c>
      <c r="H48" s="44">
        <f t="shared" si="7"/>
        <v>0</v>
      </c>
      <c r="I48" s="44">
        <f t="shared" si="7"/>
        <v>0</v>
      </c>
      <c r="J48" s="44">
        <f t="shared" si="7"/>
        <v>15</v>
      </c>
      <c r="K48" s="44">
        <f t="shared" si="7"/>
        <v>29</v>
      </c>
      <c r="L48" s="44">
        <f t="shared" si="7"/>
        <v>0</v>
      </c>
      <c r="M48" s="44">
        <f t="shared" si="7"/>
        <v>27</v>
      </c>
      <c r="N48" s="44">
        <f t="shared" si="7"/>
        <v>45</v>
      </c>
      <c r="O48" s="44">
        <f t="shared" si="7"/>
        <v>0</v>
      </c>
      <c r="P48" s="44">
        <f t="shared" si="7"/>
        <v>0</v>
      </c>
      <c r="Q48" s="44">
        <f t="shared" si="7"/>
        <v>0</v>
      </c>
      <c r="R48" s="44">
        <f t="shared" si="7"/>
        <v>22</v>
      </c>
      <c r="S48" s="44">
        <f t="shared" si="7"/>
        <v>0</v>
      </c>
      <c r="T48" s="44">
        <f t="shared" si="7"/>
        <v>73</v>
      </c>
      <c r="U48" s="45">
        <f>((T48+Q48+N48-R48)+(O48*2))/E48</f>
        <v>0.4</v>
      </c>
      <c r="V48" s="46">
        <v>137</v>
      </c>
      <c r="W48" s="46" t="s">
        <v>83</v>
      </c>
      <c r="X48" s="46" t="s">
        <v>96</v>
      </c>
      <c r="Y48" s="70">
        <v>350</v>
      </c>
      <c r="Z48" s="47"/>
      <c r="AA48" s="43" t="s">
        <v>216</v>
      </c>
      <c r="AB48" s="74" t="s">
        <v>217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0.36249999999999999</v>
      </c>
      <c r="H49" s="27"/>
      <c r="I49" s="1"/>
      <c r="J49" s="48" t="s">
        <v>41</v>
      </c>
      <c r="K49" s="50">
        <f>J48/K48</f>
        <v>0.51724137931034486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 t="s">
        <v>552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sheetProtection sheet="1" objects="1" scenarios="1"/>
  <sortState xmlns:xlrd2="http://schemas.microsoft.com/office/spreadsheetml/2017/richdata2" ref="C13:D24">
    <sortCondition ref="C13:C24"/>
  </sortState>
  <pageMargins left="0.25" right="0.25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2F8F-F9BA-4959-8C40-EEC2B249E5E5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341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1</v>
      </c>
      <c r="T3" s="13" t="s">
        <v>2</v>
      </c>
      <c r="U3" s="14" t="s">
        <v>3</v>
      </c>
    </row>
    <row r="4" spans="1:28" x14ac:dyDescent="0.3">
      <c r="B4" s="1"/>
      <c r="C4" s="6" t="s">
        <v>163</v>
      </c>
      <c r="D4" s="7" t="s">
        <v>4</v>
      </c>
      <c r="E4" s="8"/>
      <c r="F4" s="5"/>
      <c r="G4" s="1"/>
      <c r="J4" s="15" t="s">
        <v>165</v>
      </c>
      <c r="K4" s="16" t="str">
        <f>+C11</f>
        <v>San Francisco Pioneers</v>
      </c>
      <c r="L4" s="17"/>
      <c r="M4" s="18"/>
      <c r="N4" s="19">
        <v>22</v>
      </c>
      <c r="O4" s="19">
        <v>24</v>
      </c>
      <c r="P4" s="19">
        <v>28</v>
      </c>
      <c r="Q4" s="19">
        <v>19</v>
      </c>
      <c r="R4" s="19">
        <v>12</v>
      </c>
      <c r="S4" s="19">
        <v>6</v>
      </c>
      <c r="T4" s="21">
        <f>SUM(N4:S4)</f>
        <v>111</v>
      </c>
      <c r="U4" s="22">
        <v>193</v>
      </c>
    </row>
    <row r="5" spans="1:28" x14ac:dyDescent="0.3">
      <c r="B5" s="1"/>
      <c r="C5" s="6" t="s">
        <v>164</v>
      </c>
      <c r="D5" s="7" t="s">
        <v>5</v>
      </c>
      <c r="E5" s="1"/>
      <c r="F5" s="1"/>
      <c r="G5" s="1"/>
      <c r="J5" s="15" t="s">
        <v>166</v>
      </c>
      <c r="K5" s="16" t="str">
        <f>+C33</f>
        <v>St. Louis Streak</v>
      </c>
      <c r="L5" s="17"/>
      <c r="M5" s="18"/>
      <c r="N5" s="19">
        <v>23</v>
      </c>
      <c r="O5" s="19">
        <v>18</v>
      </c>
      <c r="P5" s="19">
        <v>27</v>
      </c>
      <c r="Q5" s="19">
        <v>25</v>
      </c>
      <c r="R5" s="19">
        <v>12</v>
      </c>
      <c r="S5" s="19">
        <v>7</v>
      </c>
      <c r="T5" s="21">
        <f>SUM(N5:S5)</f>
        <v>112</v>
      </c>
      <c r="U5" s="22">
        <v>193</v>
      </c>
      <c r="V5" s="1"/>
      <c r="W5" s="1"/>
    </row>
    <row r="6" spans="1:28" x14ac:dyDescent="0.3">
      <c r="C6" s="23">
        <v>220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501</v>
      </c>
      <c r="D7" s="7" t="s">
        <v>7</v>
      </c>
      <c r="G7" s="1"/>
      <c r="S7" s="1"/>
      <c r="T7" s="25" t="s">
        <v>8</v>
      </c>
      <c r="U7" s="1"/>
      <c r="V7" s="26">
        <v>193</v>
      </c>
      <c r="W7" s="1"/>
    </row>
    <row r="8" spans="1:28" x14ac:dyDescent="0.3">
      <c r="B8" s="1"/>
      <c r="C8" s="24" t="s">
        <v>343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0.12638888888888888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10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76</v>
      </c>
      <c r="D13" s="38">
        <v>14</v>
      </c>
      <c r="E13" s="27" t="s">
        <v>441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9"/>
      <c r="Q13" s="27"/>
      <c r="R13" s="27"/>
      <c r="S13" s="27"/>
      <c r="T13" s="27"/>
      <c r="U13" s="40" t="str">
        <f>IFERROR(((T13+Q13+N13-R13)+(O13*2))/E13,"")</f>
        <v/>
      </c>
      <c r="V13" s="22">
        <v>193</v>
      </c>
      <c r="W13" s="22" t="s">
        <v>95</v>
      </c>
      <c r="X13" s="22" t="s">
        <v>96</v>
      </c>
      <c r="Y13" s="71">
        <v>220</v>
      </c>
      <c r="Z13" s="36" t="s">
        <v>241</v>
      </c>
      <c r="AA13" s="1" t="s">
        <v>85</v>
      </c>
      <c r="AB13" s="28" t="s">
        <v>167</v>
      </c>
    </row>
    <row r="14" spans="1:28" x14ac:dyDescent="0.3">
      <c r="A14" s="1" t="s">
        <v>62</v>
      </c>
      <c r="B14" s="1" t="s">
        <v>45</v>
      </c>
      <c r="C14" s="27" t="s">
        <v>80</v>
      </c>
      <c r="D14" s="38">
        <v>42</v>
      </c>
      <c r="E14" s="27" t="s">
        <v>441</v>
      </c>
      <c r="F14" s="27"/>
      <c r="G14" s="27"/>
      <c r="H14" s="27"/>
      <c r="I14" s="27"/>
      <c r="J14" s="27"/>
      <c r="K14" s="27"/>
      <c r="L14" s="27"/>
      <c r="M14" s="27"/>
      <c r="N14" s="27"/>
      <c r="O14" s="39"/>
      <c r="P14" s="39"/>
      <c r="Q14" s="39"/>
      <c r="R14" s="39"/>
      <c r="S14" s="39"/>
      <c r="T14" s="27"/>
      <c r="U14" s="40" t="str">
        <f t="shared" ref="U14:U22" si="0">IFERROR(((T14+Q14+N14-R14)+(O14*2))/E14,"")</f>
        <v/>
      </c>
      <c r="V14" s="22">
        <v>193</v>
      </c>
      <c r="W14" s="22" t="s">
        <v>95</v>
      </c>
      <c r="X14" s="22" t="s">
        <v>96</v>
      </c>
      <c r="Y14" s="71">
        <v>220</v>
      </c>
      <c r="Z14" s="36" t="s">
        <v>241</v>
      </c>
      <c r="AA14" s="1" t="s">
        <v>85</v>
      </c>
      <c r="AB14" s="28" t="s">
        <v>167</v>
      </c>
    </row>
    <row r="15" spans="1:28" x14ac:dyDescent="0.3">
      <c r="A15" s="1" t="s">
        <v>62</v>
      </c>
      <c r="B15" s="1" t="s">
        <v>45</v>
      </c>
      <c r="C15" s="27" t="s">
        <v>72</v>
      </c>
      <c r="D15" s="38">
        <v>32</v>
      </c>
      <c r="E15" s="27">
        <v>43</v>
      </c>
      <c r="F15" s="27">
        <v>9</v>
      </c>
      <c r="G15" s="27">
        <v>9</v>
      </c>
      <c r="H15" s="27"/>
      <c r="I15" s="27"/>
      <c r="J15" s="27">
        <v>6</v>
      </c>
      <c r="K15" s="27">
        <v>10</v>
      </c>
      <c r="L15" s="27">
        <v>5</v>
      </c>
      <c r="M15" s="27">
        <v>13</v>
      </c>
      <c r="N15" s="27">
        <f>SUM(L15:M15)</f>
        <v>18</v>
      </c>
      <c r="O15" s="39">
        <v>3</v>
      </c>
      <c r="P15" s="39">
        <v>3</v>
      </c>
      <c r="Q15" s="39">
        <v>1</v>
      </c>
      <c r="R15" s="39">
        <v>2</v>
      </c>
      <c r="S15" s="39">
        <v>0</v>
      </c>
      <c r="T15" s="27">
        <f t="shared" ref="T15:T23" si="1">+(F15*2)+J15</f>
        <v>24</v>
      </c>
      <c r="U15" s="40">
        <f t="shared" si="0"/>
        <v>1.0930232558139534</v>
      </c>
      <c r="V15" s="22">
        <v>193</v>
      </c>
      <c r="W15" s="22" t="s">
        <v>95</v>
      </c>
      <c r="X15" s="22" t="s">
        <v>96</v>
      </c>
      <c r="Y15" s="71">
        <v>220</v>
      </c>
      <c r="Z15" s="36" t="s">
        <v>241</v>
      </c>
      <c r="AA15" s="1" t="s">
        <v>85</v>
      </c>
      <c r="AB15" s="28" t="s">
        <v>167</v>
      </c>
    </row>
    <row r="16" spans="1:28" x14ac:dyDescent="0.3">
      <c r="A16" s="1" t="s">
        <v>62</v>
      </c>
      <c r="B16" s="1" t="s">
        <v>45</v>
      </c>
      <c r="C16" s="79" t="s">
        <v>81</v>
      </c>
      <c r="D16" s="80">
        <v>45</v>
      </c>
      <c r="E16" s="27">
        <v>4</v>
      </c>
      <c r="F16" s="27">
        <v>0</v>
      </c>
      <c r="G16" s="27">
        <v>1</v>
      </c>
      <c r="H16" s="27"/>
      <c r="I16" s="27"/>
      <c r="J16" s="27">
        <v>0</v>
      </c>
      <c r="K16" s="27">
        <v>2</v>
      </c>
      <c r="L16" s="27">
        <v>0</v>
      </c>
      <c r="M16" s="27">
        <v>0</v>
      </c>
      <c r="N16" s="27">
        <f>SUM(L16:M16)</f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27">
        <f t="shared" si="1"/>
        <v>0</v>
      </c>
      <c r="U16" s="40">
        <f t="shared" si="0"/>
        <v>0</v>
      </c>
      <c r="V16" s="22">
        <v>193</v>
      </c>
      <c r="W16" s="22" t="s">
        <v>95</v>
      </c>
      <c r="X16" s="22" t="s">
        <v>96</v>
      </c>
      <c r="Y16" s="71">
        <v>220</v>
      </c>
      <c r="Z16" s="36" t="s">
        <v>241</v>
      </c>
      <c r="AA16" s="1" t="s">
        <v>85</v>
      </c>
      <c r="AB16" s="28" t="s">
        <v>167</v>
      </c>
    </row>
    <row r="17" spans="1:28" x14ac:dyDescent="0.3">
      <c r="A17" s="1" t="s">
        <v>62</v>
      </c>
      <c r="B17" s="1" t="s">
        <v>45</v>
      </c>
      <c r="C17" s="79" t="s">
        <v>75</v>
      </c>
      <c r="D17" s="80">
        <v>12</v>
      </c>
      <c r="E17" s="79" t="s">
        <v>502</v>
      </c>
      <c r="F17" s="79"/>
      <c r="G17" s="79"/>
      <c r="H17" s="79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 t="str">
        <f t="shared" si="0"/>
        <v/>
      </c>
      <c r="V17" s="22">
        <v>193</v>
      </c>
      <c r="W17" s="22" t="s">
        <v>95</v>
      </c>
      <c r="X17" s="22" t="s">
        <v>96</v>
      </c>
      <c r="Y17" s="71">
        <v>220</v>
      </c>
      <c r="Z17" s="36" t="s">
        <v>241</v>
      </c>
      <c r="AA17" s="1" t="s">
        <v>85</v>
      </c>
      <c r="AB17" s="28" t="s">
        <v>167</v>
      </c>
    </row>
    <row r="18" spans="1:28" x14ac:dyDescent="0.3">
      <c r="A18" s="1" t="s">
        <v>62</v>
      </c>
      <c r="B18" s="1" t="s">
        <v>45</v>
      </c>
      <c r="C18" s="27" t="s">
        <v>70</v>
      </c>
      <c r="D18" s="38">
        <v>13</v>
      </c>
      <c r="E18" s="27">
        <v>56</v>
      </c>
      <c r="F18" s="27">
        <v>6</v>
      </c>
      <c r="G18" s="27">
        <v>16</v>
      </c>
      <c r="H18" s="27"/>
      <c r="I18" s="27"/>
      <c r="J18" s="27">
        <v>8</v>
      </c>
      <c r="K18" s="27">
        <v>11</v>
      </c>
      <c r="L18" s="27">
        <v>6</v>
      </c>
      <c r="M18" s="27">
        <v>11</v>
      </c>
      <c r="N18" s="27">
        <f>SUM(L18:M18)</f>
        <v>17</v>
      </c>
      <c r="O18" s="39">
        <v>5</v>
      </c>
      <c r="P18" s="55">
        <v>6</v>
      </c>
      <c r="Q18" s="39">
        <v>3</v>
      </c>
      <c r="R18" s="39">
        <v>2</v>
      </c>
      <c r="S18" s="39">
        <v>0</v>
      </c>
      <c r="T18" s="27">
        <f t="shared" si="1"/>
        <v>20</v>
      </c>
      <c r="U18" s="40">
        <f t="shared" si="0"/>
        <v>0.8571428571428571</v>
      </c>
      <c r="V18" s="22">
        <v>193</v>
      </c>
      <c r="W18" s="22" t="s">
        <v>95</v>
      </c>
      <c r="X18" s="22" t="s">
        <v>96</v>
      </c>
      <c r="Y18" s="71">
        <v>220</v>
      </c>
      <c r="Z18" s="36" t="s">
        <v>241</v>
      </c>
      <c r="AA18" s="1" t="s">
        <v>85</v>
      </c>
      <c r="AB18" s="28" t="s">
        <v>167</v>
      </c>
    </row>
    <row r="19" spans="1:28" x14ac:dyDescent="0.3">
      <c r="A19" s="1" t="s">
        <v>62</v>
      </c>
      <c r="B19" s="1" t="s">
        <v>45</v>
      </c>
      <c r="C19" s="27" t="s">
        <v>79</v>
      </c>
      <c r="D19" s="38">
        <v>33</v>
      </c>
      <c r="E19" s="27">
        <v>50</v>
      </c>
      <c r="F19" s="27">
        <v>7</v>
      </c>
      <c r="G19" s="27">
        <v>13</v>
      </c>
      <c r="H19" s="27"/>
      <c r="I19" s="27"/>
      <c r="J19" s="27">
        <v>9</v>
      </c>
      <c r="K19" s="27">
        <v>19</v>
      </c>
      <c r="L19" s="27">
        <v>1</v>
      </c>
      <c r="M19" s="27">
        <v>6</v>
      </c>
      <c r="N19" s="27">
        <f>SUM(L19:M19)</f>
        <v>7</v>
      </c>
      <c r="O19" s="39">
        <v>7</v>
      </c>
      <c r="P19" s="55">
        <v>6</v>
      </c>
      <c r="Q19" s="39">
        <v>1</v>
      </c>
      <c r="R19" s="39">
        <v>1</v>
      </c>
      <c r="S19" s="39">
        <v>0</v>
      </c>
      <c r="T19" s="27">
        <f t="shared" si="1"/>
        <v>23</v>
      </c>
      <c r="U19" s="40">
        <f t="shared" si="0"/>
        <v>0.88</v>
      </c>
      <c r="V19" s="22">
        <v>193</v>
      </c>
      <c r="W19" s="22" t="s">
        <v>95</v>
      </c>
      <c r="X19" s="22" t="s">
        <v>96</v>
      </c>
      <c r="Y19" s="71">
        <v>220</v>
      </c>
      <c r="Z19" s="36" t="s">
        <v>241</v>
      </c>
      <c r="AA19" s="1" t="s">
        <v>85</v>
      </c>
      <c r="AB19" s="28" t="s">
        <v>167</v>
      </c>
    </row>
    <row r="20" spans="1:28" x14ac:dyDescent="0.3">
      <c r="A20" s="1" t="s">
        <v>62</v>
      </c>
      <c r="B20" s="1" t="s">
        <v>45</v>
      </c>
      <c r="C20" s="27" t="s">
        <v>74</v>
      </c>
      <c r="D20" s="38">
        <v>11</v>
      </c>
      <c r="E20" s="27">
        <v>56</v>
      </c>
      <c r="F20" s="27">
        <v>11</v>
      </c>
      <c r="G20" s="27">
        <v>27</v>
      </c>
      <c r="H20" s="27"/>
      <c r="I20" s="27"/>
      <c r="J20" s="27">
        <v>0</v>
      </c>
      <c r="K20" s="27">
        <v>2</v>
      </c>
      <c r="L20" s="27">
        <v>4</v>
      </c>
      <c r="M20" s="27">
        <v>3</v>
      </c>
      <c r="N20" s="27">
        <f>SUM(L20:M20)</f>
        <v>7</v>
      </c>
      <c r="O20" s="39">
        <v>3</v>
      </c>
      <c r="P20" s="39">
        <v>4</v>
      </c>
      <c r="Q20" s="39">
        <v>4</v>
      </c>
      <c r="R20" s="39">
        <v>2</v>
      </c>
      <c r="S20" s="39">
        <v>0</v>
      </c>
      <c r="T20" s="27">
        <f t="shared" si="1"/>
        <v>22</v>
      </c>
      <c r="U20" s="40">
        <f t="shared" si="0"/>
        <v>0.6607142857142857</v>
      </c>
      <c r="V20" s="22">
        <v>193</v>
      </c>
      <c r="W20" s="22" t="s">
        <v>95</v>
      </c>
      <c r="X20" s="22" t="s">
        <v>96</v>
      </c>
      <c r="Y20" s="71">
        <v>220</v>
      </c>
      <c r="Z20" s="36" t="s">
        <v>241</v>
      </c>
      <c r="AA20" s="1" t="s">
        <v>85</v>
      </c>
      <c r="AB20" s="28" t="s">
        <v>167</v>
      </c>
    </row>
    <row r="21" spans="1:28" x14ac:dyDescent="0.3">
      <c r="A21" s="1" t="s">
        <v>62</v>
      </c>
      <c r="B21" s="1" t="s">
        <v>45</v>
      </c>
      <c r="C21" s="27" t="s">
        <v>73</v>
      </c>
      <c r="D21" s="38">
        <v>8</v>
      </c>
      <c r="E21" s="27">
        <v>56</v>
      </c>
      <c r="F21" s="27">
        <v>3</v>
      </c>
      <c r="G21" s="27">
        <v>9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>SUM(L21:M21)</f>
        <v>1</v>
      </c>
      <c r="O21" s="39">
        <v>6</v>
      </c>
      <c r="P21" s="39">
        <v>5</v>
      </c>
      <c r="Q21" s="39">
        <v>4</v>
      </c>
      <c r="R21" s="39">
        <v>3</v>
      </c>
      <c r="S21" s="39">
        <v>0</v>
      </c>
      <c r="T21" s="27">
        <f t="shared" si="1"/>
        <v>6</v>
      </c>
      <c r="U21" s="40">
        <f t="shared" si="0"/>
        <v>0.35714285714285715</v>
      </c>
      <c r="V21" s="22">
        <v>193</v>
      </c>
      <c r="W21" s="22" t="s">
        <v>95</v>
      </c>
      <c r="X21" s="22" t="s">
        <v>96</v>
      </c>
      <c r="Y21" s="71">
        <v>220</v>
      </c>
      <c r="Z21" s="36" t="s">
        <v>241</v>
      </c>
      <c r="AA21" s="1" t="s">
        <v>85</v>
      </c>
      <c r="AB21" s="28" t="s">
        <v>167</v>
      </c>
    </row>
    <row r="22" spans="1:28" x14ac:dyDescent="0.3">
      <c r="A22" s="1" t="s">
        <v>62</v>
      </c>
      <c r="B22" s="1" t="s">
        <v>45</v>
      </c>
      <c r="C22" s="27" t="s">
        <v>77</v>
      </c>
      <c r="D22" s="38">
        <v>22</v>
      </c>
      <c r="E22" s="27">
        <v>25</v>
      </c>
      <c r="F22" s="27">
        <v>4</v>
      </c>
      <c r="G22" s="27">
        <v>8</v>
      </c>
      <c r="H22" s="27"/>
      <c r="I22" s="27"/>
      <c r="J22" s="27">
        <v>7</v>
      </c>
      <c r="K22" s="27">
        <v>8</v>
      </c>
      <c r="L22" s="27">
        <v>4</v>
      </c>
      <c r="M22" s="27">
        <v>6</v>
      </c>
      <c r="N22" s="27">
        <f>SUM(L22:M22)</f>
        <v>10</v>
      </c>
      <c r="O22" s="39">
        <v>1</v>
      </c>
      <c r="P22" s="39">
        <v>3</v>
      </c>
      <c r="Q22" s="39">
        <v>0</v>
      </c>
      <c r="R22" s="39">
        <v>1</v>
      </c>
      <c r="S22" s="39">
        <v>1</v>
      </c>
      <c r="T22" s="27">
        <f t="shared" si="1"/>
        <v>15</v>
      </c>
      <c r="U22" s="40">
        <f t="shared" si="0"/>
        <v>1.04</v>
      </c>
      <c r="V22" s="22">
        <v>193</v>
      </c>
      <c r="W22" s="22" t="s">
        <v>95</v>
      </c>
      <c r="X22" s="22" t="s">
        <v>96</v>
      </c>
      <c r="Y22" s="71">
        <v>220</v>
      </c>
      <c r="Z22" s="36" t="s">
        <v>241</v>
      </c>
      <c r="AA22" s="1" t="s">
        <v>85</v>
      </c>
      <c r="AB22" s="28" t="s">
        <v>167</v>
      </c>
    </row>
    <row r="23" spans="1:28" x14ac:dyDescent="0.3">
      <c r="A23" s="1" t="s">
        <v>62</v>
      </c>
      <c r="B23" s="1" t="s">
        <v>45</v>
      </c>
      <c r="C23" s="55" t="s">
        <v>38</v>
      </c>
      <c r="D23" s="1"/>
      <c r="E23" s="42"/>
      <c r="F23" s="42"/>
      <c r="G23" s="42"/>
      <c r="H23" s="42"/>
      <c r="I23" s="42"/>
      <c r="J23" s="55">
        <v>1</v>
      </c>
      <c r="K23" s="42"/>
      <c r="L23" s="42"/>
      <c r="M23" s="42"/>
      <c r="N23" s="27"/>
      <c r="O23" s="42"/>
      <c r="P23" s="42"/>
      <c r="Q23" s="42"/>
      <c r="R23" s="42"/>
      <c r="S23" s="42"/>
      <c r="T23" s="55">
        <f t="shared" si="1"/>
        <v>1</v>
      </c>
      <c r="U23" s="40" t="str">
        <f>_xlfn.IFNA("",((T23+Q23+N23-R23)+(O23*2))/E23)</f>
        <v/>
      </c>
      <c r="V23" s="22">
        <v>193</v>
      </c>
      <c r="W23" s="22" t="s">
        <v>95</v>
      </c>
      <c r="X23" s="22" t="s">
        <v>96</v>
      </c>
      <c r="Y23" s="71">
        <v>220</v>
      </c>
      <c r="Z23" s="36" t="s">
        <v>241</v>
      </c>
      <c r="AA23" s="1" t="s">
        <v>85</v>
      </c>
      <c r="AB23" s="28" t="s">
        <v>167</v>
      </c>
    </row>
    <row r="24" spans="1:28" x14ac:dyDescent="0.3">
      <c r="A24" s="43" t="s">
        <v>62</v>
      </c>
      <c r="B24" s="43" t="s">
        <v>45</v>
      </c>
      <c r="C24" s="44" t="s">
        <v>39</v>
      </c>
      <c r="D24" s="43"/>
      <c r="E24" s="44">
        <f t="shared" ref="E24:T24" si="2">SUM(E13:E23)</f>
        <v>290</v>
      </c>
      <c r="F24" s="44">
        <f t="shared" si="2"/>
        <v>40</v>
      </c>
      <c r="G24" s="44">
        <f t="shared" si="2"/>
        <v>83</v>
      </c>
      <c r="H24" s="44">
        <f t="shared" si="2"/>
        <v>0</v>
      </c>
      <c r="I24" s="44">
        <f t="shared" si="2"/>
        <v>0</v>
      </c>
      <c r="J24" s="44">
        <f t="shared" si="2"/>
        <v>31</v>
      </c>
      <c r="K24" s="44">
        <f t="shared" si="2"/>
        <v>52</v>
      </c>
      <c r="L24" s="44">
        <f t="shared" si="2"/>
        <v>20</v>
      </c>
      <c r="M24" s="44">
        <f t="shared" si="2"/>
        <v>40</v>
      </c>
      <c r="N24" s="44">
        <f t="shared" si="2"/>
        <v>60</v>
      </c>
      <c r="O24" s="44">
        <f t="shared" si="2"/>
        <v>25</v>
      </c>
      <c r="P24" s="44">
        <f t="shared" si="2"/>
        <v>27</v>
      </c>
      <c r="Q24" s="44">
        <f t="shared" si="2"/>
        <v>13</v>
      </c>
      <c r="R24" s="44">
        <f t="shared" si="2"/>
        <v>11</v>
      </c>
      <c r="S24" s="44">
        <f t="shared" si="2"/>
        <v>1</v>
      </c>
      <c r="T24" s="44">
        <f t="shared" si="2"/>
        <v>111</v>
      </c>
      <c r="U24" s="45">
        <f>((T24+Q24+N24-R24)+(O24*2))/E24</f>
        <v>0.76896551724137929</v>
      </c>
      <c r="V24" s="46">
        <v>193</v>
      </c>
      <c r="W24" s="46" t="s">
        <v>95</v>
      </c>
      <c r="X24" s="46" t="s">
        <v>96</v>
      </c>
      <c r="Y24" s="70">
        <v>220</v>
      </c>
      <c r="Z24" s="56" t="s">
        <v>241</v>
      </c>
      <c r="AA24" s="43" t="s">
        <v>85</v>
      </c>
      <c r="AB24" s="74" t="s">
        <v>167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0.48192771084337349</v>
      </c>
      <c r="H25" s="27"/>
      <c r="I25" s="1"/>
      <c r="J25" s="48" t="s">
        <v>41</v>
      </c>
      <c r="K25" s="50">
        <f>J24/K24</f>
        <v>0.59615384615384615</v>
      </c>
      <c r="L25" s="1"/>
      <c r="M25" s="39" t="s">
        <v>42</v>
      </c>
      <c r="N25" s="51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 t="s">
        <v>344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8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168</v>
      </c>
      <c r="D35" s="38">
        <v>6</v>
      </c>
      <c r="E35" s="27">
        <v>32</v>
      </c>
      <c r="F35" s="27">
        <v>4</v>
      </c>
      <c r="G35" s="27">
        <v>8</v>
      </c>
      <c r="H35" s="27"/>
      <c r="I35" s="27"/>
      <c r="J35" s="27">
        <v>3</v>
      </c>
      <c r="K35" s="27">
        <v>3</v>
      </c>
      <c r="L35" s="27">
        <v>5</v>
      </c>
      <c r="M35" s="27">
        <v>11</v>
      </c>
      <c r="N35" s="27">
        <f>SUM(L35:M35)</f>
        <v>16</v>
      </c>
      <c r="O35" s="27">
        <v>0</v>
      </c>
      <c r="P35" s="55">
        <v>6</v>
      </c>
      <c r="Q35" s="27">
        <v>1</v>
      </c>
      <c r="R35" s="27">
        <v>0</v>
      </c>
      <c r="S35" s="27">
        <v>1</v>
      </c>
      <c r="T35" s="27">
        <f>(H35*3)+((F35-H35)*2)+J35</f>
        <v>11</v>
      </c>
      <c r="U35" s="40">
        <f>IFERROR(((T35+Q35+N35-R35)+(O35*2))/E35,"")</f>
        <v>0.875</v>
      </c>
      <c r="V35" s="22">
        <v>193</v>
      </c>
      <c r="W35" s="22" t="s">
        <v>83</v>
      </c>
      <c r="X35" s="22" t="s">
        <v>84</v>
      </c>
      <c r="Y35" s="69">
        <v>220</v>
      </c>
      <c r="Z35" s="36" t="s">
        <v>241</v>
      </c>
      <c r="AA35" s="1" t="s">
        <v>169</v>
      </c>
      <c r="AB35" s="28" t="s">
        <v>170</v>
      </c>
    </row>
    <row r="36" spans="1:28" x14ac:dyDescent="0.3">
      <c r="A36" s="1" t="s">
        <v>45</v>
      </c>
      <c r="B36" s="1" t="s">
        <v>62</v>
      </c>
      <c r="C36" s="27" t="s">
        <v>171</v>
      </c>
      <c r="D36" s="38">
        <v>1</v>
      </c>
      <c r="E36" s="27">
        <v>52</v>
      </c>
      <c r="F36" s="27">
        <v>4</v>
      </c>
      <c r="G36" s="27">
        <v>18</v>
      </c>
      <c r="H36" s="27"/>
      <c r="I36" s="27"/>
      <c r="J36" s="27">
        <v>0</v>
      </c>
      <c r="K36" s="27">
        <v>0</v>
      </c>
      <c r="L36" s="27">
        <v>2</v>
      </c>
      <c r="M36" s="27">
        <v>6</v>
      </c>
      <c r="N36" s="27">
        <f t="shared" ref="N36:N41" si="3">SUM(L36:M36)</f>
        <v>8</v>
      </c>
      <c r="O36" s="39">
        <v>7</v>
      </c>
      <c r="P36" s="39">
        <v>4</v>
      </c>
      <c r="Q36" s="39">
        <v>6</v>
      </c>
      <c r="R36" s="39">
        <v>2</v>
      </c>
      <c r="S36" s="39">
        <v>0</v>
      </c>
      <c r="T36" s="39">
        <f t="shared" ref="T36:T41" si="4">(H36*3)+((F36-H36)*2)+J36</f>
        <v>8</v>
      </c>
      <c r="U36" s="40">
        <f t="shared" ref="U36:U43" si="5">IFERROR(((T36+Q36+N36-R36)+(O36*2))/E36,"")</f>
        <v>0.65384615384615385</v>
      </c>
      <c r="V36" s="22">
        <v>193</v>
      </c>
      <c r="W36" s="22" t="s">
        <v>83</v>
      </c>
      <c r="X36" s="22" t="s">
        <v>84</v>
      </c>
      <c r="Y36" s="69">
        <v>220</v>
      </c>
      <c r="Z36" s="36" t="s">
        <v>241</v>
      </c>
      <c r="AA36" s="1" t="s">
        <v>169</v>
      </c>
      <c r="AB36" s="28" t="s">
        <v>170</v>
      </c>
    </row>
    <row r="37" spans="1:28" x14ac:dyDescent="0.3">
      <c r="A37" s="1" t="s">
        <v>45</v>
      </c>
      <c r="B37" s="1" t="s">
        <v>62</v>
      </c>
      <c r="C37" s="27" t="s">
        <v>172</v>
      </c>
      <c r="D37" s="38">
        <v>11</v>
      </c>
      <c r="E37" s="27">
        <v>32</v>
      </c>
      <c r="F37" s="27">
        <v>5</v>
      </c>
      <c r="G37" s="27">
        <v>8</v>
      </c>
      <c r="H37" s="27"/>
      <c r="I37" s="27"/>
      <c r="J37" s="27">
        <v>0</v>
      </c>
      <c r="K37" s="27">
        <v>1</v>
      </c>
      <c r="L37" s="27">
        <v>4</v>
      </c>
      <c r="M37" s="27">
        <v>2</v>
      </c>
      <c r="N37" s="27">
        <f t="shared" si="3"/>
        <v>6</v>
      </c>
      <c r="O37" s="39">
        <v>3</v>
      </c>
      <c r="P37" s="55">
        <v>6</v>
      </c>
      <c r="Q37" s="39">
        <v>0</v>
      </c>
      <c r="R37" s="39">
        <v>0</v>
      </c>
      <c r="S37" s="39">
        <v>0</v>
      </c>
      <c r="T37" s="39">
        <f t="shared" si="4"/>
        <v>10</v>
      </c>
      <c r="U37" s="40">
        <f t="shared" si="5"/>
        <v>0.6875</v>
      </c>
      <c r="V37" s="22">
        <v>193</v>
      </c>
      <c r="W37" s="22" t="s">
        <v>83</v>
      </c>
      <c r="X37" s="22" t="s">
        <v>84</v>
      </c>
      <c r="Y37" s="69">
        <v>220</v>
      </c>
      <c r="Z37" s="36" t="s">
        <v>241</v>
      </c>
      <c r="AA37" s="1" t="s">
        <v>169</v>
      </c>
      <c r="AB37" s="28" t="s">
        <v>170</v>
      </c>
    </row>
    <row r="38" spans="1:28" x14ac:dyDescent="0.3">
      <c r="A38" s="1" t="s">
        <v>45</v>
      </c>
      <c r="B38" s="1" t="s">
        <v>62</v>
      </c>
      <c r="C38" s="27" t="s">
        <v>173</v>
      </c>
      <c r="D38" s="38">
        <v>10</v>
      </c>
      <c r="E38" s="27">
        <v>29</v>
      </c>
      <c r="F38" s="27">
        <v>6</v>
      </c>
      <c r="G38" s="27">
        <v>12</v>
      </c>
      <c r="H38" s="27"/>
      <c r="I38" s="27"/>
      <c r="J38" s="27">
        <v>4</v>
      </c>
      <c r="K38" s="27">
        <v>8</v>
      </c>
      <c r="L38" s="27">
        <v>0</v>
      </c>
      <c r="M38" s="27">
        <v>0</v>
      </c>
      <c r="N38" s="27">
        <f t="shared" si="3"/>
        <v>0</v>
      </c>
      <c r="O38" s="39">
        <v>4</v>
      </c>
      <c r="P38" s="39">
        <v>3</v>
      </c>
      <c r="Q38" s="39">
        <v>2</v>
      </c>
      <c r="R38" s="39">
        <v>5</v>
      </c>
      <c r="S38" s="39">
        <v>0</v>
      </c>
      <c r="T38" s="39">
        <f t="shared" si="4"/>
        <v>16</v>
      </c>
      <c r="U38" s="40">
        <f t="shared" si="5"/>
        <v>0.72413793103448276</v>
      </c>
      <c r="V38" s="22">
        <v>193</v>
      </c>
      <c r="W38" s="22" t="s">
        <v>83</v>
      </c>
      <c r="X38" s="22" t="s">
        <v>84</v>
      </c>
      <c r="Y38" s="69">
        <v>220</v>
      </c>
      <c r="Z38" s="36" t="s">
        <v>241</v>
      </c>
      <c r="AA38" s="1" t="s">
        <v>169</v>
      </c>
      <c r="AB38" s="28" t="s">
        <v>170</v>
      </c>
    </row>
    <row r="39" spans="1:28" x14ac:dyDescent="0.3">
      <c r="A39" s="1" t="s">
        <v>45</v>
      </c>
      <c r="B39" s="1" t="s">
        <v>62</v>
      </c>
      <c r="C39" s="27" t="s">
        <v>174</v>
      </c>
      <c r="D39" s="38">
        <v>33</v>
      </c>
      <c r="E39" s="27">
        <v>4</v>
      </c>
      <c r="F39" s="27">
        <v>0</v>
      </c>
      <c r="G39" s="27">
        <v>0</v>
      </c>
      <c r="H39" s="27"/>
      <c r="I39" s="27"/>
      <c r="J39" s="27">
        <v>1</v>
      </c>
      <c r="K39" s="27">
        <v>3</v>
      </c>
      <c r="L39" s="27">
        <v>0</v>
      </c>
      <c r="M39" s="27">
        <v>1</v>
      </c>
      <c r="N39" s="27">
        <f t="shared" si="3"/>
        <v>1</v>
      </c>
      <c r="O39" s="39">
        <v>0</v>
      </c>
      <c r="P39" s="39">
        <v>1</v>
      </c>
      <c r="Q39" s="39">
        <v>0</v>
      </c>
      <c r="R39" s="39">
        <v>1</v>
      </c>
      <c r="S39" s="39">
        <v>0</v>
      </c>
      <c r="T39" s="39">
        <f t="shared" si="4"/>
        <v>1</v>
      </c>
      <c r="U39" s="40">
        <f t="shared" si="5"/>
        <v>0.25</v>
      </c>
      <c r="V39" s="22">
        <v>193</v>
      </c>
      <c r="W39" s="22" t="s">
        <v>83</v>
      </c>
      <c r="X39" s="22" t="s">
        <v>84</v>
      </c>
      <c r="Y39" s="69">
        <v>220</v>
      </c>
      <c r="Z39" s="36" t="s">
        <v>241</v>
      </c>
      <c r="AA39" s="1" t="s">
        <v>169</v>
      </c>
      <c r="AB39" s="28" t="s">
        <v>170</v>
      </c>
    </row>
    <row r="40" spans="1:28" x14ac:dyDescent="0.3">
      <c r="A40" s="1" t="s">
        <v>45</v>
      </c>
      <c r="B40" s="1" t="s">
        <v>62</v>
      </c>
      <c r="C40" s="27" t="s">
        <v>175</v>
      </c>
      <c r="D40" s="38">
        <v>23</v>
      </c>
      <c r="E40" s="27">
        <v>10</v>
      </c>
      <c r="F40" s="27">
        <v>0</v>
      </c>
      <c r="G40" s="27">
        <v>1</v>
      </c>
      <c r="H40" s="27"/>
      <c r="I40" s="27"/>
      <c r="J40" s="27">
        <v>0</v>
      </c>
      <c r="K40" s="27">
        <v>0</v>
      </c>
      <c r="L40" s="27">
        <v>2</v>
      </c>
      <c r="M40" s="27">
        <v>4</v>
      </c>
      <c r="N40" s="27">
        <f t="shared" si="3"/>
        <v>6</v>
      </c>
      <c r="O40" s="39">
        <v>0</v>
      </c>
      <c r="P40" s="39">
        <v>3</v>
      </c>
      <c r="Q40" s="39">
        <v>2</v>
      </c>
      <c r="R40" s="39">
        <v>1</v>
      </c>
      <c r="S40" s="39">
        <v>1</v>
      </c>
      <c r="T40" s="39">
        <f t="shared" si="4"/>
        <v>0</v>
      </c>
      <c r="U40" s="40">
        <f t="shared" si="5"/>
        <v>0.7</v>
      </c>
      <c r="V40" s="22">
        <v>193</v>
      </c>
      <c r="W40" s="22" t="s">
        <v>83</v>
      </c>
      <c r="X40" s="22" t="s">
        <v>84</v>
      </c>
      <c r="Y40" s="69">
        <v>220</v>
      </c>
      <c r="Z40" s="36" t="s">
        <v>241</v>
      </c>
      <c r="AA40" s="1" t="s">
        <v>169</v>
      </c>
      <c r="AB40" s="28" t="s">
        <v>170</v>
      </c>
    </row>
    <row r="41" spans="1:28" x14ac:dyDescent="0.3">
      <c r="A41" s="1" t="s">
        <v>45</v>
      </c>
      <c r="B41" s="1" t="s">
        <v>62</v>
      </c>
      <c r="C41" s="27" t="s">
        <v>176</v>
      </c>
      <c r="D41" s="38">
        <v>20</v>
      </c>
      <c r="E41" s="27">
        <v>44</v>
      </c>
      <c r="F41" s="27">
        <v>5</v>
      </c>
      <c r="G41" s="27">
        <v>10</v>
      </c>
      <c r="H41" s="27"/>
      <c r="I41" s="27"/>
      <c r="J41" s="27">
        <v>3</v>
      </c>
      <c r="K41" s="27">
        <v>5</v>
      </c>
      <c r="L41" s="27">
        <v>4</v>
      </c>
      <c r="M41" s="27">
        <v>5</v>
      </c>
      <c r="N41" s="27">
        <f t="shared" si="3"/>
        <v>9</v>
      </c>
      <c r="O41" s="39">
        <v>2</v>
      </c>
      <c r="P41" s="39">
        <v>5</v>
      </c>
      <c r="Q41" s="39">
        <v>2</v>
      </c>
      <c r="R41" s="39">
        <v>2</v>
      </c>
      <c r="S41" s="39">
        <v>1</v>
      </c>
      <c r="T41" s="39">
        <f t="shared" si="4"/>
        <v>13</v>
      </c>
      <c r="U41" s="40">
        <f t="shared" si="5"/>
        <v>0.59090909090909094</v>
      </c>
      <c r="V41" s="22">
        <v>193</v>
      </c>
      <c r="W41" s="22" t="s">
        <v>83</v>
      </c>
      <c r="X41" s="22" t="s">
        <v>84</v>
      </c>
      <c r="Y41" s="69">
        <v>220</v>
      </c>
      <c r="Z41" s="36" t="s">
        <v>241</v>
      </c>
      <c r="AA41" s="1" t="s">
        <v>169</v>
      </c>
      <c r="AB41" s="28" t="s">
        <v>170</v>
      </c>
    </row>
    <row r="42" spans="1:28" x14ac:dyDescent="0.3">
      <c r="A42" s="1" t="s">
        <v>45</v>
      </c>
      <c r="B42" s="1" t="s">
        <v>62</v>
      </c>
      <c r="C42" s="27" t="s">
        <v>177</v>
      </c>
      <c r="D42" s="38">
        <v>22</v>
      </c>
      <c r="E42" s="27">
        <v>55</v>
      </c>
      <c r="F42" s="27">
        <v>18</v>
      </c>
      <c r="G42" s="27">
        <v>41</v>
      </c>
      <c r="H42" s="27"/>
      <c r="I42" s="27"/>
      <c r="J42" s="27">
        <v>10</v>
      </c>
      <c r="K42" s="27">
        <v>19</v>
      </c>
      <c r="L42" s="27">
        <v>4</v>
      </c>
      <c r="M42" s="27">
        <v>3</v>
      </c>
      <c r="N42" s="27">
        <f>SUM(L42:M42)</f>
        <v>7</v>
      </c>
      <c r="O42" s="39">
        <v>4</v>
      </c>
      <c r="P42" s="39">
        <v>5</v>
      </c>
      <c r="Q42" s="39">
        <v>3</v>
      </c>
      <c r="R42" s="39">
        <v>6</v>
      </c>
      <c r="S42" s="39">
        <v>0</v>
      </c>
      <c r="T42" s="39">
        <f>(H42*3)+((F42-H42)*2)+J42</f>
        <v>46</v>
      </c>
      <c r="U42" s="40">
        <f t="shared" si="5"/>
        <v>1.0545454545454545</v>
      </c>
      <c r="V42" s="22">
        <v>193</v>
      </c>
      <c r="W42" s="22" t="s">
        <v>83</v>
      </c>
      <c r="X42" s="22" t="s">
        <v>84</v>
      </c>
      <c r="Y42" s="69">
        <v>220</v>
      </c>
      <c r="Z42" s="36" t="s">
        <v>241</v>
      </c>
      <c r="AA42" s="1" t="s">
        <v>169</v>
      </c>
      <c r="AB42" s="28" t="s">
        <v>170</v>
      </c>
    </row>
    <row r="43" spans="1:28" x14ac:dyDescent="0.3">
      <c r="A43" s="1" t="s">
        <v>45</v>
      </c>
      <c r="B43" s="1" t="s">
        <v>62</v>
      </c>
      <c r="C43" s="27" t="s">
        <v>178</v>
      </c>
      <c r="D43" s="38">
        <v>31</v>
      </c>
      <c r="E43" s="27">
        <v>26</v>
      </c>
      <c r="F43" s="27">
        <v>3</v>
      </c>
      <c r="G43" s="27">
        <v>5</v>
      </c>
      <c r="H43" s="27"/>
      <c r="I43" s="27"/>
      <c r="J43" s="27">
        <v>1</v>
      </c>
      <c r="K43" s="27">
        <v>2</v>
      </c>
      <c r="L43" s="27">
        <v>3</v>
      </c>
      <c r="M43" s="27">
        <v>1</v>
      </c>
      <c r="N43" s="27">
        <f>SUM(L43:M43)</f>
        <v>4</v>
      </c>
      <c r="O43" s="39">
        <v>1</v>
      </c>
      <c r="P43" s="39">
        <v>4</v>
      </c>
      <c r="Q43" s="39">
        <v>1</v>
      </c>
      <c r="R43" s="39">
        <v>1</v>
      </c>
      <c r="S43" s="39">
        <v>1</v>
      </c>
      <c r="T43" s="39">
        <f>(H43*3)+((F43-H43)*2)+J43</f>
        <v>7</v>
      </c>
      <c r="U43" s="40">
        <f t="shared" si="5"/>
        <v>0.5</v>
      </c>
      <c r="V43" s="22">
        <v>193</v>
      </c>
      <c r="W43" s="22" t="s">
        <v>83</v>
      </c>
      <c r="X43" s="22" t="s">
        <v>84</v>
      </c>
      <c r="Y43" s="69">
        <v>220</v>
      </c>
      <c r="Z43" s="36" t="s">
        <v>241</v>
      </c>
      <c r="AA43" s="1" t="s">
        <v>169</v>
      </c>
      <c r="AB43" s="28" t="s">
        <v>170</v>
      </c>
    </row>
    <row r="44" spans="1:28" x14ac:dyDescent="0.3">
      <c r="A44" s="1" t="s">
        <v>45</v>
      </c>
      <c r="B44" s="1" t="s">
        <v>62</v>
      </c>
      <c r="C44" s="55" t="s">
        <v>38</v>
      </c>
      <c r="D44" s="1"/>
      <c r="E44" s="55">
        <v>6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0" t="str">
        <f>_xlfn.IFNA("",((T44+Q44+N44-R44)+(O44*2))/E44)</f>
        <v/>
      </c>
      <c r="V44" s="22">
        <v>193</v>
      </c>
      <c r="W44" s="22" t="s">
        <v>83</v>
      </c>
      <c r="X44" s="22" t="s">
        <v>84</v>
      </c>
      <c r="Y44" s="69">
        <v>220</v>
      </c>
      <c r="Z44" s="36" t="s">
        <v>241</v>
      </c>
      <c r="AA44" s="1" t="s">
        <v>169</v>
      </c>
      <c r="AB44" s="28" t="s">
        <v>170</v>
      </c>
    </row>
    <row r="45" spans="1:28" x14ac:dyDescent="0.3">
      <c r="A45" s="43" t="s">
        <v>45</v>
      </c>
      <c r="B45" s="43" t="s">
        <v>62</v>
      </c>
      <c r="C45" s="44" t="s">
        <v>39</v>
      </c>
      <c r="D45" s="43"/>
      <c r="E45" s="44">
        <f t="shared" ref="E45:T45" si="6">SUM(E35:E44)</f>
        <v>290</v>
      </c>
      <c r="F45" s="44">
        <f t="shared" si="6"/>
        <v>45</v>
      </c>
      <c r="G45" s="44">
        <f t="shared" si="6"/>
        <v>103</v>
      </c>
      <c r="H45" s="44">
        <f t="shared" si="6"/>
        <v>0</v>
      </c>
      <c r="I45" s="44">
        <f t="shared" si="6"/>
        <v>0</v>
      </c>
      <c r="J45" s="44">
        <f t="shared" si="6"/>
        <v>22</v>
      </c>
      <c r="K45" s="44">
        <f t="shared" si="6"/>
        <v>41</v>
      </c>
      <c r="L45" s="44">
        <f t="shared" si="6"/>
        <v>24</v>
      </c>
      <c r="M45" s="44">
        <f t="shared" si="6"/>
        <v>33</v>
      </c>
      <c r="N45" s="44">
        <f t="shared" si="6"/>
        <v>57</v>
      </c>
      <c r="O45" s="44">
        <f t="shared" si="6"/>
        <v>21</v>
      </c>
      <c r="P45" s="44">
        <f t="shared" si="6"/>
        <v>37</v>
      </c>
      <c r="Q45" s="44">
        <f t="shared" si="6"/>
        <v>17</v>
      </c>
      <c r="R45" s="44">
        <f t="shared" si="6"/>
        <v>18</v>
      </c>
      <c r="S45" s="44">
        <f t="shared" si="6"/>
        <v>4</v>
      </c>
      <c r="T45" s="44">
        <f t="shared" si="6"/>
        <v>112</v>
      </c>
      <c r="U45" s="45">
        <f>((T45+Q45+N45-R45)+(O45*2))/E45</f>
        <v>0.72413793103448276</v>
      </c>
      <c r="V45" s="46">
        <v>193</v>
      </c>
      <c r="W45" s="46" t="s">
        <v>83</v>
      </c>
      <c r="X45" s="46" t="s">
        <v>84</v>
      </c>
      <c r="Y45" s="70">
        <v>220</v>
      </c>
      <c r="Z45" s="56" t="s">
        <v>241</v>
      </c>
      <c r="AA45" s="43" t="s">
        <v>169</v>
      </c>
      <c r="AB45" s="74" t="s">
        <v>170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0.43689320388349512</v>
      </c>
      <c r="H46" s="27"/>
      <c r="I46" s="1"/>
      <c r="J46" s="48" t="s">
        <v>41</v>
      </c>
      <c r="K46" s="50">
        <f>J45/K45</f>
        <v>0.53658536585365857</v>
      </c>
      <c r="L46" s="1"/>
      <c r="M46" s="39" t="s">
        <v>42</v>
      </c>
      <c r="N46" s="51">
        <v>4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1A73-05A5-428B-9354-6480C457CC74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341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181</v>
      </c>
      <c r="D4" s="7" t="s">
        <v>4</v>
      </c>
      <c r="E4" s="8"/>
      <c r="F4" s="5"/>
      <c r="G4" s="1"/>
      <c r="J4" s="15" t="s">
        <v>183</v>
      </c>
      <c r="K4" s="16" t="str">
        <f>+C11</f>
        <v>San Francisco Pioneers</v>
      </c>
      <c r="L4" s="17"/>
      <c r="M4" s="18"/>
      <c r="N4" s="19">
        <v>25</v>
      </c>
      <c r="O4" s="19">
        <v>13</v>
      </c>
      <c r="P4" s="19">
        <v>24</v>
      </c>
      <c r="Q4" s="19">
        <v>19</v>
      </c>
      <c r="R4" s="20"/>
      <c r="S4" s="21">
        <f>SUM(N4:R4)</f>
        <v>81</v>
      </c>
      <c r="T4" s="22">
        <v>200</v>
      </c>
    </row>
    <row r="5" spans="1:28" x14ac:dyDescent="0.3">
      <c r="B5" s="1"/>
      <c r="C5" s="6" t="s">
        <v>182</v>
      </c>
      <c r="D5" s="7" t="s">
        <v>5</v>
      </c>
      <c r="E5" s="1"/>
      <c r="F5" s="1"/>
      <c r="G5" s="1"/>
      <c r="J5" s="15" t="s">
        <v>148</v>
      </c>
      <c r="K5" s="16" t="str">
        <f>+C33</f>
        <v>Iowa Cornets</v>
      </c>
      <c r="L5" s="17"/>
      <c r="M5" s="18"/>
      <c r="N5" s="19">
        <v>28</v>
      </c>
      <c r="O5" s="19">
        <v>21</v>
      </c>
      <c r="P5" s="19">
        <v>27</v>
      </c>
      <c r="Q5" s="19">
        <v>31</v>
      </c>
      <c r="R5" s="20"/>
      <c r="S5" s="21">
        <f>SUM(N5:R5)</f>
        <v>107</v>
      </c>
      <c r="T5" s="22">
        <v>200</v>
      </c>
      <c r="U5" s="1"/>
      <c r="V5" s="1"/>
      <c r="W5" s="1"/>
    </row>
    <row r="6" spans="1:28" x14ac:dyDescent="0.3">
      <c r="C6" s="23">
        <v>2103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338</v>
      </c>
      <c r="D7" s="7" t="s">
        <v>7</v>
      </c>
      <c r="G7" s="1"/>
      <c r="S7" s="1"/>
      <c r="T7" s="25" t="s">
        <v>8</v>
      </c>
      <c r="U7" s="1"/>
      <c r="V7" s="26">
        <v>200</v>
      </c>
      <c r="W7" s="1"/>
    </row>
    <row r="8" spans="1:28" x14ac:dyDescent="0.3">
      <c r="B8" s="1"/>
      <c r="C8" s="24" t="s">
        <v>339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8.8888888888888892E-2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76</v>
      </c>
      <c r="D13" s="38">
        <v>14</v>
      </c>
      <c r="E13" s="27">
        <v>3</v>
      </c>
      <c r="F13" s="27">
        <v>0</v>
      </c>
      <c r="G13" s="27">
        <v>0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 t="shared" ref="N13:N23" si="0">SUM(L13:M13)</f>
        <v>0</v>
      </c>
      <c r="O13" s="27">
        <v>0</v>
      </c>
      <c r="P13" s="39">
        <v>0</v>
      </c>
      <c r="Q13" s="27">
        <v>0</v>
      </c>
      <c r="R13" s="27">
        <v>0</v>
      </c>
      <c r="S13" s="27">
        <v>0</v>
      </c>
      <c r="T13" s="27">
        <f t="shared" ref="T13:T23" si="1">+(F13*2)+J13</f>
        <v>0</v>
      </c>
      <c r="U13" s="40">
        <f t="shared" ref="U13:U23" si="2">IFERROR(((T13+Q13+N13-R13)+(O13*2))/E13,"")</f>
        <v>0</v>
      </c>
      <c r="V13" s="22">
        <v>200</v>
      </c>
      <c r="W13" s="22" t="s">
        <v>95</v>
      </c>
      <c r="X13" s="22" t="s">
        <v>96</v>
      </c>
      <c r="Y13" s="69">
        <v>2103</v>
      </c>
      <c r="Z13" s="41"/>
      <c r="AA13" s="1" t="s">
        <v>85</v>
      </c>
      <c r="AB13" s="28" t="s">
        <v>184</v>
      </c>
    </row>
    <row r="14" spans="1:28" x14ac:dyDescent="0.3">
      <c r="A14" s="1" t="s">
        <v>64</v>
      </c>
      <c r="B14" s="1" t="s">
        <v>45</v>
      </c>
      <c r="C14" s="27" t="s">
        <v>80</v>
      </c>
      <c r="D14" s="38">
        <v>42</v>
      </c>
      <c r="E14" s="27">
        <v>3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si="0"/>
        <v>0</v>
      </c>
      <c r="O14" s="39">
        <v>1</v>
      </c>
      <c r="P14" s="39">
        <v>0</v>
      </c>
      <c r="Q14" s="39">
        <v>0</v>
      </c>
      <c r="R14" s="39">
        <v>0</v>
      </c>
      <c r="S14" s="39">
        <v>1</v>
      </c>
      <c r="T14" s="27">
        <f t="shared" si="1"/>
        <v>0</v>
      </c>
      <c r="U14" s="40">
        <f t="shared" si="2"/>
        <v>0.66666666666666663</v>
      </c>
      <c r="V14" s="22">
        <v>200</v>
      </c>
      <c r="W14" s="22" t="s">
        <v>95</v>
      </c>
      <c r="X14" s="22" t="s">
        <v>96</v>
      </c>
      <c r="Y14" s="69">
        <v>2103</v>
      </c>
      <c r="Z14" s="41"/>
      <c r="AA14" s="1" t="s">
        <v>85</v>
      </c>
      <c r="AB14" s="28" t="s">
        <v>184</v>
      </c>
    </row>
    <row r="15" spans="1:28" x14ac:dyDescent="0.3">
      <c r="A15" s="1" t="s">
        <v>64</v>
      </c>
      <c r="B15" s="1" t="s">
        <v>45</v>
      </c>
      <c r="C15" s="27" t="s">
        <v>72</v>
      </c>
      <c r="D15" s="38">
        <v>32</v>
      </c>
      <c r="E15" s="27">
        <v>28</v>
      </c>
      <c r="F15" s="27">
        <v>4</v>
      </c>
      <c r="G15" s="27">
        <v>7</v>
      </c>
      <c r="H15" s="27"/>
      <c r="I15" s="27"/>
      <c r="J15" s="27">
        <v>1</v>
      </c>
      <c r="K15" s="27">
        <v>3</v>
      </c>
      <c r="L15" s="27">
        <v>2</v>
      </c>
      <c r="M15" s="27">
        <v>6</v>
      </c>
      <c r="N15" s="27">
        <f t="shared" si="0"/>
        <v>8</v>
      </c>
      <c r="O15" s="39">
        <v>0</v>
      </c>
      <c r="P15" s="39">
        <v>5</v>
      </c>
      <c r="Q15" s="39">
        <v>1</v>
      </c>
      <c r="R15" s="39">
        <v>2</v>
      </c>
      <c r="S15" s="39">
        <v>0</v>
      </c>
      <c r="T15" s="27">
        <f t="shared" si="1"/>
        <v>9</v>
      </c>
      <c r="U15" s="40">
        <f t="shared" si="2"/>
        <v>0.5714285714285714</v>
      </c>
      <c r="V15" s="22">
        <v>200</v>
      </c>
      <c r="W15" s="22" t="s">
        <v>95</v>
      </c>
      <c r="X15" s="22" t="s">
        <v>96</v>
      </c>
      <c r="Y15" s="69">
        <v>2103</v>
      </c>
      <c r="Z15" s="41"/>
      <c r="AA15" s="1" t="s">
        <v>85</v>
      </c>
      <c r="AB15" s="28" t="s">
        <v>184</v>
      </c>
    </row>
    <row r="16" spans="1:28" x14ac:dyDescent="0.3">
      <c r="A16" s="1" t="s">
        <v>64</v>
      </c>
      <c r="B16" s="1" t="s">
        <v>45</v>
      </c>
      <c r="C16" s="27" t="s">
        <v>81</v>
      </c>
      <c r="D16" s="38">
        <v>45</v>
      </c>
      <c r="E16" s="27">
        <v>8</v>
      </c>
      <c r="F16" s="27">
        <v>0</v>
      </c>
      <c r="G16" s="27">
        <v>4</v>
      </c>
      <c r="H16" s="27"/>
      <c r="I16" s="27"/>
      <c r="J16" s="27">
        <v>0</v>
      </c>
      <c r="K16" s="27">
        <v>0</v>
      </c>
      <c r="L16" s="27">
        <v>0</v>
      </c>
      <c r="M16" s="27">
        <v>2</v>
      </c>
      <c r="N16" s="27">
        <f t="shared" si="0"/>
        <v>2</v>
      </c>
      <c r="O16" s="39">
        <v>0</v>
      </c>
      <c r="P16" s="39">
        <v>2</v>
      </c>
      <c r="Q16" s="39">
        <v>0</v>
      </c>
      <c r="R16" s="39">
        <v>4</v>
      </c>
      <c r="S16" s="39">
        <v>1</v>
      </c>
      <c r="T16" s="27">
        <f t="shared" si="1"/>
        <v>0</v>
      </c>
      <c r="U16" s="90">
        <f t="shared" si="2"/>
        <v>-0.25</v>
      </c>
      <c r="V16" s="22">
        <v>200</v>
      </c>
      <c r="W16" s="22" t="s">
        <v>95</v>
      </c>
      <c r="X16" s="22" t="s">
        <v>96</v>
      </c>
      <c r="Y16" s="69">
        <v>2103</v>
      </c>
      <c r="Z16" s="41"/>
      <c r="AA16" s="1" t="s">
        <v>85</v>
      </c>
      <c r="AB16" s="28" t="s">
        <v>184</v>
      </c>
    </row>
    <row r="17" spans="1:28" x14ac:dyDescent="0.3">
      <c r="A17" s="1" t="s">
        <v>64</v>
      </c>
      <c r="B17" s="1" t="s">
        <v>45</v>
      </c>
      <c r="C17" s="27" t="s">
        <v>75</v>
      </c>
      <c r="D17" s="38">
        <v>12</v>
      </c>
      <c r="E17" s="27">
        <v>9</v>
      </c>
      <c r="F17" s="27">
        <v>0</v>
      </c>
      <c r="G17" s="27">
        <v>1</v>
      </c>
      <c r="H17" s="27"/>
      <c r="I17" s="27"/>
      <c r="J17" s="27">
        <v>2</v>
      </c>
      <c r="K17" s="27">
        <v>2</v>
      </c>
      <c r="L17" s="27">
        <v>0</v>
      </c>
      <c r="M17" s="27">
        <v>1</v>
      </c>
      <c r="N17" s="27">
        <f t="shared" si="0"/>
        <v>1</v>
      </c>
      <c r="O17" s="39">
        <v>1</v>
      </c>
      <c r="P17" s="39">
        <v>1</v>
      </c>
      <c r="Q17" s="39">
        <v>0</v>
      </c>
      <c r="R17" s="39">
        <v>4</v>
      </c>
      <c r="S17" s="39">
        <v>1</v>
      </c>
      <c r="T17" s="27">
        <f t="shared" si="1"/>
        <v>2</v>
      </c>
      <c r="U17" s="40">
        <f t="shared" si="2"/>
        <v>0.1111111111111111</v>
      </c>
      <c r="V17" s="22">
        <v>200</v>
      </c>
      <c r="W17" s="22" t="s">
        <v>95</v>
      </c>
      <c r="X17" s="22" t="s">
        <v>96</v>
      </c>
      <c r="Y17" s="69">
        <v>2103</v>
      </c>
      <c r="Z17" s="41"/>
      <c r="AA17" s="1" t="s">
        <v>85</v>
      </c>
      <c r="AB17" s="28" t="s">
        <v>184</v>
      </c>
    </row>
    <row r="18" spans="1:28" x14ac:dyDescent="0.3">
      <c r="A18" s="1" t="s">
        <v>64</v>
      </c>
      <c r="B18" s="1" t="s">
        <v>45</v>
      </c>
      <c r="C18" s="27" t="s">
        <v>70</v>
      </c>
      <c r="D18" s="38">
        <v>13</v>
      </c>
      <c r="E18" s="27">
        <v>36</v>
      </c>
      <c r="F18" s="27">
        <v>7</v>
      </c>
      <c r="G18" s="27">
        <v>18</v>
      </c>
      <c r="H18" s="27"/>
      <c r="I18" s="27"/>
      <c r="J18" s="27">
        <v>3</v>
      </c>
      <c r="K18" s="27">
        <v>3</v>
      </c>
      <c r="L18" s="27">
        <v>4</v>
      </c>
      <c r="M18" s="27">
        <v>3</v>
      </c>
      <c r="N18" s="27">
        <f t="shared" si="0"/>
        <v>7</v>
      </c>
      <c r="O18" s="39">
        <v>0</v>
      </c>
      <c r="P18" s="39">
        <v>5</v>
      </c>
      <c r="Q18" s="39">
        <v>2</v>
      </c>
      <c r="R18" s="39">
        <v>6</v>
      </c>
      <c r="S18" s="39">
        <v>0</v>
      </c>
      <c r="T18" s="27">
        <f t="shared" si="1"/>
        <v>17</v>
      </c>
      <c r="U18" s="40">
        <f t="shared" si="2"/>
        <v>0.55555555555555558</v>
      </c>
      <c r="V18" s="22">
        <v>200</v>
      </c>
      <c r="W18" s="22" t="s">
        <v>95</v>
      </c>
      <c r="X18" s="22" t="s">
        <v>96</v>
      </c>
      <c r="Y18" s="69">
        <v>2103</v>
      </c>
      <c r="Z18" s="41"/>
      <c r="AA18" s="1" t="s">
        <v>85</v>
      </c>
      <c r="AB18" s="28" t="s">
        <v>184</v>
      </c>
    </row>
    <row r="19" spans="1:28" x14ac:dyDescent="0.3">
      <c r="A19" s="1" t="s">
        <v>64</v>
      </c>
      <c r="B19" s="1" t="s">
        <v>45</v>
      </c>
      <c r="C19" s="27" t="s">
        <v>79</v>
      </c>
      <c r="D19" s="38">
        <v>33</v>
      </c>
      <c r="E19" s="27">
        <v>36</v>
      </c>
      <c r="F19" s="27">
        <v>7</v>
      </c>
      <c r="G19" s="27">
        <v>11</v>
      </c>
      <c r="H19" s="27">
        <v>0</v>
      </c>
      <c r="I19" s="27">
        <v>1</v>
      </c>
      <c r="J19" s="27">
        <v>3</v>
      </c>
      <c r="K19" s="27">
        <v>4</v>
      </c>
      <c r="L19" s="27">
        <v>6</v>
      </c>
      <c r="M19" s="27">
        <v>3</v>
      </c>
      <c r="N19" s="27">
        <f t="shared" si="0"/>
        <v>9</v>
      </c>
      <c r="O19" s="39">
        <v>1</v>
      </c>
      <c r="P19" s="39">
        <v>5</v>
      </c>
      <c r="Q19" s="39">
        <v>1</v>
      </c>
      <c r="R19" s="39">
        <v>4</v>
      </c>
      <c r="S19" s="39">
        <v>0</v>
      </c>
      <c r="T19" s="27">
        <f t="shared" si="1"/>
        <v>17</v>
      </c>
      <c r="U19" s="40">
        <f t="shared" si="2"/>
        <v>0.69444444444444442</v>
      </c>
      <c r="V19" s="22">
        <v>200</v>
      </c>
      <c r="W19" s="22" t="s">
        <v>95</v>
      </c>
      <c r="X19" s="22" t="s">
        <v>96</v>
      </c>
      <c r="Y19" s="69">
        <v>2103</v>
      </c>
      <c r="Z19" s="41"/>
      <c r="AA19" s="1" t="s">
        <v>85</v>
      </c>
      <c r="AB19" s="28" t="s">
        <v>184</v>
      </c>
    </row>
    <row r="20" spans="1:28" x14ac:dyDescent="0.3">
      <c r="A20" s="1" t="s">
        <v>64</v>
      </c>
      <c r="B20" s="1" t="s">
        <v>45</v>
      </c>
      <c r="C20" s="27" t="s">
        <v>74</v>
      </c>
      <c r="D20" s="38">
        <v>11</v>
      </c>
      <c r="E20" s="27">
        <v>46</v>
      </c>
      <c r="F20" s="27">
        <v>7</v>
      </c>
      <c r="G20" s="27">
        <v>22</v>
      </c>
      <c r="H20" s="27"/>
      <c r="I20" s="27"/>
      <c r="J20" s="27">
        <v>6</v>
      </c>
      <c r="K20" s="27">
        <v>7</v>
      </c>
      <c r="L20" s="27">
        <v>3</v>
      </c>
      <c r="M20" s="27">
        <v>4</v>
      </c>
      <c r="N20" s="27">
        <f t="shared" si="0"/>
        <v>7</v>
      </c>
      <c r="O20" s="39">
        <v>9</v>
      </c>
      <c r="P20" s="39">
        <v>4</v>
      </c>
      <c r="Q20" s="39">
        <v>2</v>
      </c>
      <c r="R20" s="39">
        <v>13</v>
      </c>
      <c r="S20" s="39">
        <v>0</v>
      </c>
      <c r="T20" s="27">
        <f t="shared" si="1"/>
        <v>20</v>
      </c>
      <c r="U20" s="40">
        <f t="shared" si="2"/>
        <v>0.73913043478260865</v>
      </c>
      <c r="V20" s="22">
        <v>200</v>
      </c>
      <c r="W20" s="22" t="s">
        <v>95</v>
      </c>
      <c r="X20" s="22" t="s">
        <v>96</v>
      </c>
      <c r="Y20" s="69">
        <v>2103</v>
      </c>
      <c r="Z20" s="41"/>
      <c r="AA20" s="1" t="s">
        <v>85</v>
      </c>
      <c r="AB20" s="28" t="s">
        <v>184</v>
      </c>
    </row>
    <row r="21" spans="1:28" x14ac:dyDescent="0.3">
      <c r="A21" s="1" t="s">
        <v>64</v>
      </c>
      <c r="B21" s="1" t="s">
        <v>45</v>
      </c>
      <c r="C21" s="27" t="s">
        <v>73</v>
      </c>
      <c r="D21" s="38">
        <v>8</v>
      </c>
      <c r="E21" s="27">
        <v>45</v>
      </c>
      <c r="F21" s="27">
        <v>4</v>
      </c>
      <c r="G21" s="27">
        <v>12</v>
      </c>
      <c r="H21" s="27">
        <v>0</v>
      </c>
      <c r="I21" s="27">
        <v>1</v>
      </c>
      <c r="J21" s="27">
        <v>0</v>
      </c>
      <c r="K21" s="27">
        <v>2</v>
      </c>
      <c r="L21" s="27">
        <v>2</v>
      </c>
      <c r="M21" s="27">
        <v>2</v>
      </c>
      <c r="N21" s="27">
        <f t="shared" si="0"/>
        <v>4</v>
      </c>
      <c r="O21" s="39">
        <v>2</v>
      </c>
      <c r="P21" s="39">
        <v>5</v>
      </c>
      <c r="Q21" s="39">
        <v>3</v>
      </c>
      <c r="R21" s="39">
        <v>4</v>
      </c>
      <c r="S21" s="39">
        <v>0</v>
      </c>
      <c r="T21" s="27">
        <f t="shared" si="1"/>
        <v>8</v>
      </c>
      <c r="U21" s="40">
        <f t="shared" si="2"/>
        <v>0.33333333333333331</v>
      </c>
      <c r="V21" s="22">
        <v>200</v>
      </c>
      <c r="W21" s="22" t="s">
        <v>95</v>
      </c>
      <c r="X21" s="22" t="s">
        <v>96</v>
      </c>
      <c r="Y21" s="69">
        <v>2103</v>
      </c>
      <c r="Z21" s="41"/>
      <c r="AA21" s="1" t="s">
        <v>85</v>
      </c>
      <c r="AB21" s="28" t="s">
        <v>184</v>
      </c>
    </row>
    <row r="22" spans="1:28" x14ac:dyDescent="0.3">
      <c r="A22" s="1" t="s">
        <v>64</v>
      </c>
      <c r="B22" s="1" t="s">
        <v>45</v>
      </c>
      <c r="C22" s="27" t="s">
        <v>560</v>
      </c>
      <c r="D22" s="80"/>
      <c r="E22" s="27">
        <v>4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0</v>
      </c>
      <c r="P22" s="39">
        <v>0</v>
      </c>
      <c r="Q22" s="39">
        <v>2</v>
      </c>
      <c r="R22" s="39">
        <v>1</v>
      </c>
      <c r="S22" s="39">
        <v>0</v>
      </c>
      <c r="T22" s="27">
        <f t="shared" si="1"/>
        <v>0</v>
      </c>
      <c r="U22" s="40">
        <f t="shared" si="2"/>
        <v>0.25</v>
      </c>
      <c r="V22" s="22">
        <v>200</v>
      </c>
      <c r="W22" s="22" t="s">
        <v>95</v>
      </c>
      <c r="X22" s="22" t="s">
        <v>96</v>
      </c>
      <c r="Y22" s="69">
        <v>2103</v>
      </c>
      <c r="Z22" s="41"/>
      <c r="AA22" s="1" t="s">
        <v>85</v>
      </c>
      <c r="AB22" s="28" t="s">
        <v>184</v>
      </c>
    </row>
    <row r="23" spans="1:28" x14ac:dyDescent="0.3">
      <c r="A23" s="1" t="s">
        <v>64</v>
      </c>
      <c r="B23" s="1" t="s">
        <v>45</v>
      </c>
      <c r="C23" s="27" t="s">
        <v>77</v>
      </c>
      <c r="D23" s="38">
        <v>22</v>
      </c>
      <c r="E23" s="27">
        <v>22</v>
      </c>
      <c r="F23" s="27">
        <v>2</v>
      </c>
      <c r="G23" s="27">
        <v>4</v>
      </c>
      <c r="H23" s="27"/>
      <c r="I23" s="27"/>
      <c r="J23" s="27">
        <v>4</v>
      </c>
      <c r="K23" s="27">
        <v>6</v>
      </c>
      <c r="L23" s="27">
        <v>2</v>
      </c>
      <c r="M23" s="27">
        <v>3</v>
      </c>
      <c r="N23" s="27">
        <f t="shared" si="0"/>
        <v>5</v>
      </c>
      <c r="O23" s="39">
        <v>0</v>
      </c>
      <c r="P23" s="39">
        <v>1</v>
      </c>
      <c r="Q23" s="39">
        <v>2</v>
      </c>
      <c r="R23" s="39">
        <v>1</v>
      </c>
      <c r="S23" s="39">
        <v>0</v>
      </c>
      <c r="T23" s="27">
        <f t="shared" si="1"/>
        <v>8</v>
      </c>
      <c r="U23" s="40">
        <f t="shared" si="2"/>
        <v>0.63636363636363635</v>
      </c>
      <c r="V23" s="22">
        <v>200</v>
      </c>
      <c r="W23" s="22" t="s">
        <v>95</v>
      </c>
      <c r="X23" s="22" t="s">
        <v>96</v>
      </c>
      <c r="Y23" s="69">
        <v>2103</v>
      </c>
      <c r="Z23" s="41"/>
      <c r="AA23" s="1" t="s">
        <v>85</v>
      </c>
      <c r="AB23" s="28" t="s">
        <v>184</v>
      </c>
    </row>
    <row r="24" spans="1:28" x14ac:dyDescent="0.3">
      <c r="A24" s="1" t="s">
        <v>64</v>
      </c>
      <c r="B24" s="1" t="s">
        <v>45</v>
      </c>
      <c r="C24" s="55" t="s">
        <v>38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42"/>
      <c r="R24" s="42"/>
      <c r="S24" s="42"/>
      <c r="T24" s="27"/>
      <c r="U24" s="40" t="str">
        <f>_xlfn.IFNA("",((T24+Q24+N24-R24)+(O24*2))/E24)</f>
        <v/>
      </c>
      <c r="V24" s="22">
        <v>200</v>
      </c>
      <c r="W24" s="22" t="s">
        <v>95</v>
      </c>
      <c r="X24" s="22" t="s">
        <v>96</v>
      </c>
      <c r="Y24" s="69">
        <v>2103</v>
      </c>
      <c r="Z24" s="41"/>
      <c r="AA24" s="1" t="s">
        <v>85</v>
      </c>
      <c r="AB24" s="28" t="s">
        <v>184</v>
      </c>
    </row>
    <row r="25" spans="1:28" x14ac:dyDescent="0.3">
      <c r="A25" s="43" t="s">
        <v>64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31</v>
      </c>
      <c r="G25" s="44">
        <f t="shared" si="3"/>
        <v>80</v>
      </c>
      <c r="H25" s="44">
        <f t="shared" si="3"/>
        <v>0</v>
      </c>
      <c r="I25" s="44">
        <f t="shared" si="3"/>
        <v>2</v>
      </c>
      <c r="J25" s="44">
        <f t="shared" si="3"/>
        <v>19</v>
      </c>
      <c r="K25" s="44">
        <f t="shared" si="3"/>
        <v>27</v>
      </c>
      <c r="L25" s="44">
        <f t="shared" si="3"/>
        <v>19</v>
      </c>
      <c r="M25" s="44">
        <f t="shared" si="3"/>
        <v>24</v>
      </c>
      <c r="N25" s="44">
        <f t="shared" si="3"/>
        <v>43</v>
      </c>
      <c r="O25" s="44">
        <f t="shared" si="3"/>
        <v>14</v>
      </c>
      <c r="P25" s="44">
        <f t="shared" si="3"/>
        <v>28</v>
      </c>
      <c r="Q25" s="44">
        <f t="shared" si="3"/>
        <v>13</v>
      </c>
      <c r="R25" s="44">
        <f t="shared" si="3"/>
        <v>39</v>
      </c>
      <c r="S25" s="44">
        <f t="shared" si="3"/>
        <v>3</v>
      </c>
      <c r="T25" s="44">
        <f t="shared" si="3"/>
        <v>81</v>
      </c>
      <c r="U25" s="45">
        <f>((T25+Q25+N25-R25)+(O25*2))/E25</f>
        <v>0.52500000000000002</v>
      </c>
      <c r="V25" s="46">
        <v>200</v>
      </c>
      <c r="W25" s="46" t="s">
        <v>95</v>
      </c>
      <c r="X25" s="46" t="s">
        <v>96</v>
      </c>
      <c r="Y25" s="70">
        <v>2103</v>
      </c>
      <c r="Z25" s="47"/>
      <c r="AA25" s="43" t="s">
        <v>85</v>
      </c>
      <c r="AB25" s="74" t="s">
        <v>184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0.38750000000000001</v>
      </c>
      <c r="H26" s="27"/>
      <c r="I26" s="1"/>
      <c r="J26" s="48" t="s">
        <v>41</v>
      </c>
      <c r="K26" s="50">
        <f>J25/K25</f>
        <v>0.70370370370370372</v>
      </c>
      <c r="L26" s="1"/>
      <c r="M26" s="39" t="s">
        <v>42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8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185</v>
      </c>
      <c r="D35" s="38">
        <v>30</v>
      </c>
      <c r="E35" s="27">
        <v>40</v>
      </c>
      <c r="F35" s="27">
        <v>16</v>
      </c>
      <c r="G35" s="27">
        <v>31</v>
      </c>
      <c r="H35" s="27"/>
      <c r="I35" s="27"/>
      <c r="J35" s="27">
        <v>5</v>
      </c>
      <c r="K35" s="27">
        <v>7</v>
      </c>
      <c r="L35" s="27">
        <v>1</v>
      </c>
      <c r="M35" s="27">
        <v>2</v>
      </c>
      <c r="N35" s="27">
        <f t="shared" ref="N35:N46" si="4">SUM(L35:M35)</f>
        <v>3</v>
      </c>
      <c r="O35" s="27">
        <v>1</v>
      </c>
      <c r="P35" s="39">
        <v>1</v>
      </c>
      <c r="Q35" s="27">
        <v>6</v>
      </c>
      <c r="R35" s="27">
        <v>5</v>
      </c>
      <c r="S35" s="27">
        <v>0</v>
      </c>
      <c r="T35" s="27">
        <f t="shared" ref="T35:T46" si="5">(H35*3)+((F35-H35)*2)+J35</f>
        <v>37</v>
      </c>
      <c r="U35" s="40">
        <f t="shared" ref="U35:U46" si="6">IFERROR(((T35+Q35+N35-R35)+(O35*2))/E35,"")</f>
        <v>1.075</v>
      </c>
      <c r="V35" s="22">
        <v>200</v>
      </c>
      <c r="W35" s="22" t="s">
        <v>83</v>
      </c>
      <c r="X35" s="22" t="s">
        <v>84</v>
      </c>
      <c r="Y35" s="69">
        <v>2103</v>
      </c>
      <c r="Z35" s="41"/>
      <c r="AA35" s="1" t="s">
        <v>186</v>
      </c>
      <c r="AB35" s="28" t="s">
        <v>150</v>
      </c>
    </row>
    <row r="36" spans="1:28" x14ac:dyDescent="0.3">
      <c r="A36" s="1" t="s">
        <v>45</v>
      </c>
      <c r="B36" s="1" t="s">
        <v>64</v>
      </c>
      <c r="C36" s="27" t="s">
        <v>187</v>
      </c>
      <c r="D36" s="38">
        <v>24</v>
      </c>
      <c r="E36" s="27">
        <v>1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si="4"/>
        <v>1</v>
      </c>
      <c r="O36" s="39">
        <v>0</v>
      </c>
      <c r="P36" s="39">
        <v>1</v>
      </c>
      <c r="Q36" s="39">
        <v>0</v>
      </c>
      <c r="R36" s="39">
        <v>1</v>
      </c>
      <c r="S36" s="39">
        <v>0</v>
      </c>
      <c r="T36" s="39">
        <f t="shared" si="5"/>
        <v>0</v>
      </c>
      <c r="U36" s="40">
        <f t="shared" si="6"/>
        <v>0</v>
      </c>
      <c r="V36" s="22">
        <v>200</v>
      </c>
      <c r="W36" s="22" t="s">
        <v>83</v>
      </c>
      <c r="X36" s="22" t="s">
        <v>84</v>
      </c>
      <c r="Y36" s="69">
        <v>2103</v>
      </c>
      <c r="Z36" s="41"/>
      <c r="AA36" s="1" t="s">
        <v>186</v>
      </c>
      <c r="AB36" s="28" t="s">
        <v>150</v>
      </c>
    </row>
    <row r="37" spans="1:28" x14ac:dyDescent="0.3">
      <c r="A37" s="1" t="s">
        <v>45</v>
      </c>
      <c r="B37" s="1" t="s">
        <v>64</v>
      </c>
      <c r="C37" s="27" t="s">
        <v>188</v>
      </c>
      <c r="D37" s="38">
        <v>50</v>
      </c>
      <c r="E37" s="27">
        <v>30</v>
      </c>
      <c r="F37" s="27">
        <v>4</v>
      </c>
      <c r="G37" s="27">
        <v>10</v>
      </c>
      <c r="H37" s="27"/>
      <c r="I37" s="27"/>
      <c r="J37" s="27">
        <v>2</v>
      </c>
      <c r="K37" s="27">
        <v>4</v>
      </c>
      <c r="L37" s="27">
        <v>6</v>
      </c>
      <c r="M37" s="27">
        <v>9</v>
      </c>
      <c r="N37" s="27">
        <f t="shared" si="4"/>
        <v>15</v>
      </c>
      <c r="O37" s="39">
        <v>0</v>
      </c>
      <c r="P37" s="39">
        <v>5</v>
      </c>
      <c r="Q37" s="39">
        <v>1</v>
      </c>
      <c r="R37" s="39">
        <v>3</v>
      </c>
      <c r="S37" s="39">
        <v>0</v>
      </c>
      <c r="T37" s="39">
        <f t="shared" si="5"/>
        <v>10</v>
      </c>
      <c r="U37" s="40">
        <f t="shared" si="6"/>
        <v>0.76666666666666672</v>
      </c>
      <c r="V37" s="22">
        <v>200</v>
      </c>
      <c r="W37" s="22" t="s">
        <v>83</v>
      </c>
      <c r="X37" s="22" t="s">
        <v>84</v>
      </c>
      <c r="Y37" s="69">
        <v>2103</v>
      </c>
      <c r="Z37" s="41"/>
      <c r="AA37" s="1" t="s">
        <v>186</v>
      </c>
      <c r="AB37" s="28" t="s">
        <v>150</v>
      </c>
    </row>
    <row r="38" spans="1:28" x14ac:dyDescent="0.3">
      <c r="A38" s="1" t="s">
        <v>45</v>
      </c>
      <c r="B38" s="1" t="s">
        <v>64</v>
      </c>
      <c r="C38" s="27" t="s">
        <v>189</v>
      </c>
      <c r="D38" s="38">
        <v>12</v>
      </c>
      <c r="E38" s="27">
        <v>10</v>
      </c>
      <c r="F38" s="27">
        <v>1</v>
      </c>
      <c r="G38" s="27">
        <v>1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 t="shared" si="4"/>
        <v>1</v>
      </c>
      <c r="O38" s="39">
        <v>3</v>
      </c>
      <c r="P38" s="39">
        <v>2</v>
      </c>
      <c r="Q38" s="39">
        <v>2</v>
      </c>
      <c r="R38" s="39">
        <v>3</v>
      </c>
      <c r="S38" s="39">
        <v>0</v>
      </c>
      <c r="T38" s="39">
        <f t="shared" si="5"/>
        <v>2</v>
      </c>
      <c r="U38" s="40">
        <f t="shared" si="6"/>
        <v>0.8</v>
      </c>
      <c r="V38" s="22">
        <v>200</v>
      </c>
      <c r="W38" s="22" t="s">
        <v>83</v>
      </c>
      <c r="X38" s="22" t="s">
        <v>84</v>
      </c>
      <c r="Y38" s="69">
        <v>2103</v>
      </c>
      <c r="Z38" s="41"/>
      <c r="AA38" s="1" t="s">
        <v>186</v>
      </c>
      <c r="AB38" s="28" t="s">
        <v>150</v>
      </c>
    </row>
    <row r="39" spans="1:28" x14ac:dyDescent="0.3">
      <c r="A39" s="1" t="s">
        <v>45</v>
      </c>
      <c r="B39" s="1" t="s">
        <v>64</v>
      </c>
      <c r="C39" s="27" t="s">
        <v>190</v>
      </c>
      <c r="D39" s="38">
        <v>34</v>
      </c>
      <c r="E39" s="27">
        <v>45</v>
      </c>
      <c r="F39" s="27">
        <v>8</v>
      </c>
      <c r="G39" s="27">
        <v>12</v>
      </c>
      <c r="H39" s="27"/>
      <c r="I39" s="27"/>
      <c r="J39" s="27">
        <v>6</v>
      </c>
      <c r="K39" s="27">
        <v>9</v>
      </c>
      <c r="L39" s="27">
        <v>5</v>
      </c>
      <c r="M39" s="27">
        <v>7</v>
      </c>
      <c r="N39" s="27">
        <f t="shared" si="4"/>
        <v>12</v>
      </c>
      <c r="O39" s="39">
        <v>0</v>
      </c>
      <c r="P39" s="55">
        <v>6</v>
      </c>
      <c r="Q39" s="39">
        <v>2</v>
      </c>
      <c r="R39" s="39">
        <v>5</v>
      </c>
      <c r="S39" s="39">
        <v>0</v>
      </c>
      <c r="T39" s="39">
        <f t="shared" si="5"/>
        <v>22</v>
      </c>
      <c r="U39" s="40">
        <f t="shared" si="6"/>
        <v>0.68888888888888888</v>
      </c>
      <c r="V39" s="22">
        <v>200</v>
      </c>
      <c r="W39" s="22" t="s">
        <v>83</v>
      </c>
      <c r="X39" s="22" t="s">
        <v>84</v>
      </c>
      <c r="Y39" s="69">
        <v>2103</v>
      </c>
      <c r="Z39" s="41"/>
      <c r="AA39" s="1" t="s">
        <v>186</v>
      </c>
      <c r="AB39" s="28" t="s">
        <v>150</v>
      </c>
    </row>
    <row r="40" spans="1:28" x14ac:dyDescent="0.3">
      <c r="A40" s="1" t="s">
        <v>45</v>
      </c>
      <c r="B40" s="1" t="s">
        <v>64</v>
      </c>
      <c r="C40" s="27" t="s">
        <v>191</v>
      </c>
      <c r="D40" s="38">
        <v>44</v>
      </c>
      <c r="E40" s="27">
        <v>30</v>
      </c>
      <c r="F40" s="27">
        <v>5</v>
      </c>
      <c r="G40" s="27">
        <v>9</v>
      </c>
      <c r="H40" s="27"/>
      <c r="I40" s="27"/>
      <c r="J40" s="27">
        <v>0</v>
      </c>
      <c r="K40" s="27">
        <v>0</v>
      </c>
      <c r="L40" s="27">
        <v>5</v>
      </c>
      <c r="M40" s="27">
        <v>5</v>
      </c>
      <c r="N40" s="27">
        <f t="shared" si="4"/>
        <v>10</v>
      </c>
      <c r="O40" s="39">
        <v>1</v>
      </c>
      <c r="P40" s="39">
        <v>5</v>
      </c>
      <c r="Q40" s="39">
        <v>7</v>
      </c>
      <c r="R40" s="39">
        <v>2</v>
      </c>
      <c r="S40" s="39">
        <v>2</v>
      </c>
      <c r="T40" s="39">
        <f t="shared" si="5"/>
        <v>10</v>
      </c>
      <c r="U40" s="40">
        <f t="shared" si="6"/>
        <v>0.9</v>
      </c>
      <c r="V40" s="22">
        <v>200</v>
      </c>
      <c r="W40" s="22" t="s">
        <v>83</v>
      </c>
      <c r="X40" s="22" t="s">
        <v>84</v>
      </c>
      <c r="Y40" s="69">
        <v>2103</v>
      </c>
      <c r="Z40" s="41"/>
      <c r="AA40" s="1" t="s">
        <v>186</v>
      </c>
      <c r="AB40" s="28" t="s">
        <v>150</v>
      </c>
    </row>
    <row r="41" spans="1:28" x14ac:dyDescent="0.3">
      <c r="A41" s="1" t="s">
        <v>45</v>
      </c>
      <c r="B41" s="1" t="s">
        <v>64</v>
      </c>
      <c r="C41" s="27" t="s">
        <v>192</v>
      </c>
      <c r="D41" s="38">
        <v>52</v>
      </c>
      <c r="E41" s="27" t="s">
        <v>503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 t="str">
        <f t="shared" si="6"/>
        <v/>
      </c>
      <c r="V41" s="22">
        <v>200</v>
      </c>
      <c r="W41" s="22" t="s">
        <v>83</v>
      </c>
      <c r="X41" s="22" t="s">
        <v>84</v>
      </c>
      <c r="Y41" s="69">
        <v>2103</v>
      </c>
      <c r="Z41" s="41"/>
      <c r="AA41" s="1" t="s">
        <v>186</v>
      </c>
      <c r="AB41" s="28" t="s">
        <v>150</v>
      </c>
    </row>
    <row r="42" spans="1:28" x14ac:dyDescent="0.3">
      <c r="A42" s="1" t="s">
        <v>45</v>
      </c>
      <c r="B42" s="1" t="s">
        <v>64</v>
      </c>
      <c r="C42" s="27" t="s">
        <v>193</v>
      </c>
      <c r="D42" s="38">
        <v>32</v>
      </c>
      <c r="E42" s="27">
        <v>6</v>
      </c>
      <c r="F42" s="27">
        <v>1</v>
      </c>
      <c r="G42" s="27">
        <v>3</v>
      </c>
      <c r="H42" s="27"/>
      <c r="I42" s="27"/>
      <c r="J42" s="27">
        <v>2</v>
      </c>
      <c r="K42" s="27">
        <v>2</v>
      </c>
      <c r="L42" s="27">
        <v>3</v>
      </c>
      <c r="M42" s="27">
        <v>1</v>
      </c>
      <c r="N42" s="27">
        <f t="shared" si="4"/>
        <v>4</v>
      </c>
      <c r="O42" s="39">
        <v>1</v>
      </c>
      <c r="P42" s="39">
        <v>0</v>
      </c>
      <c r="Q42" s="39">
        <v>0</v>
      </c>
      <c r="R42" s="39">
        <v>1</v>
      </c>
      <c r="S42" s="39">
        <v>0</v>
      </c>
      <c r="T42" s="39">
        <f t="shared" si="5"/>
        <v>4</v>
      </c>
      <c r="U42" s="40">
        <f t="shared" si="6"/>
        <v>1.5</v>
      </c>
      <c r="V42" s="22">
        <v>200</v>
      </c>
      <c r="W42" s="22" t="s">
        <v>83</v>
      </c>
      <c r="X42" s="22" t="s">
        <v>84</v>
      </c>
      <c r="Y42" s="69">
        <v>2103</v>
      </c>
      <c r="Z42" s="41"/>
      <c r="AA42" s="1" t="s">
        <v>186</v>
      </c>
      <c r="AB42" s="28" t="s">
        <v>150</v>
      </c>
    </row>
    <row r="43" spans="1:28" x14ac:dyDescent="0.3">
      <c r="A43" s="1" t="s">
        <v>45</v>
      </c>
      <c r="B43" s="1" t="s">
        <v>64</v>
      </c>
      <c r="C43" s="27" t="s">
        <v>194</v>
      </c>
      <c r="D43" s="38">
        <v>20</v>
      </c>
      <c r="E43" s="27">
        <v>22</v>
      </c>
      <c r="F43" s="27">
        <v>3</v>
      </c>
      <c r="G43" s="27">
        <v>9</v>
      </c>
      <c r="H43" s="27"/>
      <c r="I43" s="27"/>
      <c r="J43" s="27">
        <v>0</v>
      </c>
      <c r="K43" s="27">
        <v>0</v>
      </c>
      <c r="L43" s="27">
        <v>1</v>
      </c>
      <c r="M43" s="27">
        <v>3</v>
      </c>
      <c r="N43" s="27">
        <f t="shared" si="4"/>
        <v>4</v>
      </c>
      <c r="O43" s="39">
        <v>0</v>
      </c>
      <c r="P43" s="39">
        <v>2</v>
      </c>
      <c r="Q43" s="39">
        <v>2</v>
      </c>
      <c r="R43" s="39">
        <v>2</v>
      </c>
      <c r="S43" s="39">
        <v>0</v>
      </c>
      <c r="T43" s="39">
        <f t="shared" si="5"/>
        <v>6</v>
      </c>
      <c r="U43" s="40">
        <f t="shared" si="6"/>
        <v>0.45454545454545453</v>
      </c>
      <c r="V43" s="22">
        <v>200</v>
      </c>
      <c r="W43" s="22" t="s">
        <v>83</v>
      </c>
      <c r="X43" s="22" t="s">
        <v>84</v>
      </c>
      <c r="Y43" s="69">
        <v>2103</v>
      </c>
      <c r="Z43" s="41" t="s">
        <v>340</v>
      </c>
      <c r="AA43" s="1" t="s">
        <v>186</v>
      </c>
      <c r="AB43" s="28" t="s">
        <v>150</v>
      </c>
    </row>
    <row r="44" spans="1:28" x14ac:dyDescent="0.3">
      <c r="A44" s="1" t="s">
        <v>45</v>
      </c>
      <c r="B44" s="1" t="s">
        <v>64</v>
      </c>
      <c r="C44" s="27" t="s">
        <v>195</v>
      </c>
      <c r="D44" s="38">
        <v>40</v>
      </c>
      <c r="E44" s="27">
        <v>13</v>
      </c>
      <c r="F44" s="27">
        <v>1</v>
      </c>
      <c r="G44" s="27">
        <v>10</v>
      </c>
      <c r="H44" s="27"/>
      <c r="I44" s="27"/>
      <c r="J44" s="27">
        <v>4</v>
      </c>
      <c r="K44" s="27">
        <v>7</v>
      </c>
      <c r="L44" s="27">
        <v>0</v>
      </c>
      <c r="M44" s="27">
        <v>1</v>
      </c>
      <c r="N44" s="27">
        <f t="shared" si="4"/>
        <v>1</v>
      </c>
      <c r="O44" s="39">
        <v>3</v>
      </c>
      <c r="P44" s="39">
        <v>1</v>
      </c>
      <c r="Q44" s="39">
        <v>0</v>
      </c>
      <c r="R44" s="39">
        <v>1</v>
      </c>
      <c r="S44" s="39">
        <v>0</v>
      </c>
      <c r="T44" s="39">
        <f t="shared" si="5"/>
        <v>6</v>
      </c>
      <c r="U44" s="40">
        <f t="shared" si="6"/>
        <v>0.92307692307692313</v>
      </c>
      <c r="V44" s="22">
        <v>200</v>
      </c>
      <c r="W44" s="22" t="s">
        <v>83</v>
      </c>
      <c r="X44" s="22" t="s">
        <v>84</v>
      </c>
      <c r="Y44" s="69">
        <v>2103</v>
      </c>
      <c r="Z44" s="41"/>
      <c r="AA44" s="1" t="s">
        <v>186</v>
      </c>
      <c r="AB44" s="28" t="s">
        <v>150</v>
      </c>
    </row>
    <row r="45" spans="1:28" x14ac:dyDescent="0.3">
      <c r="A45" s="1" t="s">
        <v>45</v>
      </c>
      <c r="B45" s="1" t="s">
        <v>64</v>
      </c>
      <c r="C45" s="27" t="s">
        <v>196</v>
      </c>
      <c r="D45" s="38">
        <v>10</v>
      </c>
      <c r="E45" s="27">
        <v>37</v>
      </c>
      <c r="F45" s="27">
        <v>2</v>
      </c>
      <c r="G45" s="27">
        <v>5</v>
      </c>
      <c r="H45" s="27"/>
      <c r="I45" s="27"/>
      <c r="J45" s="27">
        <v>2</v>
      </c>
      <c r="K45" s="27">
        <v>2</v>
      </c>
      <c r="L45" s="27">
        <v>0</v>
      </c>
      <c r="M45" s="27">
        <v>1</v>
      </c>
      <c r="N45" s="27">
        <f t="shared" si="4"/>
        <v>1</v>
      </c>
      <c r="O45" s="39">
        <v>7</v>
      </c>
      <c r="P45" s="39">
        <v>0</v>
      </c>
      <c r="Q45" s="39">
        <v>1</v>
      </c>
      <c r="R45" s="39">
        <v>6</v>
      </c>
      <c r="S45" s="39">
        <v>0</v>
      </c>
      <c r="T45" s="39">
        <f t="shared" si="5"/>
        <v>6</v>
      </c>
      <c r="U45" s="40">
        <f t="shared" si="6"/>
        <v>0.43243243243243246</v>
      </c>
      <c r="V45" s="22">
        <v>200</v>
      </c>
      <c r="W45" s="22" t="s">
        <v>83</v>
      </c>
      <c r="X45" s="22" t="s">
        <v>84</v>
      </c>
      <c r="Y45" s="69">
        <v>2103</v>
      </c>
      <c r="Z45" s="41"/>
      <c r="AA45" s="1" t="s">
        <v>186</v>
      </c>
      <c r="AB45" s="28" t="s">
        <v>150</v>
      </c>
    </row>
    <row r="46" spans="1:28" x14ac:dyDescent="0.3">
      <c r="A46" s="1" t="s">
        <v>45</v>
      </c>
      <c r="B46" s="1" t="s">
        <v>64</v>
      </c>
      <c r="C46" s="27" t="s">
        <v>197</v>
      </c>
      <c r="D46" s="38">
        <v>14</v>
      </c>
      <c r="E46" s="27">
        <v>6</v>
      </c>
      <c r="F46" s="27">
        <v>2</v>
      </c>
      <c r="G46" s="27">
        <v>3</v>
      </c>
      <c r="H46" s="27"/>
      <c r="I46" s="27"/>
      <c r="J46" s="27">
        <v>0</v>
      </c>
      <c r="K46" s="27">
        <v>0</v>
      </c>
      <c r="L46" s="27">
        <v>0</v>
      </c>
      <c r="M46" s="27">
        <v>0</v>
      </c>
      <c r="N46" s="27">
        <f t="shared" si="4"/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f t="shared" si="5"/>
        <v>4</v>
      </c>
      <c r="U46" s="40">
        <f t="shared" si="6"/>
        <v>0.66666666666666663</v>
      </c>
      <c r="V46" s="22">
        <v>200</v>
      </c>
      <c r="W46" s="22" t="s">
        <v>83</v>
      </c>
      <c r="X46" s="22" t="s">
        <v>84</v>
      </c>
      <c r="Y46" s="69">
        <v>2103</v>
      </c>
      <c r="Z46" s="41"/>
      <c r="AA46" s="1" t="s">
        <v>186</v>
      </c>
      <c r="AB46" s="28" t="s">
        <v>150</v>
      </c>
    </row>
    <row r="47" spans="1:28" x14ac:dyDescent="0.3">
      <c r="A47" s="1" t="s">
        <v>45</v>
      </c>
      <c r="B47" s="1" t="s">
        <v>64</v>
      </c>
      <c r="C47" s="55" t="s">
        <v>38</v>
      </c>
      <c r="D47" s="1"/>
      <c r="E47" s="42"/>
      <c r="F47" s="55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0" t="str">
        <f>_xlfn.IFNA("",((T47+Q47+N47-R47)+(O47*2))/E47)</f>
        <v/>
      </c>
      <c r="V47" s="22">
        <v>200</v>
      </c>
      <c r="W47" s="22" t="s">
        <v>83</v>
      </c>
      <c r="X47" s="22" t="s">
        <v>84</v>
      </c>
      <c r="Y47" s="69">
        <v>2103</v>
      </c>
      <c r="Z47" s="41"/>
      <c r="AA47" s="1" t="s">
        <v>186</v>
      </c>
      <c r="AB47" s="28" t="s">
        <v>150</v>
      </c>
    </row>
    <row r="48" spans="1:28" x14ac:dyDescent="0.3">
      <c r="A48" s="43" t="s">
        <v>45</v>
      </c>
      <c r="B48" s="43" t="s">
        <v>64</v>
      </c>
      <c r="C48" s="44" t="s">
        <v>39</v>
      </c>
      <c r="D48" s="43"/>
      <c r="E48" s="44">
        <f t="shared" ref="E48:T48" si="7">SUM(E35:E47)</f>
        <v>240</v>
      </c>
      <c r="F48" s="44">
        <f t="shared" si="7"/>
        <v>43</v>
      </c>
      <c r="G48" s="44">
        <f t="shared" si="7"/>
        <v>93</v>
      </c>
      <c r="H48" s="44">
        <f t="shared" si="7"/>
        <v>0</v>
      </c>
      <c r="I48" s="44">
        <f t="shared" si="7"/>
        <v>0</v>
      </c>
      <c r="J48" s="44">
        <f t="shared" si="7"/>
        <v>21</v>
      </c>
      <c r="K48" s="44">
        <f t="shared" si="7"/>
        <v>31</v>
      </c>
      <c r="L48" s="44">
        <f t="shared" si="7"/>
        <v>22</v>
      </c>
      <c r="M48" s="44">
        <f t="shared" si="7"/>
        <v>30</v>
      </c>
      <c r="N48" s="44">
        <f t="shared" si="7"/>
        <v>52</v>
      </c>
      <c r="O48" s="44">
        <f t="shared" si="7"/>
        <v>16</v>
      </c>
      <c r="P48" s="44">
        <f t="shared" si="7"/>
        <v>23</v>
      </c>
      <c r="Q48" s="44">
        <f t="shared" si="7"/>
        <v>21</v>
      </c>
      <c r="R48" s="44">
        <f t="shared" si="7"/>
        <v>29</v>
      </c>
      <c r="S48" s="44">
        <f t="shared" si="7"/>
        <v>2</v>
      </c>
      <c r="T48" s="44">
        <f t="shared" si="7"/>
        <v>107</v>
      </c>
      <c r="U48" s="45">
        <f>((T48+Q48+N48-R48)+(O48*2))/E48</f>
        <v>0.76249999999999996</v>
      </c>
      <c r="V48" s="46">
        <v>200</v>
      </c>
      <c r="W48" s="46" t="s">
        <v>83</v>
      </c>
      <c r="X48" s="46" t="s">
        <v>84</v>
      </c>
      <c r="Y48" s="70">
        <v>2103</v>
      </c>
      <c r="Z48" s="47"/>
      <c r="AA48" s="43" t="s">
        <v>186</v>
      </c>
      <c r="AB48" s="74" t="s">
        <v>150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0.46236559139784944</v>
      </c>
      <c r="H49" s="27"/>
      <c r="I49" s="1"/>
      <c r="J49" s="48" t="s">
        <v>41</v>
      </c>
      <c r="K49" s="50">
        <f>J48/K48</f>
        <v>0.67741935483870963</v>
      </c>
      <c r="L49" s="1"/>
      <c r="M49" s="39" t="s">
        <v>42</v>
      </c>
      <c r="N49" s="51">
        <v>8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 t="s">
        <v>342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3B9A-1A2C-4735-82E4-1EDAD3851ACC}">
  <sheetPr>
    <tabColor rgb="FFFF0000"/>
  </sheetPr>
  <dimension ref="A1:AB48"/>
  <sheetViews>
    <sheetView workbookViewId="0">
      <selection activeCell="C11" sqref="C11:T2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146</v>
      </c>
      <c r="D4" s="7" t="s">
        <v>4</v>
      </c>
      <c r="E4" s="8"/>
      <c r="F4" s="5"/>
      <c r="G4" s="1"/>
      <c r="J4" s="15" t="s">
        <v>242</v>
      </c>
      <c r="K4" s="16" t="s">
        <v>44</v>
      </c>
      <c r="L4" s="17"/>
      <c r="M4" s="18"/>
      <c r="N4" s="19">
        <v>31</v>
      </c>
      <c r="O4" s="19">
        <v>20</v>
      </c>
      <c r="P4" s="19">
        <v>21</v>
      </c>
      <c r="Q4" s="19">
        <v>31</v>
      </c>
      <c r="R4" s="20"/>
      <c r="S4" s="21">
        <f>SUM(N4:R4)</f>
        <v>103</v>
      </c>
      <c r="T4" s="22">
        <v>210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243</v>
      </c>
      <c r="K5" s="16" t="s">
        <v>61</v>
      </c>
      <c r="L5" s="17"/>
      <c r="M5" s="18"/>
      <c r="N5" s="19">
        <v>20</v>
      </c>
      <c r="O5" s="19">
        <v>30</v>
      </c>
      <c r="P5" s="19">
        <v>11</v>
      </c>
      <c r="Q5" s="19">
        <v>19</v>
      </c>
      <c r="R5" s="20"/>
      <c r="S5" s="21">
        <f>SUM(N5:R5)</f>
        <v>80</v>
      </c>
      <c r="T5" s="22">
        <v>210</v>
      </c>
      <c r="U5" s="1"/>
      <c r="V5" s="1"/>
      <c r="W5" s="1"/>
    </row>
    <row r="6" spans="1:28" x14ac:dyDescent="0.3">
      <c r="C6" s="23">
        <v>1283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210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76</v>
      </c>
      <c r="D13" s="38">
        <v>14</v>
      </c>
      <c r="E13" s="79"/>
      <c r="F13" s="27">
        <v>1</v>
      </c>
      <c r="G13" s="79"/>
      <c r="H13" s="79"/>
      <c r="I13" s="79"/>
      <c r="J13" s="27">
        <v>1</v>
      </c>
      <c r="K13" s="27">
        <v>1</v>
      </c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f>(H13*3)+((F13-H13)*2)+J13</f>
        <v>3</v>
      </c>
      <c r="U13" s="40" t="str">
        <f>IFERROR(((T13+Q13+N13-R13)+(O13*2))/E13,"")</f>
        <v/>
      </c>
      <c r="V13" s="22">
        <v>210</v>
      </c>
      <c r="W13" s="22" t="s">
        <v>83</v>
      </c>
      <c r="X13" s="22" t="s">
        <v>84</v>
      </c>
      <c r="Y13" s="69">
        <v>1283</v>
      </c>
      <c r="Z13" s="41"/>
      <c r="AA13" s="1" t="s">
        <v>85</v>
      </c>
      <c r="AB13" s="28" t="s">
        <v>244</v>
      </c>
    </row>
    <row r="14" spans="1:28" x14ac:dyDescent="0.3">
      <c r="A14" s="1" t="s">
        <v>60</v>
      </c>
      <c r="B14" s="1" t="s">
        <v>45</v>
      </c>
      <c r="C14" s="27" t="s">
        <v>80</v>
      </c>
      <c r="D14" s="38">
        <v>42</v>
      </c>
      <c r="E14" s="79" t="s">
        <v>440</v>
      </c>
      <c r="F14" s="27"/>
      <c r="G14" s="79"/>
      <c r="H14" s="79"/>
      <c r="I14" s="79"/>
      <c r="J14" s="27"/>
      <c r="K14" s="27"/>
      <c r="L14" s="79"/>
      <c r="M14" s="79"/>
      <c r="N14" s="27"/>
      <c r="O14" s="84"/>
      <c r="P14" s="84"/>
      <c r="Q14" s="84"/>
      <c r="R14" s="84"/>
      <c r="S14" s="84"/>
      <c r="T14" s="39"/>
      <c r="U14" s="40" t="str">
        <f t="shared" ref="U14:U23" si="0">IFERROR(((T14+Q14+N14-R14)+(O14*2))/E14,"")</f>
        <v/>
      </c>
      <c r="V14" s="22">
        <v>210</v>
      </c>
      <c r="W14" s="22" t="s">
        <v>83</v>
      </c>
      <c r="X14" s="22" t="s">
        <v>84</v>
      </c>
      <c r="Y14" s="69">
        <v>1283</v>
      </c>
      <c r="Z14" s="41"/>
      <c r="AA14" s="1" t="s">
        <v>85</v>
      </c>
      <c r="AB14" s="28" t="s">
        <v>244</v>
      </c>
    </row>
    <row r="15" spans="1:28" x14ac:dyDescent="0.3">
      <c r="A15" s="1" t="s">
        <v>60</v>
      </c>
      <c r="B15" s="1" t="s">
        <v>45</v>
      </c>
      <c r="C15" s="27" t="s">
        <v>72</v>
      </c>
      <c r="D15" s="38">
        <v>32</v>
      </c>
      <c r="E15" s="79"/>
      <c r="F15" s="27">
        <v>4</v>
      </c>
      <c r="G15" s="79"/>
      <c r="H15" s="79"/>
      <c r="I15" s="79"/>
      <c r="J15" s="27">
        <v>1</v>
      </c>
      <c r="K15" s="27">
        <v>2</v>
      </c>
      <c r="L15" s="79"/>
      <c r="M15" s="79"/>
      <c r="N15" s="27">
        <f>SUM(L15:M15)</f>
        <v>0</v>
      </c>
      <c r="O15" s="84"/>
      <c r="P15" s="84"/>
      <c r="Q15" s="84"/>
      <c r="R15" s="84"/>
      <c r="S15" s="84"/>
      <c r="T15" s="39">
        <f>(H15*3)+((F15-H15)*2)+J15</f>
        <v>9</v>
      </c>
      <c r="U15" s="40" t="str">
        <f t="shared" si="0"/>
        <v/>
      </c>
      <c r="V15" s="22">
        <v>210</v>
      </c>
      <c r="W15" s="22" t="s">
        <v>83</v>
      </c>
      <c r="X15" s="22" t="s">
        <v>84</v>
      </c>
      <c r="Y15" s="69">
        <v>1283</v>
      </c>
      <c r="Z15" s="41"/>
      <c r="AA15" s="1" t="s">
        <v>85</v>
      </c>
      <c r="AB15" s="28" t="s">
        <v>244</v>
      </c>
    </row>
    <row r="16" spans="1:28" x14ac:dyDescent="0.3">
      <c r="A16" s="1" t="s">
        <v>60</v>
      </c>
      <c r="B16" s="1" t="s">
        <v>45</v>
      </c>
      <c r="C16" s="27" t="s">
        <v>81</v>
      </c>
      <c r="D16" s="38">
        <v>45</v>
      </c>
      <c r="E16" s="79" t="s">
        <v>440</v>
      </c>
      <c r="F16" s="27"/>
      <c r="G16" s="79"/>
      <c r="H16" s="79"/>
      <c r="I16" s="79"/>
      <c r="J16" s="27"/>
      <c r="K16" s="27"/>
      <c r="L16" s="79"/>
      <c r="M16" s="79"/>
      <c r="N16" s="27"/>
      <c r="O16" s="84"/>
      <c r="P16" s="84"/>
      <c r="Q16" s="84"/>
      <c r="R16" s="84"/>
      <c r="S16" s="84"/>
      <c r="T16" s="39"/>
      <c r="U16" s="40" t="str">
        <f t="shared" si="0"/>
        <v/>
      </c>
      <c r="V16" s="22">
        <v>210</v>
      </c>
      <c r="W16" s="22" t="s">
        <v>83</v>
      </c>
      <c r="X16" s="22" t="s">
        <v>84</v>
      </c>
      <c r="Y16" s="69">
        <v>1283</v>
      </c>
      <c r="Z16" s="41"/>
      <c r="AA16" s="1" t="s">
        <v>85</v>
      </c>
      <c r="AB16" s="28" t="s">
        <v>244</v>
      </c>
    </row>
    <row r="17" spans="1:28" x14ac:dyDescent="0.3">
      <c r="A17" s="1" t="s">
        <v>60</v>
      </c>
      <c r="B17" s="1" t="s">
        <v>45</v>
      </c>
      <c r="C17" s="27" t="s">
        <v>75</v>
      </c>
      <c r="D17" s="38">
        <v>12</v>
      </c>
      <c r="E17" s="79" t="s">
        <v>440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39"/>
      <c r="U17" s="40" t="str">
        <f t="shared" si="0"/>
        <v/>
      </c>
      <c r="V17" s="22">
        <v>210</v>
      </c>
      <c r="W17" s="22" t="s">
        <v>83</v>
      </c>
      <c r="X17" s="22" t="s">
        <v>84</v>
      </c>
      <c r="Y17" s="69">
        <v>1283</v>
      </c>
      <c r="Z17" s="41"/>
      <c r="AA17" s="1" t="s">
        <v>85</v>
      </c>
      <c r="AB17" s="28" t="s">
        <v>244</v>
      </c>
    </row>
    <row r="18" spans="1:28" x14ac:dyDescent="0.3">
      <c r="A18" s="1" t="s">
        <v>60</v>
      </c>
      <c r="B18" s="1" t="s">
        <v>45</v>
      </c>
      <c r="C18" s="27" t="s">
        <v>70</v>
      </c>
      <c r="D18" s="38">
        <v>13</v>
      </c>
      <c r="E18" s="79"/>
      <c r="F18" s="27">
        <v>4</v>
      </c>
      <c r="G18" s="79"/>
      <c r="H18" s="79"/>
      <c r="I18" s="79"/>
      <c r="J18" s="27">
        <v>3</v>
      </c>
      <c r="K18" s="27">
        <v>6</v>
      </c>
      <c r="L18" s="79"/>
      <c r="M18" s="27">
        <v>5</v>
      </c>
      <c r="N18" s="27">
        <f>SUM(L18:M18)</f>
        <v>5</v>
      </c>
      <c r="O18" s="84"/>
      <c r="P18" s="55">
        <v>6</v>
      </c>
      <c r="Q18" s="84"/>
      <c r="R18" s="84"/>
      <c r="S18" s="84"/>
      <c r="T18" s="39">
        <f>(H18*3)+((F18-H18)*2)+J18</f>
        <v>11</v>
      </c>
      <c r="U18" s="40" t="str">
        <f t="shared" si="0"/>
        <v/>
      </c>
      <c r="V18" s="22">
        <v>210</v>
      </c>
      <c r="W18" s="22" t="s">
        <v>83</v>
      </c>
      <c r="X18" s="22" t="s">
        <v>84</v>
      </c>
      <c r="Y18" s="69">
        <v>1283</v>
      </c>
      <c r="Z18" s="41"/>
      <c r="AA18" s="1" t="s">
        <v>85</v>
      </c>
      <c r="AB18" s="28" t="s">
        <v>244</v>
      </c>
    </row>
    <row r="19" spans="1:28" x14ac:dyDescent="0.3">
      <c r="A19" s="1" t="s">
        <v>60</v>
      </c>
      <c r="B19" s="1" t="s">
        <v>45</v>
      </c>
      <c r="C19" s="27" t="s">
        <v>79</v>
      </c>
      <c r="D19" s="38">
        <v>33</v>
      </c>
      <c r="E19" s="27">
        <v>44</v>
      </c>
      <c r="F19" s="27">
        <v>9</v>
      </c>
      <c r="G19" s="79"/>
      <c r="H19" s="79"/>
      <c r="I19" s="79"/>
      <c r="J19" s="27">
        <v>10</v>
      </c>
      <c r="K19" s="27">
        <v>13</v>
      </c>
      <c r="L19" s="79"/>
      <c r="M19" s="27">
        <v>8</v>
      </c>
      <c r="N19" s="27">
        <f>SUM(L19:M19)</f>
        <v>8</v>
      </c>
      <c r="O19" s="84"/>
      <c r="P19" s="84"/>
      <c r="Q19" s="39">
        <v>5</v>
      </c>
      <c r="R19" s="84"/>
      <c r="S19" s="84"/>
      <c r="T19" s="39">
        <f>(H19*3)+((F19-H19)*2)+J19</f>
        <v>28</v>
      </c>
      <c r="U19" s="40">
        <f t="shared" si="0"/>
        <v>0.93181818181818177</v>
      </c>
      <c r="V19" s="22">
        <v>210</v>
      </c>
      <c r="W19" s="22" t="s">
        <v>83</v>
      </c>
      <c r="X19" s="22" t="s">
        <v>84</v>
      </c>
      <c r="Y19" s="69">
        <v>1283</v>
      </c>
      <c r="Z19" s="41"/>
      <c r="AA19" s="1" t="s">
        <v>85</v>
      </c>
      <c r="AB19" s="28" t="s">
        <v>244</v>
      </c>
    </row>
    <row r="20" spans="1:28" x14ac:dyDescent="0.3">
      <c r="A20" s="1" t="s">
        <v>60</v>
      </c>
      <c r="B20" s="1" t="s">
        <v>45</v>
      </c>
      <c r="C20" s="27" t="s">
        <v>74</v>
      </c>
      <c r="D20" s="38">
        <v>11</v>
      </c>
      <c r="E20" s="79"/>
      <c r="F20" s="27">
        <v>9</v>
      </c>
      <c r="G20" s="79"/>
      <c r="H20" s="79"/>
      <c r="I20" s="79"/>
      <c r="J20" s="27">
        <v>5</v>
      </c>
      <c r="K20" s="27">
        <v>9</v>
      </c>
      <c r="L20" s="79"/>
      <c r="M20" s="79"/>
      <c r="N20" s="27">
        <f>SUM(L20:M20)</f>
        <v>0</v>
      </c>
      <c r="O20" s="39">
        <v>7</v>
      </c>
      <c r="P20" s="84"/>
      <c r="Q20" s="84"/>
      <c r="R20" s="84"/>
      <c r="S20" s="84"/>
      <c r="T20" s="39">
        <f>(H20*3)+((F20-H20)*2)+J20</f>
        <v>23</v>
      </c>
      <c r="U20" s="40" t="str">
        <f t="shared" si="0"/>
        <v/>
      </c>
      <c r="V20" s="22">
        <v>210</v>
      </c>
      <c r="W20" s="22" t="s">
        <v>83</v>
      </c>
      <c r="X20" s="22" t="s">
        <v>84</v>
      </c>
      <c r="Y20" s="69">
        <v>1283</v>
      </c>
      <c r="Z20" s="41"/>
      <c r="AA20" s="1" t="s">
        <v>85</v>
      </c>
      <c r="AB20" s="28" t="s">
        <v>244</v>
      </c>
    </row>
    <row r="21" spans="1:28" x14ac:dyDescent="0.3">
      <c r="A21" s="1" t="s">
        <v>60</v>
      </c>
      <c r="B21" s="1" t="s">
        <v>45</v>
      </c>
      <c r="C21" s="27" t="s">
        <v>73</v>
      </c>
      <c r="D21" s="38">
        <v>8</v>
      </c>
      <c r="E21" s="79"/>
      <c r="F21" s="27">
        <v>9</v>
      </c>
      <c r="G21" s="79"/>
      <c r="H21" s="79"/>
      <c r="I21" s="79"/>
      <c r="J21" s="27">
        <v>0</v>
      </c>
      <c r="K21" s="27">
        <v>0</v>
      </c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18</v>
      </c>
      <c r="U21" s="40" t="str">
        <f t="shared" si="0"/>
        <v/>
      </c>
      <c r="V21" s="22">
        <v>210</v>
      </c>
      <c r="W21" s="22" t="s">
        <v>83</v>
      </c>
      <c r="X21" s="22" t="s">
        <v>84</v>
      </c>
      <c r="Y21" s="69">
        <v>1283</v>
      </c>
      <c r="Z21" s="41"/>
      <c r="AA21" s="1" t="s">
        <v>85</v>
      </c>
      <c r="AB21" s="28" t="s">
        <v>244</v>
      </c>
    </row>
    <row r="22" spans="1:28" x14ac:dyDescent="0.3">
      <c r="A22" s="1" t="s">
        <v>60</v>
      </c>
      <c r="B22" s="1" t="s">
        <v>45</v>
      </c>
      <c r="C22" s="27" t="s">
        <v>560</v>
      </c>
      <c r="D22" s="80"/>
      <c r="E22" s="79" t="s">
        <v>558</v>
      </c>
      <c r="F22" s="27"/>
      <c r="G22" s="79"/>
      <c r="H22" s="79"/>
      <c r="I22" s="79"/>
      <c r="J22" s="27"/>
      <c r="K22" s="27"/>
      <c r="L22" s="79"/>
      <c r="M22" s="79"/>
      <c r="N22" s="27"/>
      <c r="O22" s="84"/>
      <c r="P22" s="84"/>
      <c r="Q22" s="84"/>
      <c r="R22" s="84"/>
      <c r="S22" s="84"/>
      <c r="T22" s="39"/>
      <c r="U22" s="40"/>
      <c r="V22" s="22">
        <v>210</v>
      </c>
      <c r="W22" s="22" t="s">
        <v>83</v>
      </c>
      <c r="X22" s="22" t="s">
        <v>84</v>
      </c>
      <c r="Y22" s="69">
        <v>1283</v>
      </c>
      <c r="Z22" s="41"/>
      <c r="AA22" s="1" t="s">
        <v>85</v>
      </c>
      <c r="AB22" s="28" t="s">
        <v>244</v>
      </c>
    </row>
    <row r="23" spans="1:28" x14ac:dyDescent="0.3">
      <c r="A23" s="1" t="s">
        <v>60</v>
      </c>
      <c r="B23" s="1" t="s">
        <v>45</v>
      </c>
      <c r="C23" s="27" t="s">
        <v>77</v>
      </c>
      <c r="D23" s="38">
        <v>22</v>
      </c>
      <c r="E23" s="27">
        <v>21</v>
      </c>
      <c r="F23" s="27">
        <v>4</v>
      </c>
      <c r="G23" s="79"/>
      <c r="H23" s="79"/>
      <c r="I23" s="79"/>
      <c r="J23" s="27">
        <v>3</v>
      </c>
      <c r="K23" s="27">
        <v>4</v>
      </c>
      <c r="L23" s="79"/>
      <c r="M23" s="79"/>
      <c r="N23" s="27">
        <f>SUM(L23:M23)</f>
        <v>0</v>
      </c>
      <c r="O23" s="84"/>
      <c r="P23" s="84"/>
      <c r="Q23" s="84"/>
      <c r="R23" s="84"/>
      <c r="S23" s="84"/>
      <c r="T23" s="39">
        <f>(H23*3)+((F23-H23)*2)+J23</f>
        <v>11</v>
      </c>
      <c r="U23" s="40">
        <f t="shared" si="0"/>
        <v>0.52380952380952384</v>
      </c>
      <c r="V23" s="22">
        <v>210</v>
      </c>
      <c r="W23" s="22" t="s">
        <v>83</v>
      </c>
      <c r="X23" s="22" t="s">
        <v>84</v>
      </c>
      <c r="Y23" s="69">
        <v>1283</v>
      </c>
      <c r="Z23" s="41"/>
      <c r="AA23" s="1" t="s">
        <v>85</v>
      </c>
      <c r="AB23" s="28" t="s">
        <v>244</v>
      </c>
    </row>
    <row r="24" spans="1:28" x14ac:dyDescent="0.3">
      <c r="A24" s="1" t="s">
        <v>60</v>
      </c>
      <c r="B24" s="1" t="s">
        <v>45</v>
      </c>
      <c r="C24" s="55" t="s">
        <v>38</v>
      </c>
      <c r="D24" s="1"/>
      <c r="E24" s="55">
        <v>175</v>
      </c>
      <c r="F24" s="55"/>
      <c r="G24" s="55">
        <v>77</v>
      </c>
      <c r="H24" s="55"/>
      <c r="I24" s="55"/>
      <c r="J24" s="55"/>
      <c r="K24" s="55"/>
      <c r="L24" s="55"/>
      <c r="M24" s="55">
        <v>16</v>
      </c>
      <c r="N24" s="55"/>
      <c r="O24" s="55"/>
      <c r="P24" s="55">
        <v>20</v>
      </c>
      <c r="Q24" s="55"/>
      <c r="R24" s="55">
        <v>27</v>
      </c>
      <c r="S24" s="42"/>
      <c r="T24" s="42"/>
      <c r="U24" s="40" t="str">
        <f>_xlfn.IFNA("",((T24+Q24+N24-R24)+(O24*2))/E24)</f>
        <v/>
      </c>
      <c r="V24" s="22">
        <v>210</v>
      </c>
      <c r="W24" s="22" t="s">
        <v>83</v>
      </c>
      <c r="X24" s="22" t="s">
        <v>84</v>
      </c>
      <c r="Y24" s="69">
        <v>1283</v>
      </c>
      <c r="Z24" s="41"/>
      <c r="AA24" s="1" t="s">
        <v>85</v>
      </c>
      <c r="AB24" s="28" t="s">
        <v>244</v>
      </c>
    </row>
    <row r="25" spans="1:28" x14ac:dyDescent="0.3">
      <c r="A25" s="43" t="s">
        <v>60</v>
      </c>
      <c r="B25" s="43" t="s">
        <v>45</v>
      </c>
      <c r="C25" s="44" t="s">
        <v>39</v>
      </c>
      <c r="D25" s="43"/>
      <c r="E25" s="44">
        <f t="shared" ref="E25:T25" si="1">SUM(E13:E24)</f>
        <v>240</v>
      </c>
      <c r="F25" s="44">
        <f t="shared" si="1"/>
        <v>40</v>
      </c>
      <c r="G25" s="44">
        <f t="shared" si="1"/>
        <v>77</v>
      </c>
      <c r="H25" s="44">
        <f t="shared" si="1"/>
        <v>0</v>
      </c>
      <c r="I25" s="44">
        <f t="shared" si="1"/>
        <v>0</v>
      </c>
      <c r="J25" s="44">
        <f t="shared" si="1"/>
        <v>23</v>
      </c>
      <c r="K25" s="44">
        <f t="shared" si="1"/>
        <v>35</v>
      </c>
      <c r="L25" s="44">
        <f t="shared" si="1"/>
        <v>0</v>
      </c>
      <c r="M25" s="44">
        <f t="shared" si="1"/>
        <v>29</v>
      </c>
      <c r="N25" s="44">
        <f t="shared" si="1"/>
        <v>13</v>
      </c>
      <c r="O25" s="44">
        <f t="shared" si="1"/>
        <v>7</v>
      </c>
      <c r="P25" s="44">
        <f t="shared" si="1"/>
        <v>26</v>
      </c>
      <c r="Q25" s="44">
        <f t="shared" si="1"/>
        <v>5</v>
      </c>
      <c r="R25" s="44">
        <f t="shared" si="1"/>
        <v>27</v>
      </c>
      <c r="S25" s="44">
        <f t="shared" si="1"/>
        <v>0</v>
      </c>
      <c r="T25" s="44">
        <f t="shared" si="1"/>
        <v>103</v>
      </c>
      <c r="U25" s="45">
        <f>((T25+Q25+N25-R25)+(O25*2))/E25</f>
        <v>0.45</v>
      </c>
      <c r="V25" s="46">
        <v>210</v>
      </c>
      <c r="W25" s="46" t="s">
        <v>83</v>
      </c>
      <c r="X25" s="46" t="s">
        <v>84</v>
      </c>
      <c r="Y25" s="70">
        <v>1283</v>
      </c>
      <c r="Z25" s="47"/>
      <c r="AA25" s="43" t="s">
        <v>85</v>
      </c>
      <c r="AB25" s="74" t="s">
        <v>244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0.51948051948051943</v>
      </c>
      <c r="H26" s="27"/>
      <c r="I26" s="1"/>
      <c r="J26" s="48" t="s">
        <v>41</v>
      </c>
      <c r="K26" s="50">
        <f>J25/K25</f>
        <v>0.65714285714285714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11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392</v>
      </c>
      <c r="D35" s="38">
        <v>22</v>
      </c>
      <c r="E35" s="79"/>
      <c r="F35" s="27">
        <v>4</v>
      </c>
      <c r="G35" s="79"/>
      <c r="H35" s="79"/>
      <c r="I35" s="79"/>
      <c r="J35" s="27">
        <v>0</v>
      </c>
      <c r="K35" s="27">
        <v>0</v>
      </c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+(F35*2)+J35</f>
        <v>8</v>
      </c>
      <c r="U35" s="40" t="str">
        <f>IFERROR(((T35+Q35+N35-R35)+(O35*2))/E35,"")</f>
        <v/>
      </c>
      <c r="V35" s="22">
        <v>210</v>
      </c>
      <c r="W35" s="22" t="s">
        <v>95</v>
      </c>
      <c r="X35" s="22" t="s">
        <v>96</v>
      </c>
      <c r="Y35" s="69">
        <v>1283</v>
      </c>
      <c r="Z35" s="41"/>
      <c r="AA35" s="1" t="s">
        <v>239</v>
      </c>
      <c r="AB35" s="28" t="s">
        <v>245</v>
      </c>
    </row>
    <row r="36" spans="1:28" x14ac:dyDescent="0.3">
      <c r="A36" s="1" t="s">
        <v>45</v>
      </c>
      <c r="B36" s="1" t="s">
        <v>60</v>
      </c>
      <c r="C36" s="27" t="s">
        <v>496</v>
      </c>
      <c r="D36" s="38">
        <v>35</v>
      </c>
      <c r="E36" s="79"/>
      <c r="F36" s="27">
        <v>5</v>
      </c>
      <c r="G36" s="79"/>
      <c r="H36" s="79"/>
      <c r="I36" s="79"/>
      <c r="J36" s="27">
        <v>0</v>
      </c>
      <c r="K36" s="27">
        <v>0</v>
      </c>
      <c r="L36" s="79"/>
      <c r="M36" s="79"/>
      <c r="N36" s="27">
        <f t="shared" ref="N36:N42" si="2">SUM(L36:M36)</f>
        <v>0</v>
      </c>
      <c r="O36" s="84"/>
      <c r="P36" s="84"/>
      <c r="Q36" s="84"/>
      <c r="R36" s="84"/>
      <c r="S36" s="84"/>
      <c r="T36" s="27">
        <f t="shared" ref="T36:T44" si="3">+(F36*2)+J36</f>
        <v>10</v>
      </c>
      <c r="U36" s="40" t="str">
        <f t="shared" ref="U36:U44" si="4">IFERROR(((T36+Q36+N36-R36)+(O36*2))/E36,"")</f>
        <v/>
      </c>
      <c r="V36" s="22">
        <v>210</v>
      </c>
      <c r="W36" s="22" t="s">
        <v>95</v>
      </c>
      <c r="X36" s="22" t="s">
        <v>96</v>
      </c>
      <c r="Y36" s="69">
        <v>1283</v>
      </c>
      <c r="Z36" s="41"/>
      <c r="AA36" s="1" t="s">
        <v>239</v>
      </c>
      <c r="AB36" s="28" t="s">
        <v>245</v>
      </c>
    </row>
    <row r="37" spans="1:28" x14ac:dyDescent="0.3">
      <c r="A37" s="1" t="s">
        <v>45</v>
      </c>
      <c r="B37" s="1" t="s">
        <v>60</v>
      </c>
      <c r="C37" s="27" t="s">
        <v>393</v>
      </c>
      <c r="D37" s="38">
        <v>34</v>
      </c>
      <c r="E37" s="79"/>
      <c r="F37" s="27">
        <v>5</v>
      </c>
      <c r="G37" s="79"/>
      <c r="H37" s="79"/>
      <c r="I37" s="79"/>
      <c r="J37" s="27">
        <v>6</v>
      </c>
      <c r="K37" s="27">
        <v>7</v>
      </c>
      <c r="L37" s="79"/>
      <c r="M37" s="27">
        <v>15</v>
      </c>
      <c r="N37" s="27">
        <f t="shared" si="2"/>
        <v>15</v>
      </c>
      <c r="O37" s="84"/>
      <c r="P37" s="84"/>
      <c r="Q37" s="84"/>
      <c r="R37" s="84"/>
      <c r="S37" s="84"/>
      <c r="T37" s="27">
        <f t="shared" si="3"/>
        <v>16</v>
      </c>
      <c r="U37" s="40" t="str">
        <f t="shared" si="4"/>
        <v/>
      </c>
      <c r="V37" s="22">
        <v>210</v>
      </c>
      <c r="W37" s="22" t="s">
        <v>95</v>
      </c>
      <c r="X37" s="22" t="s">
        <v>96</v>
      </c>
      <c r="Y37" s="69">
        <v>1283</v>
      </c>
      <c r="Z37" s="41"/>
      <c r="AA37" s="1" t="s">
        <v>239</v>
      </c>
      <c r="AB37" s="28" t="s">
        <v>245</v>
      </c>
    </row>
    <row r="38" spans="1:28" x14ac:dyDescent="0.3">
      <c r="A38" s="1" t="s">
        <v>45</v>
      </c>
      <c r="B38" s="1" t="s">
        <v>60</v>
      </c>
      <c r="C38" s="27" t="s">
        <v>394</v>
      </c>
      <c r="D38" s="38">
        <v>4</v>
      </c>
      <c r="E38" s="79"/>
      <c r="F38" s="27">
        <v>2</v>
      </c>
      <c r="G38" s="79"/>
      <c r="H38" s="79"/>
      <c r="I38" s="79"/>
      <c r="J38" s="27">
        <v>3</v>
      </c>
      <c r="K38" s="27">
        <v>3</v>
      </c>
      <c r="L38" s="79"/>
      <c r="M38" s="79"/>
      <c r="N38" s="27">
        <f t="shared" si="2"/>
        <v>0</v>
      </c>
      <c r="O38" s="84"/>
      <c r="P38" s="84"/>
      <c r="Q38" s="84"/>
      <c r="R38" s="84"/>
      <c r="S38" s="84"/>
      <c r="T38" s="27">
        <f t="shared" si="3"/>
        <v>7</v>
      </c>
      <c r="U38" s="40" t="str">
        <f t="shared" si="4"/>
        <v/>
      </c>
      <c r="V38" s="22">
        <v>210</v>
      </c>
      <c r="W38" s="22" t="s">
        <v>95</v>
      </c>
      <c r="X38" s="22" t="s">
        <v>96</v>
      </c>
      <c r="Y38" s="69">
        <v>1283</v>
      </c>
      <c r="Z38" s="41"/>
      <c r="AA38" s="1" t="s">
        <v>239</v>
      </c>
      <c r="AB38" s="28" t="s">
        <v>245</v>
      </c>
    </row>
    <row r="39" spans="1:28" x14ac:dyDescent="0.3">
      <c r="A39" s="1" t="s">
        <v>45</v>
      </c>
      <c r="B39" s="1" t="s">
        <v>60</v>
      </c>
      <c r="C39" s="27" t="s">
        <v>395</v>
      </c>
      <c r="D39" s="38">
        <v>24</v>
      </c>
      <c r="E39" s="79" t="s">
        <v>440</v>
      </c>
      <c r="F39" s="27"/>
      <c r="G39" s="79"/>
      <c r="H39" s="79"/>
      <c r="I39" s="79"/>
      <c r="J39" s="27"/>
      <c r="K39" s="27"/>
      <c r="L39" s="79"/>
      <c r="M39" s="79"/>
      <c r="N39" s="27"/>
      <c r="O39" s="84"/>
      <c r="P39" s="84"/>
      <c r="Q39" s="84"/>
      <c r="R39" s="84"/>
      <c r="S39" s="84"/>
      <c r="T39" s="27"/>
      <c r="U39" s="40" t="str">
        <f t="shared" si="4"/>
        <v/>
      </c>
      <c r="V39" s="22">
        <v>210</v>
      </c>
      <c r="W39" s="22" t="s">
        <v>95</v>
      </c>
      <c r="X39" s="22" t="s">
        <v>96</v>
      </c>
      <c r="Y39" s="69">
        <v>1283</v>
      </c>
      <c r="Z39" s="41"/>
      <c r="AA39" s="1" t="s">
        <v>239</v>
      </c>
      <c r="AB39" s="28" t="s">
        <v>245</v>
      </c>
    </row>
    <row r="40" spans="1:28" x14ac:dyDescent="0.3">
      <c r="A40" s="1" t="s">
        <v>45</v>
      </c>
      <c r="B40" s="1" t="s">
        <v>60</v>
      </c>
      <c r="C40" s="27" t="s">
        <v>396</v>
      </c>
      <c r="D40" s="38">
        <v>14</v>
      </c>
      <c r="E40" s="79"/>
      <c r="F40" s="27">
        <v>6</v>
      </c>
      <c r="G40" s="79"/>
      <c r="H40" s="79"/>
      <c r="I40" s="79"/>
      <c r="J40" s="27">
        <v>1</v>
      </c>
      <c r="K40" s="27">
        <v>3</v>
      </c>
      <c r="L40" s="79"/>
      <c r="M40" s="79"/>
      <c r="N40" s="27">
        <f t="shared" si="2"/>
        <v>0</v>
      </c>
      <c r="O40" s="84"/>
      <c r="P40" s="84"/>
      <c r="Q40" s="84"/>
      <c r="R40" s="84"/>
      <c r="S40" s="84"/>
      <c r="T40" s="27">
        <f t="shared" si="3"/>
        <v>13</v>
      </c>
      <c r="U40" s="40" t="str">
        <f t="shared" si="4"/>
        <v/>
      </c>
      <c r="V40" s="22">
        <v>210</v>
      </c>
      <c r="W40" s="22" t="s">
        <v>95</v>
      </c>
      <c r="X40" s="22" t="s">
        <v>96</v>
      </c>
      <c r="Y40" s="69">
        <v>1283</v>
      </c>
      <c r="Z40" s="41"/>
      <c r="AA40" s="1" t="s">
        <v>239</v>
      </c>
      <c r="AB40" s="28" t="s">
        <v>245</v>
      </c>
    </row>
    <row r="41" spans="1:28" x14ac:dyDescent="0.3">
      <c r="A41" s="1" t="s">
        <v>45</v>
      </c>
      <c r="B41" s="1" t="s">
        <v>60</v>
      </c>
      <c r="C41" s="27" t="s">
        <v>437</v>
      </c>
      <c r="D41" s="38">
        <v>5</v>
      </c>
      <c r="E41" s="79" t="s">
        <v>440</v>
      </c>
      <c r="F41" s="27"/>
      <c r="G41" s="79"/>
      <c r="H41" s="79"/>
      <c r="I41" s="79"/>
      <c r="J41" s="27"/>
      <c r="K41" s="27"/>
      <c r="L41" s="79"/>
      <c r="M41" s="79"/>
      <c r="N41" s="27"/>
      <c r="O41" s="84"/>
      <c r="P41" s="84"/>
      <c r="Q41" s="84"/>
      <c r="R41" s="84"/>
      <c r="S41" s="84"/>
      <c r="T41" s="27"/>
      <c r="U41" s="40"/>
      <c r="V41" s="22">
        <v>210</v>
      </c>
      <c r="W41" s="22" t="s">
        <v>95</v>
      </c>
      <c r="X41" s="22" t="s">
        <v>96</v>
      </c>
      <c r="Y41" s="69">
        <v>1283</v>
      </c>
      <c r="Z41" s="41"/>
      <c r="AA41" s="1" t="s">
        <v>239</v>
      </c>
      <c r="AB41" s="28" t="s">
        <v>245</v>
      </c>
    </row>
    <row r="42" spans="1:28" x14ac:dyDescent="0.3">
      <c r="A42" s="1" t="s">
        <v>45</v>
      </c>
      <c r="B42" s="1" t="s">
        <v>60</v>
      </c>
      <c r="C42" s="27" t="s">
        <v>397</v>
      </c>
      <c r="D42" s="38">
        <v>17</v>
      </c>
      <c r="E42" s="79"/>
      <c r="F42" s="27">
        <v>2</v>
      </c>
      <c r="G42" s="79"/>
      <c r="H42" s="79"/>
      <c r="I42" s="79"/>
      <c r="J42" s="27">
        <v>3</v>
      </c>
      <c r="K42" s="27">
        <v>3</v>
      </c>
      <c r="L42" s="79"/>
      <c r="M42" s="79"/>
      <c r="N42" s="27">
        <f t="shared" si="2"/>
        <v>0</v>
      </c>
      <c r="O42" s="84"/>
      <c r="P42" s="84"/>
      <c r="Q42" s="84"/>
      <c r="R42" s="84"/>
      <c r="S42" s="84"/>
      <c r="T42" s="27">
        <f t="shared" si="3"/>
        <v>7</v>
      </c>
      <c r="U42" s="40" t="str">
        <f t="shared" si="4"/>
        <v/>
      </c>
      <c r="V42" s="22">
        <v>210</v>
      </c>
      <c r="W42" s="22" t="s">
        <v>95</v>
      </c>
      <c r="X42" s="22" t="s">
        <v>96</v>
      </c>
      <c r="Y42" s="69">
        <v>1283</v>
      </c>
      <c r="Z42" s="41"/>
      <c r="AA42" s="1" t="s">
        <v>239</v>
      </c>
      <c r="AB42" s="28" t="s">
        <v>245</v>
      </c>
    </row>
    <row r="43" spans="1:28" x14ac:dyDescent="0.3">
      <c r="A43" s="1" t="s">
        <v>45</v>
      </c>
      <c r="B43" s="1" t="s">
        <v>60</v>
      </c>
      <c r="C43" s="27" t="s">
        <v>498</v>
      </c>
      <c r="D43" s="38">
        <v>23</v>
      </c>
      <c r="E43" s="79"/>
      <c r="F43" s="27">
        <v>6</v>
      </c>
      <c r="G43" s="79"/>
      <c r="H43" s="79"/>
      <c r="I43" s="79"/>
      <c r="J43" s="27">
        <v>5</v>
      </c>
      <c r="K43" s="27">
        <v>7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3"/>
        <v>17</v>
      </c>
      <c r="U43" s="40" t="str">
        <f t="shared" si="4"/>
        <v/>
      </c>
      <c r="V43" s="22">
        <v>210</v>
      </c>
      <c r="W43" s="22" t="s">
        <v>95</v>
      </c>
      <c r="X43" s="22" t="s">
        <v>96</v>
      </c>
      <c r="Y43" s="69">
        <v>1283</v>
      </c>
      <c r="Z43" s="41"/>
      <c r="AA43" s="1" t="s">
        <v>239</v>
      </c>
      <c r="AB43" s="28" t="s">
        <v>245</v>
      </c>
    </row>
    <row r="44" spans="1:28" x14ac:dyDescent="0.3">
      <c r="A44" s="1" t="s">
        <v>45</v>
      </c>
      <c r="B44" s="1" t="s">
        <v>60</v>
      </c>
      <c r="C44" s="27" t="s">
        <v>398</v>
      </c>
      <c r="D44" s="38">
        <v>21</v>
      </c>
      <c r="E44" s="79"/>
      <c r="F44" s="27">
        <v>1</v>
      </c>
      <c r="G44" s="79"/>
      <c r="H44" s="79"/>
      <c r="I44" s="79"/>
      <c r="J44" s="27">
        <v>0</v>
      </c>
      <c r="K44" s="27">
        <v>0</v>
      </c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3"/>
        <v>2</v>
      </c>
      <c r="U44" s="40" t="str">
        <f t="shared" si="4"/>
        <v/>
      </c>
      <c r="V44" s="22">
        <v>210</v>
      </c>
      <c r="W44" s="22" t="s">
        <v>95</v>
      </c>
      <c r="X44" s="22" t="s">
        <v>96</v>
      </c>
      <c r="Y44" s="69">
        <v>1283</v>
      </c>
      <c r="Z44" s="41"/>
      <c r="AA44" s="1" t="s">
        <v>239</v>
      </c>
      <c r="AB44" s="28" t="s">
        <v>245</v>
      </c>
    </row>
    <row r="45" spans="1:28" x14ac:dyDescent="0.3">
      <c r="A45" s="1" t="s">
        <v>45</v>
      </c>
      <c r="B45" s="1" t="s">
        <v>60</v>
      </c>
      <c r="C45" s="55" t="s">
        <v>38</v>
      </c>
      <c r="D45" s="1"/>
      <c r="E45" s="55">
        <v>240</v>
      </c>
      <c r="F45" s="55"/>
      <c r="G45" s="55">
        <v>82</v>
      </c>
      <c r="H45" s="55"/>
      <c r="I45" s="55"/>
      <c r="J45" s="55"/>
      <c r="K45" s="55"/>
      <c r="L45" s="55"/>
      <c r="M45" s="55">
        <v>35</v>
      </c>
      <c r="N45" s="5"/>
      <c r="O45" s="55"/>
      <c r="P45" s="55">
        <v>28</v>
      </c>
      <c r="Q45" s="55"/>
      <c r="R45" s="55">
        <v>33</v>
      </c>
      <c r="S45" s="42"/>
      <c r="T45" s="27"/>
      <c r="U45" s="40" t="str">
        <f>_xlfn.IFNA("",((T45+Q45+N45-R45)+(O45*2))/E45)</f>
        <v/>
      </c>
      <c r="V45" s="22">
        <v>210</v>
      </c>
      <c r="W45" s="22" t="s">
        <v>95</v>
      </c>
      <c r="X45" s="22" t="s">
        <v>96</v>
      </c>
      <c r="Y45" s="69">
        <v>1283</v>
      </c>
      <c r="Z45" s="41"/>
      <c r="AA45" s="1" t="s">
        <v>239</v>
      </c>
      <c r="AB45" s="28" t="s">
        <v>245</v>
      </c>
    </row>
    <row r="46" spans="1:28" x14ac:dyDescent="0.3">
      <c r="A46" s="43" t="s">
        <v>45</v>
      </c>
      <c r="B46" s="43" t="s">
        <v>60</v>
      </c>
      <c r="C46" s="44" t="s">
        <v>39</v>
      </c>
      <c r="D46" s="43"/>
      <c r="E46" s="44">
        <f t="shared" ref="E46:T46" si="5">SUM(E35:E45)</f>
        <v>240</v>
      </c>
      <c r="F46" s="44">
        <f t="shared" si="5"/>
        <v>31</v>
      </c>
      <c r="G46" s="44">
        <f t="shared" si="5"/>
        <v>82</v>
      </c>
      <c r="H46" s="44">
        <f t="shared" si="5"/>
        <v>0</v>
      </c>
      <c r="I46" s="44">
        <f t="shared" si="5"/>
        <v>0</v>
      </c>
      <c r="J46" s="44">
        <f t="shared" si="5"/>
        <v>18</v>
      </c>
      <c r="K46" s="44">
        <f t="shared" si="5"/>
        <v>23</v>
      </c>
      <c r="L46" s="44">
        <f t="shared" si="5"/>
        <v>0</v>
      </c>
      <c r="M46" s="44">
        <f t="shared" si="5"/>
        <v>50</v>
      </c>
      <c r="N46" s="44">
        <f t="shared" si="5"/>
        <v>15</v>
      </c>
      <c r="O46" s="44">
        <f t="shared" si="5"/>
        <v>0</v>
      </c>
      <c r="P46" s="44">
        <f t="shared" si="5"/>
        <v>28</v>
      </c>
      <c r="Q46" s="44">
        <f t="shared" si="5"/>
        <v>0</v>
      </c>
      <c r="R46" s="44">
        <f t="shared" si="5"/>
        <v>33</v>
      </c>
      <c r="S46" s="44">
        <f t="shared" si="5"/>
        <v>0</v>
      </c>
      <c r="T46" s="44">
        <f t="shared" si="5"/>
        <v>80</v>
      </c>
      <c r="U46" s="45">
        <f>((T46+Q46+N46-R46)+(O46*2))/E46</f>
        <v>0.25833333333333336</v>
      </c>
      <c r="V46" s="46">
        <v>210</v>
      </c>
      <c r="W46" s="46" t="s">
        <v>95</v>
      </c>
      <c r="X46" s="46" t="s">
        <v>96</v>
      </c>
      <c r="Y46" s="70">
        <v>1283</v>
      </c>
      <c r="Z46" s="47"/>
      <c r="AA46" s="43" t="s">
        <v>239</v>
      </c>
      <c r="AB46" s="74" t="s">
        <v>245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0.37804878048780488</v>
      </c>
      <c r="H47" s="27"/>
      <c r="I47" s="1"/>
      <c r="J47" s="48" t="s">
        <v>41</v>
      </c>
      <c r="K47" s="50">
        <f>J46/K46</f>
        <v>0.78260869565217395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7027-3EDA-47EE-AED0-ADAF6FC9BCEF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543</v>
      </c>
    </row>
    <row r="3" spans="1:28" x14ac:dyDescent="0.3">
      <c r="B3" s="1"/>
      <c r="C3" s="6">
        <v>29209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163</v>
      </c>
      <c r="D4" s="7" t="s">
        <v>4</v>
      </c>
      <c r="E4" s="8"/>
      <c r="F4" s="5"/>
      <c r="G4" s="1"/>
      <c r="J4" s="15" t="s">
        <v>198</v>
      </c>
      <c r="K4" s="16" t="s">
        <v>44</v>
      </c>
      <c r="L4" s="17"/>
      <c r="M4" s="18"/>
      <c r="N4" s="19">
        <v>15</v>
      </c>
      <c r="O4" s="19">
        <v>22</v>
      </c>
      <c r="P4" s="19">
        <v>21</v>
      </c>
      <c r="Q4" s="19">
        <v>21</v>
      </c>
      <c r="R4" s="20"/>
      <c r="S4" s="21">
        <f>SUM(N4:R4)</f>
        <v>79</v>
      </c>
      <c r="T4" s="22">
        <v>214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199</v>
      </c>
      <c r="K5" s="16" t="s">
        <v>67</v>
      </c>
      <c r="L5" s="17"/>
      <c r="M5" s="18"/>
      <c r="N5" s="19">
        <v>16</v>
      </c>
      <c r="O5" s="19">
        <v>18</v>
      </c>
      <c r="P5" s="19">
        <v>16</v>
      </c>
      <c r="Q5" s="19">
        <v>25</v>
      </c>
      <c r="R5" s="20"/>
      <c r="S5" s="21">
        <f>SUM(N5:R5)</f>
        <v>75</v>
      </c>
      <c r="T5" s="22">
        <v>214</v>
      </c>
      <c r="U5" s="1"/>
      <c r="V5" s="1"/>
      <c r="W5" s="1"/>
    </row>
    <row r="6" spans="1:28" x14ac:dyDescent="0.3">
      <c r="C6" s="23">
        <v>1138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541</v>
      </c>
      <c r="D7" s="7" t="s">
        <v>7</v>
      </c>
      <c r="G7" s="1"/>
      <c r="S7" s="1"/>
      <c r="T7" s="25" t="s">
        <v>8</v>
      </c>
      <c r="U7" s="1"/>
      <c r="V7" s="26">
        <v>214</v>
      </c>
      <c r="W7" s="1"/>
    </row>
    <row r="8" spans="1:28" x14ac:dyDescent="0.3">
      <c r="B8" s="1"/>
      <c r="C8" s="24" t="s">
        <v>542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13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80</v>
      </c>
      <c r="D13" s="38">
        <v>42</v>
      </c>
      <c r="E13" s="79"/>
      <c r="F13" s="27">
        <v>0</v>
      </c>
      <c r="G13" s="79"/>
      <c r="H13" s="27"/>
      <c r="I13" s="27"/>
      <c r="J13" s="27">
        <v>0</v>
      </c>
      <c r="K13" s="27">
        <v>0</v>
      </c>
      <c r="L13" s="79"/>
      <c r="M13" s="79"/>
      <c r="N13" s="27">
        <f t="shared" ref="N13:N23" si="0">SUM(L13:M13)</f>
        <v>0</v>
      </c>
      <c r="O13" s="39"/>
      <c r="P13" s="84"/>
      <c r="Q13" s="39"/>
      <c r="R13" s="84"/>
      <c r="S13" s="39"/>
      <c r="T13" s="27">
        <f t="shared" ref="T13:T22" si="1">+(F13*2)+J13</f>
        <v>0</v>
      </c>
      <c r="U13" s="40" t="str">
        <f t="shared" ref="U13:U22" si="2">IFERROR(((T13+Q13+N13-R13)+(O13*2))/E13,"")</f>
        <v/>
      </c>
      <c r="V13" s="22">
        <v>214</v>
      </c>
      <c r="W13" s="22" t="s">
        <v>83</v>
      </c>
      <c r="X13" s="22" t="s">
        <v>84</v>
      </c>
      <c r="Y13" s="69">
        <v>1138</v>
      </c>
      <c r="Z13" s="41"/>
      <c r="AA13" s="1" t="s">
        <v>85</v>
      </c>
      <c r="AB13" s="28" t="s">
        <v>200</v>
      </c>
    </row>
    <row r="14" spans="1:28" x14ac:dyDescent="0.3">
      <c r="A14" s="1" t="s">
        <v>66</v>
      </c>
      <c r="B14" s="1" t="s">
        <v>45</v>
      </c>
      <c r="C14" s="27" t="s">
        <v>72</v>
      </c>
      <c r="D14" s="38">
        <v>32</v>
      </c>
      <c r="E14" s="79"/>
      <c r="F14" s="27">
        <v>3</v>
      </c>
      <c r="G14" s="79"/>
      <c r="H14" s="27"/>
      <c r="I14" s="27"/>
      <c r="J14" s="27">
        <v>1</v>
      </c>
      <c r="K14" s="27">
        <v>4</v>
      </c>
      <c r="L14" s="79"/>
      <c r="M14" s="27">
        <v>20</v>
      </c>
      <c r="N14" s="27">
        <f t="shared" si="0"/>
        <v>20</v>
      </c>
      <c r="O14" s="55"/>
      <c r="P14" s="55">
        <v>6</v>
      </c>
      <c r="Q14" s="39">
        <v>2</v>
      </c>
      <c r="R14" s="84"/>
      <c r="S14" s="39">
        <v>2</v>
      </c>
      <c r="T14" s="27">
        <f t="shared" si="1"/>
        <v>7</v>
      </c>
      <c r="U14" s="40" t="str">
        <f t="shared" si="2"/>
        <v/>
      </c>
      <c r="V14" s="22">
        <v>214</v>
      </c>
      <c r="W14" s="22" t="s">
        <v>83</v>
      </c>
      <c r="X14" s="22" t="s">
        <v>84</v>
      </c>
      <c r="Y14" s="69">
        <v>1138</v>
      </c>
      <c r="Z14" s="41"/>
      <c r="AA14" s="1" t="s">
        <v>85</v>
      </c>
      <c r="AB14" s="28" t="s">
        <v>200</v>
      </c>
    </row>
    <row r="15" spans="1:28" x14ac:dyDescent="0.3">
      <c r="A15" s="1" t="s">
        <v>66</v>
      </c>
      <c r="B15" s="1" t="s">
        <v>45</v>
      </c>
      <c r="C15" s="27" t="s">
        <v>81</v>
      </c>
      <c r="D15" s="38">
        <v>45</v>
      </c>
      <c r="E15" s="79"/>
      <c r="F15" s="27">
        <v>1</v>
      </c>
      <c r="G15" s="79"/>
      <c r="H15" s="27"/>
      <c r="I15" s="27"/>
      <c r="J15" s="27">
        <v>1</v>
      </c>
      <c r="K15" s="27">
        <v>3</v>
      </c>
      <c r="L15" s="79"/>
      <c r="M15" s="79"/>
      <c r="N15" s="27">
        <f t="shared" si="0"/>
        <v>0</v>
      </c>
      <c r="O15" s="39"/>
      <c r="P15" s="84"/>
      <c r="Q15" s="39"/>
      <c r="R15" s="84"/>
      <c r="S15" s="39"/>
      <c r="T15" s="27">
        <f t="shared" si="1"/>
        <v>3</v>
      </c>
      <c r="U15" s="40" t="str">
        <f t="shared" si="2"/>
        <v/>
      </c>
      <c r="V15" s="22">
        <v>214</v>
      </c>
      <c r="W15" s="22" t="s">
        <v>83</v>
      </c>
      <c r="X15" s="22" t="s">
        <v>84</v>
      </c>
      <c r="Y15" s="69">
        <v>1138</v>
      </c>
      <c r="Z15" s="41"/>
      <c r="AA15" s="1" t="s">
        <v>85</v>
      </c>
      <c r="AB15" s="28" t="s">
        <v>200</v>
      </c>
    </row>
    <row r="16" spans="1:28" x14ac:dyDescent="0.3">
      <c r="A16" s="1" t="s">
        <v>66</v>
      </c>
      <c r="B16" s="1" t="s">
        <v>45</v>
      </c>
      <c r="C16" s="27" t="s">
        <v>75</v>
      </c>
      <c r="D16" s="38">
        <v>12</v>
      </c>
      <c r="E16" s="79"/>
      <c r="F16" s="27">
        <v>0</v>
      </c>
      <c r="G16" s="79"/>
      <c r="H16" s="27"/>
      <c r="I16" s="27"/>
      <c r="J16" s="27">
        <v>0</v>
      </c>
      <c r="K16" s="27">
        <v>0</v>
      </c>
      <c r="L16" s="79"/>
      <c r="M16" s="79"/>
      <c r="N16" s="27">
        <f t="shared" si="0"/>
        <v>0</v>
      </c>
      <c r="O16" s="39"/>
      <c r="P16" s="84"/>
      <c r="Q16" s="39"/>
      <c r="R16" s="84"/>
      <c r="S16" s="39"/>
      <c r="T16" s="27">
        <f t="shared" si="1"/>
        <v>0</v>
      </c>
      <c r="U16" s="40" t="str">
        <f t="shared" si="2"/>
        <v/>
      </c>
      <c r="V16" s="22">
        <v>214</v>
      </c>
      <c r="W16" s="22" t="s">
        <v>83</v>
      </c>
      <c r="X16" s="22" t="s">
        <v>84</v>
      </c>
      <c r="Y16" s="69">
        <v>1138</v>
      </c>
      <c r="Z16" s="41"/>
      <c r="AA16" s="1" t="s">
        <v>85</v>
      </c>
      <c r="AB16" s="28" t="s">
        <v>200</v>
      </c>
    </row>
    <row r="17" spans="1:28" x14ac:dyDescent="0.3">
      <c r="A17" s="1" t="s">
        <v>66</v>
      </c>
      <c r="B17" s="1" t="s">
        <v>45</v>
      </c>
      <c r="C17" s="27" t="s">
        <v>70</v>
      </c>
      <c r="D17" s="38">
        <v>13</v>
      </c>
      <c r="E17" s="79"/>
      <c r="F17" s="27">
        <v>10</v>
      </c>
      <c r="G17" s="79"/>
      <c r="H17" s="27"/>
      <c r="I17" s="27"/>
      <c r="J17" s="27">
        <v>0</v>
      </c>
      <c r="K17" s="27">
        <v>0</v>
      </c>
      <c r="L17" s="79"/>
      <c r="M17" s="27">
        <v>11</v>
      </c>
      <c r="N17" s="27">
        <f t="shared" si="0"/>
        <v>11</v>
      </c>
      <c r="O17" s="39"/>
      <c r="P17" s="84"/>
      <c r="Q17" s="39">
        <v>3</v>
      </c>
      <c r="R17" s="84"/>
      <c r="S17" s="39">
        <v>1</v>
      </c>
      <c r="T17" s="27">
        <f t="shared" si="1"/>
        <v>20</v>
      </c>
      <c r="U17" s="40" t="str">
        <f t="shared" si="2"/>
        <v/>
      </c>
      <c r="V17" s="22">
        <v>214</v>
      </c>
      <c r="W17" s="22" t="s">
        <v>83</v>
      </c>
      <c r="X17" s="22" t="s">
        <v>84</v>
      </c>
      <c r="Y17" s="69">
        <v>1138</v>
      </c>
      <c r="Z17" s="41" t="s">
        <v>507</v>
      </c>
      <c r="AA17" s="1" t="s">
        <v>85</v>
      </c>
      <c r="AB17" s="28" t="s">
        <v>200</v>
      </c>
    </row>
    <row r="18" spans="1:28" x14ac:dyDescent="0.3">
      <c r="A18" s="1" t="s">
        <v>66</v>
      </c>
      <c r="B18" s="1" t="s">
        <v>45</v>
      </c>
      <c r="C18" s="27" t="s">
        <v>79</v>
      </c>
      <c r="D18" s="38">
        <v>33</v>
      </c>
      <c r="E18" s="79"/>
      <c r="F18" s="27">
        <v>7</v>
      </c>
      <c r="G18" s="79"/>
      <c r="H18" s="27"/>
      <c r="I18" s="27"/>
      <c r="J18" s="27">
        <v>4</v>
      </c>
      <c r="K18" s="27">
        <v>5</v>
      </c>
      <c r="L18" s="79"/>
      <c r="M18" s="27">
        <v>9</v>
      </c>
      <c r="N18" s="27">
        <f t="shared" si="0"/>
        <v>9</v>
      </c>
      <c r="O18" s="39"/>
      <c r="P18" s="84"/>
      <c r="Q18" s="39">
        <v>5</v>
      </c>
      <c r="R18" s="84"/>
      <c r="S18" s="39">
        <v>1</v>
      </c>
      <c r="T18" s="27">
        <f t="shared" si="1"/>
        <v>18</v>
      </c>
      <c r="U18" s="40" t="str">
        <f t="shared" si="2"/>
        <v/>
      </c>
      <c r="V18" s="22">
        <v>214</v>
      </c>
      <c r="W18" s="22" t="s">
        <v>83</v>
      </c>
      <c r="X18" s="22" t="s">
        <v>84</v>
      </c>
      <c r="Y18" s="69">
        <v>1138</v>
      </c>
      <c r="Z18" s="41"/>
      <c r="AA18" s="1" t="s">
        <v>85</v>
      </c>
      <c r="AB18" s="28" t="s">
        <v>200</v>
      </c>
    </row>
    <row r="19" spans="1:28" x14ac:dyDescent="0.3">
      <c r="A19" s="1" t="s">
        <v>66</v>
      </c>
      <c r="B19" s="1" t="s">
        <v>45</v>
      </c>
      <c r="C19" s="27" t="s">
        <v>74</v>
      </c>
      <c r="D19" s="38">
        <v>11</v>
      </c>
      <c r="E19" s="79"/>
      <c r="F19" s="27">
        <v>11</v>
      </c>
      <c r="G19" s="79"/>
      <c r="H19" s="27"/>
      <c r="I19" s="27"/>
      <c r="J19" s="27">
        <v>4</v>
      </c>
      <c r="K19" s="27">
        <v>5</v>
      </c>
      <c r="L19" s="79"/>
      <c r="M19" s="79"/>
      <c r="N19" s="27">
        <f t="shared" si="0"/>
        <v>0</v>
      </c>
      <c r="O19" s="39">
        <v>7</v>
      </c>
      <c r="P19" s="84"/>
      <c r="Q19" s="39">
        <v>2</v>
      </c>
      <c r="R19" s="84"/>
      <c r="S19" s="39"/>
      <c r="T19" s="27">
        <f t="shared" si="1"/>
        <v>26</v>
      </c>
      <c r="U19" s="40" t="str">
        <f t="shared" si="2"/>
        <v/>
      </c>
      <c r="V19" s="22">
        <v>214</v>
      </c>
      <c r="W19" s="22" t="s">
        <v>83</v>
      </c>
      <c r="X19" s="22" t="s">
        <v>84</v>
      </c>
      <c r="Y19" s="69">
        <v>1138</v>
      </c>
      <c r="Z19" s="41"/>
      <c r="AA19" s="1" t="s">
        <v>85</v>
      </c>
      <c r="AB19" s="28" t="s">
        <v>200</v>
      </c>
    </row>
    <row r="20" spans="1:28" x14ac:dyDescent="0.3">
      <c r="A20" s="1" t="s">
        <v>66</v>
      </c>
      <c r="B20" s="1" t="s">
        <v>45</v>
      </c>
      <c r="C20" s="27" t="s">
        <v>73</v>
      </c>
      <c r="D20" s="38">
        <v>8</v>
      </c>
      <c r="E20" s="79"/>
      <c r="F20" s="27">
        <v>0</v>
      </c>
      <c r="G20" s="79"/>
      <c r="H20" s="27"/>
      <c r="I20" s="27"/>
      <c r="J20" s="27">
        <v>2</v>
      </c>
      <c r="K20" s="27">
        <v>2</v>
      </c>
      <c r="L20" s="79"/>
      <c r="M20" s="79"/>
      <c r="N20" s="27">
        <f t="shared" si="0"/>
        <v>0</v>
      </c>
      <c r="O20" s="39">
        <v>6</v>
      </c>
      <c r="P20" s="84"/>
      <c r="Q20" s="39">
        <v>2</v>
      </c>
      <c r="R20" s="39">
        <v>8</v>
      </c>
      <c r="S20" s="39"/>
      <c r="T20" s="27">
        <f t="shared" si="1"/>
        <v>2</v>
      </c>
      <c r="U20" s="40" t="str">
        <f t="shared" si="2"/>
        <v/>
      </c>
      <c r="V20" s="22">
        <v>214</v>
      </c>
      <c r="W20" s="22" t="s">
        <v>83</v>
      </c>
      <c r="X20" s="22" t="s">
        <v>84</v>
      </c>
      <c r="Y20" s="69">
        <v>1138</v>
      </c>
      <c r="Z20" s="41"/>
      <c r="AA20" s="1" t="s">
        <v>85</v>
      </c>
      <c r="AB20" s="28" t="s">
        <v>200</v>
      </c>
    </row>
    <row r="21" spans="1:28" x14ac:dyDescent="0.3">
      <c r="A21" s="1" t="s">
        <v>66</v>
      </c>
      <c r="B21" s="1" t="s">
        <v>45</v>
      </c>
      <c r="C21" s="27" t="s">
        <v>560</v>
      </c>
      <c r="D21" s="80"/>
      <c r="E21" s="79" t="s">
        <v>558</v>
      </c>
      <c r="F21" s="79"/>
      <c r="G21" s="79"/>
      <c r="H21" s="27"/>
      <c r="I21" s="27"/>
      <c r="J21" s="79"/>
      <c r="K21" s="79"/>
      <c r="L21" s="79"/>
      <c r="M21" s="79"/>
      <c r="N21" s="79"/>
      <c r="O21" s="84"/>
      <c r="P21" s="84"/>
      <c r="Q21" s="84"/>
      <c r="R21" s="84"/>
      <c r="S21" s="84"/>
      <c r="T21" s="79"/>
      <c r="U21" s="40"/>
      <c r="V21" s="22">
        <v>214</v>
      </c>
      <c r="W21" s="22" t="s">
        <v>83</v>
      </c>
      <c r="X21" s="22" t="s">
        <v>84</v>
      </c>
      <c r="Y21" s="69">
        <v>1138</v>
      </c>
      <c r="Z21" s="41"/>
      <c r="AA21" s="1" t="s">
        <v>85</v>
      </c>
      <c r="AB21" s="28" t="s">
        <v>200</v>
      </c>
    </row>
    <row r="22" spans="1:28" x14ac:dyDescent="0.3">
      <c r="A22" s="1" t="s">
        <v>66</v>
      </c>
      <c r="B22" s="1" t="s">
        <v>45</v>
      </c>
      <c r="C22" s="27" t="s">
        <v>77</v>
      </c>
      <c r="D22" s="38">
        <v>22</v>
      </c>
      <c r="E22" s="79"/>
      <c r="F22" s="27">
        <v>1</v>
      </c>
      <c r="G22" s="79"/>
      <c r="H22" s="27"/>
      <c r="I22" s="27"/>
      <c r="J22" s="27">
        <v>1</v>
      </c>
      <c r="K22" s="27">
        <v>2</v>
      </c>
      <c r="L22" s="79"/>
      <c r="M22" s="79"/>
      <c r="N22" s="27">
        <f t="shared" si="0"/>
        <v>0</v>
      </c>
      <c r="O22" s="39"/>
      <c r="P22" s="55">
        <v>6</v>
      </c>
      <c r="Q22" s="39"/>
      <c r="R22" s="84"/>
      <c r="S22" s="39"/>
      <c r="T22" s="27">
        <f t="shared" si="1"/>
        <v>3</v>
      </c>
      <c r="U22" s="40" t="str">
        <f t="shared" si="2"/>
        <v/>
      </c>
      <c r="V22" s="22">
        <v>214</v>
      </c>
      <c r="W22" s="22" t="s">
        <v>83</v>
      </c>
      <c r="X22" s="22" t="s">
        <v>84</v>
      </c>
      <c r="Y22" s="69">
        <v>1138</v>
      </c>
      <c r="Z22" s="41"/>
      <c r="AA22" s="1" t="s">
        <v>85</v>
      </c>
      <c r="AB22" s="28" t="s">
        <v>200</v>
      </c>
    </row>
    <row r="23" spans="1:28" x14ac:dyDescent="0.3">
      <c r="A23" s="1" t="s">
        <v>66</v>
      </c>
      <c r="B23" s="1" t="s">
        <v>45</v>
      </c>
      <c r="C23" s="55" t="s">
        <v>38</v>
      </c>
      <c r="D23" s="36"/>
      <c r="E23" s="55">
        <v>240</v>
      </c>
      <c r="F23" s="55"/>
      <c r="G23" s="55">
        <v>78</v>
      </c>
      <c r="H23" s="55"/>
      <c r="I23" s="55"/>
      <c r="J23" s="55"/>
      <c r="K23" s="55"/>
      <c r="L23" s="55"/>
      <c r="M23" s="55">
        <v>9</v>
      </c>
      <c r="N23" s="55">
        <f t="shared" si="0"/>
        <v>9</v>
      </c>
      <c r="O23" s="55"/>
      <c r="P23" s="55">
        <v>16</v>
      </c>
      <c r="Q23" s="55"/>
      <c r="R23" s="55">
        <v>16</v>
      </c>
      <c r="S23" s="42"/>
      <c r="T23" s="27"/>
      <c r="U23" s="40" t="str">
        <f>_xlfn.IFNA("",((T23+Q23+N23-R23)+(O23*2))/E23)</f>
        <v/>
      </c>
      <c r="V23" s="22">
        <v>214</v>
      </c>
      <c r="W23" s="22" t="s">
        <v>83</v>
      </c>
      <c r="X23" s="22" t="s">
        <v>84</v>
      </c>
      <c r="Y23" s="69">
        <v>1138</v>
      </c>
      <c r="Z23" s="41"/>
      <c r="AA23" s="1" t="s">
        <v>85</v>
      </c>
      <c r="AB23" s="28" t="s">
        <v>200</v>
      </c>
    </row>
    <row r="24" spans="1:28" x14ac:dyDescent="0.3">
      <c r="A24" s="43" t="s">
        <v>66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33</v>
      </c>
      <c r="G24" s="44">
        <f t="shared" si="3"/>
        <v>78</v>
      </c>
      <c r="H24" s="44">
        <f t="shared" si="3"/>
        <v>0</v>
      </c>
      <c r="I24" s="44">
        <f t="shared" si="3"/>
        <v>0</v>
      </c>
      <c r="J24" s="44">
        <f t="shared" si="3"/>
        <v>13</v>
      </c>
      <c r="K24" s="44">
        <f t="shared" si="3"/>
        <v>21</v>
      </c>
      <c r="L24" s="44">
        <f t="shared" si="3"/>
        <v>0</v>
      </c>
      <c r="M24" s="44">
        <f t="shared" si="3"/>
        <v>49</v>
      </c>
      <c r="N24" s="44">
        <f t="shared" si="3"/>
        <v>49</v>
      </c>
      <c r="O24" s="44">
        <f t="shared" si="3"/>
        <v>13</v>
      </c>
      <c r="P24" s="44">
        <f t="shared" si="3"/>
        <v>28</v>
      </c>
      <c r="Q24" s="44">
        <f t="shared" si="3"/>
        <v>14</v>
      </c>
      <c r="R24" s="44">
        <f t="shared" si="3"/>
        <v>24</v>
      </c>
      <c r="S24" s="44">
        <f t="shared" si="3"/>
        <v>4</v>
      </c>
      <c r="T24" s="44">
        <f t="shared" si="3"/>
        <v>79</v>
      </c>
      <c r="U24" s="45">
        <f>((T24+Q24+N24-R24)+(O24*2))/E24</f>
        <v>0.6</v>
      </c>
      <c r="V24" s="46">
        <v>214</v>
      </c>
      <c r="W24" s="46" t="s">
        <v>83</v>
      </c>
      <c r="X24" s="46" t="s">
        <v>84</v>
      </c>
      <c r="Y24" s="70">
        <v>1138</v>
      </c>
      <c r="Z24" s="47"/>
      <c r="AA24" s="43" t="s">
        <v>85</v>
      </c>
      <c r="AB24" s="74" t="s">
        <v>200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0.42307692307692307</v>
      </c>
      <c r="H25" s="27"/>
      <c r="I25" s="1"/>
      <c r="J25" s="48" t="s">
        <v>41</v>
      </c>
      <c r="K25" s="50">
        <f>J24/K24</f>
        <v>0.61904761904761907</v>
      </c>
      <c r="L25" s="1"/>
      <c r="M25" s="39" t="s">
        <v>42</v>
      </c>
      <c r="N25" s="51">
        <v>2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9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201</v>
      </c>
      <c r="D36" s="38">
        <v>11</v>
      </c>
      <c r="E36" s="79"/>
      <c r="F36" s="27">
        <v>1</v>
      </c>
      <c r="G36" s="79"/>
      <c r="H36" s="27"/>
      <c r="I36" s="27"/>
      <c r="J36" s="27">
        <v>0</v>
      </c>
      <c r="K36" s="27">
        <v>0</v>
      </c>
      <c r="L36" s="79"/>
      <c r="M36" s="79"/>
      <c r="N36" s="27">
        <f>SUM(L36:M36)</f>
        <v>0</v>
      </c>
      <c r="O36" s="27">
        <v>4</v>
      </c>
      <c r="P36" s="84"/>
      <c r="Q36" s="27">
        <v>1</v>
      </c>
      <c r="R36" s="27">
        <v>5</v>
      </c>
      <c r="S36" s="79"/>
      <c r="T36" s="27">
        <f>(H36*3)+((F36-H36)*2)+J36</f>
        <v>2</v>
      </c>
      <c r="U36" s="40" t="str">
        <f>IFERROR(((T36+Q36+N36-R36)+(O36*2))/E36,"")</f>
        <v/>
      </c>
      <c r="V36" s="22">
        <v>214</v>
      </c>
      <c r="W36" s="22" t="s">
        <v>95</v>
      </c>
      <c r="X36" s="22" t="s">
        <v>96</v>
      </c>
      <c r="Y36" s="69">
        <v>1138</v>
      </c>
      <c r="Z36" s="41" t="s">
        <v>504</v>
      </c>
      <c r="AA36" s="1" t="s">
        <v>202</v>
      </c>
      <c r="AB36" s="28" t="s">
        <v>203</v>
      </c>
    </row>
    <row r="37" spans="1:28" x14ac:dyDescent="0.3">
      <c r="A37" s="1" t="s">
        <v>45</v>
      </c>
      <c r="B37" s="1" t="s">
        <v>66</v>
      </c>
      <c r="C37" s="27" t="s">
        <v>204</v>
      </c>
      <c r="D37" s="38">
        <v>24</v>
      </c>
      <c r="E37" s="79"/>
      <c r="F37" s="27">
        <v>3</v>
      </c>
      <c r="G37" s="79"/>
      <c r="H37" s="27"/>
      <c r="I37" s="27"/>
      <c r="J37" s="27">
        <v>10</v>
      </c>
      <c r="K37" s="27">
        <v>12</v>
      </c>
      <c r="L37" s="79"/>
      <c r="M37" s="27">
        <v>11</v>
      </c>
      <c r="N37" s="27">
        <f t="shared" ref="N37:N42" si="4">SUM(L37:M37)</f>
        <v>11</v>
      </c>
      <c r="O37" s="84"/>
      <c r="P37" s="84"/>
      <c r="Q37" s="39">
        <v>3</v>
      </c>
      <c r="R37" s="84"/>
      <c r="S37" s="84"/>
      <c r="T37" s="39">
        <f t="shared" ref="T37:T42" si="5">(H37*3)+((F37-H37)*2)+J37</f>
        <v>16</v>
      </c>
      <c r="U37" s="40" t="str">
        <f t="shared" ref="U37:U45" si="6">IFERROR(((T37+Q37+N37-R37)+(O37*2))/E37,"")</f>
        <v/>
      </c>
      <c r="V37" s="22">
        <v>214</v>
      </c>
      <c r="W37" s="22" t="s">
        <v>95</v>
      </c>
      <c r="X37" s="22" t="s">
        <v>96</v>
      </c>
      <c r="Y37" s="69">
        <v>1138</v>
      </c>
      <c r="Z37" s="41"/>
      <c r="AA37" s="1" t="s">
        <v>202</v>
      </c>
      <c r="AB37" s="28" t="s">
        <v>203</v>
      </c>
    </row>
    <row r="38" spans="1:28" x14ac:dyDescent="0.3">
      <c r="A38" s="1" t="s">
        <v>45</v>
      </c>
      <c r="B38" s="1" t="s">
        <v>66</v>
      </c>
      <c r="C38" s="27" t="s">
        <v>205</v>
      </c>
      <c r="D38" s="38">
        <v>22</v>
      </c>
      <c r="E38" s="79"/>
      <c r="F38" s="27">
        <v>2</v>
      </c>
      <c r="G38" s="79"/>
      <c r="H38" s="27"/>
      <c r="I38" s="27"/>
      <c r="J38" s="27">
        <v>1</v>
      </c>
      <c r="K38" s="27">
        <v>4</v>
      </c>
      <c r="L38" s="79"/>
      <c r="M38" s="79"/>
      <c r="N38" s="27">
        <f t="shared" si="4"/>
        <v>0</v>
      </c>
      <c r="O38" s="84"/>
      <c r="P38" s="84"/>
      <c r="Q38" s="39"/>
      <c r="R38" s="84"/>
      <c r="S38" s="84"/>
      <c r="T38" s="39">
        <f t="shared" si="5"/>
        <v>5</v>
      </c>
      <c r="U38" s="40" t="str">
        <f t="shared" si="6"/>
        <v/>
      </c>
      <c r="V38" s="22">
        <v>214</v>
      </c>
      <c r="W38" s="22" t="s">
        <v>95</v>
      </c>
      <c r="X38" s="22" t="s">
        <v>96</v>
      </c>
      <c r="Y38" s="69">
        <v>1138</v>
      </c>
      <c r="Z38" s="41"/>
      <c r="AA38" s="1" t="s">
        <v>202</v>
      </c>
      <c r="AB38" s="28" t="s">
        <v>203</v>
      </c>
    </row>
    <row r="39" spans="1:28" x14ac:dyDescent="0.3">
      <c r="A39" s="1" t="s">
        <v>45</v>
      </c>
      <c r="B39" s="1" t="s">
        <v>66</v>
      </c>
      <c r="C39" s="27" t="s">
        <v>206</v>
      </c>
      <c r="D39" s="38">
        <v>3</v>
      </c>
      <c r="E39" s="79"/>
      <c r="F39" s="27">
        <v>0</v>
      </c>
      <c r="G39" s="79"/>
      <c r="H39" s="27"/>
      <c r="I39" s="27"/>
      <c r="J39" s="27">
        <v>2</v>
      </c>
      <c r="K39" s="27">
        <v>5</v>
      </c>
      <c r="L39" s="79"/>
      <c r="M39" s="79"/>
      <c r="N39" s="27">
        <f t="shared" si="4"/>
        <v>0</v>
      </c>
      <c r="O39" s="84"/>
      <c r="P39" s="84"/>
      <c r="Q39" s="39">
        <v>1</v>
      </c>
      <c r="R39" s="84"/>
      <c r="S39" s="84"/>
      <c r="T39" s="39">
        <f t="shared" si="5"/>
        <v>2</v>
      </c>
      <c r="U39" s="40" t="str">
        <f t="shared" si="6"/>
        <v/>
      </c>
      <c r="V39" s="22">
        <v>214</v>
      </c>
      <c r="W39" s="22" t="s">
        <v>95</v>
      </c>
      <c r="X39" s="22" t="s">
        <v>96</v>
      </c>
      <c r="Y39" s="69">
        <v>1138</v>
      </c>
      <c r="Z39" s="41"/>
      <c r="AA39" s="1" t="s">
        <v>202</v>
      </c>
      <c r="AB39" s="28" t="s">
        <v>203</v>
      </c>
    </row>
    <row r="40" spans="1:28" x14ac:dyDescent="0.3">
      <c r="A40" s="1" t="s">
        <v>45</v>
      </c>
      <c r="B40" s="1" t="s">
        <v>66</v>
      </c>
      <c r="C40" s="27" t="s">
        <v>207</v>
      </c>
      <c r="D40" s="38">
        <v>45</v>
      </c>
      <c r="E40" s="79"/>
      <c r="F40" s="27">
        <v>4</v>
      </c>
      <c r="G40" s="79"/>
      <c r="H40" s="27"/>
      <c r="I40" s="27"/>
      <c r="J40" s="27">
        <v>7</v>
      </c>
      <c r="K40" s="27">
        <v>8</v>
      </c>
      <c r="L40" s="79"/>
      <c r="M40" s="27">
        <v>15</v>
      </c>
      <c r="N40" s="27">
        <f t="shared" si="4"/>
        <v>15</v>
      </c>
      <c r="O40" s="84"/>
      <c r="P40" s="84"/>
      <c r="Q40" s="39">
        <v>3</v>
      </c>
      <c r="R40" s="84"/>
      <c r="S40" s="84"/>
      <c r="T40" s="39">
        <f t="shared" si="5"/>
        <v>15</v>
      </c>
      <c r="U40" s="40" t="str">
        <f t="shared" si="6"/>
        <v/>
      </c>
      <c r="V40" s="22">
        <v>214</v>
      </c>
      <c r="W40" s="22" t="s">
        <v>95</v>
      </c>
      <c r="X40" s="22" t="s">
        <v>96</v>
      </c>
      <c r="Y40" s="69">
        <v>1138</v>
      </c>
      <c r="Z40" s="41"/>
      <c r="AA40" s="1" t="s">
        <v>202</v>
      </c>
      <c r="AB40" s="28" t="s">
        <v>203</v>
      </c>
    </row>
    <row r="41" spans="1:28" x14ac:dyDescent="0.3">
      <c r="A41" s="1" t="s">
        <v>45</v>
      </c>
      <c r="B41" s="1" t="s">
        <v>66</v>
      </c>
      <c r="C41" s="27" t="s">
        <v>208</v>
      </c>
      <c r="D41" s="38">
        <v>23</v>
      </c>
      <c r="E41" s="79"/>
      <c r="F41" s="27">
        <v>6</v>
      </c>
      <c r="G41" s="79"/>
      <c r="H41" s="27"/>
      <c r="I41" s="27"/>
      <c r="J41" s="27">
        <v>1</v>
      </c>
      <c r="K41" s="27">
        <v>5</v>
      </c>
      <c r="L41" s="79"/>
      <c r="M41" s="79"/>
      <c r="N41" s="27">
        <f t="shared" si="4"/>
        <v>0</v>
      </c>
      <c r="O41" s="84"/>
      <c r="P41" s="84"/>
      <c r="Q41" s="39">
        <v>5</v>
      </c>
      <c r="R41" s="39">
        <v>5</v>
      </c>
      <c r="S41" s="84"/>
      <c r="T41" s="39">
        <f t="shared" si="5"/>
        <v>13</v>
      </c>
      <c r="U41" s="40" t="str">
        <f t="shared" si="6"/>
        <v/>
      </c>
      <c r="V41" s="22">
        <v>214</v>
      </c>
      <c r="W41" s="22" t="s">
        <v>95</v>
      </c>
      <c r="X41" s="22" t="s">
        <v>96</v>
      </c>
      <c r="Y41" s="69">
        <v>1138</v>
      </c>
      <c r="Z41" s="41"/>
      <c r="AA41" s="1" t="s">
        <v>202</v>
      </c>
      <c r="AB41" s="28" t="s">
        <v>203</v>
      </c>
    </row>
    <row r="42" spans="1:28" x14ac:dyDescent="0.3">
      <c r="A42" s="1" t="s">
        <v>45</v>
      </c>
      <c r="B42" s="1" t="s">
        <v>66</v>
      </c>
      <c r="C42" s="27" t="s">
        <v>209</v>
      </c>
      <c r="D42" s="38">
        <v>40</v>
      </c>
      <c r="E42" s="79"/>
      <c r="F42" s="27">
        <v>2</v>
      </c>
      <c r="G42" s="79"/>
      <c r="H42" s="27"/>
      <c r="I42" s="27"/>
      <c r="J42" s="27">
        <v>0</v>
      </c>
      <c r="K42" s="27">
        <v>0</v>
      </c>
      <c r="L42" s="79"/>
      <c r="M42" s="79"/>
      <c r="N42" s="27">
        <f t="shared" si="4"/>
        <v>0</v>
      </c>
      <c r="O42" s="84"/>
      <c r="P42" s="84"/>
      <c r="Q42" s="39">
        <v>1</v>
      </c>
      <c r="R42" s="84"/>
      <c r="S42" s="84"/>
      <c r="T42" s="39">
        <f t="shared" si="5"/>
        <v>4</v>
      </c>
      <c r="U42" s="40" t="str">
        <f t="shared" si="6"/>
        <v/>
      </c>
      <c r="V42" s="22">
        <v>214</v>
      </c>
      <c r="W42" s="22" t="s">
        <v>95</v>
      </c>
      <c r="X42" s="22" t="s">
        <v>96</v>
      </c>
      <c r="Y42" s="69">
        <v>1138</v>
      </c>
      <c r="Z42" s="41"/>
      <c r="AA42" s="1" t="s">
        <v>202</v>
      </c>
      <c r="AB42" s="28" t="s">
        <v>203</v>
      </c>
    </row>
    <row r="43" spans="1:28" x14ac:dyDescent="0.3">
      <c r="A43" s="1" t="s">
        <v>45</v>
      </c>
      <c r="B43" s="1" t="s">
        <v>66</v>
      </c>
      <c r="C43" s="27" t="s">
        <v>210</v>
      </c>
      <c r="D43" s="38">
        <v>13</v>
      </c>
      <c r="E43" s="27" t="s">
        <v>505</v>
      </c>
      <c r="F43" s="27"/>
      <c r="G43" s="27"/>
      <c r="H43" s="27"/>
      <c r="I43" s="27"/>
      <c r="J43" s="27"/>
      <c r="K43" s="27"/>
      <c r="L43" s="79"/>
      <c r="M43" s="79"/>
      <c r="N43" s="27"/>
      <c r="O43" s="84"/>
      <c r="P43" s="84"/>
      <c r="Q43" s="39"/>
      <c r="R43" s="84"/>
      <c r="S43" s="84"/>
      <c r="T43" s="39"/>
      <c r="U43" s="40" t="str">
        <f t="shared" si="6"/>
        <v/>
      </c>
      <c r="V43" s="22">
        <v>214</v>
      </c>
      <c r="W43" s="22" t="s">
        <v>95</v>
      </c>
      <c r="X43" s="22" t="s">
        <v>96</v>
      </c>
      <c r="Y43" s="69">
        <v>1138</v>
      </c>
      <c r="Z43" s="41"/>
      <c r="AA43" s="1" t="s">
        <v>202</v>
      </c>
      <c r="AB43" s="28" t="s">
        <v>203</v>
      </c>
    </row>
    <row r="44" spans="1:28" x14ac:dyDescent="0.3">
      <c r="A44" s="1" t="s">
        <v>45</v>
      </c>
      <c r="B44" s="1" t="s">
        <v>66</v>
      </c>
      <c r="C44" s="27" t="s">
        <v>211</v>
      </c>
      <c r="D44" s="38">
        <v>10</v>
      </c>
      <c r="E44" s="79"/>
      <c r="F44" s="27">
        <v>2</v>
      </c>
      <c r="G44" s="79"/>
      <c r="H44" s="27"/>
      <c r="I44" s="27"/>
      <c r="J44" s="27">
        <v>4</v>
      </c>
      <c r="K44" s="27">
        <v>6</v>
      </c>
      <c r="L44" s="79"/>
      <c r="M44" s="27">
        <v>14</v>
      </c>
      <c r="N44" s="27">
        <f>SUM(L44:M44)</f>
        <v>14</v>
      </c>
      <c r="O44" s="84"/>
      <c r="P44" s="84"/>
      <c r="Q44" s="39">
        <v>1</v>
      </c>
      <c r="R44" s="84"/>
      <c r="S44" s="84"/>
      <c r="T44" s="39">
        <f>(H44*3)+((F44-H44)*2)+J44</f>
        <v>8</v>
      </c>
      <c r="U44" s="40" t="str">
        <f t="shared" si="6"/>
        <v/>
      </c>
      <c r="V44" s="22">
        <v>214</v>
      </c>
      <c r="W44" s="22" t="s">
        <v>95</v>
      </c>
      <c r="X44" s="22" t="s">
        <v>96</v>
      </c>
      <c r="Y44" s="69">
        <v>1138</v>
      </c>
      <c r="Z44" s="41"/>
      <c r="AA44" s="1" t="s">
        <v>202</v>
      </c>
      <c r="AB44" s="28" t="s">
        <v>203</v>
      </c>
    </row>
    <row r="45" spans="1:28" x14ac:dyDescent="0.3">
      <c r="A45" s="1" t="s">
        <v>45</v>
      </c>
      <c r="B45" s="1" t="s">
        <v>66</v>
      </c>
      <c r="C45" s="27" t="s">
        <v>212</v>
      </c>
      <c r="D45" s="38">
        <v>15</v>
      </c>
      <c r="E45" s="79"/>
      <c r="F45" s="27">
        <v>5</v>
      </c>
      <c r="G45" s="79"/>
      <c r="H45" s="27"/>
      <c r="I45" s="27"/>
      <c r="J45" s="27">
        <v>0</v>
      </c>
      <c r="K45" s="27">
        <v>0</v>
      </c>
      <c r="L45" s="79"/>
      <c r="M45" s="79"/>
      <c r="N45" s="27">
        <f>SUM(L45:M45)</f>
        <v>0</v>
      </c>
      <c r="O45" s="84"/>
      <c r="P45" s="84"/>
      <c r="Q45" s="39">
        <v>1</v>
      </c>
      <c r="R45" s="84"/>
      <c r="S45" s="84"/>
      <c r="T45" s="39">
        <f>(H45*3)+((F45-H45)*2)+J45</f>
        <v>10</v>
      </c>
      <c r="U45" s="40" t="str">
        <f t="shared" si="6"/>
        <v/>
      </c>
      <c r="V45" s="22">
        <v>214</v>
      </c>
      <c r="W45" s="22" t="s">
        <v>95</v>
      </c>
      <c r="X45" s="22" t="s">
        <v>96</v>
      </c>
      <c r="Y45" s="69">
        <v>1138</v>
      </c>
      <c r="Z45" s="41"/>
      <c r="AA45" s="1" t="s">
        <v>202</v>
      </c>
      <c r="AB45" s="28" t="s">
        <v>203</v>
      </c>
    </row>
    <row r="46" spans="1:28" x14ac:dyDescent="0.3">
      <c r="A46" s="1" t="s">
        <v>45</v>
      </c>
      <c r="B46" s="1" t="s">
        <v>66</v>
      </c>
      <c r="C46" s="55" t="s">
        <v>38</v>
      </c>
      <c r="D46" s="36"/>
      <c r="E46" s="55">
        <v>240</v>
      </c>
      <c r="F46" s="55"/>
      <c r="G46" s="55">
        <v>85</v>
      </c>
      <c r="H46" s="55"/>
      <c r="I46" s="55"/>
      <c r="J46" s="55"/>
      <c r="K46" s="55"/>
      <c r="L46" s="55">
        <v>29</v>
      </c>
      <c r="M46" s="55">
        <v>-5</v>
      </c>
      <c r="N46" s="55">
        <f>SUM(L46:M46)</f>
        <v>24</v>
      </c>
      <c r="O46" s="55"/>
      <c r="P46" s="55">
        <v>19</v>
      </c>
      <c r="Q46" s="55"/>
      <c r="R46" s="55">
        <v>14</v>
      </c>
      <c r="S46" s="42"/>
      <c r="T46" s="42"/>
      <c r="U46" s="40" t="str">
        <f>_xlfn.IFNA("",((T46+Q46+N46-R46)+(O46*2))/E46)</f>
        <v/>
      </c>
      <c r="V46" s="22">
        <v>214</v>
      </c>
      <c r="W46" s="22" t="s">
        <v>95</v>
      </c>
      <c r="X46" s="22" t="s">
        <v>96</v>
      </c>
      <c r="Y46" s="69">
        <v>1138</v>
      </c>
      <c r="Z46" s="41"/>
      <c r="AA46" s="1" t="s">
        <v>202</v>
      </c>
      <c r="AB46" s="28" t="s">
        <v>203</v>
      </c>
    </row>
    <row r="47" spans="1:28" x14ac:dyDescent="0.3">
      <c r="A47" s="43" t="s">
        <v>45</v>
      </c>
      <c r="B47" s="43" t="s">
        <v>66</v>
      </c>
      <c r="C47" s="44" t="s">
        <v>39</v>
      </c>
      <c r="D47" s="43"/>
      <c r="E47" s="44">
        <f t="shared" ref="E47:T47" si="7">SUM(E36:E46)</f>
        <v>240</v>
      </c>
      <c r="F47" s="44">
        <f t="shared" si="7"/>
        <v>25</v>
      </c>
      <c r="G47" s="44">
        <f t="shared" si="7"/>
        <v>85</v>
      </c>
      <c r="H47" s="44">
        <f t="shared" si="7"/>
        <v>0</v>
      </c>
      <c r="I47" s="44">
        <f t="shared" si="7"/>
        <v>0</v>
      </c>
      <c r="J47" s="44">
        <f t="shared" si="7"/>
        <v>25</v>
      </c>
      <c r="K47" s="44">
        <f t="shared" si="7"/>
        <v>40</v>
      </c>
      <c r="L47" s="44">
        <f t="shared" si="7"/>
        <v>29</v>
      </c>
      <c r="M47" s="44">
        <f t="shared" si="7"/>
        <v>35</v>
      </c>
      <c r="N47" s="44">
        <f t="shared" si="7"/>
        <v>64</v>
      </c>
      <c r="O47" s="44">
        <f t="shared" si="7"/>
        <v>4</v>
      </c>
      <c r="P47" s="44">
        <f t="shared" si="7"/>
        <v>19</v>
      </c>
      <c r="Q47" s="44">
        <f t="shared" si="7"/>
        <v>16</v>
      </c>
      <c r="R47" s="44">
        <f t="shared" si="7"/>
        <v>24</v>
      </c>
      <c r="S47" s="44">
        <f t="shared" si="7"/>
        <v>0</v>
      </c>
      <c r="T47" s="44">
        <f t="shared" si="7"/>
        <v>75</v>
      </c>
      <c r="U47" s="45">
        <f>((T47+Q47+N47-R47)+(O47*2))/E47</f>
        <v>0.57916666666666672</v>
      </c>
      <c r="V47" s="46">
        <v>214</v>
      </c>
      <c r="W47" s="46" t="s">
        <v>95</v>
      </c>
      <c r="X47" s="46" t="s">
        <v>96</v>
      </c>
      <c r="Y47" s="70">
        <v>1138</v>
      </c>
      <c r="Z47" s="47"/>
      <c r="AA47" s="43" t="s">
        <v>202</v>
      </c>
      <c r="AB47" s="74" t="s">
        <v>203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0.29411764705882354</v>
      </c>
      <c r="H48" s="27"/>
      <c r="I48" s="1"/>
      <c r="J48" s="48" t="s">
        <v>41</v>
      </c>
      <c r="K48" s="50">
        <f>J47/K47</f>
        <v>0.625</v>
      </c>
      <c r="L48" s="1"/>
      <c r="M48" s="39" t="s">
        <v>42</v>
      </c>
      <c r="N48" s="51">
        <v>2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L49" s="62" t="s">
        <v>506</v>
      </c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F051F-A23D-4B51-90B8-E6F2001F17E4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2" t="s">
        <v>508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181</v>
      </c>
      <c r="D4" s="7" t="s">
        <v>4</v>
      </c>
      <c r="E4" s="8"/>
      <c r="F4" s="5"/>
      <c r="G4" s="1"/>
      <c r="J4" s="15" t="s">
        <v>246</v>
      </c>
      <c r="K4" s="16" t="s">
        <v>44</v>
      </c>
      <c r="L4" s="17"/>
      <c r="M4" s="18"/>
      <c r="N4" s="19">
        <v>36</v>
      </c>
      <c r="O4" s="19">
        <v>22</v>
      </c>
      <c r="P4" s="19">
        <v>21</v>
      </c>
      <c r="Q4" s="19">
        <v>23</v>
      </c>
      <c r="R4" s="20"/>
      <c r="S4" s="21">
        <f>SUM(N4:R4)</f>
        <v>102</v>
      </c>
      <c r="T4" s="22">
        <v>216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247</v>
      </c>
      <c r="K5" s="16" t="s">
        <v>49</v>
      </c>
      <c r="L5" s="17"/>
      <c r="M5" s="18"/>
      <c r="N5" s="19">
        <v>30</v>
      </c>
      <c r="O5" s="19">
        <v>25</v>
      </c>
      <c r="P5" s="19">
        <v>32</v>
      </c>
      <c r="Q5" s="19">
        <v>21</v>
      </c>
      <c r="R5" s="20"/>
      <c r="S5" s="21">
        <f>SUM(N5:R5)</f>
        <v>108</v>
      </c>
      <c r="T5" s="22">
        <v>216</v>
      </c>
      <c r="U5" s="1"/>
      <c r="V5" s="1"/>
      <c r="W5" s="1"/>
    </row>
    <row r="6" spans="1:28" x14ac:dyDescent="0.3">
      <c r="C6" s="23">
        <v>1504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216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48</v>
      </c>
      <c r="B13" s="1" t="s">
        <v>45</v>
      </c>
      <c r="C13" s="27" t="s">
        <v>80</v>
      </c>
      <c r="D13" s="38">
        <v>42</v>
      </c>
      <c r="E13" s="79" t="s">
        <v>440</v>
      </c>
      <c r="F13" s="27"/>
      <c r="G13" s="79"/>
      <c r="H13" s="79"/>
      <c r="I13" s="79"/>
      <c r="J13" s="27"/>
      <c r="K13" s="27"/>
      <c r="L13" s="79"/>
      <c r="M13" s="79"/>
      <c r="N13" s="27"/>
      <c r="O13" s="84"/>
      <c r="P13" s="84"/>
      <c r="Q13" s="84"/>
      <c r="R13" s="84"/>
      <c r="S13" s="84"/>
      <c r="T13" s="39"/>
      <c r="U13" s="40" t="str">
        <f t="shared" ref="U13:U21" si="0">IFERROR(((T13+Q13+N13-R13)+(O13*2))/E13,"")</f>
        <v/>
      </c>
      <c r="V13" s="22">
        <v>216</v>
      </c>
      <c r="W13" s="22" t="s">
        <v>83</v>
      </c>
      <c r="X13" s="22" t="s">
        <v>96</v>
      </c>
      <c r="Y13" s="69">
        <v>1504</v>
      </c>
      <c r="Z13" s="41"/>
      <c r="AA13" s="1" t="s">
        <v>85</v>
      </c>
      <c r="AB13" s="28" t="s">
        <v>248</v>
      </c>
    </row>
    <row r="14" spans="1:28" x14ac:dyDescent="0.3">
      <c r="A14" s="1" t="s">
        <v>48</v>
      </c>
      <c r="B14" s="1" t="s">
        <v>45</v>
      </c>
      <c r="C14" s="27" t="s">
        <v>72</v>
      </c>
      <c r="D14" s="38">
        <v>32</v>
      </c>
      <c r="E14" s="79"/>
      <c r="F14" s="27">
        <v>5</v>
      </c>
      <c r="G14" s="79"/>
      <c r="H14" s="79"/>
      <c r="I14" s="79"/>
      <c r="J14" s="27">
        <v>3</v>
      </c>
      <c r="K14" s="27">
        <v>4</v>
      </c>
      <c r="L14" s="79"/>
      <c r="M14" s="79"/>
      <c r="N14" s="27">
        <f>SUM(L14:M14)</f>
        <v>0</v>
      </c>
      <c r="O14" s="84"/>
      <c r="P14" s="84"/>
      <c r="Q14" s="84"/>
      <c r="R14" s="84"/>
      <c r="S14" s="84"/>
      <c r="T14" s="39">
        <f>(H14*3)+((F14-H14)*2)+J14</f>
        <v>13</v>
      </c>
      <c r="U14" s="40" t="str">
        <f t="shared" si="0"/>
        <v/>
      </c>
      <c r="V14" s="22">
        <v>216</v>
      </c>
      <c r="W14" s="22" t="s">
        <v>83</v>
      </c>
      <c r="X14" s="22" t="s">
        <v>96</v>
      </c>
      <c r="Y14" s="69">
        <v>1504</v>
      </c>
      <c r="Z14" s="41"/>
      <c r="AA14" s="1" t="s">
        <v>85</v>
      </c>
      <c r="AB14" s="28" t="s">
        <v>248</v>
      </c>
    </row>
    <row r="15" spans="1:28" x14ac:dyDescent="0.3">
      <c r="A15" s="1" t="s">
        <v>48</v>
      </c>
      <c r="B15" s="1" t="s">
        <v>45</v>
      </c>
      <c r="C15" s="79" t="s">
        <v>81</v>
      </c>
      <c r="D15" s="80">
        <v>45</v>
      </c>
      <c r="E15" s="79" t="s">
        <v>509</v>
      </c>
      <c r="F15" s="27"/>
      <c r="G15" s="79"/>
      <c r="H15" s="79"/>
      <c r="I15" s="79"/>
      <c r="J15" s="27"/>
      <c r="K15" s="27"/>
      <c r="L15" s="79"/>
      <c r="M15" s="79"/>
      <c r="N15" s="27"/>
      <c r="O15" s="84"/>
      <c r="P15" s="84"/>
      <c r="Q15" s="84"/>
      <c r="R15" s="84"/>
      <c r="S15" s="84"/>
      <c r="T15" s="39"/>
      <c r="U15" s="40" t="str">
        <f t="shared" si="0"/>
        <v/>
      </c>
      <c r="V15" s="22">
        <v>216</v>
      </c>
      <c r="W15" s="22" t="s">
        <v>83</v>
      </c>
      <c r="X15" s="22" t="s">
        <v>96</v>
      </c>
      <c r="Y15" s="69">
        <v>1504</v>
      </c>
      <c r="Z15" s="41"/>
      <c r="AA15" s="1" t="s">
        <v>85</v>
      </c>
      <c r="AB15" s="28" t="s">
        <v>248</v>
      </c>
    </row>
    <row r="16" spans="1:28" x14ac:dyDescent="0.3">
      <c r="A16" s="1" t="s">
        <v>48</v>
      </c>
      <c r="B16" s="1" t="s">
        <v>45</v>
      </c>
      <c r="C16" s="79" t="s">
        <v>75</v>
      </c>
      <c r="D16" s="80">
        <v>12</v>
      </c>
      <c r="E16" s="79"/>
      <c r="F16" s="27">
        <v>3</v>
      </c>
      <c r="G16" s="79"/>
      <c r="H16" s="79"/>
      <c r="I16" s="79"/>
      <c r="J16" s="27">
        <v>0</v>
      </c>
      <c r="K16" s="27">
        <v>0</v>
      </c>
      <c r="L16" s="79"/>
      <c r="M16" s="79"/>
      <c r="N16" s="27">
        <f t="shared" ref="N16:N21" si="1">SUM(L16:M16)</f>
        <v>0</v>
      </c>
      <c r="O16" s="84"/>
      <c r="P16" s="84"/>
      <c r="Q16" s="84"/>
      <c r="R16" s="84"/>
      <c r="S16" s="84"/>
      <c r="T16" s="39">
        <f t="shared" ref="T16:T21" si="2">(H16*3)+((F16-H16)*2)+J16</f>
        <v>6</v>
      </c>
      <c r="U16" s="40" t="str">
        <f t="shared" si="0"/>
        <v/>
      </c>
      <c r="V16" s="22">
        <v>216</v>
      </c>
      <c r="W16" s="22" t="s">
        <v>83</v>
      </c>
      <c r="X16" s="22" t="s">
        <v>96</v>
      </c>
      <c r="Y16" s="69">
        <v>1504</v>
      </c>
      <c r="Z16" s="41"/>
      <c r="AA16" s="1" t="s">
        <v>85</v>
      </c>
      <c r="AB16" s="28" t="s">
        <v>248</v>
      </c>
    </row>
    <row r="17" spans="1:28" x14ac:dyDescent="0.3">
      <c r="A17" s="1" t="s">
        <v>48</v>
      </c>
      <c r="B17" s="1" t="s">
        <v>45</v>
      </c>
      <c r="C17" s="27" t="s">
        <v>70</v>
      </c>
      <c r="D17" s="38">
        <v>13</v>
      </c>
      <c r="E17" s="79"/>
      <c r="F17" s="27">
        <v>7</v>
      </c>
      <c r="G17" s="79"/>
      <c r="H17" s="79"/>
      <c r="I17" s="79"/>
      <c r="J17" s="27">
        <v>6</v>
      </c>
      <c r="K17" s="27">
        <v>8</v>
      </c>
      <c r="L17" s="79"/>
      <c r="M17" s="79"/>
      <c r="N17" s="27">
        <f t="shared" si="1"/>
        <v>0</v>
      </c>
      <c r="O17" s="84"/>
      <c r="P17" s="84"/>
      <c r="Q17" s="84"/>
      <c r="R17" s="84"/>
      <c r="S17" s="84"/>
      <c r="T17" s="39">
        <f t="shared" si="2"/>
        <v>20</v>
      </c>
      <c r="U17" s="40" t="str">
        <f t="shared" si="0"/>
        <v/>
      </c>
      <c r="V17" s="22">
        <v>216</v>
      </c>
      <c r="W17" s="22" t="s">
        <v>83</v>
      </c>
      <c r="X17" s="22" t="s">
        <v>96</v>
      </c>
      <c r="Y17" s="69">
        <v>1504</v>
      </c>
      <c r="Z17" s="41"/>
      <c r="AA17" s="1" t="s">
        <v>85</v>
      </c>
      <c r="AB17" s="28" t="s">
        <v>248</v>
      </c>
    </row>
    <row r="18" spans="1:28" x14ac:dyDescent="0.3">
      <c r="A18" s="1" t="s">
        <v>48</v>
      </c>
      <c r="B18" s="1" t="s">
        <v>45</v>
      </c>
      <c r="C18" s="27" t="s">
        <v>79</v>
      </c>
      <c r="D18" s="38">
        <v>33</v>
      </c>
      <c r="E18" s="79"/>
      <c r="F18" s="27">
        <v>7</v>
      </c>
      <c r="G18" s="79"/>
      <c r="H18" s="79"/>
      <c r="I18" s="79"/>
      <c r="J18" s="27">
        <v>5</v>
      </c>
      <c r="K18" s="27">
        <v>8</v>
      </c>
      <c r="L18" s="79"/>
      <c r="M18" s="79"/>
      <c r="N18" s="27">
        <f t="shared" si="1"/>
        <v>0</v>
      </c>
      <c r="O18" s="84"/>
      <c r="P18" s="84"/>
      <c r="Q18" s="84"/>
      <c r="R18" s="84"/>
      <c r="S18" s="84"/>
      <c r="T18" s="39">
        <f t="shared" si="2"/>
        <v>19</v>
      </c>
      <c r="U18" s="40" t="str">
        <f t="shared" si="0"/>
        <v/>
      </c>
      <c r="V18" s="22">
        <v>216</v>
      </c>
      <c r="W18" s="22" t="s">
        <v>83</v>
      </c>
      <c r="X18" s="22" t="s">
        <v>96</v>
      </c>
      <c r="Y18" s="69">
        <v>1504</v>
      </c>
      <c r="Z18" s="41"/>
      <c r="AA18" s="1" t="s">
        <v>85</v>
      </c>
      <c r="AB18" s="28" t="s">
        <v>248</v>
      </c>
    </row>
    <row r="19" spans="1:28" x14ac:dyDescent="0.3">
      <c r="A19" s="1" t="s">
        <v>48</v>
      </c>
      <c r="B19" s="1" t="s">
        <v>45</v>
      </c>
      <c r="C19" s="27" t="s">
        <v>74</v>
      </c>
      <c r="D19" s="38">
        <v>11</v>
      </c>
      <c r="E19" s="27">
        <v>48</v>
      </c>
      <c r="F19" s="27">
        <v>10</v>
      </c>
      <c r="G19" s="79"/>
      <c r="H19" s="79"/>
      <c r="I19" s="79"/>
      <c r="J19" s="27">
        <v>7</v>
      </c>
      <c r="K19" s="27">
        <v>8</v>
      </c>
      <c r="L19" s="79"/>
      <c r="M19" s="79"/>
      <c r="N19" s="27">
        <f t="shared" si="1"/>
        <v>0</v>
      </c>
      <c r="O19" s="84"/>
      <c r="P19" s="84"/>
      <c r="Q19" s="84"/>
      <c r="R19" s="84"/>
      <c r="S19" s="84"/>
      <c r="T19" s="39">
        <f t="shared" si="2"/>
        <v>27</v>
      </c>
      <c r="U19" s="40">
        <f t="shared" si="0"/>
        <v>0.5625</v>
      </c>
      <c r="V19" s="22">
        <v>216</v>
      </c>
      <c r="W19" s="22" t="s">
        <v>83</v>
      </c>
      <c r="X19" s="22" t="s">
        <v>96</v>
      </c>
      <c r="Y19" s="69">
        <v>1504</v>
      </c>
      <c r="Z19" s="41"/>
      <c r="AA19" s="1" t="s">
        <v>85</v>
      </c>
      <c r="AB19" s="28" t="s">
        <v>248</v>
      </c>
    </row>
    <row r="20" spans="1:28" x14ac:dyDescent="0.3">
      <c r="A20" s="1" t="s">
        <v>48</v>
      </c>
      <c r="B20" s="1" t="s">
        <v>45</v>
      </c>
      <c r="C20" s="27" t="s">
        <v>73</v>
      </c>
      <c r="D20" s="38">
        <v>8</v>
      </c>
      <c r="E20" s="27">
        <v>48</v>
      </c>
      <c r="F20" s="27">
        <v>4</v>
      </c>
      <c r="G20" s="79"/>
      <c r="H20" s="79"/>
      <c r="I20" s="79"/>
      <c r="J20" s="27">
        <v>1</v>
      </c>
      <c r="K20" s="27">
        <v>2</v>
      </c>
      <c r="L20" s="79"/>
      <c r="M20" s="79"/>
      <c r="N20" s="27">
        <f t="shared" si="1"/>
        <v>0</v>
      </c>
      <c r="O20" s="84"/>
      <c r="P20" s="84"/>
      <c r="Q20" s="84"/>
      <c r="R20" s="84"/>
      <c r="S20" s="84"/>
      <c r="T20" s="39">
        <f t="shared" si="2"/>
        <v>9</v>
      </c>
      <c r="U20" s="40">
        <f t="shared" si="0"/>
        <v>0.1875</v>
      </c>
      <c r="V20" s="22">
        <v>216</v>
      </c>
      <c r="W20" s="22" t="s">
        <v>83</v>
      </c>
      <c r="X20" s="22" t="s">
        <v>96</v>
      </c>
      <c r="Y20" s="69">
        <v>1504</v>
      </c>
      <c r="Z20" s="41"/>
      <c r="AA20" s="1" t="s">
        <v>85</v>
      </c>
      <c r="AB20" s="28" t="s">
        <v>248</v>
      </c>
    </row>
    <row r="21" spans="1:28" x14ac:dyDescent="0.3">
      <c r="A21" s="1" t="s">
        <v>48</v>
      </c>
      <c r="B21" s="1" t="s">
        <v>45</v>
      </c>
      <c r="C21" s="27" t="s">
        <v>77</v>
      </c>
      <c r="D21" s="38">
        <v>22</v>
      </c>
      <c r="E21" s="79"/>
      <c r="F21" s="27">
        <v>2</v>
      </c>
      <c r="G21" s="79"/>
      <c r="H21" s="79"/>
      <c r="I21" s="79"/>
      <c r="J21" s="27">
        <v>4</v>
      </c>
      <c r="K21" s="27">
        <v>7</v>
      </c>
      <c r="L21" s="79"/>
      <c r="M21" s="79"/>
      <c r="N21" s="27">
        <f t="shared" si="1"/>
        <v>0</v>
      </c>
      <c r="O21" s="84"/>
      <c r="P21" s="84"/>
      <c r="Q21" s="84"/>
      <c r="R21" s="84"/>
      <c r="S21" s="84"/>
      <c r="T21" s="39">
        <f t="shared" si="2"/>
        <v>8</v>
      </c>
      <c r="U21" s="40" t="str">
        <f t="shared" si="0"/>
        <v/>
      </c>
      <c r="V21" s="22">
        <v>216</v>
      </c>
      <c r="W21" s="22" t="s">
        <v>83</v>
      </c>
      <c r="X21" s="22" t="s">
        <v>96</v>
      </c>
      <c r="Y21" s="69">
        <v>1504</v>
      </c>
      <c r="Z21" s="41"/>
      <c r="AA21" s="1" t="s">
        <v>85</v>
      </c>
      <c r="AB21" s="28" t="s">
        <v>248</v>
      </c>
    </row>
    <row r="22" spans="1:28" x14ac:dyDescent="0.3">
      <c r="A22" s="1" t="s">
        <v>48</v>
      </c>
      <c r="B22" s="1" t="s">
        <v>45</v>
      </c>
      <c r="C22" s="55" t="s">
        <v>38</v>
      </c>
      <c r="D22" s="1"/>
      <c r="E22" s="55">
        <v>144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>
        <v>18</v>
      </c>
      <c r="Q22" s="42"/>
      <c r="R22" s="42"/>
      <c r="S22" s="42"/>
      <c r="T22" s="42"/>
      <c r="U22" s="40" t="str">
        <f>_xlfn.IFNA("",((T22+Q22+N22-R22)+(O22*2))/E22)</f>
        <v/>
      </c>
      <c r="V22" s="22">
        <v>216</v>
      </c>
      <c r="W22" s="22" t="s">
        <v>83</v>
      </c>
      <c r="X22" s="22" t="s">
        <v>96</v>
      </c>
      <c r="Y22" s="69">
        <v>1504</v>
      </c>
      <c r="Z22" s="41"/>
      <c r="AA22" s="1" t="s">
        <v>85</v>
      </c>
      <c r="AB22" s="28" t="s">
        <v>248</v>
      </c>
    </row>
    <row r="23" spans="1:28" x14ac:dyDescent="0.3">
      <c r="A23" s="43" t="s">
        <v>48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38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26</v>
      </c>
      <c r="K23" s="44">
        <f t="shared" si="3"/>
        <v>37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18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102</v>
      </c>
      <c r="U23" s="45">
        <f>((T23+Q23+N23-R23)+(O23*2))/E23</f>
        <v>0.42499999999999999</v>
      </c>
      <c r="V23" s="46">
        <v>216</v>
      </c>
      <c r="W23" s="46" t="s">
        <v>83</v>
      </c>
      <c r="X23" s="46" t="s">
        <v>96</v>
      </c>
      <c r="Y23" s="70">
        <v>1504</v>
      </c>
      <c r="Z23" s="78" t="s">
        <v>443</v>
      </c>
      <c r="AA23" s="43" t="s">
        <v>85</v>
      </c>
      <c r="AB23" s="73" t="s">
        <v>248</v>
      </c>
    </row>
    <row r="24" spans="1:28" x14ac:dyDescent="0.3">
      <c r="A24" s="1"/>
      <c r="B24" s="1"/>
      <c r="C24" s="1"/>
      <c r="D24" s="1"/>
      <c r="F24" s="48" t="s">
        <v>40</v>
      </c>
      <c r="G24" s="49" t="e">
        <f>F23/G23</f>
        <v>#DIV/0!</v>
      </c>
      <c r="H24" s="27"/>
      <c r="I24" s="1"/>
      <c r="J24" s="48" t="s">
        <v>41</v>
      </c>
      <c r="K24" s="50">
        <f>J23/K23</f>
        <v>0.70270270270270274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1" t="s">
        <v>442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 t="s">
        <v>510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49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12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48</v>
      </c>
      <c r="C35" s="27" t="s">
        <v>356</v>
      </c>
      <c r="D35" s="38">
        <v>13</v>
      </c>
      <c r="E35" s="79"/>
      <c r="F35" s="27">
        <v>10</v>
      </c>
      <c r="G35" s="79"/>
      <c r="H35" s="79"/>
      <c r="I35" s="79"/>
      <c r="J35" s="27">
        <v>2</v>
      </c>
      <c r="K35" s="27">
        <v>2</v>
      </c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+(F35*2)+J35</f>
        <v>22</v>
      </c>
      <c r="U35" s="40" t="str">
        <f>IFERROR(((T35+Q35+N35-R35)+(O35*2))/E35,"")</f>
        <v/>
      </c>
      <c r="V35" s="22">
        <v>216</v>
      </c>
      <c r="W35" s="22" t="s">
        <v>95</v>
      </c>
      <c r="X35" s="22" t="s">
        <v>84</v>
      </c>
      <c r="Y35" s="69">
        <v>1504</v>
      </c>
      <c r="Z35" s="41"/>
      <c r="AA35" s="1" t="s">
        <v>221</v>
      </c>
      <c r="AB35" s="28" t="s">
        <v>249</v>
      </c>
    </row>
    <row r="36" spans="1:28" x14ac:dyDescent="0.3">
      <c r="A36" s="1" t="s">
        <v>45</v>
      </c>
      <c r="B36" s="1" t="s">
        <v>48</v>
      </c>
      <c r="C36" s="27" t="s">
        <v>357</v>
      </c>
      <c r="D36" s="38">
        <v>11</v>
      </c>
      <c r="E36" s="79"/>
      <c r="F36" s="27">
        <v>4</v>
      </c>
      <c r="G36" s="79"/>
      <c r="H36" s="79"/>
      <c r="I36" s="79"/>
      <c r="J36" s="27">
        <v>0</v>
      </c>
      <c r="K36" s="27">
        <v>0</v>
      </c>
      <c r="L36" s="79"/>
      <c r="M36" s="79"/>
      <c r="N36" s="27">
        <f t="shared" ref="N36:N41" si="4">SUM(L36:M36)</f>
        <v>0</v>
      </c>
      <c r="O36" s="84"/>
      <c r="P36" s="84"/>
      <c r="Q36" s="84"/>
      <c r="R36" s="84"/>
      <c r="S36" s="84"/>
      <c r="T36" s="27">
        <f t="shared" ref="T36:T45" si="5">+(F36*2)+J36</f>
        <v>8</v>
      </c>
      <c r="U36" s="40" t="str">
        <f t="shared" ref="U36:U45" si="6">IFERROR(((T36+Q36+N36-R36)+(O36*2))/E36,"")</f>
        <v/>
      </c>
      <c r="V36" s="22">
        <v>216</v>
      </c>
      <c r="W36" s="22" t="s">
        <v>95</v>
      </c>
      <c r="X36" s="22" t="s">
        <v>84</v>
      </c>
      <c r="Y36" s="69">
        <v>1504</v>
      </c>
      <c r="Z36" s="41"/>
      <c r="AA36" s="1" t="s">
        <v>221</v>
      </c>
      <c r="AB36" s="28" t="s">
        <v>249</v>
      </c>
    </row>
    <row r="37" spans="1:28" x14ac:dyDescent="0.3">
      <c r="A37" s="1" t="s">
        <v>45</v>
      </c>
      <c r="B37" s="1" t="s">
        <v>48</v>
      </c>
      <c r="C37" s="27" t="s">
        <v>358</v>
      </c>
      <c r="D37" s="38">
        <v>31</v>
      </c>
      <c r="E37" s="79"/>
      <c r="F37" s="27">
        <v>8</v>
      </c>
      <c r="G37" s="79"/>
      <c r="H37" s="79"/>
      <c r="I37" s="79"/>
      <c r="J37" s="27">
        <v>3</v>
      </c>
      <c r="K37" s="27">
        <v>7</v>
      </c>
      <c r="L37" s="79"/>
      <c r="M37" s="79"/>
      <c r="N37" s="27">
        <f t="shared" si="4"/>
        <v>0</v>
      </c>
      <c r="O37" s="84"/>
      <c r="P37" s="84"/>
      <c r="Q37" s="84"/>
      <c r="R37" s="84"/>
      <c r="S37" s="84"/>
      <c r="T37" s="27">
        <f t="shared" si="5"/>
        <v>19</v>
      </c>
      <c r="U37" s="40" t="str">
        <f t="shared" si="6"/>
        <v/>
      </c>
      <c r="V37" s="22">
        <v>216</v>
      </c>
      <c r="W37" s="22" t="s">
        <v>95</v>
      </c>
      <c r="X37" s="22" t="s">
        <v>84</v>
      </c>
      <c r="Y37" s="69">
        <v>1504</v>
      </c>
      <c r="Z37" s="41"/>
      <c r="AA37" s="1" t="s">
        <v>221</v>
      </c>
      <c r="AB37" s="28" t="s">
        <v>249</v>
      </c>
    </row>
    <row r="38" spans="1:28" x14ac:dyDescent="0.3">
      <c r="A38" s="1" t="s">
        <v>45</v>
      </c>
      <c r="B38" s="1" t="s">
        <v>48</v>
      </c>
      <c r="C38" s="27" t="s">
        <v>359</v>
      </c>
      <c r="D38" s="38">
        <v>6</v>
      </c>
      <c r="E38" s="79"/>
      <c r="F38" s="27">
        <v>10</v>
      </c>
      <c r="G38" s="79"/>
      <c r="H38" s="79"/>
      <c r="I38" s="79"/>
      <c r="J38" s="27">
        <v>3</v>
      </c>
      <c r="K38" s="27">
        <v>3</v>
      </c>
      <c r="L38" s="79"/>
      <c r="M38" s="79"/>
      <c r="N38" s="27">
        <f t="shared" si="4"/>
        <v>0</v>
      </c>
      <c r="O38" s="84"/>
      <c r="P38" s="84"/>
      <c r="Q38" s="84"/>
      <c r="R38" s="84"/>
      <c r="S38" s="84"/>
      <c r="T38" s="27">
        <f t="shared" si="5"/>
        <v>23</v>
      </c>
      <c r="U38" s="40" t="str">
        <f t="shared" si="6"/>
        <v/>
      </c>
      <c r="V38" s="22">
        <v>216</v>
      </c>
      <c r="W38" s="22" t="s">
        <v>95</v>
      </c>
      <c r="X38" s="22" t="s">
        <v>84</v>
      </c>
      <c r="Y38" s="69">
        <v>1504</v>
      </c>
      <c r="Z38" s="41"/>
      <c r="AA38" s="1" t="s">
        <v>221</v>
      </c>
      <c r="AB38" s="28" t="s">
        <v>249</v>
      </c>
    </row>
    <row r="39" spans="1:28" x14ac:dyDescent="0.3">
      <c r="A39" s="1" t="s">
        <v>45</v>
      </c>
      <c r="B39" s="1" t="s">
        <v>48</v>
      </c>
      <c r="C39" s="27" t="s">
        <v>360</v>
      </c>
      <c r="D39" s="38">
        <v>12</v>
      </c>
      <c r="E39" s="79"/>
      <c r="F39" s="27">
        <v>11</v>
      </c>
      <c r="G39" s="79"/>
      <c r="H39" s="79"/>
      <c r="I39" s="79"/>
      <c r="J39" s="27">
        <v>2</v>
      </c>
      <c r="K39" s="27">
        <v>2</v>
      </c>
      <c r="L39" s="79"/>
      <c r="M39" s="79"/>
      <c r="N39" s="27">
        <f t="shared" si="4"/>
        <v>0</v>
      </c>
      <c r="O39" s="84"/>
      <c r="P39" s="84"/>
      <c r="Q39" s="84"/>
      <c r="R39" s="84"/>
      <c r="S39" s="84"/>
      <c r="T39" s="27">
        <f t="shared" si="5"/>
        <v>24</v>
      </c>
      <c r="U39" s="40" t="str">
        <f t="shared" si="6"/>
        <v/>
      </c>
      <c r="V39" s="22">
        <v>216</v>
      </c>
      <c r="W39" s="22" t="s">
        <v>95</v>
      </c>
      <c r="X39" s="22" t="s">
        <v>84</v>
      </c>
      <c r="Y39" s="69">
        <v>1504</v>
      </c>
      <c r="Z39" s="41"/>
      <c r="AA39" s="1" t="s">
        <v>221</v>
      </c>
      <c r="AB39" s="28" t="s">
        <v>249</v>
      </c>
    </row>
    <row r="40" spans="1:28" x14ac:dyDescent="0.3">
      <c r="A40" s="1" t="s">
        <v>45</v>
      </c>
      <c r="B40" s="1" t="s">
        <v>48</v>
      </c>
      <c r="C40" s="27" t="s">
        <v>361</v>
      </c>
      <c r="D40" s="38">
        <v>32</v>
      </c>
      <c r="E40" s="79"/>
      <c r="F40" s="27">
        <v>0</v>
      </c>
      <c r="G40" s="79"/>
      <c r="H40" s="79"/>
      <c r="I40" s="79"/>
      <c r="J40" s="27">
        <v>0</v>
      </c>
      <c r="K40" s="27">
        <v>0</v>
      </c>
      <c r="L40" s="79"/>
      <c r="M40" s="79"/>
      <c r="N40" s="27">
        <f t="shared" si="4"/>
        <v>0</v>
      </c>
      <c r="O40" s="84"/>
      <c r="P40" s="84"/>
      <c r="Q40" s="84"/>
      <c r="R40" s="84"/>
      <c r="S40" s="84"/>
      <c r="T40" s="27">
        <f t="shared" si="5"/>
        <v>0</v>
      </c>
      <c r="U40" s="40" t="str">
        <f t="shared" si="6"/>
        <v/>
      </c>
      <c r="V40" s="22">
        <v>216</v>
      </c>
      <c r="W40" s="22" t="s">
        <v>95</v>
      </c>
      <c r="X40" s="22" t="s">
        <v>84</v>
      </c>
      <c r="Y40" s="69">
        <v>1504</v>
      </c>
      <c r="Z40" s="41"/>
      <c r="AA40" s="1" t="s">
        <v>221</v>
      </c>
      <c r="AB40" s="28" t="s">
        <v>249</v>
      </c>
    </row>
    <row r="41" spans="1:28" x14ac:dyDescent="0.3">
      <c r="A41" s="1" t="s">
        <v>45</v>
      </c>
      <c r="B41" s="1" t="s">
        <v>48</v>
      </c>
      <c r="C41" s="27" t="s">
        <v>362</v>
      </c>
      <c r="D41" s="38">
        <v>24</v>
      </c>
      <c r="E41" s="27">
        <v>20</v>
      </c>
      <c r="F41" s="27">
        <v>0</v>
      </c>
      <c r="G41" s="79"/>
      <c r="H41" s="79"/>
      <c r="I41" s="79"/>
      <c r="J41" s="27">
        <v>0</v>
      </c>
      <c r="K41" s="27">
        <v>0</v>
      </c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27">
        <f t="shared" si="5"/>
        <v>0</v>
      </c>
      <c r="U41" s="40">
        <f t="shared" si="6"/>
        <v>0</v>
      </c>
      <c r="V41" s="22">
        <v>216</v>
      </c>
      <c r="W41" s="22" t="s">
        <v>95</v>
      </c>
      <c r="X41" s="22" t="s">
        <v>84</v>
      </c>
      <c r="Y41" s="69">
        <v>1504</v>
      </c>
      <c r="Z41" s="41"/>
      <c r="AA41" s="1" t="s">
        <v>221</v>
      </c>
      <c r="AB41" s="28" t="s">
        <v>249</v>
      </c>
    </row>
    <row r="42" spans="1:28" x14ac:dyDescent="0.3">
      <c r="A42" s="1" t="s">
        <v>45</v>
      </c>
      <c r="B42" s="1" t="s">
        <v>48</v>
      </c>
      <c r="C42" s="27" t="s">
        <v>363</v>
      </c>
      <c r="D42" s="38">
        <v>33</v>
      </c>
      <c r="E42" s="79"/>
      <c r="F42" s="27">
        <v>0</v>
      </c>
      <c r="G42" s="79"/>
      <c r="H42" s="79"/>
      <c r="I42" s="79"/>
      <c r="J42" s="27">
        <v>2</v>
      </c>
      <c r="K42" s="27">
        <v>2</v>
      </c>
      <c r="L42" s="79"/>
      <c r="M42" s="79"/>
      <c r="N42" s="27">
        <f>SUM(L42:M42)</f>
        <v>0</v>
      </c>
      <c r="O42" s="84"/>
      <c r="P42" s="84"/>
      <c r="Q42" s="84"/>
      <c r="R42" s="84"/>
      <c r="S42" s="84"/>
      <c r="T42" s="27">
        <f t="shared" si="5"/>
        <v>2</v>
      </c>
      <c r="U42" s="40" t="str">
        <f t="shared" si="6"/>
        <v/>
      </c>
      <c r="V42" s="22">
        <v>216</v>
      </c>
      <c r="W42" s="22" t="s">
        <v>95</v>
      </c>
      <c r="X42" s="22" t="s">
        <v>84</v>
      </c>
      <c r="Y42" s="69">
        <v>1504</v>
      </c>
      <c r="Z42" s="41"/>
      <c r="AA42" s="1" t="s">
        <v>221</v>
      </c>
      <c r="AB42" s="28" t="s">
        <v>249</v>
      </c>
    </row>
    <row r="43" spans="1:28" x14ac:dyDescent="0.3">
      <c r="A43" s="1" t="s">
        <v>45</v>
      </c>
      <c r="B43" s="1" t="s">
        <v>48</v>
      </c>
      <c r="C43" s="27" t="s">
        <v>364</v>
      </c>
      <c r="D43" s="38">
        <v>10</v>
      </c>
      <c r="E43" s="79"/>
      <c r="F43" s="27">
        <v>3</v>
      </c>
      <c r="G43" s="79"/>
      <c r="H43" s="79"/>
      <c r="I43" s="79"/>
      <c r="J43" s="27">
        <v>2</v>
      </c>
      <c r="K43" s="27">
        <v>2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5"/>
        <v>8</v>
      </c>
      <c r="U43" s="40" t="str">
        <f t="shared" si="6"/>
        <v/>
      </c>
      <c r="V43" s="22">
        <v>216</v>
      </c>
      <c r="W43" s="22" t="s">
        <v>95</v>
      </c>
      <c r="X43" s="22" t="s">
        <v>84</v>
      </c>
      <c r="Y43" s="69">
        <v>1504</v>
      </c>
      <c r="Z43" s="41"/>
      <c r="AA43" s="1" t="s">
        <v>221</v>
      </c>
      <c r="AB43" s="28" t="s">
        <v>249</v>
      </c>
    </row>
    <row r="44" spans="1:28" x14ac:dyDescent="0.3">
      <c r="A44" s="1" t="s">
        <v>45</v>
      </c>
      <c r="B44" s="1" t="s">
        <v>48</v>
      </c>
      <c r="C44" s="27" t="s">
        <v>365</v>
      </c>
      <c r="D44" s="38">
        <v>22</v>
      </c>
      <c r="E44" s="79" t="s">
        <v>440</v>
      </c>
      <c r="F44" s="27"/>
      <c r="G44" s="79"/>
      <c r="H44" s="79"/>
      <c r="I44" s="79"/>
      <c r="J44" s="27"/>
      <c r="K44" s="27"/>
      <c r="L44" s="79"/>
      <c r="M44" s="79"/>
      <c r="N44" s="27"/>
      <c r="O44" s="84"/>
      <c r="P44" s="84"/>
      <c r="Q44" s="84"/>
      <c r="R44" s="84"/>
      <c r="S44" s="84"/>
      <c r="T44" s="27"/>
      <c r="U44" s="40" t="str">
        <f t="shared" si="6"/>
        <v/>
      </c>
      <c r="V44" s="22">
        <v>216</v>
      </c>
      <c r="W44" s="22" t="s">
        <v>95</v>
      </c>
      <c r="X44" s="22" t="s">
        <v>84</v>
      </c>
      <c r="Y44" s="69">
        <v>1504</v>
      </c>
      <c r="Z44" s="41"/>
      <c r="AA44" s="1" t="s">
        <v>221</v>
      </c>
      <c r="AB44" s="28" t="s">
        <v>249</v>
      </c>
    </row>
    <row r="45" spans="1:28" x14ac:dyDescent="0.3">
      <c r="A45" s="1" t="s">
        <v>45</v>
      </c>
      <c r="B45" s="1" t="s">
        <v>48</v>
      </c>
      <c r="C45" s="27" t="s">
        <v>366</v>
      </c>
      <c r="D45" s="38">
        <v>20</v>
      </c>
      <c r="E45" s="79"/>
      <c r="F45" s="27">
        <v>1</v>
      </c>
      <c r="G45" s="79"/>
      <c r="H45" s="79"/>
      <c r="I45" s="79"/>
      <c r="J45" s="27">
        <v>0</v>
      </c>
      <c r="K45" s="27">
        <v>0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5"/>
        <v>2</v>
      </c>
      <c r="U45" s="40" t="str">
        <f t="shared" si="6"/>
        <v/>
      </c>
      <c r="V45" s="22">
        <v>216</v>
      </c>
      <c r="W45" s="22" t="s">
        <v>95</v>
      </c>
      <c r="X45" s="22" t="s">
        <v>84</v>
      </c>
      <c r="Y45" s="69">
        <v>1504</v>
      </c>
      <c r="Z45" s="41"/>
      <c r="AA45" s="1" t="s">
        <v>221</v>
      </c>
      <c r="AB45" s="28" t="s">
        <v>249</v>
      </c>
    </row>
    <row r="46" spans="1:28" x14ac:dyDescent="0.3">
      <c r="A46" s="1" t="s">
        <v>45</v>
      </c>
      <c r="B46" s="1" t="s">
        <v>48</v>
      </c>
      <c r="C46" s="55" t="s">
        <v>38</v>
      </c>
      <c r="D46" s="1"/>
      <c r="E46" s="55">
        <v>220</v>
      </c>
      <c r="F46" s="55"/>
      <c r="G46" s="55"/>
      <c r="H46" s="55"/>
      <c r="I46" s="55"/>
      <c r="J46" s="55"/>
      <c r="K46" s="55"/>
      <c r="L46" s="55"/>
      <c r="M46" s="55"/>
      <c r="N46" s="5"/>
      <c r="O46" s="55"/>
      <c r="P46" s="55">
        <v>21</v>
      </c>
      <c r="Q46" s="42"/>
      <c r="R46" s="42"/>
      <c r="S46" s="42"/>
      <c r="T46" s="27"/>
      <c r="U46" s="40" t="str">
        <f>_xlfn.IFNA("",((T46+Q46+N46-R46)+(O46*2))/E46)</f>
        <v/>
      </c>
      <c r="V46" s="22">
        <v>216</v>
      </c>
      <c r="W46" s="22" t="s">
        <v>95</v>
      </c>
      <c r="X46" s="22" t="s">
        <v>84</v>
      </c>
      <c r="Y46" s="69">
        <v>1504</v>
      </c>
      <c r="Z46" s="41"/>
      <c r="AA46" s="1" t="s">
        <v>221</v>
      </c>
      <c r="AB46" s="28" t="s">
        <v>249</v>
      </c>
    </row>
    <row r="47" spans="1:28" x14ac:dyDescent="0.3">
      <c r="A47" s="43" t="s">
        <v>45</v>
      </c>
      <c r="B47" s="43" t="s">
        <v>48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47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14</v>
      </c>
      <c r="K47" s="44">
        <f t="shared" si="7"/>
        <v>18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21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108</v>
      </c>
      <c r="U47" s="45">
        <f>((T47+Q47+N47-R47)+(O47*2))/E47</f>
        <v>0.45</v>
      </c>
      <c r="V47" s="46">
        <v>216</v>
      </c>
      <c r="W47" s="46" t="s">
        <v>95</v>
      </c>
      <c r="X47" s="60" t="s">
        <v>84</v>
      </c>
      <c r="Y47" s="70">
        <v>1504</v>
      </c>
      <c r="Z47" s="47"/>
      <c r="AA47" s="43" t="s">
        <v>221</v>
      </c>
      <c r="AB47" s="73" t="s">
        <v>249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0.77777777777777779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 t="s">
        <v>511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8B5C-18C3-4987-B4DC-4D427686B3E1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163</v>
      </c>
      <c r="D4" s="7" t="s">
        <v>4</v>
      </c>
      <c r="E4" s="8"/>
      <c r="F4" s="5"/>
      <c r="G4" s="1"/>
      <c r="J4" s="15" t="s">
        <v>250</v>
      </c>
      <c r="K4" s="16" t="s">
        <v>44</v>
      </c>
      <c r="L4" s="17"/>
      <c r="M4" s="18"/>
      <c r="N4" s="19">
        <v>26</v>
      </c>
      <c r="O4" s="19">
        <v>23</v>
      </c>
      <c r="P4" s="19">
        <v>28</v>
      </c>
      <c r="Q4" s="19">
        <v>22</v>
      </c>
      <c r="R4" s="20"/>
      <c r="S4" s="21">
        <f>SUM(N4:R4)</f>
        <v>99</v>
      </c>
      <c r="T4" s="22">
        <v>220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251</v>
      </c>
      <c r="K5" s="16" t="s">
        <v>51</v>
      </c>
      <c r="L5" s="17"/>
      <c r="M5" s="18"/>
      <c r="N5" s="19">
        <v>26</v>
      </c>
      <c r="O5" s="19">
        <v>21</v>
      </c>
      <c r="P5" s="19">
        <v>18</v>
      </c>
      <c r="Q5" s="19">
        <v>28</v>
      </c>
      <c r="R5" s="20"/>
      <c r="S5" s="21">
        <f>SUM(N5:R5)</f>
        <v>93</v>
      </c>
      <c r="T5" s="22">
        <v>220</v>
      </c>
      <c r="U5" s="1"/>
      <c r="V5" s="1"/>
      <c r="W5" s="1"/>
    </row>
    <row r="6" spans="1:28" x14ac:dyDescent="0.3">
      <c r="C6" s="23">
        <v>1118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220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15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50</v>
      </c>
      <c r="B13" s="1" t="s">
        <v>45</v>
      </c>
      <c r="C13" s="27" t="s">
        <v>80</v>
      </c>
      <c r="D13" s="38">
        <v>42</v>
      </c>
      <c r="E13" s="79" t="s">
        <v>440</v>
      </c>
      <c r="F13" s="27"/>
      <c r="G13" s="79"/>
      <c r="H13" s="27"/>
      <c r="I13" s="27"/>
      <c r="J13" s="27"/>
      <c r="K13" s="27"/>
      <c r="L13" s="79"/>
      <c r="M13" s="79"/>
      <c r="N13" s="27"/>
      <c r="O13" s="39"/>
      <c r="P13" s="84"/>
      <c r="Q13" s="39"/>
      <c r="R13" s="84"/>
      <c r="S13" s="84"/>
      <c r="T13" s="27"/>
      <c r="U13" s="40" t="str">
        <f t="shared" ref="U13:U21" si="0">IFERROR(((T13+Q13+N13-R13)+(O13*2))/E13,"")</f>
        <v/>
      </c>
      <c r="V13" s="22">
        <v>220</v>
      </c>
      <c r="W13" s="22" t="s">
        <v>83</v>
      </c>
      <c r="X13" s="22" t="s">
        <v>84</v>
      </c>
      <c r="Y13" s="69">
        <v>1118</v>
      </c>
      <c r="Z13" s="41"/>
      <c r="AA13" s="1" t="s">
        <v>85</v>
      </c>
      <c r="AB13" s="28" t="s">
        <v>252</v>
      </c>
    </row>
    <row r="14" spans="1:28" x14ac:dyDescent="0.3">
      <c r="A14" s="1" t="s">
        <v>50</v>
      </c>
      <c r="B14" s="1" t="s">
        <v>45</v>
      </c>
      <c r="C14" s="27" t="s">
        <v>72</v>
      </c>
      <c r="D14" s="38">
        <v>32</v>
      </c>
      <c r="E14" s="79"/>
      <c r="F14" s="27">
        <v>5</v>
      </c>
      <c r="G14" s="79"/>
      <c r="H14" s="27"/>
      <c r="I14" s="27"/>
      <c r="J14" s="27">
        <v>3</v>
      </c>
      <c r="K14" s="27">
        <v>6</v>
      </c>
      <c r="L14" s="79"/>
      <c r="M14" s="27">
        <v>11</v>
      </c>
      <c r="N14" s="27">
        <f>SUM(L14:M14)</f>
        <v>11</v>
      </c>
      <c r="O14" s="39">
        <v>6</v>
      </c>
      <c r="P14" s="84"/>
      <c r="Q14" s="39">
        <v>1</v>
      </c>
      <c r="R14" s="84"/>
      <c r="S14" s="84"/>
      <c r="T14" s="27">
        <f t="shared" ref="T14:T21" si="1">+(F14*2)+J14</f>
        <v>13</v>
      </c>
      <c r="U14" s="40" t="str">
        <f t="shared" si="0"/>
        <v/>
      </c>
      <c r="V14" s="22">
        <v>220</v>
      </c>
      <c r="W14" s="22" t="s">
        <v>83</v>
      </c>
      <c r="X14" s="22" t="s">
        <v>84</v>
      </c>
      <c r="Y14" s="69">
        <v>1118</v>
      </c>
      <c r="Z14" s="41"/>
      <c r="AA14" s="1" t="s">
        <v>85</v>
      </c>
      <c r="AB14" s="28" t="s">
        <v>252</v>
      </c>
    </row>
    <row r="15" spans="1:28" x14ac:dyDescent="0.3">
      <c r="A15" s="1" t="s">
        <v>50</v>
      </c>
      <c r="B15" s="1" t="s">
        <v>45</v>
      </c>
      <c r="C15" s="27" t="s">
        <v>81</v>
      </c>
      <c r="D15" s="38">
        <v>45</v>
      </c>
      <c r="E15" s="79"/>
      <c r="F15" s="27">
        <v>3</v>
      </c>
      <c r="G15" s="79"/>
      <c r="H15" s="27"/>
      <c r="I15" s="27"/>
      <c r="J15" s="27">
        <v>3</v>
      </c>
      <c r="K15" s="27">
        <v>8</v>
      </c>
      <c r="L15" s="79"/>
      <c r="M15" s="79"/>
      <c r="N15" s="27">
        <f>SUM(L15:M15)</f>
        <v>0</v>
      </c>
      <c r="O15" s="39"/>
      <c r="P15" s="84"/>
      <c r="Q15" s="39"/>
      <c r="R15" s="84"/>
      <c r="S15" s="84"/>
      <c r="T15" s="27">
        <f t="shared" si="1"/>
        <v>9</v>
      </c>
      <c r="U15" s="40" t="str">
        <f t="shared" si="0"/>
        <v/>
      </c>
      <c r="V15" s="22">
        <v>220</v>
      </c>
      <c r="W15" s="22" t="s">
        <v>83</v>
      </c>
      <c r="X15" s="22" t="s">
        <v>84</v>
      </c>
      <c r="Y15" s="69">
        <v>1118</v>
      </c>
      <c r="Z15" s="41"/>
      <c r="AA15" s="1" t="s">
        <v>85</v>
      </c>
      <c r="AB15" s="28" t="s">
        <v>252</v>
      </c>
    </row>
    <row r="16" spans="1:28" x14ac:dyDescent="0.3">
      <c r="A16" s="1" t="s">
        <v>50</v>
      </c>
      <c r="B16" s="1" t="s">
        <v>45</v>
      </c>
      <c r="C16" s="27" t="s">
        <v>75</v>
      </c>
      <c r="D16" s="38">
        <v>12</v>
      </c>
      <c r="E16" s="79" t="s">
        <v>440</v>
      </c>
      <c r="F16" s="27"/>
      <c r="G16" s="79"/>
      <c r="H16" s="27"/>
      <c r="I16" s="27"/>
      <c r="J16" s="27"/>
      <c r="K16" s="27"/>
      <c r="L16" s="79"/>
      <c r="M16" s="79"/>
      <c r="N16" s="27"/>
      <c r="O16" s="39"/>
      <c r="P16" s="84"/>
      <c r="Q16" s="39"/>
      <c r="R16" s="84"/>
      <c r="S16" s="84"/>
      <c r="T16" s="27">
        <f t="shared" si="1"/>
        <v>0</v>
      </c>
      <c r="U16" s="40" t="str">
        <f t="shared" si="0"/>
        <v/>
      </c>
      <c r="V16" s="22">
        <v>220</v>
      </c>
      <c r="W16" s="22" t="s">
        <v>83</v>
      </c>
      <c r="X16" s="22" t="s">
        <v>84</v>
      </c>
      <c r="Y16" s="69">
        <v>1118</v>
      </c>
      <c r="Z16" s="41"/>
      <c r="AA16" s="1" t="s">
        <v>85</v>
      </c>
      <c r="AB16" s="28" t="s">
        <v>252</v>
      </c>
    </row>
    <row r="17" spans="1:28" x14ac:dyDescent="0.3">
      <c r="A17" s="1" t="s">
        <v>50</v>
      </c>
      <c r="B17" s="1" t="s">
        <v>45</v>
      </c>
      <c r="C17" s="27" t="s">
        <v>70</v>
      </c>
      <c r="D17" s="38">
        <v>13</v>
      </c>
      <c r="E17" s="79"/>
      <c r="F17" s="27">
        <v>6</v>
      </c>
      <c r="G17" s="79"/>
      <c r="H17" s="27"/>
      <c r="I17" s="27"/>
      <c r="J17" s="27">
        <v>9</v>
      </c>
      <c r="K17" s="27">
        <v>13</v>
      </c>
      <c r="L17" s="79"/>
      <c r="M17" s="27">
        <v>6</v>
      </c>
      <c r="N17" s="27">
        <f>SUM(L17:M17)</f>
        <v>6</v>
      </c>
      <c r="O17" s="39">
        <v>5</v>
      </c>
      <c r="P17" s="84"/>
      <c r="Q17" s="39">
        <v>3</v>
      </c>
      <c r="R17" s="84"/>
      <c r="S17" s="84"/>
      <c r="T17" s="27">
        <f t="shared" si="1"/>
        <v>21</v>
      </c>
      <c r="U17" s="40" t="str">
        <f t="shared" si="0"/>
        <v/>
      </c>
      <c r="V17" s="22">
        <v>220</v>
      </c>
      <c r="W17" s="22" t="s">
        <v>83</v>
      </c>
      <c r="X17" s="22" t="s">
        <v>84</v>
      </c>
      <c r="Y17" s="69">
        <v>1118</v>
      </c>
      <c r="Z17" s="41"/>
      <c r="AA17" s="1" t="s">
        <v>85</v>
      </c>
      <c r="AB17" s="28" t="s">
        <v>252</v>
      </c>
    </row>
    <row r="18" spans="1:28" x14ac:dyDescent="0.3">
      <c r="A18" s="1" t="s">
        <v>50</v>
      </c>
      <c r="B18" s="1" t="s">
        <v>45</v>
      </c>
      <c r="C18" s="27" t="s">
        <v>79</v>
      </c>
      <c r="D18" s="38">
        <v>33</v>
      </c>
      <c r="E18" s="79" t="s">
        <v>561</v>
      </c>
      <c r="F18" s="27"/>
      <c r="G18" s="79"/>
      <c r="H18" s="27"/>
      <c r="I18" s="27"/>
      <c r="J18" s="27"/>
      <c r="K18" s="27"/>
      <c r="L18" s="79"/>
      <c r="M18" s="79"/>
      <c r="N18" s="27"/>
      <c r="O18" s="39"/>
      <c r="P18" s="84"/>
      <c r="Q18" s="39"/>
      <c r="R18" s="84"/>
      <c r="S18" s="84"/>
      <c r="T18" s="27"/>
      <c r="U18" s="40" t="str">
        <f t="shared" si="0"/>
        <v/>
      </c>
      <c r="V18" s="22">
        <v>220</v>
      </c>
      <c r="W18" s="22" t="s">
        <v>83</v>
      </c>
      <c r="X18" s="22" t="s">
        <v>84</v>
      </c>
      <c r="Y18" s="69">
        <v>1118</v>
      </c>
      <c r="Z18" s="41"/>
      <c r="AA18" s="1" t="s">
        <v>85</v>
      </c>
      <c r="AB18" s="28" t="s">
        <v>252</v>
      </c>
    </row>
    <row r="19" spans="1:28" x14ac:dyDescent="0.3">
      <c r="A19" s="1" t="s">
        <v>50</v>
      </c>
      <c r="B19" s="1" t="s">
        <v>45</v>
      </c>
      <c r="C19" s="27" t="s">
        <v>74</v>
      </c>
      <c r="D19" s="38">
        <v>11</v>
      </c>
      <c r="E19" s="27">
        <v>48</v>
      </c>
      <c r="F19" s="27">
        <v>11</v>
      </c>
      <c r="G19" s="27">
        <v>27</v>
      </c>
      <c r="H19" s="27"/>
      <c r="I19" s="27"/>
      <c r="J19" s="27">
        <v>16</v>
      </c>
      <c r="K19" s="27">
        <v>22</v>
      </c>
      <c r="L19" s="79"/>
      <c r="M19" s="79"/>
      <c r="N19" s="27">
        <f>SUM(L19:M19)</f>
        <v>0</v>
      </c>
      <c r="O19" s="39">
        <v>5</v>
      </c>
      <c r="P19" s="84"/>
      <c r="Q19" s="39">
        <v>2</v>
      </c>
      <c r="R19" s="84"/>
      <c r="S19" s="84"/>
      <c r="T19" s="27">
        <f t="shared" si="1"/>
        <v>38</v>
      </c>
      <c r="U19" s="40">
        <f t="shared" si="0"/>
        <v>1.0416666666666667</v>
      </c>
      <c r="V19" s="22">
        <v>220</v>
      </c>
      <c r="W19" s="22" t="s">
        <v>83</v>
      </c>
      <c r="X19" s="22" t="s">
        <v>84</v>
      </c>
      <c r="Y19" s="69">
        <v>1118</v>
      </c>
      <c r="Z19" s="41"/>
      <c r="AA19" s="1" t="s">
        <v>85</v>
      </c>
      <c r="AB19" s="28" t="s">
        <v>252</v>
      </c>
    </row>
    <row r="20" spans="1:28" x14ac:dyDescent="0.3">
      <c r="A20" s="1" t="s">
        <v>50</v>
      </c>
      <c r="B20" s="1" t="s">
        <v>45</v>
      </c>
      <c r="C20" s="27" t="s">
        <v>73</v>
      </c>
      <c r="D20" s="38">
        <v>8</v>
      </c>
      <c r="E20" s="79"/>
      <c r="F20" s="27">
        <v>4</v>
      </c>
      <c r="G20" s="79"/>
      <c r="H20" s="27"/>
      <c r="I20" s="27"/>
      <c r="J20" s="27">
        <v>2</v>
      </c>
      <c r="K20" s="27">
        <v>3</v>
      </c>
      <c r="L20" s="79"/>
      <c r="M20" s="79"/>
      <c r="N20" s="27">
        <f>SUM(L20:M20)</f>
        <v>0</v>
      </c>
      <c r="O20" s="39">
        <v>3</v>
      </c>
      <c r="P20" s="84"/>
      <c r="Q20" s="39">
        <v>3</v>
      </c>
      <c r="R20" s="84"/>
      <c r="S20" s="84"/>
      <c r="T20" s="27">
        <f t="shared" si="1"/>
        <v>10</v>
      </c>
      <c r="U20" s="40" t="str">
        <f t="shared" si="0"/>
        <v/>
      </c>
      <c r="V20" s="22">
        <v>220</v>
      </c>
      <c r="W20" s="22" t="s">
        <v>83</v>
      </c>
      <c r="X20" s="22" t="s">
        <v>84</v>
      </c>
      <c r="Y20" s="69">
        <v>1118</v>
      </c>
      <c r="Z20" s="41"/>
      <c r="AA20" s="1" t="s">
        <v>85</v>
      </c>
      <c r="AB20" s="28" t="s">
        <v>252</v>
      </c>
    </row>
    <row r="21" spans="1:28" x14ac:dyDescent="0.3">
      <c r="A21" s="1" t="s">
        <v>50</v>
      </c>
      <c r="B21" s="1" t="s">
        <v>45</v>
      </c>
      <c r="C21" s="27" t="s">
        <v>77</v>
      </c>
      <c r="D21" s="38">
        <v>22</v>
      </c>
      <c r="E21" s="79"/>
      <c r="F21" s="27">
        <v>2</v>
      </c>
      <c r="G21" s="79"/>
      <c r="H21" s="27"/>
      <c r="I21" s="27"/>
      <c r="J21" s="27">
        <v>4</v>
      </c>
      <c r="K21" s="27">
        <v>6</v>
      </c>
      <c r="L21" s="79"/>
      <c r="M21" s="27">
        <v>6</v>
      </c>
      <c r="N21" s="27">
        <f>SUM(L21:M21)</f>
        <v>6</v>
      </c>
      <c r="O21" s="39"/>
      <c r="P21" s="84"/>
      <c r="Q21" s="39"/>
      <c r="R21" s="84"/>
      <c r="S21" s="84"/>
      <c r="T21" s="27">
        <f t="shared" si="1"/>
        <v>8</v>
      </c>
      <c r="U21" s="40" t="str">
        <f t="shared" si="0"/>
        <v/>
      </c>
      <c r="V21" s="22">
        <v>220</v>
      </c>
      <c r="W21" s="22" t="s">
        <v>83</v>
      </c>
      <c r="X21" s="22" t="s">
        <v>84</v>
      </c>
      <c r="Y21" s="69">
        <v>1118</v>
      </c>
      <c r="Z21" s="41"/>
      <c r="AA21" s="1" t="s">
        <v>85</v>
      </c>
      <c r="AB21" s="28" t="s">
        <v>252</v>
      </c>
    </row>
    <row r="22" spans="1:28" x14ac:dyDescent="0.3">
      <c r="A22" s="1" t="s">
        <v>50</v>
      </c>
      <c r="B22" s="1" t="s">
        <v>45</v>
      </c>
      <c r="C22" s="55" t="s">
        <v>38</v>
      </c>
      <c r="D22" s="1"/>
      <c r="E22" s="55">
        <v>192</v>
      </c>
      <c r="F22" s="55"/>
      <c r="G22" s="55">
        <v>41</v>
      </c>
      <c r="H22" s="55"/>
      <c r="I22" s="55"/>
      <c r="J22" s="55"/>
      <c r="K22" s="55"/>
      <c r="L22" s="55"/>
      <c r="M22" s="55">
        <v>13</v>
      </c>
      <c r="N22" s="55">
        <v>13</v>
      </c>
      <c r="O22" s="55"/>
      <c r="P22" s="55">
        <v>27</v>
      </c>
      <c r="Q22" s="55"/>
      <c r="R22" s="55">
        <v>18</v>
      </c>
      <c r="S22" s="42"/>
      <c r="T22" s="27"/>
      <c r="U22" s="40" t="str">
        <f>_xlfn.IFNA("",((T22+Q22+N22-R22)+(O22*2))/E22)</f>
        <v/>
      </c>
      <c r="V22" s="22">
        <v>220</v>
      </c>
      <c r="W22" s="22" t="s">
        <v>83</v>
      </c>
      <c r="X22" s="22" t="s">
        <v>84</v>
      </c>
      <c r="Y22" s="69">
        <v>1118</v>
      </c>
      <c r="Z22" s="41"/>
      <c r="AA22" s="1" t="s">
        <v>85</v>
      </c>
      <c r="AB22" s="28" t="s">
        <v>252</v>
      </c>
    </row>
    <row r="23" spans="1:28" x14ac:dyDescent="0.3">
      <c r="A23" s="43" t="s">
        <v>50</v>
      </c>
      <c r="B23" s="43" t="s">
        <v>45</v>
      </c>
      <c r="C23" s="44" t="s">
        <v>39</v>
      </c>
      <c r="D23" s="43"/>
      <c r="E23" s="44">
        <f t="shared" ref="E23:T23" si="2">SUM(E13:E22)</f>
        <v>240</v>
      </c>
      <c r="F23" s="44">
        <f t="shared" si="2"/>
        <v>31</v>
      </c>
      <c r="G23" s="44">
        <f t="shared" si="2"/>
        <v>68</v>
      </c>
      <c r="H23" s="44">
        <f t="shared" si="2"/>
        <v>0</v>
      </c>
      <c r="I23" s="44">
        <f t="shared" si="2"/>
        <v>0</v>
      </c>
      <c r="J23" s="44">
        <f t="shared" si="2"/>
        <v>37</v>
      </c>
      <c r="K23" s="44">
        <f t="shared" si="2"/>
        <v>58</v>
      </c>
      <c r="L23" s="44">
        <f t="shared" si="2"/>
        <v>0</v>
      </c>
      <c r="M23" s="44">
        <f t="shared" si="2"/>
        <v>36</v>
      </c>
      <c r="N23" s="44">
        <f t="shared" si="2"/>
        <v>36</v>
      </c>
      <c r="O23" s="44">
        <f t="shared" si="2"/>
        <v>19</v>
      </c>
      <c r="P23" s="44">
        <f t="shared" si="2"/>
        <v>27</v>
      </c>
      <c r="Q23" s="44">
        <f t="shared" si="2"/>
        <v>9</v>
      </c>
      <c r="R23" s="44">
        <f t="shared" si="2"/>
        <v>18</v>
      </c>
      <c r="S23" s="44">
        <f t="shared" si="2"/>
        <v>0</v>
      </c>
      <c r="T23" s="44">
        <f t="shared" si="2"/>
        <v>99</v>
      </c>
      <c r="U23" s="45">
        <f>((T23+Q23+N23-R23)+(O23*2))/E23</f>
        <v>0.68333333333333335</v>
      </c>
      <c r="V23" s="46">
        <v>220</v>
      </c>
      <c r="W23" s="46" t="s">
        <v>83</v>
      </c>
      <c r="X23" s="46" t="s">
        <v>84</v>
      </c>
      <c r="Y23" s="72">
        <v>1118</v>
      </c>
      <c r="Z23" s="47"/>
      <c r="AA23" s="43" t="s">
        <v>85</v>
      </c>
      <c r="AB23" s="74" t="s">
        <v>252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0.45588235294117646</v>
      </c>
      <c r="H24" s="27"/>
      <c r="I24" s="1"/>
      <c r="J24" s="48" t="s">
        <v>41</v>
      </c>
      <c r="K24" s="50">
        <f>J23/K23</f>
        <v>0.63793103448275867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51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12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50</v>
      </c>
      <c r="C34" s="27" t="s">
        <v>328</v>
      </c>
      <c r="D34" s="38">
        <v>40</v>
      </c>
      <c r="E34" s="79"/>
      <c r="F34" s="27">
        <v>4</v>
      </c>
      <c r="G34" s="79"/>
      <c r="H34" s="27"/>
      <c r="I34" s="27"/>
      <c r="J34" s="27">
        <v>0</v>
      </c>
      <c r="K34" s="27">
        <v>0</v>
      </c>
      <c r="L34" s="79"/>
      <c r="M34" s="79"/>
      <c r="N34" s="27">
        <f>SUM(L34:M34)</f>
        <v>0</v>
      </c>
      <c r="O34" s="79"/>
      <c r="P34" s="84"/>
      <c r="Q34" s="79"/>
      <c r="R34" s="79"/>
      <c r="S34" s="79"/>
      <c r="T34" s="27">
        <f>(H34*3)+((F34-H34)*2)+J34</f>
        <v>8</v>
      </c>
      <c r="U34" s="40" t="str">
        <f>IFERROR(((T34+Q34+N34-R34)+(O34*2))/E34,"")</f>
        <v/>
      </c>
      <c r="V34" s="22">
        <v>220</v>
      </c>
      <c r="W34" s="22" t="s">
        <v>390</v>
      </c>
      <c r="X34" s="22" t="s">
        <v>96</v>
      </c>
      <c r="Y34" s="69">
        <v>1118</v>
      </c>
      <c r="Z34" s="41"/>
      <c r="AA34" s="1" t="s">
        <v>253</v>
      </c>
      <c r="AB34" s="28" t="s">
        <v>562</v>
      </c>
    </row>
    <row r="35" spans="1:28" x14ac:dyDescent="0.3">
      <c r="A35" s="1" t="s">
        <v>45</v>
      </c>
      <c r="B35" s="1" t="s">
        <v>50</v>
      </c>
      <c r="C35" s="27" t="s">
        <v>329</v>
      </c>
      <c r="D35" s="38">
        <v>7</v>
      </c>
      <c r="E35" s="79"/>
      <c r="F35" s="27">
        <v>1</v>
      </c>
      <c r="G35" s="79"/>
      <c r="H35" s="27"/>
      <c r="I35" s="27"/>
      <c r="J35" s="27">
        <v>4</v>
      </c>
      <c r="K35" s="27">
        <v>6</v>
      </c>
      <c r="L35" s="79"/>
      <c r="M35" s="79"/>
      <c r="N35" s="27">
        <f t="shared" ref="N35:N40" si="3">SUM(L35:M35)</f>
        <v>0</v>
      </c>
      <c r="O35" s="39">
        <v>4</v>
      </c>
      <c r="P35" s="84"/>
      <c r="Q35" s="84"/>
      <c r="R35" s="84"/>
      <c r="S35" s="84"/>
      <c r="T35" s="39">
        <f t="shared" ref="T35:T44" si="4">(H35*3)+((F35-H35)*2)+J35</f>
        <v>6</v>
      </c>
      <c r="U35" s="40" t="str">
        <f t="shared" ref="U35:U44" si="5">IFERROR(((T35+Q35+N35-R35)+(O35*2))/E35,"")</f>
        <v/>
      </c>
      <c r="V35" s="22">
        <v>220</v>
      </c>
      <c r="W35" s="22" t="s">
        <v>390</v>
      </c>
      <c r="X35" s="22" t="s">
        <v>96</v>
      </c>
      <c r="Y35" s="69">
        <v>1118</v>
      </c>
      <c r="Z35" s="41"/>
      <c r="AA35" s="1" t="s">
        <v>253</v>
      </c>
      <c r="AB35" s="28" t="s">
        <v>562</v>
      </c>
    </row>
    <row r="36" spans="1:28" x14ac:dyDescent="0.3">
      <c r="A36" s="1" t="s">
        <v>45</v>
      </c>
      <c r="B36" s="1" t="s">
        <v>50</v>
      </c>
      <c r="C36" s="27" t="s">
        <v>126</v>
      </c>
      <c r="D36" s="38">
        <v>15</v>
      </c>
      <c r="E36" s="79"/>
      <c r="F36" s="27">
        <v>6</v>
      </c>
      <c r="G36" s="79"/>
      <c r="H36" s="27"/>
      <c r="I36" s="27"/>
      <c r="J36" s="27">
        <v>2</v>
      </c>
      <c r="K36" s="27">
        <v>2</v>
      </c>
      <c r="L36" s="79"/>
      <c r="M36" s="27">
        <v>10</v>
      </c>
      <c r="N36" s="27">
        <f t="shared" si="3"/>
        <v>10</v>
      </c>
      <c r="O36" s="84"/>
      <c r="P36" s="84"/>
      <c r="Q36" s="84"/>
      <c r="R36" s="84"/>
      <c r="S36" s="84"/>
      <c r="T36" s="39">
        <f t="shared" si="4"/>
        <v>14</v>
      </c>
      <c r="U36" s="40" t="str">
        <f t="shared" si="5"/>
        <v/>
      </c>
      <c r="V36" s="22">
        <v>220</v>
      </c>
      <c r="W36" s="22" t="s">
        <v>390</v>
      </c>
      <c r="X36" s="22" t="s">
        <v>96</v>
      </c>
      <c r="Y36" s="69">
        <v>1118</v>
      </c>
      <c r="Z36" s="41"/>
      <c r="AA36" s="1" t="s">
        <v>253</v>
      </c>
      <c r="AB36" s="28" t="s">
        <v>562</v>
      </c>
    </row>
    <row r="37" spans="1:28" x14ac:dyDescent="0.3">
      <c r="A37" s="1" t="s">
        <v>45</v>
      </c>
      <c r="B37" s="1" t="s">
        <v>50</v>
      </c>
      <c r="C37" s="27" t="s">
        <v>330</v>
      </c>
      <c r="D37" s="38">
        <v>10</v>
      </c>
      <c r="E37" s="79"/>
      <c r="F37" s="27">
        <v>0</v>
      </c>
      <c r="G37" s="79"/>
      <c r="H37" s="27"/>
      <c r="I37" s="27"/>
      <c r="J37" s="27">
        <v>2</v>
      </c>
      <c r="K37" s="27">
        <v>2</v>
      </c>
      <c r="L37" s="79"/>
      <c r="M37" s="79"/>
      <c r="N37" s="27">
        <f t="shared" si="3"/>
        <v>0</v>
      </c>
      <c r="O37" s="84"/>
      <c r="P37" s="84"/>
      <c r="Q37" s="84"/>
      <c r="R37" s="84"/>
      <c r="S37" s="84"/>
      <c r="T37" s="39">
        <f t="shared" si="4"/>
        <v>2</v>
      </c>
      <c r="U37" s="40" t="str">
        <f t="shared" si="5"/>
        <v/>
      </c>
      <c r="V37" s="22">
        <v>220</v>
      </c>
      <c r="W37" s="22" t="s">
        <v>390</v>
      </c>
      <c r="X37" s="22" t="s">
        <v>96</v>
      </c>
      <c r="Y37" s="69">
        <v>1118</v>
      </c>
      <c r="Z37" s="41"/>
      <c r="AA37" s="1" t="s">
        <v>253</v>
      </c>
      <c r="AB37" s="28" t="s">
        <v>562</v>
      </c>
    </row>
    <row r="38" spans="1:28" x14ac:dyDescent="0.3">
      <c r="A38" s="1" t="s">
        <v>45</v>
      </c>
      <c r="B38" s="1" t="s">
        <v>50</v>
      </c>
      <c r="C38" s="27" t="s">
        <v>331</v>
      </c>
      <c r="D38" s="38">
        <v>20</v>
      </c>
      <c r="E38" s="79"/>
      <c r="F38" s="27">
        <v>1</v>
      </c>
      <c r="G38" s="79"/>
      <c r="H38" s="27"/>
      <c r="I38" s="27"/>
      <c r="J38" s="27">
        <v>0</v>
      </c>
      <c r="K38" s="27">
        <v>0</v>
      </c>
      <c r="L38" s="79"/>
      <c r="M38" s="79"/>
      <c r="N38" s="27">
        <f t="shared" si="3"/>
        <v>0</v>
      </c>
      <c r="O38" s="84"/>
      <c r="P38" s="84"/>
      <c r="Q38" s="39">
        <v>2</v>
      </c>
      <c r="R38" s="84"/>
      <c r="S38" s="84"/>
      <c r="T38" s="39">
        <f t="shared" si="4"/>
        <v>2</v>
      </c>
      <c r="U38" s="40" t="str">
        <f t="shared" si="5"/>
        <v/>
      </c>
      <c r="V38" s="22">
        <v>220</v>
      </c>
      <c r="W38" s="22" t="s">
        <v>390</v>
      </c>
      <c r="X38" s="22" t="s">
        <v>96</v>
      </c>
      <c r="Y38" s="69">
        <v>1118</v>
      </c>
      <c r="Z38" s="41"/>
      <c r="AA38" s="1" t="s">
        <v>253</v>
      </c>
      <c r="AB38" s="28" t="s">
        <v>562</v>
      </c>
    </row>
    <row r="39" spans="1:28" x14ac:dyDescent="0.3">
      <c r="A39" s="1" t="s">
        <v>45</v>
      </c>
      <c r="B39" s="1" t="s">
        <v>50</v>
      </c>
      <c r="C39" s="27" t="s">
        <v>332</v>
      </c>
      <c r="D39" s="38">
        <v>24</v>
      </c>
      <c r="E39" s="79" t="s">
        <v>440</v>
      </c>
      <c r="F39" s="27"/>
      <c r="G39" s="79"/>
      <c r="H39" s="27"/>
      <c r="I39" s="27"/>
      <c r="J39" s="27"/>
      <c r="K39" s="27"/>
      <c r="L39" s="79"/>
      <c r="M39" s="79"/>
      <c r="N39" s="27"/>
      <c r="O39" s="84"/>
      <c r="P39" s="84"/>
      <c r="Q39" s="84"/>
      <c r="R39" s="84"/>
      <c r="S39" s="84"/>
      <c r="T39" s="39"/>
      <c r="U39" s="40" t="str">
        <f t="shared" si="5"/>
        <v/>
      </c>
      <c r="V39" s="22">
        <v>220</v>
      </c>
      <c r="W39" s="22" t="s">
        <v>390</v>
      </c>
      <c r="X39" s="22" t="s">
        <v>96</v>
      </c>
      <c r="Y39" s="69">
        <v>1118</v>
      </c>
      <c r="Z39" s="41"/>
      <c r="AA39" s="1" t="s">
        <v>253</v>
      </c>
      <c r="AB39" s="28" t="s">
        <v>562</v>
      </c>
    </row>
    <row r="40" spans="1:28" x14ac:dyDescent="0.3">
      <c r="A40" s="1" t="s">
        <v>45</v>
      </c>
      <c r="B40" s="1" t="s">
        <v>50</v>
      </c>
      <c r="C40" s="27" t="s">
        <v>333</v>
      </c>
      <c r="D40" s="38">
        <v>17</v>
      </c>
      <c r="E40" s="79"/>
      <c r="F40" s="27">
        <v>6</v>
      </c>
      <c r="G40" s="79"/>
      <c r="H40" s="27"/>
      <c r="I40" s="27"/>
      <c r="J40" s="27">
        <v>4</v>
      </c>
      <c r="K40" s="27">
        <v>6</v>
      </c>
      <c r="L40" s="79"/>
      <c r="M40" s="27">
        <v>15</v>
      </c>
      <c r="N40" s="27">
        <f t="shared" si="3"/>
        <v>15</v>
      </c>
      <c r="O40" s="39">
        <v>4</v>
      </c>
      <c r="P40" s="84"/>
      <c r="Q40" s="39">
        <v>1</v>
      </c>
      <c r="R40" s="84"/>
      <c r="S40" s="84"/>
      <c r="T40" s="39">
        <f t="shared" si="4"/>
        <v>16</v>
      </c>
      <c r="U40" s="40" t="str">
        <f t="shared" si="5"/>
        <v/>
      </c>
      <c r="V40" s="22">
        <v>220</v>
      </c>
      <c r="W40" s="22" t="s">
        <v>390</v>
      </c>
      <c r="X40" s="22" t="s">
        <v>96</v>
      </c>
      <c r="Y40" s="69">
        <v>1118</v>
      </c>
      <c r="Z40" s="41"/>
      <c r="AA40" s="1" t="s">
        <v>253</v>
      </c>
      <c r="AB40" s="28" t="s">
        <v>562</v>
      </c>
    </row>
    <row r="41" spans="1:28" x14ac:dyDescent="0.3">
      <c r="A41" s="1" t="s">
        <v>45</v>
      </c>
      <c r="B41" s="1" t="s">
        <v>50</v>
      </c>
      <c r="C41" s="27" t="s">
        <v>334</v>
      </c>
      <c r="D41" s="38">
        <v>11</v>
      </c>
      <c r="E41" s="79"/>
      <c r="F41" s="27">
        <v>8</v>
      </c>
      <c r="G41" s="79"/>
      <c r="H41" s="27"/>
      <c r="I41" s="27"/>
      <c r="J41" s="27">
        <v>3</v>
      </c>
      <c r="K41" s="27">
        <v>3</v>
      </c>
      <c r="L41" s="79"/>
      <c r="M41" s="79"/>
      <c r="N41" s="27">
        <f>SUM(L41:M41)</f>
        <v>0</v>
      </c>
      <c r="O41" s="39">
        <v>9</v>
      </c>
      <c r="P41" s="84"/>
      <c r="Q41" s="84"/>
      <c r="R41" s="84"/>
      <c r="S41" s="84"/>
      <c r="T41" s="39">
        <f t="shared" si="4"/>
        <v>19</v>
      </c>
      <c r="U41" s="40" t="str">
        <f t="shared" si="5"/>
        <v/>
      </c>
      <c r="V41" s="22">
        <v>220</v>
      </c>
      <c r="W41" s="22" t="s">
        <v>390</v>
      </c>
      <c r="X41" s="22" t="s">
        <v>96</v>
      </c>
      <c r="Y41" s="69">
        <v>1118</v>
      </c>
      <c r="Z41" s="41"/>
      <c r="AA41" s="1" t="s">
        <v>253</v>
      </c>
      <c r="AB41" s="28" t="s">
        <v>562</v>
      </c>
    </row>
    <row r="42" spans="1:28" x14ac:dyDescent="0.3">
      <c r="A42" s="1" t="s">
        <v>45</v>
      </c>
      <c r="B42" s="1" t="s">
        <v>50</v>
      </c>
      <c r="C42" s="27" t="s">
        <v>335</v>
      </c>
      <c r="D42" s="38">
        <v>23</v>
      </c>
      <c r="E42" s="79"/>
      <c r="F42" s="27">
        <v>4</v>
      </c>
      <c r="G42" s="79"/>
      <c r="H42" s="27"/>
      <c r="I42" s="27"/>
      <c r="J42" s="27">
        <v>4</v>
      </c>
      <c r="K42" s="27">
        <v>5</v>
      </c>
      <c r="L42" s="79"/>
      <c r="M42" s="79"/>
      <c r="N42" s="27">
        <f>SUM(L42:M42)</f>
        <v>0</v>
      </c>
      <c r="O42" s="84"/>
      <c r="P42" s="84"/>
      <c r="Q42" s="84"/>
      <c r="R42" s="84"/>
      <c r="S42" s="84"/>
      <c r="T42" s="39">
        <f t="shared" si="4"/>
        <v>12</v>
      </c>
      <c r="U42" s="40" t="str">
        <f t="shared" si="5"/>
        <v/>
      </c>
      <c r="V42" s="22">
        <v>220</v>
      </c>
      <c r="W42" s="22" t="s">
        <v>390</v>
      </c>
      <c r="X42" s="22" t="s">
        <v>96</v>
      </c>
      <c r="Y42" s="69">
        <v>1118</v>
      </c>
      <c r="Z42" s="41"/>
      <c r="AA42" s="1" t="s">
        <v>253</v>
      </c>
      <c r="AB42" s="28" t="s">
        <v>562</v>
      </c>
    </row>
    <row r="43" spans="1:28" x14ac:dyDescent="0.3">
      <c r="A43" s="1" t="s">
        <v>45</v>
      </c>
      <c r="B43" s="1" t="s">
        <v>50</v>
      </c>
      <c r="C43" s="27" t="s">
        <v>336</v>
      </c>
      <c r="D43" s="38">
        <v>12</v>
      </c>
      <c r="E43" s="79"/>
      <c r="F43" s="27">
        <v>2</v>
      </c>
      <c r="G43" s="79"/>
      <c r="H43" s="27"/>
      <c r="I43" s="27"/>
      <c r="J43" s="27">
        <v>0</v>
      </c>
      <c r="K43" s="27">
        <v>0</v>
      </c>
      <c r="L43" s="79"/>
      <c r="M43" s="79"/>
      <c r="N43" s="27">
        <f>SUM(L43:M43)</f>
        <v>0</v>
      </c>
      <c r="O43" s="84"/>
      <c r="P43" s="84"/>
      <c r="Q43" s="39">
        <v>1</v>
      </c>
      <c r="R43" s="84"/>
      <c r="S43" s="84"/>
      <c r="T43" s="39">
        <f t="shared" si="4"/>
        <v>4</v>
      </c>
      <c r="U43" s="40" t="str">
        <f t="shared" si="5"/>
        <v/>
      </c>
      <c r="V43" s="22">
        <v>220</v>
      </c>
      <c r="W43" s="22" t="s">
        <v>390</v>
      </c>
      <c r="X43" s="22" t="s">
        <v>96</v>
      </c>
      <c r="Y43" s="69">
        <v>1118</v>
      </c>
      <c r="Z43" s="41"/>
      <c r="AA43" s="1" t="s">
        <v>253</v>
      </c>
      <c r="AB43" s="28" t="s">
        <v>562</v>
      </c>
    </row>
    <row r="44" spans="1:28" x14ac:dyDescent="0.3">
      <c r="A44" s="1" t="s">
        <v>45</v>
      </c>
      <c r="B44" s="1" t="s">
        <v>50</v>
      </c>
      <c r="C44" s="27" t="s">
        <v>337</v>
      </c>
      <c r="D44" s="38">
        <v>22</v>
      </c>
      <c r="E44" s="79"/>
      <c r="F44" s="27">
        <v>3</v>
      </c>
      <c r="G44" s="79"/>
      <c r="H44" s="27"/>
      <c r="I44" s="27"/>
      <c r="J44" s="27">
        <v>4</v>
      </c>
      <c r="K44" s="27">
        <v>5</v>
      </c>
      <c r="L44" s="79"/>
      <c r="M44" s="27">
        <v>7</v>
      </c>
      <c r="N44" s="27">
        <f>SUM(L44:M44)</f>
        <v>7</v>
      </c>
      <c r="O44" s="84"/>
      <c r="P44" s="84"/>
      <c r="Q44" s="39">
        <v>2</v>
      </c>
      <c r="R44" s="84"/>
      <c r="S44" s="84"/>
      <c r="T44" s="39">
        <f t="shared" si="4"/>
        <v>10</v>
      </c>
      <c r="U44" s="40" t="str">
        <f t="shared" si="5"/>
        <v/>
      </c>
      <c r="V44" s="22">
        <v>220</v>
      </c>
      <c r="W44" s="22" t="s">
        <v>390</v>
      </c>
      <c r="X44" s="22" t="s">
        <v>96</v>
      </c>
      <c r="Y44" s="69">
        <v>1118</v>
      </c>
      <c r="Z44" s="41"/>
      <c r="AA44" s="1" t="s">
        <v>253</v>
      </c>
      <c r="AB44" s="28" t="s">
        <v>562</v>
      </c>
    </row>
    <row r="45" spans="1:28" x14ac:dyDescent="0.3">
      <c r="A45" s="1" t="s">
        <v>45</v>
      </c>
      <c r="B45" s="1" t="s">
        <v>50</v>
      </c>
      <c r="C45" s="55" t="s">
        <v>38</v>
      </c>
      <c r="D45" s="1"/>
      <c r="E45" s="55">
        <v>240</v>
      </c>
      <c r="F45" s="55"/>
      <c r="G45" s="55">
        <v>74</v>
      </c>
      <c r="H45" s="55"/>
      <c r="I45" s="55"/>
      <c r="J45" s="55"/>
      <c r="K45" s="55"/>
      <c r="L45" s="55"/>
      <c r="M45" s="55">
        <v>17</v>
      </c>
      <c r="N45" s="55">
        <v>17</v>
      </c>
      <c r="O45" s="55"/>
      <c r="P45" s="55">
        <v>36</v>
      </c>
      <c r="Q45" s="55"/>
      <c r="R45" s="55">
        <v>30</v>
      </c>
      <c r="S45" s="42"/>
      <c r="T45" s="63"/>
      <c r="U45" s="40" t="str">
        <f>_xlfn.IFNA("",((T45+Q45+N45-R45)+(O45*2))/E45)</f>
        <v/>
      </c>
      <c r="V45" s="22">
        <v>220</v>
      </c>
      <c r="W45" s="22" t="s">
        <v>390</v>
      </c>
      <c r="X45" s="22" t="s">
        <v>96</v>
      </c>
      <c r="Y45" s="69">
        <v>1118</v>
      </c>
      <c r="Z45" s="41"/>
      <c r="AA45" s="1" t="s">
        <v>253</v>
      </c>
      <c r="AB45" s="28" t="s">
        <v>562</v>
      </c>
    </row>
    <row r="46" spans="1:28" x14ac:dyDescent="0.3">
      <c r="A46" s="43" t="s">
        <v>45</v>
      </c>
      <c r="B46" s="43" t="s">
        <v>50</v>
      </c>
      <c r="C46" s="44" t="s">
        <v>39</v>
      </c>
      <c r="D46" s="43"/>
      <c r="E46" s="44">
        <f t="shared" ref="E46:T46" si="6">SUM(E34:E45)</f>
        <v>240</v>
      </c>
      <c r="F46" s="44">
        <f t="shared" si="6"/>
        <v>35</v>
      </c>
      <c r="G46" s="44">
        <f t="shared" si="6"/>
        <v>74</v>
      </c>
      <c r="H46" s="44">
        <f t="shared" si="6"/>
        <v>0</v>
      </c>
      <c r="I46" s="44">
        <f t="shared" si="6"/>
        <v>0</v>
      </c>
      <c r="J46" s="44">
        <f t="shared" si="6"/>
        <v>23</v>
      </c>
      <c r="K46" s="44">
        <f t="shared" si="6"/>
        <v>29</v>
      </c>
      <c r="L46" s="44">
        <f t="shared" si="6"/>
        <v>0</v>
      </c>
      <c r="M46" s="44">
        <f t="shared" si="6"/>
        <v>49</v>
      </c>
      <c r="N46" s="44">
        <f t="shared" si="6"/>
        <v>49</v>
      </c>
      <c r="O46" s="44">
        <f t="shared" si="6"/>
        <v>17</v>
      </c>
      <c r="P46" s="44">
        <f t="shared" si="6"/>
        <v>36</v>
      </c>
      <c r="Q46" s="44">
        <f t="shared" si="6"/>
        <v>6</v>
      </c>
      <c r="R46" s="44">
        <f t="shared" si="6"/>
        <v>30</v>
      </c>
      <c r="S46" s="44">
        <f t="shared" si="6"/>
        <v>0</v>
      </c>
      <c r="T46" s="44">
        <f t="shared" si="6"/>
        <v>93</v>
      </c>
      <c r="U46" s="45">
        <f>((T46+Q46+N46-R46)+(O46*2))/E46</f>
        <v>0.6333333333333333</v>
      </c>
      <c r="V46" s="46">
        <v>220</v>
      </c>
      <c r="W46" s="46" t="s">
        <v>95</v>
      </c>
      <c r="X46" s="46" t="s">
        <v>96</v>
      </c>
      <c r="Y46" s="70">
        <v>1118</v>
      </c>
      <c r="Z46" s="47"/>
      <c r="AA46" s="43" t="s">
        <v>253</v>
      </c>
      <c r="AB46" s="74" t="s">
        <v>562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0.47297297297297297</v>
      </c>
      <c r="H47" s="27"/>
      <c r="I47" s="1"/>
      <c r="J47" s="48" t="s">
        <v>41</v>
      </c>
      <c r="K47" s="50">
        <f>J46/K46</f>
        <v>0.7931034482758621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</row>
  </sheetData>
  <pageMargins left="0.25" right="0.25" top="0.75" bottom="0.75" header="0.3" footer="0.3"/>
  <pageSetup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1BBD-831D-48F4-ACC7-A58F7B276CDB}">
  <sheetPr>
    <tabColor rgb="FFFF0000"/>
    <pageSetUpPr fitToPage="1"/>
  </sheetPr>
  <dimension ref="A1:AB48"/>
  <sheetViews>
    <sheetView workbookViewId="0">
      <selection activeCell="N18" sqref="N1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87</v>
      </c>
      <c r="D4" s="7" t="s">
        <v>4</v>
      </c>
      <c r="E4" s="8"/>
      <c r="F4" s="5"/>
      <c r="G4" s="1"/>
      <c r="J4" s="15" t="s">
        <v>254</v>
      </c>
      <c r="K4" s="16" t="s">
        <v>44</v>
      </c>
      <c r="L4" s="17"/>
      <c r="M4" s="18"/>
      <c r="N4" s="19">
        <v>12</v>
      </c>
      <c r="O4" s="19">
        <v>25</v>
      </c>
      <c r="P4" s="19">
        <v>27</v>
      </c>
      <c r="Q4" s="19">
        <v>27</v>
      </c>
      <c r="R4" s="20"/>
      <c r="S4" s="21">
        <f>SUM(N4:R4)</f>
        <v>91</v>
      </c>
      <c r="T4" s="22">
        <v>225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255</v>
      </c>
      <c r="K5" s="16" t="s">
        <v>63</v>
      </c>
      <c r="L5" s="17"/>
      <c r="M5" s="18"/>
      <c r="N5" s="19">
        <v>21</v>
      </c>
      <c r="O5" s="19">
        <v>21</v>
      </c>
      <c r="P5" s="19">
        <v>28</v>
      </c>
      <c r="Q5" s="19">
        <v>32</v>
      </c>
      <c r="R5" s="20"/>
      <c r="S5" s="21">
        <f>SUM(N5:R5)</f>
        <v>102</v>
      </c>
      <c r="T5" s="22">
        <v>225</v>
      </c>
      <c r="U5" s="1"/>
      <c r="V5" s="1"/>
      <c r="W5" s="1"/>
    </row>
    <row r="6" spans="1:28" x14ac:dyDescent="0.3">
      <c r="C6" s="23">
        <v>1390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225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16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80</v>
      </c>
      <c r="D13" s="38">
        <v>42</v>
      </c>
      <c r="E13" s="79" t="s">
        <v>440</v>
      </c>
      <c r="F13" s="27"/>
      <c r="G13" s="79"/>
      <c r="H13" s="79"/>
      <c r="I13" s="79"/>
      <c r="J13" s="27"/>
      <c r="K13" s="27"/>
      <c r="L13" s="79"/>
      <c r="M13" s="79"/>
      <c r="N13" s="79"/>
      <c r="O13" s="84"/>
      <c r="P13" s="84"/>
      <c r="Q13" s="84"/>
      <c r="R13" s="84"/>
      <c r="S13" s="84"/>
      <c r="T13" s="39"/>
      <c r="U13" s="40" t="str">
        <f>IFERROR(((T13+Q13+N13-R13)+(O13*2))/E13,"")</f>
        <v/>
      </c>
      <c r="V13" s="22">
        <v>225</v>
      </c>
      <c r="W13" s="22" t="s">
        <v>83</v>
      </c>
      <c r="X13" s="22" t="s">
        <v>256</v>
      </c>
      <c r="Y13" s="69">
        <v>1390</v>
      </c>
      <c r="Z13" s="41"/>
      <c r="AA13" s="1" t="s">
        <v>85</v>
      </c>
      <c r="AB13" s="28" t="s">
        <v>257</v>
      </c>
    </row>
    <row r="14" spans="1:28" x14ac:dyDescent="0.3">
      <c r="A14" s="1" t="s">
        <v>62</v>
      </c>
      <c r="B14" s="1" t="s">
        <v>45</v>
      </c>
      <c r="C14" s="27" t="s">
        <v>72</v>
      </c>
      <c r="D14" s="38">
        <v>32</v>
      </c>
      <c r="E14" s="79"/>
      <c r="F14" s="27">
        <v>5</v>
      </c>
      <c r="G14" s="79"/>
      <c r="H14" s="79"/>
      <c r="I14" s="79"/>
      <c r="J14" s="27">
        <v>6</v>
      </c>
      <c r="K14" s="27">
        <v>9</v>
      </c>
      <c r="L14" s="79"/>
      <c r="M14" s="27">
        <v>14</v>
      </c>
      <c r="N14" s="27">
        <f>SUM(L14:M14)</f>
        <v>14</v>
      </c>
      <c r="O14" s="84"/>
      <c r="P14" s="84"/>
      <c r="Q14" s="84"/>
      <c r="R14" s="84"/>
      <c r="S14" s="39">
        <v>1</v>
      </c>
      <c r="T14" s="39">
        <f>(H14*3)+((F14-H14)*2)+J14</f>
        <v>16</v>
      </c>
      <c r="U14" s="40" t="str">
        <f t="shared" ref="U14:U21" si="0">IFERROR(((T14+Q14+N14-R14)+(O14*2))/E14,"")</f>
        <v/>
      </c>
      <c r="V14" s="22">
        <v>225</v>
      </c>
      <c r="W14" s="22" t="s">
        <v>83</v>
      </c>
      <c r="X14" s="22" t="s">
        <v>256</v>
      </c>
      <c r="Y14" s="69">
        <v>1390</v>
      </c>
      <c r="Z14" s="41"/>
      <c r="AA14" s="1" t="s">
        <v>85</v>
      </c>
      <c r="AB14" s="28" t="s">
        <v>257</v>
      </c>
    </row>
    <row r="15" spans="1:28" x14ac:dyDescent="0.3">
      <c r="A15" s="1" t="s">
        <v>62</v>
      </c>
      <c r="B15" s="1" t="s">
        <v>45</v>
      </c>
      <c r="C15" s="27" t="s">
        <v>81</v>
      </c>
      <c r="D15" s="38">
        <v>45</v>
      </c>
      <c r="E15" s="79"/>
      <c r="F15" s="27">
        <v>1</v>
      </c>
      <c r="G15" s="79"/>
      <c r="H15" s="79"/>
      <c r="I15" s="79"/>
      <c r="J15" s="27">
        <v>0</v>
      </c>
      <c r="K15" s="27">
        <v>0</v>
      </c>
      <c r="L15" s="79"/>
      <c r="M15" s="79"/>
      <c r="N15" s="79"/>
      <c r="O15" s="84"/>
      <c r="P15" s="84"/>
      <c r="Q15" s="84"/>
      <c r="R15" s="84"/>
      <c r="S15" s="39">
        <v>1</v>
      </c>
      <c r="T15" s="39">
        <f>(H15*3)+((F15-H15)*2)+J15</f>
        <v>2</v>
      </c>
      <c r="U15" s="40" t="str">
        <f t="shared" si="0"/>
        <v/>
      </c>
      <c r="V15" s="22">
        <v>225</v>
      </c>
      <c r="W15" s="22" t="s">
        <v>83</v>
      </c>
      <c r="X15" s="22" t="s">
        <v>256</v>
      </c>
      <c r="Y15" s="69">
        <v>1390</v>
      </c>
      <c r="Z15" s="41"/>
      <c r="AA15" s="1" t="s">
        <v>85</v>
      </c>
      <c r="AB15" s="28" t="s">
        <v>257</v>
      </c>
    </row>
    <row r="16" spans="1:28" x14ac:dyDescent="0.3">
      <c r="A16" s="1" t="s">
        <v>62</v>
      </c>
      <c r="B16" s="1" t="s">
        <v>45</v>
      </c>
      <c r="C16" s="27" t="s">
        <v>75</v>
      </c>
      <c r="D16" s="38">
        <v>12</v>
      </c>
      <c r="E16" s="79" t="s">
        <v>440</v>
      </c>
      <c r="F16" s="27"/>
      <c r="G16" s="79"/>
      <c r="H16" s="79"/>
      <c r="I16" s="79"/>
      <c r="J16" s="27"/>
      <c r="K16" s="27"/>
      <c r="L16" s="79"/>
      <c r="M16" s="79"/>
      <c r="N16" s="79"/>
      <c r="O16" s="84"/>
      <c r="P16" s="84"/>
      <c r="Q16" s="84"/>
      <c r="R16" s="84"/>
      <c r="S16" s="84"/>
      <c r="T16" s="39"/>
      <c r="U16" s="40" t="str">
        <f t="shared" si="0"/>
        <v/>
      </c>
      <c r="V16" s="22">
        <v>225</v>
      </c>
      <c r="W16" s="22" t="s">
        <v>83</v>
      </c>
      <c r="X16" s="22" t="s">
        <v>256</v>
      </c>
      <c r="Y16" s="69">
        <v>1390</v>
      </c>
      <c r="Z16" s="41"/>
      <c r="AA16" s="1" t="s">
        <v>85</v>
      </c>
      <c r="AB16" s="28" t="s">
        <v>257</v>
      </c>
    </row>
    <row r="17" spans="1:28" x14ac:dyDescent="0.3">
      <c r="A17" s="1" t="s">
        <v>62</v>
      </c>
      <c r="B17" s="1" t="s">
        <v>45</v>
      </c>
      <c r="C17" s="27" t="s">
        <v>70</v>
      </c>
      <c r="D17" s="38">
        <v>13</v>
      </c>
      <c r="E17" s="79"/>
      <c r="F17" s="27">
        <v>4</v>
      </c>
      <c r="G17" s="79"/>
      <c r="H17" s="79"/>
      <c r="I17" s="79"/>
      <c r="J17" s="27">
        <v>4</v>
      </c>
      <c r="K17" s="27">
        <v>10</v>
      </c>
      <c r="L17" s="79"/>
      <c r="M17" s="27">
        <v>21</v>
      </c>
      <c r="N17" s="27">
        <f>SUM(L17:M17)</f>
        <v>21</v>
      </c>
      <c r="O17" s="39">
        <v>5</v>
      </c>
      <c r="P17" s="84"/>
      <c r="Q17" s="39">
        <v>3</v>
      </c>
      <c r="R17" s="84"/>
      <c r="S17" s="84"/>
      <c r="T17" s="39">
        <f>(H17*3)+((F17-H17)*2)+J17</f>
        <v>12</v>
      </c>
      <c r="U17" s="40" t="str">
        <f t="shared" si="0"/>
        <v/>
      </c>
      <c r="V17" s="22">
        <v>225</v>
      </c>
      <c r="W17" s="22" t="s">
        <v>83</v>
      </c>
      <c r="X17" s="22" t="s">
        <v>256</v>
      </c>
      <c r="Y17" s="69">
        <v>1390</v>
      </c>
      <c r="Z17" s="41"/>
      <c r="AA17" s="1" t="s">
        <v>85</v>
      </c>
      <c r="AB17" s="28" t="s">
        <v>257</v>
      </c>
    </row>
    <row r="18" spans="1:28" x14ac:dyDescent="0.3">
      <c r="A18" s="1" t="s">
        <v>62</v>
      </c>
      <c r="B18" s="1" t="s">
        <v>45</v>
      </c>
      <c r="C18" s="27" t="s">
        <v>79</v>
      </c>
      <c r="D18" s="38">
        <v>33</v>
      </c>
      <c r="E18" s="79"/>
      <c r="F18" s="27">
        <v>7</v>
      </c>
      <c r="G18" s="79"/>
      <c r="H18" s="79"/>
      <c r="I18" s="79"/>
      <c r="J18" s="27">
        <v>6</v>
      </c>
      <c r="K18" s="27">
        <v>6</v>
      </c>
      <c r="L18" s="79"/>
      <c r="M18" s="79"/>
      <c r="N18" s="79"/>
      <c r="O18" s="39">
        <v>4</v>
      </c>
      <c r="P18" s="84"/>
      <c r="Q18" s="84"/>
      <c r="R18" s="84"/>
      <c r="S18" s="84"/>
      <c r="T18" s="39">
        <f>(H18*3)+((F18-H18)*2)+J18</f>
        <v>20</v>
      </c>
      <c r="U18" s="40" t="str">
        <f t="shared" si="0"/>
        <v/>
      </c>
      <c r="V18" s="22">
        <v>225</v>
      </c>
      <c r="W18" s="22" t="s">
        <v>83</v>
      </c>
      <c r="X18" s="22" t="s">
        <v>256</v>
      </c>
      <c r="Y18" s="69">
        <v>1390</v>
      </c>
      <c r="Z18" s="41"/>
      <c r="AA18" s="1" t="s">
        <v>85</v>
      </c>
      <c r="AB18" s="28" t="s">
        <v>257</v>
      </c>
    </row>
    <row r="19" spans="1:28" x14ac:dyDescent="0.3">
      <c r="A19" s="1" t="s">
        <v>62</v>
      </c>
      <c r="B19" s="1" t="s">
        <v>45</v>
      </c>
      <c r="C19" s="27" t="s">
        <v>74</v>
      </c>
      <c r="D19" s="38">
        <v>11</v>
      </c>
      <c r="E19" s="79"/>
      <c r="F19" s="27">
        <v>9</v>
      </c>
      <c r="G19" s="27">
        <v>33</v>
      </c>
      <c r="H19" s="79"/>
      <c r="I19" s="79"/>
      <c r="J19" s="27">
        <v>7</v>
      </c>
      <c r="K19" s="27">
        <v>8</v>
      </c>
      <c r="L19" s="79"/>
      <c r="M19" s="27">
        <v>11</v>
      </c>
      <c r="N19" s="27">
        <f>SUM(L19:M19)</f>
        <v>11</v>
      </c>
      <c r="O19" s="39">
        <v>7</v>
      </c>
      <c r="P19" s="84"/>
      <c r="Q19" s="39">
        <v>3</v>
      </c>
      <c r="R19" s="84"/>
      <c r="S19" s="39">
        <v>1</v>
      </c>
      <c r="T19" s="39">
        <f>(H19*3)+((F19-H19)*2)+J19</f>
        <v>25</v>
      </c>
      <c r="U19" s="40" t="str">
        <f t="shared" si="0"/>
        <v/>
      </c>
      <c r="V19" s="22">
        <v>225</v>
      </c>
      <c r="W19" s="22" t="s">
        <v>83</v>
      </c>
      <c r="X19" s="22" t="s">
        <v>256</v>
      </c>
      <c r="Y19" s="69">
        <v>1390</v>
      </c>
      <c r="Z19" s="41"/>
      <c r="AA19" s="1" t="s">
        <v>85</v>
      </c>
      <c r="AB19" s="28" t="s">
        <v>257</v>
      </c>
    </row>
    <row r="20" spans="1:28" x14ac:dyDescent="0.3">
      <c r="A20" s="1" t="s">
        <v>62</v>
      </c>
      <c r="B20" s="1" t="s">
        <v>45</v>
      </c>
      <c r="C20" s="27" t="s">
        <v>73</v>
      </c>
      <c r="D20" s="38">
        <v>8</v>
      </c>
      <c r="E20" s="79"/>
      <c r="F20" s="27">
        <v>8</v>
      </c>
      <c r="G20" s="79"/>
      <c r="H20" s="79"/>
      <c r="I20" s="79"/>
      <c r="J20" s="27">
        <v>0</v>
      </c>
      <c r="K20" s="27">
        <v>0</v>
      </c>
      <c r="L20" s="79"/>
      <c r="M20" s="79"/>
      <c r="N20" s="79"/>
      <c r="O20" s="84"/>
      <c r="P20" s="39">
        <v>1</v>
      </c>
      <c r="Q20" s="91" t="s">
        <v>512</v>
      </c>
      <c r="R20" s="84"/>
      <c r="S20" s="39">
        <v>1</v>
      </c>
      <c r="T20" s="39">
        <f>(H20*3)+((F20-H20)*2)+J20</f>
        <v>16</v>
      </c>
      <c r="U20" s="40" t="str">
        <f t="shared" si="0"/>
        <v/>
      </c>
      <c r="V20" s="22">
        <v>225</v>
      </c>
      <c r="W20" s="22" t="s">
        <v>83</v>
      </c>
      <c r="X20" s="22" t="s">
        <v>256</v>
      </c>
      <c r="Y20" s="69">
        <v>1390</v>
      </c>
      <c r="Z20" s="41"/>
      <c r="AA20" s="1" t="s">
        <v>85</v>
      </c>
      <c r="AB20" s="28" t="s">
        <v>257</v>
      </c>
    </row>
    <row r="21" spans="1:28" x14ac:dyDescent="0.3">
      <c r="A21" s="1" t="s">
        <v>62</v>
      </c>
      <c r="B21" s="1" t="s">
        <v>45</v>
      </c>
      <c r="C21" s="27" t="s">
        <v>77</v>
      </c>
      <c r="D21" s="38">
        <v>22</v>
      </c>
      <c r="E21" s="79" t="s">
        <v>440</v>
      </c>
      <c r="F21" s="27"/>
      <c r="G21" s="79"/>
      <c r="H21" s="79"/>
      <c r="I21" s="79"/>
      <c r="J21" s="27"/>
      <c r="K21" s="27"/>
      <c r="L21" s="79"/>
      <c r="M21" s="79"/>
      <c r="N21" s="79"/>
      <c r="O21" s="84"/>
      <c r="P21" s="84"/>
      <c r="Q21" s="84"/>
      <c r="R21" s="84"/>
      <c r="S21" s="84"/>
      <c r="T21" s="39"/>
      <c r="U21" s="40" t="str">
        <f t="shared" si="0"/>
        <v/>
      </c>
      <c r="V21" s="22">
        <v>225</v>
      </c>
      <c r="W21" s="22" t="s">
        <v>83</v>
      </c>
      <c r="X21" s="22" t="s">
        <v>256</v>
      </c>
      <c r="Y21" s="69">
        <v>1390</v>
      </c>
      <c r="Z21" s="41"/>
      <c r="AA21" s="1" t="s">
        <v>85</v>
      </c>
      <c r="AB21" s="28" t="s">
        <v>257</v>
      </c>
    </row>
    <row r="22" spans="1:28" x14ac:dyDescent="0.3">
      <c r="A22" s="1" t="s">
        <v>62</v>
      </c>
      <c r="B22" s="1" t="s">
        <v>45</v>
      </c>
      <c r="C22" s="55" t="s">
        <v>38</v>
      </c>
      <c r="D22" s="1"/>
      <c r="E22" s="55">
        <v>240</v>
      </c>
      <c r="F22" s="55"/>
      <c r="G22" s="55">
        <v>62</v>
      </c>
      <c r="H22" s="55"/>
      <c r="I22" s="55"/>
      <c r="J22" s="55"/>
      <c r="K22" s="55"/>
      <c r="L22" s="55"/>
      <c r="M22" s="55">
        <v>9</v>
      </c>
      <c r="N22" s="55">
        <v>9</v>
      </c>
      <c r="O22" s="55"/>
      <c r="P22" s="55">
        <v>22</v>
      </c>
      <c r="Q22" s="55"/>
      <c r="R22" s="55">
        <v>22</v>
      </c>
      <c r="S22" s="42"/>
      <c r="T22" s="42"/>
      <c r="U22" s="40" t="str">
        <f>_xlfn.IFNA("",((T22+Q22+N22-R22)+(O22*2))/E22)</f>
        <v/>
      </c>
      <c r="V22" s="22">
        <v>225</v>
      </c>
      <c r="W22" s="22" t="s">
        <v>83</v>
      </c>
      <c r="X22" s="22" t="s">
        <v>256</v>
      </c>
      <c r="Y22" s="69">
        <v>1390</v>
      </c>
      <c r="Z22" s="41"/>
      <c r="AA22" s="1" t="s">
        <v>85</v>
      </c>
      <c r="AB22" s="28" t="s">
        <v>257</v>
      </c>
    </row>
    <row r="23" spans="1:28" x14ac:dyDescent="0.3">
      <c r="A23" s="43" t="s">
        <v>62</v>
      </c>
      <c r="B23" s="43" t="s">
        <v>45</v>
      </c>
      <c r="C23" s="44" t="s">
        <v>39</v>
      </c>
      <c r="D23" s="43"/>
      <c r="E23" s="44">
        <f t="shared" ref="E23:T23" si="1">SUM(E13:E22)</f>
        <v>240</v>
      </c>
      <c r="F23" s="44">
        <f t="shared" si="1"/>
        <v>34</v>
      </c>
      <c r="G23" s="44">
        <f t="shared" si="1"/>
        <v>95</v>
      </c>
      <c r="H23" s="44">
        <f t="shared" si="1"/>
        <v>0</v>
      </c>
      <c r="I23" s="44">
        <f t="shared" si="1"/>
        <v>0</v>
      </c>
      <c r="J23" s="44">
        <f t="shared" si="1"/>
        <v>23</v>
      </c>
      <c r="K23" s="44">
        <f t="shared" si="1"/>
        <v>33</v>
      </c>
      <c r="L23" s="44">
        <f t="shared" si="1"/>
        <v>0</v>
      </c>
      <c r="M23" s="44">
        <f t="shared" si="1"/>
        <v>55</v>
      </c>
      <c r="N23" s="44">
        <f t="shared" si="1"/>
        <v>55</v>
      </c>
      <c r="O23" s="44">
        <f t="shared" si="1"/>
        <v>16</v>
      </c>
      <c r="P23" s="44">
        <f t="shared" si="1"/>
        <v>23</v>
      </c>
      <c r="Q23" s="44">
        <f t="shared" si="1"/>
        <v>6</v>
      </c>
      <c r="R23" s="44">
        <f t="shared" si="1"/>
        <v>22</v>
      </c>
      <c r="S23" s="44">
        <f t="shared" si="1"/>
        <v>4</v>
      </c>
      <c r="T23" s="44">
        <f t="shared" si="1"/>
        <v>91</v>
      </c>
      <c r="U23" s="45">
        <f>((T23+Q23+N23-R23)+(O23*2))/E23</f>
        <v>0.67500000000000004</v>
      </c>
      <c r="V23" s="46">
        <v>225</v>
      </c>
      <c r="W23" s="46" t="s">
        <v>83</v>
      </c>
      <c r="X23" s="46" t="s">
        <v>256</v>
      </c>
      <c r="Y23" s="70">
        <v>1390</v>
      </c>
      <c r="Z23" s="47"/>
      <c r="AA23" s="43" t="s">
        <v>85</v>
      </c>
      <c r="AB23" s="73" t="s">
        <v>257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0.35789473684210527</v>
      </c>
      <c r="H24" s="27"/>
      <c r="I24" s="1"/>
      <c r="J24" s="48" t="s">
        <v>41</v>
      </c>
      <c r="K24" s="50">
        <f>J23/K23</f>
        <v>0.69696969696969702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63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13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62</v>
      </c>
      <c r="C34" s="27" t="s">
        <v>168</v>
      </c>
      <c r="D34" s="38">
        <v>6</v>
      </c>
      <c r="E34" s="79"/>
      <c r="F34" s="27">
        <v>4</v>
      </c>
      <c r="G34" s="79"/>
      <c r="H34" s="79"/>
      <c r="I34" s="79"/>
      <c r="J34" s="27">
        <v>2</v>
      </c>
      <c r="K34" s="27">
        <v>2</v>
      </c>
      <c r="L34" s="79"/>
      <c r="M34" s="79"/>
      <c r="N34" s="27">
        <f>SUM(L34:M34)</f>
        <v>0</v>
      </c>
      <c r="O34" s="79"/>
      <c r="P34" s="84"/>
      <c r="Q34" s="79"/>
      <c r="R34" s="79"/>
      <c r="S34" s="79"/>
      <c r="T34" s="27">
        <f>+(F34*2)+J34</f>
        <v>10</v>
      </c>
      <c r="U34" s="40" t="str">
        <f>IFERROR(((T34+Q34+N34-R34)+(O34*2))/E34,"")</f>
        <v/>
      </c>
      <c r="V34" s="22">
        <v>225</v>
      </c>
      <c r="W34" s="22" t="s">
        <v>95</v>
      </c>
      <c r="X34" s="22" t="s">
        <v>84</v>
      </c>
      <c r="Y34" s="69">
        <v>1390</v>
      </c>
      <c r="Z34" s="41"/>
      <c r="AA34" s="1" t="s">
        <v>169</v>
      </c>
      <c r="AB34" s="28" t="s">
        <v>258</v>
      </c>
    </row>
    <row r="35" spans="1:28" x14ac:dyDescent="0.3">
      <c r="A35" s="1" t="s">
        <v>45</v>
      </c>
      <c r="B35" s="1" t="s">
        <v>62</v>
      </c>
      <c r="C35" s="27" t="s">
        <v>171</v>
      </c>
      <c r="D35" s="38">
        <v>1</v>
      </c>
      <c r="E35" s="79"/>
      <c r="F35" s="27">
        <v>3</v>
      </c>
      <c r="G35" s="79"/>
      <c r="H35" s="79"/>
      <c r="I35" s="79"/>
      <c r="J35" s="27">
        <v>5</v>
      </c>
      <c r="K35" s="27">
        <v>7</v>
      </c>
      <c r="L35" s="79"/>
      <c r="M35" s="27">
        <v>6</v>
      </c>
      <c r="N35" s="27">
        <f t="shared" ref="N35:N40" si="2">SUM(L35:M35)</f>
        <v>6</v>
      </c>
      <c r="O35" s="84"/>
      <c r="P35" s="84"/>
      <c r="Q35" s="84"/>
      <c r="R35" s="84"/>
      <c r="S35" s="84"/>
      <c r="T35" s="27">
        <f t="shared" ref="T35:T43" si="3">+(F35*2)+J35</f>
        <v>11</v>
      </c>
      <c r="U35" s="40" t="str">
        <f t="shared" ref="U35:U43" si="4">IFERROR(((T35+Q35+N35-R35)+(O35*2))/E35,"")</f>
        <v/>
      </c>
      <c r="V35" s="22">
        <v>225</v>
      </c>
      <c r="W35" s="22" t="s">
        <v>95</v>
      </c>
      <c r="X35" s="22" t="s">
        <v>84</v>
      </c>
      <c r="Y35" s="69">
        <v>1390</v>
      </c>
      <c r="Z35" s="41"/>
      <c r="AA35" s="1" t="s">
        <v>169</v>
      </c>
      <c r="AB35" s="28" t="s">
        <v>258</v>
      </c>
    </row>
    <row r="36" spans="1:28" x14ac:dyDescent="0.3">
      <c r="A36" s="1" t="s">
        <v>45</v>
      </c>
      <c r="B36" s="1" t="s">
        <v>62</v>
      </c>
      <c r="C36" s="27" t="s">
        <v>172</v>
      </c>
      <c r="D36" s="38">
        <v>11</v>
      </c>
      <c r="E36" s="79"/>
      <c r="F36" s="27">
        <v>2</v>
      </c>
      <c r="G36" s="79"/>
      <c r="H36" s="79"/>
      <c r="I36" s="79"/>
      <c r="J36" s="27">
        <v>1</v>
      </c>
      <c r="K36" s="27">
        <v>1</v>
      </c>
      <c r="L36" s="79"/>
      <c r="M36" s="79"/>
      <c r="N36" s="27">
        <f t="shared" si="2"/>
        <v>0</v>
      </c>
      <c r="O36" s="84"/>
      <c r="P36" s="84"/>
      <c r="Q36" s="84"/>
      <c r="R36" s="84"/>
      <c r="S36" s="84"/>
      <c r="T36" s="27">
        <f t="shared" si="3"/>
        <v>5</v>
      </c>
      <c r="U36" s="40" t="str">
        <f t="shared" si="4"/>
        <v/>
      </c>
      <c r="V36" s="22">
        <v>225</v>
      </c>
      <c r="W36" s="22" t="s">
        <v>95</v>
      </c>
      <c r="X36" s="22" t="s">
        <v>84</v>
      </c>
      <c r="Y36" s="69">
        <v>1390</v>
      </c>
      <c r="Z36" s="41"/>
      <c r="AA36" s="1" t="s">
        <v>169</v>
      </c>
      <c r="AB36" s="28" t="s">
        <v>258</v>
      </c>
    </row>
    <row r="37" spans="1:28" x14ac:dyDescent="0.3">
      <c r="A37" s="1" t="s">
        <v>45</v>
      </c>
      <c r="B37" s="1" t="s">
        <v>62</v>
      </c>
      <c r="C37" s="27" t="s">
        <v>173</v>
      </c>
      <c r="D37" s="38">
        <v>10</v>
      </c>
      <c r="E37" s="79"/>
      <c r="F37" s="27">
        <v>3</v>
      </c>
      <c r="G37" s="79"/>
      <c r="H37" s="79"/>
      <c r="I37" s="79"/>
      <c r="J37" s="27">
        <v>1</v>
      </c>
      <c r="K37" s="27">
        <v>2</v>
      </c>
      <c r="L37" s="79"/>
      <c r="M37" s="27">
        <v>6</v>
      </c>
      <c r="N37" s="27">
        <f t="shared" si="2"/>
        <v>6</v>
      </c>
      <c r="O37" s="39">
        <v>4</v>
      </c>
      <c r="P37" s="84"/>
      <c r="Q37" s="84"/>
      <c r="R37" s="84"/>
      <c r="S37" s="84"/>
      <c r="T37" s="27">
        <f t="shared" si="3"/>
        <v>7</v>
      </c>
      <c r="U37" s="40" t="str">
        <f t="shared" si="4"/>
        <v/>
      </c>
      <c r="V37" s="22">
        <v>225</v>
      </c>
      <c r="W37" s="22" t="s">
        <v>95</v>
      </c>
      <c r="X37" s="22" t="s">
        <v>84</v>
      </c>
      <c r="Y37" s="69">
        <v>1390</v>
      </c>
      <c r="Z37" s="41"/>
      <c r="AA37" s="1" t="s">
        <v>169</v>
      </c>
      <c r="AB37" s="28" t="s">
        <v>258</v>
      </c>
    </row>
    <row r="38" spans="1:28" x14ac:dyDescent="0.3">
      <c r="A38" s="1" t="s">
        <v>45</v>
      </c>
      <c r="B38" s="1" t="s">
        <v>62</v>
      </c>
      <c r="C38" s="27" t="s">
        <v>140</v>
      </c>
      <c r="D38" s="38">
        <v>34</v>
      </c>
      <c r="E38" s="79"/>
      <c r="F38" s="27">
        <v>2</v>
      </c>
      <c r="G38" s="79"/>
      <c r="H38" s="79"/>
      <c r="I38" s="79"/>
      <c r="J38" s="27">
        <v>2</v>
      </c>
      <c r="K38" s="27">
        <v>3</v>
      </c>
      <c r="L38" s="79"/>
      <c r="M38" s="27">
        <v>6</v>
      </c>
      <c r="N38" s="27">
        <f t="shared" si="2"/>
        <v>6</v>
      </c>
      <c r="O38" s="84"/>
      <c r="P38" s="84"/>
      <c r="Q38" s="84"/>
      <c r="R38" s="84"/>
      <c r="S38" s="39">
        <v>1</v>
      </c>
      <c r="T38" s="27">
        <f t="shared" si="3"/>
        <v>6</v>
      </c>
      <c r="U38" s="40" t="str">
        <f t="shared" si="4"/>
        <v/>
      </c>
      <c r="V38" s="22">
        <v>225</v>
      </c>
      <c r="W38" s="22" t="s">
        <v>95</v>
      </c>
      <c r="X38" s="22" t="s">
        <v>84</v>
      </c>
      <c r="Y38" s="69">
        <v>1390</v>
      </c>
      <c r="Z38" s="41"/>
      <c r="AA38" s="1" t="s">
        <v>169</v>
      </c>
      <c r="AB38" s="28" t="s">
        <v>258</v>
      </c>
    </row>
    <row r="39" spans="1:28" x14ac:dyDescent="0.3">
      <c r="A39" s="1" t="s">
        <v>45</v>
      </c>
      <c r="B39" s="1" t="s">
        <v>62</v>
      </c>
      <c r="C39" s="27" t="s">
        <v>174</v>
      </c>
      <c r="D39" s="38">
        <v>33</v>
      </c>
      <c r="E39" s="79"/>
      <c r="F39" s="27">
        <v>9</v>
      </c>
      <c r="G39" s="79"/>
      <c r="H39" s="79"/>
      <c r="I39" s="79"/>
      <c r="J39" s="27">
        <v>1</v>
      </c>
      <c r="K39" s="27">
        <v>2</v>
      </c>
      <c r="L39" s="79"/>
      <c r="M39" s="27">
        <v>25</v>
      </c>
      <c r="N39" s="27">
        <f t="shared" si="2"/>
        <v>25</v>
      </c>
      <c r="O39" s="84"/>
      <c r="P39" s="84"/>
      <c r="Q39" s="84"/>
      <c r="R39" s="84"/>
      <c r="S39" s="39">
        <v>4</v>
      </c>
      <c r="T39" s="27">
        <f t="shared" si="3"/>
        <v>19</v>
      </c>
      <c r="U39" s="40" t="str">
        <f t="shared" si="4"/>
        <v/>
      </c>
      <c r="V39" s="22">
        <v>225</v>
      </c>
      <c r="W39" s="22" t="s">
        <v>95</v>
      </c>
      <c r="X39" s="22" t="s">
        <v>84</v>
      </c>
      <c r="Y39" s="69">
        <v>1390</v>
      </c>
      <c r="Z39" s="41"/>
      <c r="AA39" s="1" t="s">
        <v>169</v>
      </c>
      <c r="AB39" s="28" t="s">
        <v>258</v>
      </c>
    </row>
    <row r="40" spans="1:28" x14ac:dyDescent="0.3">
      <c r="A40" s="1" t="s">
        <v>45</v>
      </c>
      <c r="B40" s="1" t="s">
        <v>62</v>
      </c>
      <c r="C40" s="27" t="s">
        <v>175</v>
      </c>
      <c r="D40" s="38">
        <v>23</v>
      </c>
      <c r="E40" s="79"/>
      <c r="F40" s="27">
        <v>2</v>
      </c>
      <c r="G40" s="79"/>
      <c r="H40" s="79"/>
      <c r="I40" s="79"/>
      <c r="J40" s="27">
        <v>0</v>
      </c>
      <c r="K40" s="27">
        <v>0</v>
      </c>
      <c r="L40" s="79"/>
      <c r="M40" s="79"/>
      <c r="N40" s="27">
        <f t="shared" si="2"/>
        <v>0</v>
      </c>
      <c r="O40" s="84"/>
      <c r="P40" s="84"/>
      <c r="Q40" s="84"/>
      <c r="R40" s="84"/>
      <c r="S40" s="39">
        <v>2</v>
      </c>
      <c r="T40" s="27">
        <f t="shared" si="3"/>
        <v>4</v>
      </c>
      <c r="U40" s="40" t="str">
        <f t="shared" si="4"/>
        <v/>
      </c>
      <c r="V40" s="22">
        <v>225</v>
      </c>
      <c r="W40" s="22" t="s">
        <v>95</v>
      </c>
      <c r="X40" s="22" t="s">
        <v>84</v>
      </c>
      <c r="Y40" s="69">
        <v>1390</v>
      </c>
      <c r="Z40" s="41"/>
      <c r="AA40" s="1" t="s">
        <v>169</v>
      </c>
      <c r="AB40" s="28" t="s">
        <v>258</v>
      </c>
    </row>
    <row r="41" spans="1:28" x14ac:dyDescent="0.3">
      <c r="A41" s="1" t="s">
        <v>45</v>
      </c>
      <c r="B41" s="1" t="s">
        <v>62</v>
      </c>
      <c r="C41" s="27" t="s">
        <v>176</v>
      </c>
      <c r="D41" s="38">
        <v>20</v>
      </c>
      <c r="E41" s="79"/>
      <c r="F41" s="27">
        <v>5</v>
      </c>
      <c r="G41" s="79"/>
      <c r="H41" s="79"/>
      <c r="I41" s="79"/>
      <c r="J41" s="27">
        <v>0</v>
      </c>
      <c r="K41" s="27">
        <v>0</v>
      </c>
      <c r="L41" s="79"/>
      <c r="M41" s="79"/>
      <c r="N41" s="27">
        <f>SUM(L41:M41)</f>
        <v>0</v>
      </c>
      <c r="O41" s="84"/>
      <c r="P41" s="84"/>
      <c r="Q41" s="84"/>
      <c r="R41" s="84"/>
      <c r="S41" s="84"/>
      <c r="T41" s="27">
        <f t="shared" si="3"/>
        <v>10</v>
      </c>
      <c r="U41" s="40" t="str">
        <f t="shared" si="4"/>
        <v/>
      </c>
      <c r="V41" s="22">
        <v>225</v>
      </c>
      <c r="W41" s="22" t="s">
        <v>95</v>
      </c>
      <c r="X41" s="22" t="s">
        <v>84</v>
      </c>
      <c r="Y41" s="69">
        <v>1390</v>
      </c>
      <c r="Z41" s="41"/>
      <c r="AA41" s="1" t="s">
        <v>169</v>
      </c>
      <c r="AB41" s="28" t="s">
        <v>258</v>
      </c>
    </row>
    <row r="42" spans="1:28" x14ac:dyDescent="0.3">
      <c r="A42" s="1" t="s">
        <v>45</v>
      </c>
      <c r="B42" s="1" t="s">
        <v>62</v>
      </c>
      <c r="C42" s="27" t="s">
        <v>177</v>
      </c>
      <c r="D42" s="38">
        <v>22</v>
      </c>
      <c r="E42" s="79"/>
      <c r="F42" s="27">
        <v>9</v>
      </c>
      <c r="G42" s="27">
        <v>27</v>
      </c>
      <c r="H42" s="79"/>
      <c r="I42" s="79"/>
      <c r="J42" s="27">
        <v>12</v>
      </c>
      <c r="K42" s="27">
        <v>19</v>
      </c>
      <c r="L42" s="79"/>
      <c r="M42" s="79"/>
      <c r="N42" s="27">
        <f>SUM(L42:M42)</f>
        <v>0</v>
      </c>
      <c r="O42" s="39">
        <v>4</v>
      </c>
      <c r="P42" s="84"/>
      <c r="Q42" s="39">
        <v>4</v>
      </c>
      <c r="R42" s="84"/>
      <c r="S42" s="84"/>
      <c r="T42" s="27">
        <f t="shared" si="3"/>
        <v>30</v>
      </c>
      <c r="U42" s="40" t="str">
        <f t="shared" si="4"/>
        <v/>
      </c>
      <c r="V42" s="22">
        <v>225</v>
      </c>
      <c r="W42" s="22" t="s">
        <v>95</v>
      </c>
      <c r="X42" s="22" t="s">
        <v>84</v>
      </c>
      <c r="Y42" s="69">
        <v>1390</v>
      </c>
      <c r="Z42" s="41"/>
      <c r="AA42" s="1" t="s">
        <v>169</v>
      </c>
      <c r="AB42" s="28" t="s">
        <v>258</v>
      </c>
    </row>
    <row r="43" spans="1:28" x14ac:dyDescent="0.3">
      <c r="A43" s="1" t="s">
        <v>45</v>
      </c>
      <c r="B43" s="1" t="s">
        <v>62</v>
      </c>
      <c r="C43" s="27" t="s">
        <v>178</v>
      </c>
      <c r="D43" s="38">
        <v>31</v>
      </c>
      <c r="E43" s="79" t="s">
        <v>440</v>
      </c>
      <c r="F43" s="27"/>
      <c r="G43" s="79"/>
      <c r="H43" s="79"/>
      <c r="I43" s="79"/>
      <c r="J43" s="27"/>
      <c r="K43" s="27"/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3"/>
        <v>0</v>
      </c>
      <c r="U43" s="40" t="str">
        <f t="shared" si="4"/>
        <v/>
      </c>
      <c r="V43" s="22">
        <v>225</v>
      </c>
      <c r="W43" s="22" t="s">
        <v>95</v>
      </c>
      <c r="X43" s="22" t="s">
        <v>84</v>
      </c>
      <c r="Y43" s="69">
        <v>1390</v>
      </c>
      <c r="Z43" s="41"/>
      <c r="AA43" s="1" t="s">
        <v>169</v>
      </c>
      <c r="AB43" s="28" t="s">
        <v>258</v>
      </c>
    </row>
    <row r="44" spans="1:28" x14ac:dyDescent="0.3">
      <c r="A44" s="1" t="s">
        <v>45</v>
      </c>
      <c r="B44" s="1" t="s">
        <v>62</v>
      </c>
      <c r="C44" s="55" t="s">
        <v>38</v>
      </c>
      <c r="D44" s="1"/>
      <c r="E44" s="55">
        <v>240</v>
      </c>
      <c r="F44" s="55"/>
      <c r="G44" s="55">
        <v>57</v>
      </c>
      <c r="H44" s="55"/>
      <c r="I44" s="55"/>
      <c r="J44" s="55"/>
      <c r="K44" s="55"/>
      <c r="L44" s="55"/>
      <c r="M44" s="55">
        <v>19</v>
      </c>
      <c r="N44" s="55">
        <v>19</v>
      </c>
      <c r="O44" s="55"/>
      <c r="P44" s="55">
        <v>30</v>
      </c>
      <c r="Q44" s="55"/>
      <c r="R44" s="55">
        <v>23</v>
      </c>
      <c r="S44" s="42"/>
      <c r="T44" s="27"/>
      <c r="U44" s="40" t="str">
        <f>_xlfn.IFNA("",((T44+Q44+N44-R44)+(O44*2))/E44)</f>
        <v/>
      </c>
      <c r="V44" s="22">
        <v>225</v>
      </c>
      <c r="W44" s="22" t="s">
        <v>95</v>
      </c>
      <c r="X44" s="22" t="s">
        <v>84</v>
      </c>
      <c r="Y44" s="69">
        <v>1390</v>
      </c>
      <c r="Z44" s="41"/>
      <c r="AA44" s="1" t="s">
        <v>169</v>
      </c>
      <c r="AB44" s="28" t="s">
        <v>258</v>
      </c>
    </row>
    <row r="45" spans="1:28" x14ac:dyDescent="0.3">
      <c r="A45" s="43" t="s">
        <v>45</v>
      </c>
      <c r="B45" s="43" t="s">
        <v>62</v>
      </c>
      <c r="C45" s="44" t="s">
        <v>39</v>
      </c>
      <c r="D45" s="43"/>
      <c r="E45" s="44">
        <f t="shared" ref="E45:T45" si="5">SUM(E34:E44)</f>
        <v>240</v>
      </c>
      <c r="F45" s="44">
        <f t="shared" si="5"/>
        <v>39</v>
      </c>
      <c r="G45" s="44">
        <f t="shared" si="5"/>
        <v>84</v>
      </c>
      <c r="H45" s="44">
        <f t="shared" si="5"/>
        <v>0</v>
      </c>
      <c r="I45" s="44">
        <f t="shared" si="5"/>
        <v>0</v>
      </c>
      <c r="J45" s="44">
        <f t="shared" si="5"/>
        <v>24</v>
      </c>
      <c r="K45" s="44">
        <f t="shared" si="5"/>
        <v>36</v>
      </c>
      <c r="L45" s="44">
        <f t="shared" si="5"/>
        <v>0</v>
      </c>
      <c r="M45" s="44">
        <f t="shared" si="5"/>
        <v>62</v>
      </c>
      <c r="N45" s="44">
        <f t="shared" si="5"/>
        <v>62</v>
      </c>
      <c r="O45" s="44">
        <f t="shared" si="5"/>
        <v>8</v>
      </c>
      <c r="P45" s="44">
        <f t="shared" si="5"/>
        <v>30</v>
      </c>
      <c r="Q45" s="44">
        <f t="shared" si="5"/>
        <v>4</v>
      </c>
      <c r="R45" s="44">
        <f t="shared" si="5"/>
        <v>23</v>
      </c>
      <c r="S45" s="44">
        <f t="shared" si="5"/>
        <v>7</v>
      </c>
      <c r="T45" s="44">
        <f t="shared" si="5"/>
        <v>102</v>
      </c>
      <c r="U45" s="45">
        <f>((T45+Q45+N45-R45)+(O45*2))/E45</f>
        <v>0.67083333333333328</v>
      </c>
      <c r="V45" s="46">
        <v>225</v>
      </c>
      <c r="W45" s="46" t="s">
        <v>95</v>
      </c>
      <c r="X45" s="46" t="s">
        <v>84</v>
      </c>
      <c r="Y45" s="70">
        <v>1390</v>
      </c>
      <c r="Z45" s="78" t="s">
        <v>513</v>
      </c>
      <c r="AA45" s="43" t="s">
        <v>169</v>
      </c>
      <c r="AB45" s="74" t="s">
        <v>258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0.4642857142857143</v>
      </c>
      <c r="H46" s="27"/>
      <c r="I46" s="1"/>
      <c r="J46" s="48" t="s">
        <v>41</v>
      </c>
      <c r="K46" s="50">
        <f>J45/K45</f>
        <v>0.66666666666666663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 t="s">
        <v>444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61D5-BB8C-4CD2-9DA7-F3815D3AFA01}">
  <sheetPr>
    <tabColor rgb="FFFF000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87</v>
      </c>
      <c r="D4" s="7" t="s">
        <v>4</v>
      </c>
      <c r="E4" s="8"/>
      <c r="F4" s="5"/>
      <c r="G4" s="1"/>
      <c r="J4" s="15" t="s">
        <v>158</v>
      </c>
      <c r="K4" s="16" t="s">
        <v>44</v>
      </c>
      <c r="L4" s="17"/>
      <c r="M4" s="18"/>
      <c r="N4" s="19">
        <v>28</v>
      </c>
      <c r="O4" s="19">
        <v>25</v>
      </c>
      <c r="P4" s="19">
        <v>19</v>
      </c>
      <c r="Q4" s="19">
        <v>24</v>
      </c>
      <c r="R4" s="20"/>
      <c r="S4" s="21">
        <f>SUM(N4:R4)</f>
        <v>96</v>
      </c>
      <c r="T4" s="22">
        <v>234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159</v>
      </c>
      <c r="K5" s="16" t="s">
        <v>53</v>
      </c>
      <c r="L5" s="17"/>
      <c r="M5" s="18"/>
      <c r="N5" s="19">
        <v>29</v>
      </c>
      <c r="O5" s="19">
        <v>28</v>
      </c>
      <c r="P5" s="19">
        <v>21</v>
      </c>
      <c r="Q5" s="19">
        <v>24</v>
      </c>
      <c r="R5" s="20"/>
      <c r="S5" s="21">
        <f>SUM(N5:R5)</f>
        <v>102</v>
      </c>
      <c r="T5" s="22">
        <v>234</v>
      </c>
      <c r="U5" s="1"/>
      <c r="V5" s="1"/>
      <c r="W5" s="1"/>
    </row>
    <row r="6" spans="1:28" x14ac:dyDescent="0.3">
      <c r="C6" s="23">
        <v>1643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234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17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52</v>
      </c>
      <c r="B13" s="1" t="s">
        <v>45</v>
      </c>
      <c r="C13" s="27" t="s">
        <v>118</v>
      </c>
      <c r="D13" s="38">
        <v>9</v>
      </c>
      <c r="E13" s="79"/>
      <c r="F13" s="27">
        <v>3</v>
      </c>
      <c r="G13" s="79"/>
      <c r="H13" s="79"/>
      <c r="I13" s="79"/>
      <c r="J13" s="27">
        <v>0</v>
      </c>
      <c r="K13" s="27">
        <v>0</v>
      </c>
      <c r="L13" s="79"/>
      <c r="M13" s="79"/>
      <c r="N13" s="27">
        <f t="shared" ref="N13:N22" si="0">SUM(L13:M13)</f>
        <v>0</v>
      </c>
      <c r="O13" s="84"/>
      <c r="P13" s="84"/>
      <c r="Q13" s="84"/>
      <c r="R13" s="84"/>
      <c r="S13" s="84"/>
      <c r="T13" s="27">
        <f t="shared" ref="T13:T22" si="1">+(F13*2)+J13</f>
        <v>6</v>
      </c>
      <c r="U13" s="40" t="str">
        <f t="shared" ref="U13:U22" si="2">IFERROR(((T13+Q13+N13-R13)+(O13*2))/E13,"")</f>
        <v/>
      </c>
      <c r="V13" s="22">
        <v>234</v>
      </c>
      <c r="W13" s="22" t="s">
        <v>83</v>
      </c>
      <c r="X13" s="22" t="s">
        <v>96</v>
      </c>
      <c r="Y13" s="69">
        <v>1643</v>
      </c>
      <c r="Z13" s="41"/>
      <c r="AA13" s="1" t="s">
        <v>85</v>
      </c>
      <c r="AB13" s="28" t="s">
        <v>160</v>
      </c>
    </row>
    <row r="14" spans="1:28" x14ac:dyDescent="0.3">
      <c r="A14" s="1" t="s">
        <v>52</v>
      </c>
      <c r="B14" s="1" t="s">
        <v>45</v>
      </c>
      <c r="C14" s="27" t="s">
        <v>80</v>
      </c>
      <c r="D14" s="38">
        <v>42</v>
      </c>
      <c r="E14" s="79"/>
      <c r="F14" s="27"/>
      <c r="G14" s="79"/>
      <c r="H14" s="79"/>
      <c r="I14" s="79"/>
      <c r="J14" s="27"/>
      <c r="K14" s="27"/>
      <c r="L14" s="79"/>
      <c r="M14" s="79"/>
      <c r="N14" s="27">
        <f t="shared" si="0"/>
        <v>0</v>
      </c>
      <c r="O14" s="84"/>
      <c r="P14" s="84"/>
      <c r="Q14" s="84"/>
      <c r="R14" s="84"/>
      <c r="S14" s="84"/>
      <c r="T14" s="27">
        <f t="shared" si="1"/>
        <v>0</v>
      </c>
      <c r="U14" s="40" t="str">
        <f t="shared" si="2"/>
        <v/>
      </c>
      <c r="V14" s="22">
        <v>234</v>
      </c>
      <c r="W14" s="22" t="s">
        <v>83</v>
      </c>
      <c r="X14" s="22" t="s">
        <v>96</v>
      </c>
      <c r="Y14" s="69">
        <v>1643</v>
      </c>
      <c r="Z14" s="41"/>
      <c r="AA14" s="1" t="s">
        <v>85</v>
      </c>
      <c r="AB14" s="28" t="s">
        <v>160</v>
      </c>
    </row>
    <row r="15" spans="1:28" x14ac:dyDescent="0.3">
      <c r="A15" s="1" t="s">
        <v>52</v>
      </c>
      <c r="B15" s="1" t="s">
        <v>45</v>
      </c>
      <c r="C15" s="27" t="s">
        <v>72</v>
      </c>
      <c r="D15" s="38">
        <v>32</v>
      </c>
      <c r="E15" s="79"/>
      <c r="F15" s="27">
        <v>2</v>
      </c>
      <c r="G15" s="79"/>
      <c r="H15" s="79"/>
      <c r="I15" s="79"/>
      <c r="J15" s="27">
        <v>0</v>
      </c>
      <c r="K15" s="27">
        <v>2</v>
      </c>
      <c r="L15" s="79"/>
      <c r="M15" s="27">
        <v>13</v>
      </c>
      <c r="N15" s="27">
        <f t="shared" si="0"/>
        <v>13</v>
      </c>
      <c r="O15" s="84"/>
      <c r="P15" s="39">
        <v>4</v>
      </c>
      <c r="Q15" s="87" t="s">
        <v>474</v>
      </c>
      <c r="R15" s="84"/>
      <c r="S15" s="84"/>
      <c r="T15" s="27">
        <f t="shared" si="1"/>
        <v>4</v>
      </c>
      <c r="U15" s="40" t="str">
        <f t="shared" si="2"/>
        <v/>
      </c>
      <c r="V15" s="22">
        <v>234</v>
      </c>
      <c r="W15" s="22" t="s">
        <v>83</v>
      </c>
      <c r="X15" s="22" t="s">
        <v>96</v>
      </c>
      <c r="Y15" s="69">
        <v>1643</v>
      </c>
      <c r="Z15" s="41"/>
      <c r="AA15" s="1" t="s">
        <v>85</v>
      </c>
      <c r="AB15" s="28" t="s">
        <v>160</v>
      </c>
    </row>
    <row r="16" spans="1:28" x14ac:dyDescent="0.3">
      <c r="A16" s="1" t="s">
        <v>52</v>
      </c>
      <c r="B16" s="1" t="s">
        <v>45</v>
      </c>
      <c r="C16" s="79" t="s">
        <v>81</v>
      </c>
      <c r="D16" s="80">
        <v>45</v>
      </c>
      <c r="E16" s="79"/>
      <c r="F16" s="27"/>
      <c r="G16" s="79"/>
      <c r="H16" s="79"/>
      <c r="I16" s="79"/>
      <c r="J16" s="27"/>
      <c r="K16" s="27"/>
      <c r="L16" s="79"/>
      <c r="M16" s="79"/>
      <c r="N16" s="27">
        <f t="shared" si="0"/>
        <v>0</v>
      </c>
      <c r="O16" s="84"/>
      <c r="P16" s="84"/>
      <c r="Q16" s="84"/>
      <c r="R16" s="84"/>
      <c r="S16" s="84"/>
      <c r="T16" s="27">
        <f t="shared" si="1"/>
        <v>0</v>
      </c>
      <c r="U16" s="40" t="str">
        <f t="shared" si="2"/>
        <v/>
      </c>
      <c r="V16" s="22">
        <v>234</v>
      </c>
      <c r="W16" s="22" t="s">
        <v>83</v>
      </c>
      <c r="X16" s="22" t="s">
        <v>96</v>
      </c>
      <c r="Y16" s="69">
        <v>1643</v>
      </c>
      <c r="Z16" s="41"/>
      <c r="AA16" s="1" t="s">
        <v>85</v>
      </c>
      <c r="AB16" s="28" t="s">
        <v>160</v>
      </c>
    </row>
    <row r="17" spans="1:28" x14ac:dyDescent="0.3">
      <c r="A17" s="1" t="s">
        <v>52</v>
      </c>
      <c r="B17" s="1" t="s">
        <v>45</v>
      </c>
      <c r="C17" s="79" t="s">
        <v>75</v>
      </c>
      <c r="D17" s="80">
        <v>12</v>
      </c>
      <c r="E17" s="79"/>
      <c r="F17" s="27">
        <v>0</v>
      </c>
      <c r="G17" s="79"/>
      <c r="H17" s="79"/>
      <c r="I17" s="79"/>
      <c r="J17" s="27">
        <v>1</v>
      </c>
      <c r="K17" s="27">
        <v>2</v>
      </c>
      <c r="L17" s="79"/>
      <c r="M17" s="79"/>
      <c r="N17" s="27">
        <f t="shared" si="0"/>
        <v>0</v>
      </c>
      <c r="O17" s="84"/>
      <c r="P17" s="84"/>
      <c r="Q17" s="84"/>
      <c r="R17" s="84"/>
      <c r="S17" s="84"/>
      <c r="T17" s="27">
        <f t="shared" si="1"/>
        <v>1</v>
      </c>
      <c r="U17" s="40" t="str">
        <f t="shared" si="2"/>
        <v/>
      </c>
      <c r="V17" s="22">
        <v>234</v>
      </c>
      <c r="W17" s="22" t="s">
        <v>83</v>
      </c>
      <c r="X17" s="22" t="s">
        <v>96</v>
      </c>
      <c r="Y17" s="69">
        <v>1643</v>
      </c>
      <c r="Z17" s="41"/>
      <c r="AA17" s="1" t="s">
        <v>85</v>
      </c>
      <c r="AB17" s="28" t="s">
        <v>160</v>
      </c>
    </row>
    <row r="18" spans="1:28" x14ac:dyDescent="0.3">
      <c r="A18" s="1" t="s">
        <v>52</v>
      </c>
      <c r="B18" s="1" t="s">
        <v>45</v>
      </c>
      <c r="C18" s="27" t="s">
        <v>70</v>
      </c>
      <c r="D18" s="38">
        <v>13</v>
      </c>
      <c r="E18" s="79"/>
      <c r="F18" s="27">
        <v>3</v>
      </c>
      <c r="G18" s="79"/>
      <c r="H18" s="79"/>
      <c r="I18" s="79"/>
      <c r="J18" s="27">
        <v>6</v>
      </c>
      <c r="K18" s="27">
        <v>6</v>
      </c>
      <c r="L18" s="79"/>
      <c r="M18" s="79"/>
      <c r="N18" s="27">
        <f t="shared" si="0"/>
        <v>0</v>
      </c>
      <c r="O18" s="84"/>
      <c r="P18" s="39">
        <v>3</v>
      </c>
      <c r="Q18" s="87" t="s">
        <v>474</v>
      </c>
      <c r="R18" s="84"/>
      <c r="S18" s="84"/>
      <c r="T18" s="27">
        <f t="shared" si="1"/>
        <v>12</v>
      </c>
      <c r="U18" s="40" t="str">
        <f t="shared" si="2"/>
        <v/>
      </c>
      <c r="V18" s="22">
        <v>234</v>
      </c>
      <c r="W18" s="22" t="s">
        <v>83</v>
      </c>
      <c r="X18" s="22" t="s">
        <v>96</v>
      </c>
      <c r="Y18" s="69">
        <v>1643</v>
      </c>
      <c r="Z18" s="41"/>
      <c r="AA18" s="1" t="s">
        <v>85</v>
      </c>
      <c r="AB18" s="28" t="s">
        <v>160</v>
      </c>
    </row>
    <row r="19" spans="1:28" x14ac:dyDescent="0.3">
      <c r="A19" s="1" t="s">
        <v>52</v>
      </c>
      <c r="B19" s="1" t="s">
        <v>45</v>
      </c>
      <c r="C19" s="27" t="s">
        <v>79</v>
      </c>
      <c r="D19" s="38">
        <v>33</v>
      </c>
      <c r="E19" s="79"/>
      <c r="F19" s="27">
        <v>14</v>
      </c>
      <c r="G19" s="79"/>
      <c r="H19" s="79"/>
      <c r="I19" s="79"/>
      <c r="J19" s="27">
        <v>9</v>
      </c>
      <c r="K19" s="27">
        <v>12</v>
      </c>
      <c r="L19" s="79"/>
      <c r="M19" s="79"/>
      <c r="N19" s="27">
        <f t="shared" si="0"/>
        <v>0</v>
      </c>
      <c r="O19" s="84"/>
      <c r="P19" s="84"/>
      <c r="Q19" s="84"/>
      <c r="R19" s="84"/>
      <c r="S19" s="84"/>
      <c r="T19" s="27">
        <f t="shared" si="1"/>
        <v>37</v>
      </c>
      <c r="U19" s="40" t="str">
        <f t="shared" si="2"/>
        <v/>
      </c>
      <c r="V19" s="22">
        <v>234</v>
      </c>
      <c r="W19" s="22" t="s">
        <v>83</v>
      </c>
      <c r="X19" s="22" t="s">
        <v>96</v>
      </c>
      <c r="Y19" s="69">
        <v>1643</v>
      </c>
      <c r="Z19" s="41"/>
      <c r="AA19" s="1" t="s">
        <v>85</v>
      </c>
      <c r="AB19" s="28" t="s">
        <v>160</v>
      </c>
    </row>
    <row r="20" spans="1:28" x14ac:dyDescent="0.3">
      <c r="A20" s="1" t="s">
        <v>52</v>
      </c>
      <c r="B20" s="1" t="s">
        <v>45</v>
      </c>
      <c r="C20" s="27" t="s">
        <v>74</v>
      </c>
      <c r="D20" s="38">
        <v>11</v>
      </c>
      <c r="E20" s="79"/>
      <c r="F20" s="27">
        <v>8</v>
      </c>
      <c r="G20" s="79"/>
      <c r="H20" s="79"/>
      <c r="I20" s="79"/>
      <c r="J20" s="27">
        <v>5</v>
      </c>
      <c r="K20" s="27">
        <v>8</v>
      </c>
      <c r="L20" s="79"/>
      <c r="M20" s="79"/>
      <c r="N20" s="27">
        <f t="shared" si="0"/>
        <v>0</v>
      </c>
      <c r="O20" s="84"/>
      <c r="P20" s="84"/>
      <c r="Q20" s="84"/>
      <c r="R20" s="84"/>
      <c r="S20" s="84"/>
      <c r="T20" s="27">
        <f t="shared" si="1"/>
        <v>21</v>
      </c>
      <c r="U20" s="40" t="str">
        <f t="shared" si="2"/>
        <v/>
      </c>
      <c r="V20" s="22">
        <v>234</v>
      </c>
      <c r="W20" s="22" t="s">
        <v>83</v>
      </c>
      <c r="X20" s="22" t="s">
        <v>96</v>
      </c>
      <c r="Y20" s="69">
        <v>1643</v>
      </c>
      <c r="Z20" s="41"/>
      <c r="AA20" s="1" t="s">
        <v>85</v>
      </c>
      <c r="AB20" s="28" t="s">
        <v>160</v>
      </c>
    </row>
    <row r="21" spans="1:28" x14ac:dyDescent="0.3">
      <c r="A21" s="1" t="s">
        <v>52</v>
      </c>
      <c r="B21" s="1" t="s">
        <v>45</v>
      </c>
      <c r="C21" s="27" t="s">
        <v>73</v>
      </c>
      <c r="D21" s="38">
        <v>8</v>
      </c>
      <c r="E21" s="79"/>
      <c r="F21" s="27">
        <v>5</v>
      </c>
      <c r="G21" s="79"/>
      <c r="H21" s="79"/>
      <c r="I21" s="79"/>
      <c r="J21" s="27">
        <v>1</v>
      </c>
      <c r="K21" s="27">
        <v>2</v>
      </c>
      <c r="L21" s="79"/>
      <c r="M21" s="79"/>
      <c r="N21" s="27">
        <f t="shared" si="0"/>
        <v>0</v>
      </c>
      <c r="O21" s="84"/>
      <c r="P21" s="84"/>
      <c r="Q21" s="84"/>
      <c r="R21" s="84"/>
      <c r="S21" s="84"/>
      <c r="T21" s="27">
        <f t="shared" si="1"/>
        <v>11</v>
      </c>
      <c r="U21" s="40" t="str">
        <f t="shared" si="2"/>
        <v/>
      </c>
      <c r="V21" s="22">
        <v>234</v>
      </c>
      <c r="W21" s="22" t="s">
        <v>83</v>
      </c>
      <c r="X21" s="22" t="s">
        <v>96</v>
      </c>
      <c r="Y21" s="69">
        <v>1643</v>
      </c>
      <c r="Z21" s="41"/>
      <c r="AA21" s="1" t="s">
        <v>85</v>
      </c>
      <c r="AB21" s="28" t="s">
        <v>160</v>
      </c>
    </row>
    <row r="22" spans="1:28" x14ac:dyDescent="0.3">
      <c r="A22" s="1" t="s">
        <v>52</v>
      </c>
      <c r="B22" s="1" t="s">
        <v>45</v>
      </c>
      <c r="C22" s="27" t="s">
        <v>77</v>
      </c>
      <c r="D22" s="38">
        <v>22</v>
      </c>
      <c r="E22" s="79"/>
      <c r="F22" s="27">
        <v>1</v>
      </c>
      <c r="G22" s="79"/>
      <c r="H22" s="79"/>
      <c r="I22" s="79"/>
      <c r="J22" s="27">
        <v>2</v>
      </c>
      <c r="K22" s="27">
        <v>2</v>
      </c>
      <c r="L22" s="79"/>
      <c r="M22" s="79"/>
      <c r="N22" s="27">
        <f t="shared" si="0"/>
        <v>0</v>
      </c>
      <c r="O22" s="84"/>
      <c r="P22" s="84"/>
      <c r="Q22" s="84"/>
      <c r="R22" s="84"/>
      <c r="S22" s="84"/>
      <c r="T22" s="27">
        <f t="shared" si="1"/>
        <v>4</v>
      </c>
      <c r="U22" s="40" t="str">
        <f t="shared" si="2"/>
        <v/>
      </c>
      <c r="V22" s="22">
        <v>234</v>
      </c>
      <c r="W22" s="22" t="s">
        <v>83</v>
      </c>
      <c r="X22" s="22" t="s">
        <v>96</v>
      </c>
      <c r="Y22" s="69">
        <v>1643</v>
      </c>
      <c r="Z22" s="41"/>
      <c r="AA22" s="1" t="s">
        <v>85</v>
      </c>
      <c r="AB22" s="28" t="s">
        <v>160</v>
      </c>
    </row>
    <row r="23" spans="1:28" x14ac:dyDescent="0.3">
      <c r="A23" s="1" t="s">
        <v>52</v>
      </c>
      <c r="B23" s="1" t="s">
        <v>45</v>
      </c>
      <c r="C23" s="55" t="s">
        <v>38</v>
      </c>
      <c r="D23" s="36"/>
      <c r="E23" s="55">
        <v>240</v>
      </c>
      <c r="F23" s="55"/>
      <c r="G23" s="55">
        <v>85</v>
      </c>
      <c r="H23" s="55"/>
      <c r="I23" s="55"/>
      <c r="J23" s="55"/>
      <c r="K23" s="55"/>
      <c r="L23" s="55"/>
      <c r="M23" s="55">
        <v>34</v>
      </c>
      <c r="N23" s="55">
        <v>34</v>
      </c>
      <c r="O23" s="55"/>
      <c r="P23" s="55">
        <v>20</v>
      </c>
      <c r="Q23" s="55"/>
      <c r="R23" s="55">
        <v>23</v>
      </c>
      <c r="S23" s="42"/>
      <c r="T23" s="27"/>
      <c r="U23" s="40" t="str">
        <f>_xlfn.IFNA("",((T23+Q23+N23-R23)+(O23*2))/E23)</f>
        <v/>
      </c>
      <c r="V23" s="22">
        <v>234</v>
      </c>
      <c r="W23" s="22" t="s">
        <v>83</v>
      </c>
      <c r="X23" s="22" t="s">
        <v>96</v>
      </c>
      <c r="Y23" s="69">
        <v>1643</v>
      </c>
      <c r="Z23" s="41"/>
      <c r="AA23" s="1" t="s">
        <v>85</v>
      </c>
      <c r="AB23" s="28" t="s">
        <v>160</v>
      </c>
    </row>
    <row r="24" spans="1:28" x14ac:dyDescent="0.3">
      <c r="A24" s="43" t="s">
        <v>52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36</v>
      </c>
      <c r="G24" s="44">
        <f t="shared" si="3"/>
        <v>85</v>
      </c>
      <c r="H24" s="44">
        <f t="shared" si="3"/>
        <v>0</v>
      </c>
      <c r="I24" s="44">
        <f t="shared" si="3"/>
        <v>0</v>
      </c>
      <c r="J24" s="44">
        <f t="shared" si="3"/>
        <v>24</v>
      </c>
      <c r="K24" s="44">
        <f t="shared" si="3"/>
        <v>34</v>
      </c>
      <c r="L24" s="44">
        <f t="shared" si="3"/>
        <v>0</v>
      </c>
      <c r="M24" s="44">
        <f t="shared" si="3"/>
        <v>47</v>
      </c>
      <c r="N24" s="44">
        <f t="shared" si="3"/>
        <v>47</v>
      </c>
      <c r="O24" s="44">
        <f t="shared" si="3"/>
        <v>0</v>
      </c>
      <c r="P24" s="44">
        <f t="shared" si="3"/>
        <v>27</v>
      </c>
      <c r="Q24" s="44">
        <f t="shared" si="3"/>
        <v>0</v>
      </c>
      <c r="R24" s="44">
        <f t="shared" si="3"/>
        <v>23</v>
      </c>
      <c r="S24" s="44">
        <f t="shared" si="3"/>
        <v>0</v>
      </c>
      <c r="T24" s="44">
        <f t="shared" si="3"/>
        <v>96</v>
      </c>
      <c r="U24" s="45">
        <f>((T24+Q24+N24-R24)+(O24*2))/E24</f>
        <v>0.5</v>
      </c>
      <c r="V24" s="46">
        <v>234</v>
      </c>
      <c r="W24" s="46" t="s">
        <v>83</v>
      </c>
      <c r="X24" s="46" t="s">
        <v>96</v>
      </c>
      <c r="Y24" s="70">
        <v>1643</v>
      </c>
      <c r="Z24" s="47"/>
      <c r="AA24" s="43" t="s">
        <v>85</v>
      </c>
      <c r="AB24" s="74" t="s">
        <v>160</v>
      </c>
    </row>
    <row r="25" spans="1:28" x14ac:dyDescent="0.3">
      <c r="A25" s="1"/>
      <c r="B25" s="1"/>
      <c r="C25" s="1"/>
      <c r="D25" s="1"/>
      <c r="F25" s="48" t="s">
        <v>40</v>
      </c>
      <c r="G25" s="50">
        <f>F24/G24</f>
        <v>0.42352941176470588</v>
      </c>
      <c r="H25" s="27"/>
      <c r="I25" s="1"/>
      <c r="J25" s="48" t="s">
        <v>41</v>
      </c>
      <c r="K25" s="50">
        <f>J24/K24</f>
        <v>0.70588235294117652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B27" s="1"/>
      <c r="C27" s="1" t="s">
        <v>515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17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52</v>
      </c>
      <c r="C35" s="27" t="s">
        <v>132</v>
      </c>
      <c r="D35" s="38">
        <v>30</v>
      </c>
      <c r="E35" s="79"/>
      <c r="F35" s="27">
        <v>9</v>
      </c>
      <c r="G35" s="79"/>
      <c r="H35" s="79"/>
      <c r="I35" s="79"/>
      <c r="J35" s="27">
        <v>5</v>
      </c>
      <c r="K35" s="27">
        <v>6</v>
      </c>
      <c r="L35" s="79"/>
      <c r="M35" s="79"/>
      <c r="N35" s="27">
        <f t="shared" ref="N35:N44" si="4">SUM(L35:M35)</f>
        <v>0</v>
      </c>
      <c r="O35" s="79"/>
      <c r="P35" s="84"/>
      <c r="Q35" s="79"/>
      <c r="R35" s="79"/>
      <c r="S35" s="79"/>
      <c r="T35" s="27">
        <f t="shared" ref="T35:T44" si="5">(H35*3)+((F35-H35)*2)+J35</f>
        <v>23</v>
      </c>
      <c r="U35" s="40" t="str">
        <f t="shared" ref="U35:U44" si="6">IFERROR(((T35+Q35+N35-R35)+(O35*2))/E35,"")</f>
        <v/>
      </c>
      <c r="V35" s="22">
        <v>234</v>
      </c>
      <c r="W35" s="22" t="s">
        <v>95</v>
      </c>
      <c r="X35" s="22" t="s">
        <v>84</v>
      </c>
      <c r="Y35" s="69">
        <v>1643</v>
      </c>
      <c r="Z35" s="41"/>
      <c r="AA35" s="1" t="s">
        <v>133</v>
      </c>
      <c r="AB35" s="28" t="s">
        <v>161</v>
      </c>
    </row>
    <row r="36" spans="1:28" x14ac:dyDescent="0.3">
      <c r="A36" s="1" t="s">
        <v>45</v>
      </c>
      <c r="B36" s="1" t="s">
        <v>52</v>
      </c>
      <c r="C36" s="27" t="s">
        <v>135</v>
      </c>
      <c r="D36" s="38">
        <v>21</v>
      </c>
      <c r="E36" s="79"/>
      <c r="F36" s="27">
        <v>9</v>
      </c>
      <c r="G36" s="79"/>
      <c r="H36" s="79"/>
      <c r="I36" s="79"/>
      <c r="J36" s="27">
        <v>3</v>
      </c>
      <c r="K36" s="27">
        <v>4</v>
      </c>
      <c r="L36" s="79"/>
      <c r="M36" s="79"/>
      <c r="N36" s="27">
        <f t="shared" si="4"/>
        <v>0</v>
      </c>
      <c r="O36" s="84"/>
      <c r="P36" s="84"/>
      <c r="Q36" s="84"/>
      <c r="R36" s="84"/>
      <c r="S36" s="84"/>
      <c r="T36" s="39">
        <f t="shared" si="5"/>
        <v>21</v>
      </c>
      <c r="U36" s="40" t="str">
        <f t="shared" si="6"/>
        <v/>
      </c>
      <c r="V36" s="22">
        <v>234</v>
      </c>
      <c r="W36" s="22" t="s">
        <v>95</v>
      </c>
      <c r="X36" s="22" t="s">
        <v>84</v>
      </c>
      <c r="Y36" s="69">
        <v>1643</v>
      </c>
      <c r="Z36" s="41"/>
      <c r="AA36" s="1" t="s">
        <v>133</v>
      </c>
      <c r="AB36" s="28" t="s">
        <v>161</v>
      </c>
    </row>
    <row r="37" spans="1:28" x14ac:dyDescent="0.3">
      <c r="A37" s="1" t="s">
        <v>45</v>
      </c>
      <c r="B37" s="1" t="s">
        <v>52</v>
      </c>
      <c r="C37" s="27" t="s">
        <v>136</v>
      </c>
      <c r="D37" s="38">
        <v>15</v>
      </c>
      <c r="E37" s="79" t="s">
        <v>514</v>
      </c>
      <c r="F37" s="27"/>
      <c r="G37" s="79"/>
      <c r="H37" s="79"/>
      <c r="I37" s="79"/>
      <c r="J37" s="27"/>
      <c r="K37" s="27"/>
      <c r="L37" s="79"/>
      <c r="M37" s="79"/>
      <c r="N37" s="27"/>
      <c r="O37" s="84"/>
      <c r="P37" s="84"/>
      <c r="Q37" s="84"/>
      <c r="R37" s="84"/>
      <c r="S37" s="84"/>
      <c r="T37" s="39"/>
      <c r="U37" s="40"/>
      <c r="V37" s="22">
        <v>234</v>
      </c>
      <c r="W37" s="22" t="s">
        <v>95</v>
      </c>
      <c r="X37" s="22" t="s">
        <v>84</v>
      </c>
      <c r="Y37" s="69">
        <v>1643</v>
      </c>
      <c r="Z37" s="41"/>
      <c r="AA37" s="1" t="s">
        <v>133</v>
      </c>
      <c r="AB37" s="28" t="s">
        <v>161</v>
      </c>
    </row>
    <row r="38" spans="1:28" x14ac:dyDescent="0.3">
      <c r="A38" s="1" t="s">
        <v>45</v>
      </c>
      <c r="B38" s="1" t="s">
        <v>52</v>
      </c>
      <c r="C38" s="27" t="s">
        <v>156</v>
      </c>
      <c r="D38" s="38">
        <v>10</v>
      </c>
      <c r="E38" s="79"/>
      <c r="F38" s="27">
        <v>3</v>
      </c>
      <c r="G38" s="79"/>
      <c r="H38" s="79"/>
      <c r="I38" s="79"/>
      <c r="J38" s="27">
        <v>6</v>
      </c>
      <c r="K38" s="27">
        <v>9</v>
      </c>
      <c r="L38" s="79"/>
      <c r="M38" s="79"/>
      <c r="N38" s="27">
        <f t="shared" si="4"/>
        <v>0</v>
      </c>
      <c r="O38" s="84"/>
      <c r="P38" s="84"/>
      <c r="Q38" s="84"/>
      <c r="R38" s="84"/>
      <c r="S38" s="84"/>
      <c r="T38" s="39">
        <f t="shared" si="5"/>
        <v>12</v>
      </c>
      <c r="U38" s="40" t="str">
        <f t="shared" si="6"/>
        <v/>
      </c>
      <c r="V38" s="22">
        <v>234</v>
      </c>
      <c r="W38" s="22" t="s">
        <v>95</v>
      </c>
      <c r="X38" s="22" t="s">
        <v>84</v>
      </c>
      <c r="Y38" s="69">
        <v>1643</v>
      </c>
      <c r="Z38" s="41"/>
      <c r="AA38" s="1" t="s">
        <v>133</v>
      </c>
      <c r="AB38" s="28" t="s">
        <v>161</v>
      </c>
    </row>
    <row r="39" spans="1:28" x14ac:dyDescent="0.3">
      <c r="A39" s="1" t="s">
        <v>45</v>
      </c>
      <c r="B39" s="1" t="s">
        <v>52</v>
      </c>
      <c r="C39" s="27" t="s">
        <v>137</v>
      </c>
      <c r="D39" s="38">
        <v>31</v>
      </c>
      <c r="E39" s="79"/>
      <c r="F39" s="27">
        <v>0</v>
      </c>
      <c r="G39" s="79"/>
      <c r="H39" s="79"/>
      <c r="I39" s="79"/>
      <c r="J39" s="27">
        <v>3</v>
      </c>
      <c r="K39" s="27">
        <v>4</v>
      </c>
      <c r="L39" s="79"/>
      <c r="M39" s="79"/>
      <c r="N39" s="27">
        <f t="shared" si="4"/>
        <v>0</v>
      </c>
      <c r="O39" s="84"/>
      <c r="P39" s="84"/>
      <c r="Q39" s="84"/>
      <c r="R39" s="84"/>
      <c r="S39" s="84"/>
      <c r="T39" s="39">
        <f t="shared" si="5"/>
        <v>3</v>
      </c>
      <c r="U39" s="40" t="str">
        <f t="shared" si="6"/>
        <v/>
      </c>
      <c r="V39" s="22">
        <v>234</v>
      </c>
      <c r="W39" s="22" t="s">
        <v>95</v>
      </c>
      <c r="X39" s="22" t="s">
        <v>84</v>
      </c>
      <c r="Y39" s="69">
        <v>1643</v>
      </c>
      <c r="Z39" s="41"/>
      <c r="AA39" s="1" t="s">
        <v>133</v>
      </c>
      <c r="AB39" s="28" t="s">
        <v>161</v>
      </c>
    </row>
    <row r="40" spans="1:28" x14ac:dyDescent="0.3">
      <c r="A40" s="1" t="s">
        <v>45</v>
      </c>
      <c r="B40" s="1" t="s">
        <v>52</v>
      </c>
      <c r="C40" s="27" t="s">
        <v>138</v>
      </c>
      <c r="D40" s="38">
        <v>22</v>
      </c>
      <c r="E40" s="79"/>
      <c r="F40" s="27">
        <v>1</v>
      </c>
      <c r="G40" s="79"/>
      <c r="H40" s="79"/>
      <c r="I40" s="79"/>
      <c r="J40" s="27">
        <v>1</v>
      </c>
      <c r="K40" s="27">
        <v>2</v>
      </c>
      <c r="L40" s="79"/>
      <c r="M40" s="79"/>
      <c r="N40" s="27">
        <f t="shared" si="4"/>
        <v>0</v>
      </c>
      <c r="O40" s="84"/>
      <c r="P40" s="84"/>
      <c r="Q40" s="84"/>
      <c r="R40" s="84"/>
      <c r="S40" s="84"/>
      <c r="T40" s="39">
        <f t="shared" si="5"/>
        <v>3</v>
      </c>
      <c r="U40" s="40" t="str">
        <f t="shared" si="6"/>
        <v/>
      </c>
      <c r="V40" s="22">
        <v>234</v>
      </c>
      <c r="W40" s="22" t="s">
        <v>95</v>
      </c>
      <c r="X40" s="22" t="s">
        <v>84</v>
      </c>
      <c r="Y40" s="69">
        <v>1643</v>
      </c>
      <c r="Z40" s="41"/>
      <c r="AA40" s="1" t="s">
        <v>133</v>
      </c>
      <c r="AB40" s="28" t="s">
        <v>161</v>
      </c>
    </row>
    <row r="41" spans="1:28" x14ac:dyDescent="0.3">
      <c r="A41" s="1" t="s">
        <v>45</v>
      </c>
      <c r="B41" s="1" t="s">
        <v>52</v>
      </c>
      <c r="C41" s="27" t="s">
        <v>141</v>
      </c>
      <c r="D41" s="38">
        <v>24</v>
      </c>
      <c r="E41" s="79"/>
      <c r="F41" s="27">
        <v>2</v>
      </c>
      <c r="G41" s="79"/>
      <c r="H41" s="79"/>
      <c r="I41" s="79"/>
      <c r="J41" s="27">
        <v>5</v>
      </c>
      <c r="K41" s="27">
        <v>6</v>
      </c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39">
        <f t="shared" si="5"/>
        <v>9</v>
      </c>
      <c r="U41" s="40" t="str">
        <f t="shared" si="6"/>
        <v/>
      </c>
      <c r="V41" s="22">
        <v>234</v>
      </c>
      <c r="W41" s="22" t="s">
        <v>95</v>
      </c>
      <c r="X41" s="22" t="s">
        <v>84</v>
      </c>
      <c r="Y41" s="69">
        <v>1643</v>
      </c>
      <c r="Z41" s="41"/>
      <c r="AA41" s="1" t="s">
        <v>133</v>
      </c>
      <c r="AB41" s="28" t="s">
        <v>161</v>
      </c>
    </row>
    <row r="42" spans="1:28" x14ac:dyDescent="0.3">
      <c r="A42" s="1" t="s">
        <v>45</v>
      </c>
      <c r="B42" s="1" t="s">
        <v>52</v>
      </c>
      <c r="C42" s="27" t="s">
        <v>142</v>
      </c>
      <c r="D42" s="38">
        <v>44</v>
      </c>
      <c r="E42" s="79"/>
      <c r="F42" s="27">
        <v>6</v>
      </c>
      <c r="G42" s="79"/>
      <c r="H42" s="79"/>
      <c r="I42" s="79"/>
      <c r="J42" s="27">
        <v>1</v>
      </c>
      <c r="K42" s="27">
        <v>3</v>
      </c>
      <c r="L42" s="79"/>
      <c r="M42" s="27">
        <v>12</v>
      </c>
      <c r="N42" s="27">
        <f t="shared" si="4"/>
        <v>12</v>
      </c>
      <c r="O42" s="84"/>
      <c r="P42" s="84"/>
      <c r="Q42" s="84"/>
      <c r="R42" s="84"/>
      <c r="S42" s="84"/>
      <c r="T42" s="39">
        <f t="shared" si="5"/>
        <v>13</v>
      </c>
      <c r="U42" s="40" t="str">
        <f t="shared" si="6"/>
        <v/>
      </c>
      <c r="V42" s="22">
        <v>234</v>
      </c>
      <c r="W42" s="22" t="s">
        <v>95</v>
      </c>
      <c r="X42" s="22" t="s">
        <v>84</v>
      </c>
      <c r="Y42" s="69">
        <v>1643</v>
      </c>
      <c r="Z42" s="41"/>
      <c r="AA42" s="1" t="s">
        <v>133</v>
      </c>
      <c r="AB42" s="28" t="s">
        <v>161</v>
      </c>
    </row>
    <row r="43" spans="1:28" x14ac:dyDescent="0.3">
      <c r="A43" s="1" t="s">
        <v>45</v>
      </c>
      <c r="B43" s="1" t="s">
        <v>52</v>
      </c>
      <c r="C43" s="27" t="s">
        <v>162</v>
      </c>
      <c r="D43" s="38">
        <v>26</v>
      </c>
      <c r="E43" s="27">
        <v>1</v>
      </c>
      <c r="F43" s="27">
        <v>0</v>
      </c>
      <c r="G43" s="79"/>
      <c r="H43" s="79"/>
      <c r="I43" s="79"/>
      <c r="J43" s="27">
        <v>0</v>
      </c>
      <c r="K43" s="27">
        <v>0</v>
      </c>
      <c r="L43" s="79"/>
      <c r="M43" s="79"/>
      <c r="N43" s="27">
        <v>0</v>
      </c>
      <c r="O43" s="84"/>
      <c r="P43" s="84"/>
      <c r="Q43" s="84"/>
      <c r="R43" s="84"/>
      <c r="S43" s="84"/>
      <c r="T43" s="39">
        <f t="shared" si="5"/>
        <v>0</v>
      </c>
      <c r="U43" s="40">
        <f t="shared" si="6"/>
        <v>0</v>
      </c>
      <c r="V43" s="22">
        <v>234</v>
      </c>
      <c r="W43" s="22" t="s">
        <v>95</v>
      </c>
      <c r="X43" s="22" t="s">
        <v>84</v>
      </c>
      <c r="Y43" s="69">
        <v>1643</v>
      </c>
      <c r="Z43" s="41"/>
      <c r="AA43" s="1" t="s">
        <v>133</v>
      </c>
      <c r="AB43" s="28" t="s">
        <v>161</v>
      </c>
    </row>
    <row r="44" spans="1:28" x14ac:dyDescent="0.3">
      <c r="A44" s="1" t="s">
        <v>45</v>
      </c>
      <c r="B44" s="1" t="s">
        <v>52</v>
      </c>
      <c r="C44" s="27" t="s">
        <v>145</v>
      </c>
      <c r="D44" s="38">
        <v>25</v>
      </c>
      <c r="E44" s="79"/>
      <c r="F44" s="27">
        <v>8</v>
      </c>
      <c r="G44" s="79"/>
      <c r="H44" s="79"/>
      <c r="I44" s="79"/>
      <c r="J44" s="27">
        <v>2</v>
      </c>
      <c r="K44" s="27">
        <v>3</v>
      </c>
      <c r="L44" s="79"/>
      <c r="M44" s="79"/>
      <c r="N44" s="27">
        <f t="shared" si="4"/>
        <v>0</v>
      </c>
      <c r="O44" s="84"/>
      <c r="P44" s="84"/>
      <c r="Q44" s="84"/>
      <c r="R44" s="84"/>
      <c r="S44" s="84"/>
      <c r="T44" s="39">
        <f t="shared" si="5"/>
        <v>18</v>
      </c>
      <c r="U44" s="40" t="str">
        <f t="shared" si="6"/>
        <v/>
      </c>
      <c r="V44" s="22">
        <v>234</v>
      </c>
      <c r="W44" s="22" t="s">
        <v>95</v>
      </c>
      <c r="X44" s="22" t="s">
        <v>84</v>
      </c>
      <c r="Y44" s="69">
        <v>1643</v>
      </c>
      <c r="Z44" s="41"/>
      <c r="AA44" s="1" t="s">
        <v>133</v>
      </c>
      <c r="AB44" s="28" t="s">
        <v>161</v>
      </c>
    </row>
    <row r="45" spans="1:28" x14ac:dyDescent="0.3">
      <c r="A45" s="1" t="s">
        <v>45</v>
      </c>
      <c r="B45" s="1" t="s">
        <v>52</v>
      </c>
      <c r="C45" s="55" t="s">
        <v>38</v>
      </c>
      <c r="D45" s="36"/>
      <c r="E45" s="55">
        <v>239</v>
      </c>
      <c r="F45" s="55"/>
      <c r="G45" s="55">
        <v>82</v>
      </c>
      <c r="H45" s="55"/>
      <c r="I45" s="55"/>
      <c r="J45" s="55"/>
      <c r="K45" s="55"/>
      <c r="L45" s="55"/>
      <c r="M45" s="55">
        <v>49</v>
      </c>
      <c r="N45" s="55">
        <v>49</v>
      </c>
      <c r="O45" s="55"/>
      <c r="P45" s="55">
        <v>27</v>
      </c>
      <c r="Q45" s="55"/>
      <c r="R45" s="55">
        <v>28</v>
      </c>
      <c r="S45" s="42"/>
      <c r="T45" s="42"/>
      <c r="U45" s="40" t="str">
        <f>_xlfn.IFNA("",((T45+Q45+N45-R45)+(O45*2))/E45)</f>
        <v/>
      </c>
      <c r="V45" s="22">
        <v>234</v>
      </c>
      <c r="W45" s="22" t="s">
        <v>95</v>
      </c>
      <c r="X45" s="22" t="s">
        <v>84</v>
      </c>
      <c r="Y45" s="69">
        <v>1643</v>
      </c>
      <c r="Z45" s="41"/>
      <c r="AA45" s="1" t="s">
        <v>133</v>
      </c>
      <c r="AB45" s="28" t="s">
        <v>161</v>
      </c>
    </row>
    <row r="46" spans="1:28" x14ac:dyDescent="0.3">
      <c r="A46" s="43" t="s">
        <v>45</v>
      </c>
      <c r="B46" s="43" t="s">
        <v>52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38</v>
      </c>
      <c r="G46" s="44">
        <f t="shared" si="7"/>
        <v>82</v>
      </c>
      <c r="H46" s="44">
        <f t="shared" si="7"/>
        <v>0</v>
      </c>
      <c r="I46" s="44">
        <f t="shared" si="7"/>
        <v>0</v>
      </c>
      <c r="J46" s="44">
        <f t="shared" si="7"/>
        <v>26</v>
      </c>
      <c r="K46" s="44">
        <f t="shared" si="7"/>
        <v>37</v>
      </c>
      <c r="L46" s="44">
        <f t="shared" si="7"/>
        <v>0</v>
      </c>
      <c r="M46" s="44">
        <f t="shared" si="7"/>
        <v>61</v>
      </c>
      <c r="N46" s="44">
        <f t="shared" si="7"/>
        <v>61</v>
      </c>
      <c r="O46" s="44">
        <f t="shared" si="7"/>
        <v>0</v>
      </c>
      <c r="P46" s="44">
        <f t="shared" si="7"/>
        <v>27</v>
      </c>
      <c r="Q46" s="44">
        <f t="shared" si="7"/>
        <v>0</v>
      </c>
      <c r="R46" s="44">
        <f t="shared" si="7"/>
        <v>28</v>
      </c>
      <c r="S46" s="44">
        <f t="shared" si="7"/>
        <v>0</v>
      </c>
      <c r="T46" s="44">
        <f t="shared" si="7"/>
        <v>102</v>
      </c>
      <c r="U46" s="45">
        <f>((T46+Q46+N46-R46)+(O46*2))/E46</f>
        <v>0.5625</v>
      </c>
      <c r="V46" s="46">
        <v>234</v>
      </c>
      <c r="W46" s="46" t="s">
        <v>95</v>
      </c>
      <c r="X46" s="46" t="s">
        <v>84</v>
      </c>
      <c r="Y46" s="70">
        <v>1643</v>
      </c>
      <c r="Z46" s="47"/>
      <c r="AA46" s="43" t="s">
        <v>133</v>
      </c>
      <c r="AB46" s="74" t="s">
        <v>161</v>
      </c>
    </row>
    <row r="47" spans="1:28" x14ac:dyDescent="0.3">
      <c r="A47" s="1"/>
      <c r="B47" s="1"/>
      <c r="C47" s="1"/>
      <c r="D47" s="1"/>
      <c r="F47" s="48" t="s">
        <v>40</v>
      </c>
      <c r="G47" s="50">
        <f>F46/G46</f>
        <v>0.46341463414634149</v>
      </c>
      <c r="H47" s="27"/>
      <c r="I47" s="1"/>
      <c r="J47" s="48" t="s">
        <v>41</v>
      </c>
      <c r="K47" s="50">
        <f>J46/K46</f>
        <v>0.70270270270270274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6AB5-E555-4184-A8EA-1F9AADCA0388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516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259</v>
      </c>
      <c r="D4" s="7" t="s">
        <v>4</v>
      </c>
      <c r="E4" s="8"/>
      <c r="F4" s="5"/>
      <c r="G4" s="1"/>
      <c r="J4" s="15" t="s">
        <v>260</v>
      </c>
      <c r="K4" s="16" t="s">
        <v>44</v>
      </c>
      <c r="L4" s="17"/>
      <c r="M4" s="18"/>
      <c r="N4" s="19">
        <v>26</v>
      </c>
      <c r="O4" s="19">
        <v>16</v>
      </c>
      <c r="P4" s="19">
        <v>25</v>
      </c>
      <c r="Q4" s="19">
        <v>21</v>
      </c>
      <c r="R4" s="20"/>
      <c r="S4" s="21">
        <f>SUM(N4:R4)</f>
        <v>88</v>
      </c>
      <c r="T4" s="22">
        <v>240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261</v>
      </c>
      <c r="K5" s="16" t="s">
        <v>51</v>
      </c>
      <c r="L5" s="17"/>
      <c r="M5" s="18"/>
      <c r="N5" s="19">
        <v>23</v>
      </c>
      <c r="O5" s="19">
        <v>11</v>
      </c>
      <c r="P5" s="19">
        <v>16</v>
      </c>
      <c r="Q5" s="19">
        <v>22</v>
      </c>
      <c r="R5" s="20"/>
      <c r="S5" s="21">
        <f>SUM(N5:R5)</f>
        <v>72</v>
      </c>
      <c r="T5" s="22">
        <v>240</v>
      </c>
      <c r="U5" s="1"/>
      <c r="V5" s="1"/>
      <c r="W5" s="1"/>
    </row>
    <row r="6" spans="1:28" x14ac:dyDescent="0.3">
      <c r="C6" s="23">
        <v>1011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446</v>
      </c>
      <c r="D7" s="7" t="s">
        <v>7</v>
      </c>
      <c r="G7" s="1"/>
      <c r="S7" s="1"/>
      <c r="T7" s="25" t="s">
        <v>8</v>
      </c>
      <c r="U7" s="1"/>
      <c r="V7" s="26">
        <v>240</v>
      </c>
      <c r="W7" s="1"/>
    </row>
    <row r="8" spans="1:28" x14ac:dyDescent="0.3">
      <c r="B8" s="1"/>
      <c r="C8" s="24" t="s">
        <v>451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50</v>
      </c>
      <c r="B13" s="1" t="s">
        <v>45</v>
      </c>
      <c r="C13" s="27" t="s">
        <v>118</v>
      </c>
      <c r="D13" s="38">
        <v>9</v>
      </c>
      <c r="E13" s="79"/>
      <c r="F13" s="27">
        <v>2</v>
      </c>
      <c r="G13" s="79"/>
      <c r="H13" s="27"/>
      <c r="I13" s="27"/>
      <c r="J13" s="27">
        <v>2</v>
      </c>
      <c r="K13" s="27">
        <v>2</v>
      </c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f>(H13*3)+((F13-H13)*2)+J13</f>
        <v>6</v>
      </c>
      <c r="U13" s="40" t="str">
        <f>IFERROR(((T13+Q13+N13-R13)+(O13*2))/E13,"")</f>
        <v/>
      </c>
      <c r="V13" s="22">
        <v>240</v>
      </c>
      <c r="W13" s="22" t="s">
        <v>83</v>
      </c>
      <c r="X13" s="22" t="s">
        <v>84</v>
      </c>
      <c r="Y13" s="69">
        <v>1011</v>
      </c>
      <c r="Z13" s="41"/>
      <c r="AA13" s="1" t="s">
        <v>85</v>
      </c>
      <c r="AB13" s="28" t="s">
        <v>262</v>
      </c>
    </row>
    <row r="14" spans="1:28" x14ac:dyDescent="0.3">
      <c r="A14" s="1" t="s">
        <v>50</v>
      </c>
      <c r="B14" s="1" t="s">
        <v>45</v>
      </c>
      <c r="C14" s="27" t="s">
        <v>80</v>
      </c>
      <c r="D14" s="38">
        <v>42</v>
      </c>
      <c r="E14" s="79" t="s">
        <v>441</v>
      </c>
      <c r="F14" s="27"/>
      <c r="G14" s="79"/>
      <c r="H14" s="27"/>
      <c r="I14" s="27"/>
      <c r="J14" s="27"/>
      <c r="K14" s="27"/>
      <c r="L14" s="79"/>
      <c r="M14" s="79"/>
      <c r="N14" s="27"/>
      <c r="O14" s="84"/>
      <c r="P14" s="84"/>
      <c r="Q14" s="84"/>
      <c r="R14" s="84"/>
      <c r="S14" s="84"/>
      <c r="T14" s="39"/>
      <c r="U14" s="40" t="str">
        <f t="shared" ref="U14:U22" si="0">IFERROR(((T14+Q14+N14-R14)+(O14*2))/E14,"")</f>
        <v/>
      </c>
      <c r="V14" s="22">
        <v>240</v>
      </c>
      <c r="W14" s="22" t="s">
        <v>83</v>
      </c>
      <c r="X14" s="22" t="s">
        <v>84</v>
      </c>
      <c r="Y14" s="69">
        <v>1011</v>
      </c>
      <c r="Z14" s="41"/>
      <c r="AA14" s="1" t="s">
        <v>85</v>
      </c>
      <c r="AB14" s="28" t="s">
        <v>262</v>
      </c>
    </row>
    <row r="15" spans="1:28" x14ac:dyDescent="0.3">
      <c r="A15" s="1" t="s">
        <v>50</v>
      </c>
      <c r="B15" s="1" t="s">
        <v>45</v>
      </c>
      <c r="C15" s="27" t="s">
        <v>72</v>
      </c>
      <c r="D15" s="38">
        <v>32</v>
      </c>
      <c r="E15" s="79"/>
      <c r="F15" s="27">
        <v>0</v>
      </c>
      <c r="G15" s="79"/>
      <c r="H15" s="27"/>
      <c r="I15" s="27"/>
      <c r="J15" s="27">
        <v>1</v>
      </c>
      <c r="K15" s="27">
        <v>2</v>
      </c>
      <c r="L15" s="79"/>
      <c r="M15" s="27">
        <v>11</v>
      </c>
      <c r="N15" s="27">
        <f>SUM(L15:M15)</f>
        <v>11</v>
      </c>
      <c r="O15" s="84"/>
      <c r="P15" s="84"/>
      <c r="Q15" s="84"/>
      <c r="R15" s="84"/>
      <c r="S15" s="84"/>
      <c r="T15" s="39">
        <f>(H15*3)+((F15-H15)*2)+J15</f>
        <v>1</v>
      </c>
      <c r="U15" s="40" t="str">
        <f t="shared" si="0"/>
        <v/>
      </c>
      <c r="V15" s="22">
        <v>240</v>
      </c>
      <c r="W15" s="22" t="s">
        <v>83</v>
      </c>
      <c r="X15" s="22" t="s">
        <v>84</v>
      </c>
      <c r="Y15" s="69">
        <v>1011</v>
      </c>
      <c r="Z15" s="41"/>
      <c r="AA15" s="1" t="s">
        <v>85</v>
      </c>
      <c r="AB15" s="28" t="s">
        <v>262</v>
      </c>
    </row>
    <row r="16" spans="1:28" x14ac:dyDescent="0.3">
      <c r="A16" s="1" t="s">
        <v>50</v>
      </c>
      <c r="B16" s="1" t="s">
        <v>45</v>
      </c>
      <c r="C16" s="79" t="s">
        <v>81</v>
      </c>
      <c r="D16" s="80">
        <v>45</v>
      </c>
      <c r="E16" s="79"/>
      <c r="F16" s="27"/>
      <c r="G16" s="79"/>
      <c r="H16" s="27"/>
      <c r="I16" s="27"/>
      <c r="J16" s="27"/>
      <c r="K16" s="27"/>
      <c r="L16" s="79"/>
      <c r="M16" s="79"/>
      <c r="N16" s="27"/>
      <c r="O16" s="84"/>
      <c r="P16" s="84"/>
      <c r="Q16" s="84"/>
      <c r="R16" s="84"/>
      <c r="S16" s="84"/>
      <c r="T16" s="39"/>
      <c r="U16" s="40" t="str">
        <f t="shared" si="0"/>
        <v/>
      </c>
      <c r="V16" s="22">
        <v>240</v>
      </c>
      <c r="W16" s="22" t="s">
        <v>83</v>
      </c>
      <c r="X16" s="22" t="s">
        <v>84</v>
      </c>
      <c r="Y16" s="69">
        <v>1011</v>
      </c>
      <c r="Z16" s="41"/>
      <c r="AA16" s="1" t="s">
        <v>85</v>
      </c>
      <c r="AB16" s="28" t="s">
        <v>262</v>
      </c>
    </row>
    <row r="17" spans="1:28" x14ac:dyDescent="0.3">
      <c r="A17" s="1" t="s">
        <v>50</v>
      </c>
      <c r="B17" s="1" t="s">
        <v>45</v>
      </c>
      <c r="C17" s="79" t="s">
        <v>75</v>
      </c>
      <c r="D17" s="80">
        <v>12</v>
      </c>
      <c r="E17" s="79"/>
      <c r="F17" s="27">
        <v>0</v>
      </c>
      <c r="G17" s="79"/>
      <c r="H17" s="27"/>
      <c r="I17" s="27"/>
      <c r="J17" s="27">
        <v>3</v>
      </c>
      <c r="K17" s="27">
        <v>4</v>
      </c>
      <c r="L17" s="79"/>
      <c r="M17" s="79"/>
      <c r="N17" s="27">
        <f t="shared" ref="N17:N22" si="1">SUM(L17:M17)</f>
        <v>0</v>
      </c>
      <c r="O17" s="84"/>
      <c r="P17" s="84"/>
      <c r="Q17" s="84"/>
      <c r="R17" s="84"/>
      <c r="S17" s="84"/>
      <c r="T17" s="39">
        <f t="shared" ref="T17:T22" si="2">(H17*3)+((F17-H17)*2)+J17</f>
        <v>3</v>
      </c>
      <c r="U17" s="40" t="str">
        <f t="shared" si="0"/>
        <v/>
      </c>
      <c r="V17" s="22">
        <v>240</v>
      </c>
      <c r="W17" s="22" t="s">
        <v>83</v>
      </c>
      <c r="X17" s="22" t="s">
        <v>84</v>
      </c>
      <c r="Y17" s="69">
        <v>1011</v>
      </c>
      <c r="Z17" s="41"/>
      <c r="AA17" s="1" t="s">
        <v>85</v>
      </c>
      <c r="AB17" s="28" t="s">
        <v>262</v>
      </c>
    </row>
    <row r="18" spans="1:28" x14ac:dyDescent="0.3">
      <c r="A18" s="1" t="s">
        <v>50</v>
      </c>
      <c r="B18" s="1" t="s">
        <v>45</v>
      </c>
      <c r="C18" s="27" t="s">
        <v>70</v>
      </c>
      <c r="D18" s="38">
        <v>13</v>
      </c>
      <c r="E18" s="79"/>
      <c r="F18" s="27">
        <v>9</v>
      </c>
      <c r="G18" s="79"/>
      <c r="H18" s="27"/>
      <c r="I18" s="27"/>
      <c r="J18" s="27">
        <v>1</v>
      </c>
      <c r="K18" s="27">
        <v>1</v>
      </c>
      <c r="L18" s="79"/>
      <c r="M18" s="79"/>
      <c r="N18" s="27">
        <f t="shared" si="1"/>
        <v>0</v>
      </c>
      <c r="O18" s="39">
        <v>1</v>
      </c>
      <c r="P18" s="91"/>
      <c r="Q18" s="39">
        <v>1</v>
      </c>
      <c r="R18" s="81" t="s">
        <v>517</v>
      </c>
      <c r="S18" s="84"/>
      <c r="T18" s="39">
        <f t="shared" si="2"/>
        <v>19</v>
      </c>
      <c r="U18" s="40" t="str">
        <f t="shared" si="0"/>
        <v/>
      </c>
      <c r="V18" s="22">
        <v>240</v>
      </c>
      <c r="W18" s="22" t="s">
        <v>83</v>
      </c>
      <c r="X18" s="22" t="s">
        <v>84</v>
      </c>
      <c r="Y18" s="69">
        <v>1011</v>
      </c>
      <c r="Z18" s="41"/>
      <c r="AA18" s="1" t="s">
        <v>85</v>
      </c>
      <c r="AB18" s="28" t="s">
        <v>262</v>
      </c>
    </row>
    <row r="19" spans="1:28" x14ac:dyDescent="0.3">
      <c r="A19" s="1" t="s">
        <v>50</v>
      </c>
      <c r="B19" s="1" t="s">
        <v>45</v>
      </c>
      <c r="C19" s="27" t="s">
        <v>79</v>
      </c>
      <c r="D19" s="38">
        <v>33</v>
      </c>
      <c r="E19" s="79"/>
      <c r="F19" s="27">
        <v>9</v>
      </c>
      <c r="G19" s="79"/>
      <c r="H19" s="27">
        <v>1</v>
      </c>
      <c r="I19" s="27">
        <v>1</v>
      </c>
      <c r="J19" s="27">
        <v>9</v>
      </c>
      <c r="K19" s="27">
        <v>13</v>
      </c>
      <c r="L19" s="79"/>
      <c r="M19" s="79"/>
      <c r="N19" s="27">
        <f t="shared" si="1"/>
        <v>0</v>
      </c>
      <c r="O19" s="84"/>
      <c r="P19" s="84"/>
      <c r="Q19" s="84"/>
      <c r="R19" s="84"/>
      <c r="S19" s="84"/>
      <c r="T19" s="39">
        <f t="shared" si="2"/>
        <v>28</v>
      </c>
      <c r="U19" s="40" t="str">
        <f t="shared" si="0"/>
        <v/>
      </c>
      <c r="V19" s="22">
        <v>240</v>
      </c>
      <c r="W19" s="22" t="s">
        <v>83</v>
      </c>
      <c r="X19" s="22" t="s">
        <v>84</v>
      </c>
      <c r="Y19" s="69">
        <v>1011</v>
      </c>
      <c r="Z19" s="41"/>
      <c r="AA19" s="1" t="s">
        <v>85</v>
      </c>
      <c r="AB19" s="28" t="s">
        <v>262</v>
      </c>
    </row>
    <row r="20" spans="1:28" x14ac:dyDescent="0.3">
      <c r="A20" s="1" t="s">
        <v>50</v>
      </c>
      <c r="B20" s="1" t="s">
        <v>45</v>
      </c>
      <c r="C20" s="27" t="s">
        <v>74</v>
      </c>
      <c r="D20" s="38">
        <v>11</v>
      </c>
      <c r="E20" s="79"/>
      <c r="F20" s="27">
        <v>9</v>
      </c>
      <c r="G20" s="79"/>
      <c r="H20" s="27"/>
      <c r="I20" s="27"/>
      <c r="J20" s="27">
        <v>2</v>
      </c>
      <c r="K20" s="27">
        <v>3</v>
      </c>
      <c r="L20" s="79"/>
      <c r="M20" s="79"/>
      <c r="N20" s="27">
        <f t="shared" si="1"/>
        <v>0</v>
      </c>
      <c r="O20" s="84"/>
      <c r="P20" s="84"/>
      <c r="Q20" s="84"/>
      <c r="R20" s="84"/>
      <c r="S20" s="84"/>
      <c r="T20" s="39">
        <f t="shared" si="2"/>
        <v>20</v>
      </c>
      <c r="U20" s="40" t="str">
        <f t="shared" si="0"/>
        <v/>
      </c>
      <c r="V20" s="22">
        <v>240</v>
      </c>
      <c r="W20" s="22" t="s">
        <v>83</v>
      </c>
      <c r="X20" s="22" t="s">
        <v>84</v>
      </c>
      <c r="Y20" s="69">
        <v>1011</v>
      </c>
      <c r="Z20" s="41"/>
      <c r="AA20" s="1" t="s">
        <v>85</v>
      </c>
      <c r="AB20" s="28" t="s">
        <v>262</v>
      </c>
    </row>
    <row r="21" spans="1:28" x14ac:dyDescent="0.3">
      <c r="A21" s="1" t="s">
        <v>50</v>
      </c>
      <c r="B21" s="1" t="s">
        <v>45</v>
      </c>
      <c r="C21" s="27" t="s">
        <v>73</v>
      </c>
      <c r="D21" s="38">
        <v>8</v>
      </c>
      <c r="E21" s="79"/>
      <c r="F21" s="27">
        <v>2</v>
      </c>
      <c r="G21" s="79"/>
      <c r="H21" s="27"/>
      <c r="I21" s="27"/>
      <c r="J21" s="27">
        <v>0</v>
      </c>
      <c r="K21" s="27">
        <v>0</v>
      </c>
      <c r="L21" s="79"/>
      <c r="M21" s="79"/>
      <c r="N21" s="27">
        <f t="shared" si="1"/>
        <v>0</v>
      </c>
      <c r="O21" s="84"/>
      <c r="P21" s="84"/>
      <c r="Q21" s="84"/>
      <c r="R21" s="84"/>
      <c r="S21" s="84"/>
      <c r="T21" s="39">
        <f t="shared" si="2"/>
        <v>4</v>
      </c>
      <c r="U21" s="40" t="str">
        <f t="shared" si="0"/>
        <v/>
      </c>
      <c r="V21" s="22">
        <v>240</v>
      </c>
      <c r="W21" s="22" t="s">
        <v>83</v>
      </c>
      <c r="X21" s="22" t="s">
        <v>84</v>
      </c>
      <c r="Y21" s="69">
        <v>1011</v>
      </c>
      <c r="Z21" s="41"/>
      <c r="AA21" s="1" t="s">
        <v>85</v>
      </c>
      <c r="AB21" s="28" t="s">
        <v>262</v>
      </c>
    </row>
    <row r="22" spans="1:28" x14ac:dyDescent="0.3">
      <c r="A22" s="1" t="s">
        <v>50</v>
      </c>
      <c r="B22" s="1" t="s">
        <v>45</v>
      </c>
      <c r="C22" s="27" t="s">
        <v>77</v>
      </c>
      <c r="D22" s="38">
        <v>22</v>
      </c>
      <c r="E22" s="79"/>
      <c r="F22" s="27">
        <v>3</v>
      </c>
      <c r="G22" s="79"/>
      <c r="H22" s="27"/>
      <c r="I22" s="27"/>
      <c r="J22" s="27">
        <v>1</v>
      </c>
      <c r="K22" s="27">
        <v>3</v>
      </c>
      <c r="L22" s="79"/>
      <c r="M22" s="79"/>
      <c r="N22" s="27">
        <f t="shared" si="1"/>
        <v>0</v>
      </c>
      <c r="O22" s="84"/>
      <c r="P22" s="84"/>
      <c r="Q22" s="84"/>
      <c r="R22" s="84"/>
      <c r="S22" s="84"/>
      <c r="T22" s="39">
        <f t="shared" si="2"/>
        <v>7</v>
      </c>
      <c r="U22" s="40" t="str">
        <f t="shared" si="0"/>
        <v/>
      </c>
      <c r="V22" s="22">
        <v>240</v>
      </c>
      <c r="W22" s="22" t="s">
        <v>83</v>
      </c>
      <c r="X22" s="22" t="s">
        <v>84</v>
      </c>
      <c r="Y22" s="69">
        <v>1011</v>
      </c>
      <c r="Z22" s="41"/>
      <c r="AA22" s="1" t="s">
        <v>85</v>
      </c>
      <c r="AB22" s="28" t="s">
        <v>262</v>
      </c>
    </row>
    <row r="23" spans="1:28" x14ac:dyDescent="0.3">
      <c r="A23" s="1" t="s">
        <v>50</v>
      </c>
      <c r="B23" s="1" t="s">
        <v>45</v>
      </c>
      <c r="C23" s="55" t="s">
        <v>38</v>
      </c>
      <c r="D23" s="1"/>
      <c r="E23" s="55">
        <v>240</v>
      </c>
      <c r="F23" s="55"/>
      <c r="G23" s="55">
        <v>79</v>
      </c>
      <c r="H23" s="55"/>
      <c r="I23" s="55"/>
      <c r="J23" s="55"/>
      <c r="K23" s="55"/>
      <c r="L23" s="55"/>
      <c r="M23" s="55">
        <v>35</v>
      </c>
      <c r="N23" s="55"/>
      <c r="O23" s="55"/>
      <c r="P23" s="55">
        <v>26</v>
      </c>
      <c r="Q23" s="55">
        <v>14</v>
      </c>
      <c r="R23" s="55">
        <v>26</v>
      </c>
      <c r="S23" s="55">
        <v>1</v>
      </c>
      <c r="T23" s="55"/>
      <c r="U23" s="40" t="str">
        <f>_xlfn.IFNA("",((T23+Q23+N23-R23)+(O23*2))/E23)</f>
        <v/>
      </c>
      <c r="V23" s="22">
        <v>240</v>
      </c>
      <c r="W23" s="22" t="s">
        <v>83</v>
      </c>
      <c r="X23" s="22" t="s">
        <v>84</v>
      </c>
      <c r="Y23" s="69">
        <v>1011</v>
      </c>
      <c r="Z23" s="41"/>
      <c r="AA23" s="1" t="s">
        <v>85</v>
      </c>
      <c r="AB23" s="28" t="s">
        <v>262</v>
      </c>
    </row>
    <row r="24" spans="1:28" x14ac:dyDescent="0.3">
      <c r="A24" s="43" t="s">
        <v>50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34</v>
      </c>
      <c r="G24" s="44">
        <f t="shared" si="3"/>
        <v>79</v>
      </c>
      <c r="H24" s="44">
        <f t="shared" si="3"/>
        <v>1</v>
      </c>
      <c r="I24" s="44">
        <f t="shared" si="3"/>
        <v>1</v>
      </c>
      <c r="J24" s="44">
        <f t="shared" si="3"/>
        <v>19</v>
      </c>
      <c r="K24" s="44">
        <f t="shared" si="3"/>
        <v>28</v>
      </c>
      <c r="L24" s="44">
        <f t="shared" si="3"/>
        <v>0</v>
      </c>
      <c r="M24" s="44">
        <f t="shared" si="3"/>
        <v>46</v>
      </c>
      <c r="N24" s="44">
        <f t="shared" si="3"/>
        <v>11</v>
      </c>
      <c r="O24" s="44">
        <f t="shared" si="3"/>
        <v>1</v>
      </c>
      <c r="P24" s="44">
        <f t="shared" si="3"/>
        <v>26</v>
      </c>
      <c r="Q24" s="44">
        <f t="shared" si="3"/>
        <v>15</v>
      </c>
      <c r="R24" s="44">
        <f t="shared" si="3"/>
        <v>26</v>
      </c>
      <c r="S24" s="44">
        <f t="shared" si="3"/>
        <v>1</v>
      </c>
      <c r="T24" s="44">
        <f t="shared" si="3"/>
        <v>88</v>
      </c>
      <c r="U24" s="45">
        <f>((T24+Q24+N24-R24)+(O24*2))/E24</f>
        <v>0.375</v>
      </c>
      <c r="V24" s="46">
        <v>240</v>
      </c>
      <c r="W24" s="46" t="s">
        <v>83</v>
      </c>
      <c r="X24" s="46" t="s">
        <v>84</v>
      </c>
      <c r="Y24" s="70">
        <v>1011</v>
      </c>
      <c r="Z24" s="47"/>
      <c r="AA24" s="43" t="s">
        <v>85</v>
      </c>
      <c r="AB24" s="74" t="s">
        <v>262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0.43037974683544306</v>
      </c>
      <c r="H25" s="27"/>
      <c r="I25" s="1"/>
      <c r="J25" s="48" t="s">
        <v>41</v>
      </c>
      <c r="K25" s="50">
        <f>J24/K24</f>
        <v>0.6785714285714286</v>
      </c>
      <c r="L25" s="1"/>
      <c r="M25" s="39" t="s">
        <v>42</v>
      </c>
      <c r="N25" s="51">
        <v>17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445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51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14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50</v>
      </c>
      <c r="C35" s="27" t="s">
        <v>328</v>
      </c>
      <c r="D35" s="38">
        <v>40</v>
      </c>
      <c r="E35" s="79"/>
      <c r="F35" s="27">
        <v>2</v>
      </c>
      <c r="G35" s="79"/>
      <c r="H35" s="27"/>
      <c r="I35" s="27"/>
      <c r="J35" s="27">
        <v>4</v>
      </c>
      <c r="K35" s="27">
        <v>5</v>
      </c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+(F35*2)+J35</f>
        <v>8</v>
      </c>
      <c r="U35" s="40" t="str">
        <f>IFERROR(((T35+Q35+N35-R35)+(O35*2))/E35,"")</f>
        <v/>
      </c>
      <c r="V35" s="22">
        <v>240</v>
      </c>
      <c r="W35" s="22" t="s">
        <v>95</v>
      </c>
      <c r="X35" s="22" t="s">
        <v>96</v>
      </c>
      <c r="Y35" s="69">
        <v>1011</v>
      </c>
      <c r="Z35" s="41"/>
      <c r="AA35" s="1" t="s">
        <v>253</v>
      </c>
      <c r="AB35" s="28" t="s">
        <v>98</v>
      </c>
    </row>
    <row r="36" spans="1:28" x14ac:dyDescent="0.3">
      <c r="A36" s="1" t="s">
        <v>45</v>
      </c>
      <c r="B36" s="1" t="s">
        <v>50</v>
      </c>
      <c r="C36" s="27" t="s">
        <v>329</v>
      </c>
      <c r="D36" s="38">
        <v>7</v>
      </c>
      <c r="E36" s="27">
        <v>34</v>
      </c>
      <c r="F36" s="27">
        <v>10</v>
      </c>
      <c r="G36" s="79"/>
      <c r="H36" s="27"/>
      <c r="I36" s="27"/>
      <c r="J36" s="27">
        <v>1</v>
      </c>
      <c r="K36" s="27">
        <v>2</v>
      </c>
      <c r="L36" s="79"/>
      <c r="M36" s="79"/>
      <c r="N36" s="27">
        <f t="shared" ref="N36:N41" si="4">SUM(L36:M36)</f>
        <v>0</v>
      </c>
      <c r="O36" s="84"/>
      <c r="P36" s="39"/>
      <c r="Q36" s="39" t="s">
        <v>518</v>
      </c>
      <c r="R36" s="39">
        <v>3</v>
      </c>
      <c r="S36" s="84"/>
      <c r="T36" s="27">
        <f t="shared" ref="T36:T45" si="5">+(F36*2)+J36</f>
        <v>21</v>
      </c>
      <c r="U36" s="40" t="str">
        <f t="shared" ref="U36:U45" si="6">IFERROR(((T36+Q36+N36-R36)+(O36*2))/E36,"")</f>
        <v/>
      </c>
      <c r="V36" s="22">
        <v>240</v>
      </c>
      <c r="W36" s="22" t="s">
        <v>95</v>
      </c>
      <c r="X36" s="22" t="s">
        <v>96</v>
      </c>
      <c r="Y36" s="69">
        <v>1011</v>
      </c>
      <c r="Z36" s="41"/>
      <c r="AA36" s="1" t="s">
        <v>253</v>
      </c>
      <c r="AB36" s="28" t="s">
        <v>98</v>
      </c>
    </row>
    <row r="37" spans="1:28" x14ac:dyDescent="0.3">
      <c r="A37" s="1" t="s">
        <v>45</v>
      </c>
      <c r="B37" s="1" t="s">
        <v>50</v>
      </c>
      <c r="C37" s="27" t="s">
        <v>126</v>
      </c>
      <c r="D37" s="38">
        <v>15</v>
      </c>
      <c r="E37" s="79"/>
      <c r="F37" s="27">
        <v>5</v>
      </c>
      <c r="G37" s="79"/>
      <c r="H37" s="27"/>
      <c r="I37" s="27"/>
      <c r="J37" s="27">
        <v>3</v>
      </c>
      <c r="K37" s="27">
        <v>3</v>
      </c>
      <c r="L37" s="79"/>
      <c r="M37" s="27">
        <v>10</v>
      </c>
      <c r="N37" s="27">
        <f t="shared" si="4"/>
        <v>10</v>
      </c>
      <c r="O37" s="84"/>
      <c r="P37" s="84"/>
      <c r="Q37" s="84"/>
      <c r="R37" s="84"/>
      <c r="S37" s="84"/>
      <c r="T37" s="27">
        <f t="shared" si="5"/>
        <v>13</v>
      </c>
      <c r="U37" s="40" t="str">
        <f t="shared" si="6"/>
        <v/>
      </c>
      <c r="V37" s="22">
        <v>240</v>
      </c>
      <c r="W37" s="22" t="s">
        <v>95</v>
      </c>
      <c r="X37" s="22" t="s">
        <v>96</v>
      </c>
      <c r="Y37" s="69">
        <v>1011</v>
      </c>
      <c r="Z37" s="41"/>
      <c r="AA37" s="1" t="s">
        <v>253</v>
      </c>
      <c r="AB37" s="28" t="s">
        <v>98</v>
      </c>
    </row>
    <row r="38" spans="1:28" x14ac:dyDescent="0.3">
      <c r="A38" s="1" t="s">
        <v>45</v>
      </c>
      <c r="B38" s="1" t="s">
        <v>50</v>
      </c>
      <c r="C38" s="27" t="s">
        <v>391</v>
      </c>
      <c r="D38" s="80"/>
      <c r="E38" s="79"/>
      <c r="F38" s="27">
        <v>2</v>
      </c>
      <c r="G38" s="79"/>
      <c r="H38" s="27"/>
      <c r="I38" s="27"/>
      <c r="J38" s="27">
        <v>3</v>
      </c>
      <c r="K38" s="27">
        <v>4</v>
      </c>
      <c r="L38" s="79"/>
      <c r="M38" s="79"/>
      <c r="N38" s="27">
        <f t="shared" si="4"/>
        <v>0</v>
      </c>
      <c r="O38" s="84"/>
      <c r="P38" s="84"/>
      <c r="Q38" s="84"/>
      <c r="R38" s="84"/>
      <c r="S38" s="84"/>
      <c r="T38" s="27">
        <f t="shared" si="5"/>
        <v>7</v>
      </c>
      <c r="U38" s="40" t="str">
        <f t="shared" si="6"/>
        <v/>
      </c>
      <c r="V38" s="22">
        <v>240</v>
      </c>
      <c r="W38" s="22" t="s">
        <v>95</v>
      </c>
      <c r="X38" s="22" t="s">
        <v>96</v>
      </c>
      <c r="Y38" s="69">
        <v>1011</v>
      </c>
      <c r="Z38" s="41"/>
      <c r="AA38" s="1" t="s">
        <v>253</v>
      </c>
      <c r="AB38" s="28" t="s">
        <v>98</v>
      </c>
    </row>
    <row r="39" spans="1:28" x14ac:dyDescent="0.3">
      <c r="A39" s="1" t="s">
        <v>45</v>
      </c>
      <c r="B39" s="1" t="s">
        <v>50</v>
      </c>
      <c r="C39" s="27" t="s">
        <v>331</v>
      </c>
      <c r="D39" s="38">
        <v>20</v>
      </c>
      <c r="E39" s="79" t="s">
        <v>447</v>
      </c>
      <c r="F39" s="27"/>
      <c r="G39" s="79"/>
      <c r="H39" s="27"/>
      <c r="I39" s="27"/>
      <c r="J39" s="27"/>
      <c r="K39" s="27"/>
      <c r="L39" s="79"/>
      <c r="M39" s="79"/>
      <c r="N39" s="27"/>
      <c r="O39" s="84"/>
      <c r="P39" s="84"/>
      <c r="Q39" s="84"/>
      <c r="R39" s="84"/>
      <c r="S39" s="84"/>
      <c r="T39" s="27"/>
      <c r="U39" s="40" t="str">
        <f t="shared" si="6"/>
        <v/>
      </c>
      <c r="V39" s="22">
        <v>240</v>
      </c>
      <c r="W39" s="22" t="s">
        <v>95</v>
      </c>
      <c r="X39" s="22" t="s">
        <v>96</v>
      </c>
      <c r="Y39" s="69">
        <v>1011</v>
      </c>
      <c r="Z39" s="41"/>
      <c r="AA39" s="1" t="s">
        <v>253</v>
      </c>
      <c r="AB39" s="28" t="s">
        <v>98</v>
      </c>
    </row>
    <row r="40" spans="1:28" x14ac:dyDescent="0.3">
      <c r="A40" s="1" t="s">
        <v>45</v>
      </c>
      <c r="B40" s="1" t="s">
        <v>50</v>
      </c>
      <c r="C40" s="27" t="s">
        <v>332</v>
      </c>
      <c r="D40" s="38">
        <v>24</v>
      </c>
      <c r="E40" s="79" t="s">
        <v>447</v>
      </c>
      <c r="F40" s="27"/>
      <c r="G40" s="79"/>
      <c r="H40" s="27"/>
      <c r="I40" s="27"/>
      <c r="J40" s="27"/>
      <c r="K40" s="27"/>
      <c r="L40" s="79"/>
      <c r="M40" s="79"/>
      <c r="N40" s="27"/>
      <c r="O40" s="84"/>
      <c r="P40" s="84"/>
      <c r="Q40" s="84"/>
      <c r="R40" s="84"/>
      <c r="S40" s="84"/>
      <c r="T40" s="27"/>
      <c r="U40" s="40" t="str">
        <f t="shared" si="6"/>
        <v/>
      </c>
      <c r="V40" s="22">
        <v>240</v>
      </c>
      <c r="W40" s="22" t="s">
        <v>95</v>
      </c>
      <c r="X40" s="22" t="s">
        <v>96</v>
      </c>
      <c r="Y40" s="69">
        <v>1011</v>
      </c>
      <c r="Z40" s="41"/>
      <c r="AA40" s="1" t="s">
        <v>253</v>
      </c>
      <c r="AB40" s="28" t="s">
        <v>98</v>
      </c>
    </row>
    <row r="41" spans="1:28" x14ac:dyDescent="0.3">
      <c r="A41" s="1" t="s">
        <v>45</v>
      </c>
      <c r="B41" s="1" t="s">
        <v>50</v>
      </c>
      <c r="C41" s="27" t="s">
        <v>333</v>
      </c>
      <c r="D41" s="38">
        <v>17</v>
      </c>
      <c r="E41" s="79"/>
      <c r="F41" s="27">
        <v>4</v>
      </c>
      <c r="G41" s="79"/>
      <c r="H41" s="27"/>
      <c r="I41" s="27"/>
      <c r="J41" s="27">
        <v>1</v>
      </c>
      <c r="K41" s="27">
        <v>1</v>
      </c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27">
        <f t="shared" si="5"/>
        <v>9</v>
      </c>
      <c r="U41" s="40" t="str">
        <f t="shared" si="6"/>
        <v/>
      </c>
      <c r="V41" s="22">
        <v>240</v>
      </c>
      <c r="W41" s="22" t="s">
        <v>95</v>
      </c>
      <c r="X41" s="22" t="s">
        <v>96</v>
      </c>
      <c r="Y41" s="69">
        <v>1011</v>
      </c>
      <c r="Z41" s="41"/>
      <c r="AA41" s="1" t="s">
        <v>253</v>
      </c>
      <c r="AB41" s="28" t="s">
        <v>98</v>
      </c>
    </row>
    <row r="42" spans="1:28" x14ac:dyDescent="0.3">
      <c r="A42" s="1" t="s">
        <v>45</v>
      </c>
      <c r="B42" s="1" t="s">
        <v>50</v>
      </c>
      <c r="C42" s="27" t="s">
        <v>334</v>
      </c>
      <c r="D42" s="38">
        <v>11</v>
      </c>
      <c r="E42" s="79"/>
      <c r="F42" s="27">
        <v>2</v>
      </c>
      <c r="G42" s="79"/>
      <c r="H42" s="27">
        <v>0</v>
      </c>
      <c r="I42" s="27"/>
      <c r="J42" s="27">
        <v>0</v>
      </c>
      <c r="K42" s="27">
        <v>0</v>
      </c>
      <c r="L42" s="79"/>
      <c r="M42" s="79"/>
      <c r="N42" s="27">
        <f>SUM(L42:M42)</f>
        <v>0</v>
      </c>
      <c r="O42" s="84"/>
      <c r="P42" s="84"/>
      <c r="Q42" s="84"/>
      <c r="R42" s="84"/>
      <c r="S42" s="84"/>
      <c r="T42" s="27">
        <f t="shared" si="5"/>
        <v>4</v>
      </c>
      <c r="U42" s="40" t="str">
        <f t="shared" si="6"/>
        <v/>
      </c>
      <c r="V42" s="22">
        <v>240</v>
      </c>
      <c r="W42" s="22" t="s">
        <v>95</v>
      </c>
      <c r="X42" s="22" t="s">
        <v>96</v>
      </c>
      <c r="Y42" s="69">
        <v>1011</v>
      </c>
      <c r="Z42" s="41"/>
      <c r="AA42" s="1" t="s">
        <v>253</v>
      </c>
      <c r="AB42" s="28" t="s">
        <v>98</v>
      </c>
    </row>
    <row r="43" spans="1:28" x14ac:dyDescent="0.3">
      <c r="A43" s="1" t="s">
        <v>45</v>
      </c>
      <c r="B43" s="1" t="s">
        <v>50</v>
      </c>
      <c r="C43" s="27" t="s">
        <v>335</v>
      </c>
      <c r="D43" s="38">
        <v>23</v>
      </c>
      <c r="E43" s="79"/>
      <c r="F43" s="27">
        <v>1</v>
      </c>
      <c r="G43" s="79"/>
      <c r="H43" s="27"/>
      <c r="I43" s="27"/>
      <c r="J43" s="27">
        <v>2</v>
      </c>
      <c r="K43" s="27">
        <v>5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5"/>
        <v>4</v>
      </c>
      <c r="U43" s="40" t="str">
        <f t="shared" si="6"/>
        <v/>
      </c>
      <c r="V43" s="22">
        <v>240</v>
      </c>
      <c r="W43" s="22" t="s">
        <v>95</v>
      </c>
      <c r="X43" s="22" t="s">
        <v>96</v>
      </c>
      <c r="Y43" s="69">
        <v>1011</v>
      </c>
      <c r="Z43" s="41"/>
      <c r="AA43" s="1" t="s">
        <v>253</v>
      </c>
      <c r="AB43" s="28" t="s">
        <v>98</v>
      </c>
    </row>
    <row r="44" spans="1:28" x14ac:dyDescent="0.3">
      <c r="A44" s="1" t="s">
        <v>45</v>
      </c>
      <c r="B44" s="1" t="s">
        <v>50</v>
      </c>
      <c r="C44" s="27" t="s">
        <v>336</v>
      </c>
      <c r="D44" s="38">
        <v>12</v>
      </c>
      <c r="E44" s="79" t="s">
        <v>447</v>
      </c>
      <c r="F44" s="27"/>
      <c r="G44" s="79"/>
      <c r="H44" s="27"/>
      <c r="I44" s="27"/>
      <c r="J44" s="27"/>
      <c r="K44" s="27"/>
      <c r="L44" s="79"/>
      <c r="M44" s="79"/>
      <c r="N44" s="27"/>
      <c r="O44" s="84"/>
      <c r="P44" s="84"/>
      <c r="Q44" s="84"/>
      <c r="R44" s="84"/>
      <c r="S44" s="84"/>
      <c r="T44" s="27"/>
      <c r="U44" s="40" t="str">
        <f t="shared" si="6"/>
        <v/>
      </c>
      <c r="V44" s="22">
        <v>240</v>
      </c>
      <c r="W44" s="22" t="s">
        <v>95</v>
      </c>
      <c r="X44" s="22" t="s">
        <v>96</v>
      </c>
      <c r="Y44" s="69">
        <v>1011</v>
      </c>
      <c r="Z44" s="41"/>
      <c r="AA44" s="1" t="s">
        <v>253</v>
      </c>
      <c r="AB44" s="28" t="s">
        <v>98</v>
      </c>
    </row>
    <row r="45" spans="1:28" x14ac:dyDescent="0.3">
      <c r="A45" s="1" t="s">
        <v>45</v>
      </c>
      <c r="B45" s="1" t="s">
        <v>50</v>
      </c>
      <c r="C45" s="27" t="s">
        <v>337</v>
      </c>
      <c r="D45" s="38">
        <v>22</v>
      </c>
      <c r="E45" s="79"/>
      <c r="F45" s="27">
        <v>3</v>
      </c>
      <c r="G45" s="79"/>
      <c r="H45" s="27"/>
      <c r="I45" s="27"/>
      <c r="J45" s="27">
        <v>0</v>
      </c>
      <c r="K45" s="27">
        <v>0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5"/>
        <v>6</v>
      </c>
      <c r="U45" s="40" t="str">
        <f t="shared" si="6"/>
        <v/>
      </c>
      <c r="V45" s="22">
        <v>240</v>
      </c>
      <c r="W45" s="22" t="s">
        <v>95</v>
      </c>
      <c r="X45" s="22" t="s">
        <v>96</v>
      </c>
      <c r="Y45" s="69">
        <v>1011</v>
      </c>
      <c r="Z45" s="41"/>
      <c r="AA45" s="1" t="s">
        <v>253</v>
      </c>
      <c r="AB45" s="28" t="s">
        <v>98</v>
      </c>
    </row>
    <row r="46" spans="1:28" x14ac:dyDescent="0.3">
      <c r="A46" s="1" t="s">
        <v>45</v>
      </c>
      <c r="B46" s="1" t="s">
        <v>50</v>
      </c>
      <c r="C46" s="55" t="s">
        <v>38</v>
      </c>
      <c r="D46" s="1"/>
      <c r="E46" s="55">
        <v>206</v>
      </c>
      <c r="F46" s="55"/>
      <c r="G46" s="55">
        <v>75</v>
      </c>
      <c r="H46" s="55"/>
      <c r="I46" s="55"/>
      <c r="J46" s="55"/>
      <c r="K46" s="55"/>
      <c r="L46" s="55"/>
      <c r="M46" s="55">
        <v>39</v>
      </c>
      <c r="N46" s="5"/>
      <c r="O46" s="55"/>
      <c r="P46" s="55">
        <v>25</v>
      </c>
      <c r="Q46" s="55">
        <v>11</v>
      </c>
      <c r="R46" s="55">
        <v>30</v>
      </c>
      <c r="S46" s="55">
        <v>7</v>
      </c>
      <c r="T46" s="27"/>
      <c r="U46" s="40" t="str">
        <f>_xlfn.IFNA("",((T46+Q46+N46-R46)+(O46*2))/E46)</f>
        <v/>
      </c>
      <c r="V46" s="22">
        <v>240</v>
      </c>
      <c r="W46" s="22" t="s">
        <v>95</v>
      </c>
      <c r="X46" s="22" t="s">
        <v>96</v>
      </c>
      <c r="Y46" s="69">
        <v>1011</v>
      </c>
      <c r="Z46" s="41"/>
      <c r="AA46" s="1" t="s">
        <v>253</v>
      </c>
      <c r="AB46" s="28" t="s">
        <v>98</v>
      </c>
    </row>
    <row r="47" spans="1:28" x14ac:dyDescent="0.3">
      <c r="A47" s="43" t="s">
        <v>45</v>
      </c>
      <c r="B47" s="43" t="s">
        <v>50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29</v>
      </c>
      <c r="G47" s="44">
        <f t="shared" si="7"/>
        <v>75</v>
      </c>
      <c r="H47" s="44">
        <f t="shared" si="7"/>
        <v>0</v>
      </c>
      <c r="I47" s="44">
        <f t="shared" si="7"/>
        <v>0</v>
      </c>
      <c r="J47" s="44">
        <f t="shared" si="7"/>
        <v>14</v>
      </c>
      <c r="K47" s="44">
        <f t="shared" si="7"/>
        <v>20</v>
      </c>
      <c r="L47" s="44">
        <f t="shared" si="7"/>
        <v>0</v>
      </c>
      <c r="M47" s="44">
        <f t="shared" si="7"/>
        <v>49</v>
      </c>
      <c r="N47" s="44">
        <f t="shared" si="7"/>
        <v>10</v>
      </c>
      <c r="O47" s="44">
        <f t="shared" si="7"/>
        <v>0</v>
      </c>
      <c r="P47" s="44">
        <f t="shared" si="7"/>
        <v>25</v>
      </c>
      <c r="Q47" s="44">
        <f t="shared" si="7"/>
        <v>11</v>
      </c>
      <c r="R47" s="44">
        <f t="shared" si="7"/>
        <v>33</v>
      </c>
      <c r="S47" s="44">
        <f t="shared" si="7"/>
        <v>7</v>
      </c>
      <c r="T47" s="44">
        <f t="shared" si="7"/>
        <v>72</v>
      </c>
      <c r="U47" s="45">
        <f>((T47+Q47+N47-R47)+(O47*2))/E47</f>
        <v>0.25</v>
      </c>
      <c r="V47" s="46">
        <v>240</v>
      </c>
      <c r="W47" s="46" t="s">
        <v>95</v>
      </c>
      <c r="X47" s="46" t="s">
        <v>96</v>
      </c>
      <c r="Y47" s="70">
        <v>1011</v>
      </c>
      <c r="Z47" s="47"/>
      <c r="AA47" s="43" t="s">
        <v>253</v>
      </c>
      <c r="AB47" s="74" t="s">
        <v>98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0.38666666666666666</v>
      </c>
      <c r="H48" s="27"/>
      <c r="I48" s="1"/>
      <c r="J48" s="48" t="s">
        <v>41</v>
      </c>
      <c r="K48" s="50">
        <f>J47/K47</f>
        <v>0.7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2803-0E4E-479A-90C6-5391AE734085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519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151</v>
      </c>
      <c r="D4" s="7" t="s">
        <v>4</v>
      </c>
      <c r="E4" s="8"/>
      <c r="F4" s="5"/>
      <c r="G4" s="1"/>
      <c r="J4" s="15" t="s">
        <v>264</v>
      </c>
      <c r="K4" s="16" t="s">
        <v>44</v>
      </c>
      <c r="L4" s="17"/>
      <c r="M4" s="18"/>
      <c r="N4" s="19">
        <v>19</v>
      </c>
      <c r="O4" s="19">
        <v>22</v>
      </c>
      <c r="P4" s="19">
        <v>22</v>
      </c>
      <c r="Q4" s="19">
        <v>24</v>
      </c>
      <c r="R4" s="20"/>
      <c r="S4" s="21">
        <f>SUM(N4:R4)</f>
        <v>87</v>
      </c>
      <c r="T4" s="22">
        <v>243</v>
      </c>
    </row>
    <row r="5" spans="1:28" x14ac:dyDescent="0.3">
      <c r="B5" s="1"/>
      <c r="C5" s="6" t="s">
        <v>182</v>
      </c>
      <c r="D5" s="7" t="s">
        <v>5</v>
      </c>
      <c r="E5" s="1"/>
      <c r="F5" s="1"/>
      <c r="G5" s="1"/>
      <c r="J5" s="15" t="s">
        <v>265</v>
      </c>
      <c r="K5" s="16" t="s">
        <v>65</v>
      </c>
      <c r="L5" s="17"/>
      <c r="M5" s="18"/>
      <c r="N5" s="19">
        <v>16</v>
      </c>
      <c r="O5" s="19">
        <v>23</v>
      </c>
      <c r="P5" s="19">
        <v>25</v>
      </c>
      <c r="Q5" s="19">
        <v>26</v>
      </c>
      <c r="R5" s="20"/>
      <c r="S5" s="21">
        <f>SUM(N5:R5)</f>
        <v>90</v>
      </c>
      <c r="T5" s="22">
        <v>243</v>
      </c>
      <c r="U5" s="1"/>
      <c r="V5" s="1"/>
      <c r="W5" s="1"/>
    </row>
    <row r="6" spans="1:28" x14ac:dyDescent="0.3">
      <c r="C6" s="23">
        <v>3761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243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27"/>
      <c r="D10" s="38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9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19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116</v>
      </c>
      <c r="D13" s="80"/>
      <c r="E13" s="79"/>
      <c r="F13" s="27">
        <v>5</v>
      </c>
      <c r="G13" s="79"/>
      <c r="H13" s="79"/>
      <c r="I13" s="79"/>
      <c r="J13" s="27">
        <v>0</v>
      </c>
      <c r="K13" s="27">
        <v>0</v>
      </c>
      <c r="L13" s="79"/>
      <c r="M13" s="79"/>
      <c r="N13" s="27">
        <f>SUM(L13:M13)</f>
        <v>0</v>
      </c>
      <c r="O13" s="84"/>
      <c r="P13" s="55">
        <v>6</v>
      </c>
      <c r="Q13" s="84"/>
      <c r="R13" s="84"/>
      <c r="S13" s="84"/>
      <c r="T13" s="39">
        <f>(H13*3)+((F13-H13)*2)+J13</f>
        <v>10</v>
      </c>
      <c r="U13" s="40" t="str">
        <f>IFERROR(((T13+Q13+N13-R13)+(O13*2))/E13,"")</f>
        <v/>
      </c>
      <c r="V13" s="22">
        <v>243</v>
      </c>
      <c r="W13" s="22" t="s">
        <v>95</v>
      </c>
      <c r="X13" s="22" t="s">
        <v>96</v>
      </c>
      <c r="Y13" s="69">
        <v>3761</v>
      </c>
      <c r="Z13" s="41" t="s">
        <v>521</v>
      </c>
      <c r="AA13" s="1" t="s">
        <v>85</v>
      </c>
      <c r="AB13" s="28" t="s">
        <v>266</v>
      </c>
    </row>
    <row r="14" spans="1:28" x14ac:dyDescent="0.3">
      <c r="A14" s="1" t="s">
        <v>64</v>
      </c>
      <c r="B14" s="1" t="s">
        <v>45</v>
      </c>
      <c r="C14" s="27" t="s">
        <v>118</v>
      </c>
      <c r="D14" s="38">
        <v>9</v>
      </c>
      <c r="E14" s="79"/>
      <c r="F14" s="27">
        <v>3</v>
      </c>
      <c r="G14" s="79"/>
      <c r="H14" s="79"/>
      <c r="I14" s="79"/>
      <c r="J14" s="27">
        <v>0</v>
      </c>
      <c r="K14" s="27">
        <v>0</v>
      </c>
      <c r="L14" s="79"/>
      <c r="M14" s="79"/>
      <c r="N14" s="27">
        <f>SUM(L14:M14)</f>
        <v>0</v>
      </c>
      <c r="O14" s="79"/>
      <c r="P14" s="84"/>
      <c r="Q14" s="79"/>
      <c r="R14" s="79"/>
      <c r="S14" s="79"/>
      <c r="T14" s="27">
        <f>(H14*3)+((F14-H14)*2)+J14</f>
        <v>6</v>
      </c>
      <c r="U14" s="40" t="str">
        <f>IFERROR(((T14+Q14+N14-R14)+(O14*2))/E14,"")</f>
        <v/>
      </c>
      <c r="V14" s="22">
        <v>243</v>
      </c>
      <c r="W14" s="22" t="s">
        <v>95</v>
      </c>
      <c r="X14" s="22" t="s">
        <v>96</v>
      </c>
      <c r="Y14" s="69">
        <v>3761</v>
      </c>
      <c r="Z14" s="41"/>
      <c r="AA14" s="1" t="s">
        <v>85</v>
      </c>
      <c r="AB14" s="28" t="s">
        <v>266</v>
      </c>
    </row>
    <row r="15" spans="1:28" x14ac:dyDescent="0.3">
      <c r="A15" s="1" t="s">
        <v>64</v>
      </c>
      <c r="B15" s="1" t="s">
        <v>45</v>
      </c>
      <c r="C15" s="27" t="s">
        <v>80</v>
      </c>
      <c r="D15" s="38">
        <v>42</v>
      </c>
      <c r="E15" s="79" t="s">
        <v>440</v>
      </c>
      <c r="F15" s="27"/>
      <c r="G15" s="79"/>
      <c r="H15" s="79"/>
      <c r="I15" s="79"/>
      <c r="J15" s="27"/>
      <c r="K15" s="27"/>
      <c r="L15" s="79"/>
      <c r="M15" s="79"/>
      <c r="N15" s="27"/>
      <c r="O15" s="84"/>
      <c r="P15" s="84"/>
      <c r="Q15" s="84"/>
      <c r="R15" s="84"/>
      <c r="S15" s="84"/>
      <c r="T15" s="39"/>
      <c r="U15" s="40" t="str">
        <f t="shared" ref="U15:U23" si="0">IFERROR(((T15+Q15+N15-R15)+(O15*2))/E15,"")</f>
        <v/>
      </c>
      <c r="V15" s="22">
        <v>243</v>
      </c>
      <c r="W15" s="22" t="s">
        <v>95</v>
      </c>
      <c r="X15" s="22" t="s">
        <v>96</v>
      </c>
      <c r="Y15" s="69">
        <v>3761</v>
      </c>
      <c r="Z15" s="41"/>
      <c r="AA15" s="1" t="s">
        <v>85</v>
      </c>
      <c r="AB15" s="28" t="s">
        <v>266</v>
      </c>
    </row>
    <row r="16" spans="1:28" x14ac:dyDescent="0.3">
      <c r="A16" s="1" t="s">
        <v>64</v>
      </c>
      <c r="B16" s="1" t="s">
        <v>45</v>
      </c>
      <c r="C16" s="27" t="s">
        <v>72</v>
      </c>
      <c r="D16" s="38">
        <v>32</v>
      </c>
      <c r="E16" s="79"/>
      <c r="F16" s="27">
        <v>5</v>
      </c>
      <c r="G16" s="79"/>
      <c r="H16" s="79"/>
      <c r="I16" s="79"/>
      <c r="J16" s="27">
        <v>0</v>
      </c>
      <c r="K16" s="27">
        <v>0</v>
      </c>
      <c r="L16" s="79"/>
      <c r="M16" s="79"/>
      <c r="N16" s="27">
        <f>SUM(L16:M16)</f>
        <v>0</v>
      </c>
      <c r="O16" s="84"/>
      <c r="P16" s="84"/>
      <c r="Q16" s="84"/>
      <c r="R16" s="84"/>
      <c r="S16" s="84"/>
      <c r="T16" s="39">
        <f>(H16*3)+((F16-H16)*2)+J16</f>
        <v>10</v>
      </c>
      <c r="U16" s="40" t="str">
        <f t="shared" si="0"/>
        <v/>
      </c>
      <c r="V16" s="22">
        <v>243</v>
      </c>
      <c r="W16" s="22" t="s">
        <v>95</v>
      </c>
      <c r="X16" s="22" t="s">
        <v>96</v>
      </c>
      <c r="Y16" s="69">
        <v>3761</v>
      </c>
      <c r="Z16" s="41"/>
      <c r="AA16" s="1" t="s">
        <v>85</v>
      </c>
      <c r="AB16" s="28" t="s">
        <v>266</v>
      </c>
    </row>
    <row r="17" spans="1:28" x14ac:dyDescent="0.3">
      <c r="A17" s="1" t="s">
        <v>64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39"/>
      <c r="U17" s="40" t="str">
        <f t="shared" si="0"/>
        <v/>
      </c>
      <c r="V17" s="22">
        <v>243</v>
      </c>
      <c r="W17" s="22" t="s">
        <v>95</v>
      </c>
      <c r="X17" s="22" t="s">
        <v>96</v>
      </c>
      <c r="Y17" s="69">
        <v>3761</v>
      </c>
      <c r="Z17" s="41"/>
      <c r="AA17" s="1" t="s">
        <v>85</v>
      </c>
      <c r="AB17" s="28" t="s">
        <v>266</v>
      </c>
    </row>
    <row r="18" spans="1:28" x14ac:dyDescent="0.3">
      <c r="A18" s="1" t="s">
        <v>64</v>
      </c>
      <c r="B18" s="1" t="s">
        <v>45</v>
      </c>
      <c r="C18" s="27" t="s">
        <v>75</v>
      </c>
      <c r="D18" s="38">
        <v>12</v>
      </c>
      <c r="E18" s="79" t="s">
        <v>440</v>
      </c>
      <c r="F18" s="27"/>
      <c r="G18" s="79"/>
      <c r="H18" s="79"/>
      <c r="I18" s="79"/>
      <c r="J18" s="27"/>
      <c r="K18" s="27"/>
      <c r="L18" s="79"/>
      <c r="M18" s="79"/>
      <c r="N18" s="27"/>
      <c r="O18" s="84"/>
      <c r="P18" s="84"/>
      <c r="Q18" s="84"/>
      <c r="R18" s="84"/>
      <c r="S18" s="84"/>
      <c r="T18" s="39"/>
      <c r="U18" s="40" t="str">
        <f t="shared" si="0"/>
        <v/>
      </c>
      <c r="V18" s="22">
        <v>243</v>
      </c>
      <c r="W18" s="22" t="s">
        <v>95</v>
      </c>
      <c r="X18" s="22" t="s">
        <v>96</v>
      </c>
      <c r="Y18" s="69">
        <v>3761</v>
      </c>
      <c r="Z18" s="41"/>
      <c r="AA18" s="1" t="s">
        <v>85</v>
      </c>
      <c r="AB18" s="28" t="s">
        <v>266</v>
      </c>
    </row>
    <row r="19" spans="1:28" x14ac:dyDescent="0.3">
      <c r="A19" s="1" t="s">
        <v>64</v>
      </c>
      <c r="B19" s="1" t="s">
        <v>45</v>
      </c>
      <c r="C19" s="27" t="s">
        <v>70</v>
      </c>
      <c r="D19" s="38">
        <v>13</v>
      </c>
      <c r="E19" s="79"/>
      <c r="F19" s="27">
        <v>5</v>
      </c>
      <c r="G19" s="79"/>
      <c r="H19" s="79"/>
      <c r="I19" s="79"/>
      <c r="J19" s="27">
        <v>1</v>
      </c>
      <c r="K19" s="27">
        <v>2</v>
      </c>
      <c r="L19" s="79"/>
      <c r="M19" s="79"/>
      <c r="N19" s="27">
        <f>SUM(L19:M19)</f>
        <v>0</v>
      </c>
      <c r="O19" s="84"/>
      <c r="P19" s="55">
        <v>6</v>
      </c>
      <c r="Q19" s="84"/>
      <c r="R19" s="84"/>
      <c r="S19" s="84"/>
      <c r="T19" s="39">
        <f>(H19*3)+((F19-H19)*2)+J19</f>
        <v>11</v>
      </c>
      <c r="U19" s="40" t="str">
        <f t="shared" si="0"/>
        <v/>
      </c>
      <c r="V19" s="22">
        <v>243</v>
      </c>
      <c r="W19" s="22" t="s">
        <v>95</v>
      </c>
      <c r="X19" s="22" t="s">
        <v>96</v>
      </c>
      <c r="Y19" s="69">
        <v>3761</v>
      </c>
      <c r="Z19" s="41"/>
      <c r="AA19" s="1" t="s">
        <v>85</v>
      </c>
      <c r="AB19" s="28" t="s">
        <v>266</v>
      </c>
    </row>
    <row r="20" spans="1:28" x14ac:dyDescent="0.3">
      <c r="A20" s="1" t="s">
        <v>64</v>
      </c>
      <c r="B20" s="1" t="s">
        <v>45</v>
      </c>
      <c r="C20" s="27" t="s">
        <v>79</v>
      </c>
      <c r="D20" s="38">
        <v>33</v>
      </c>
      <c r="E20" s="79"/>
      <c r="F20" s="27">
        <v>1</v>
      </c>
      <c r="G20" s="79"/>
      <c r="H20" s="79"/>
      <c r="I20" s="79"/>
      <c r="J20" s="27">
        <v>5</v>
      </c>
      <c r="K20" s="27">
        <v>9</v>
      </c>
      <c r="L20" s="79"/>
      <c r="M20" s="79"/>
      <c r="N20" s="27">
        <f>SUM(L20:M20)</f>
        <v>0</v>
      </c>
      <c r="O20" s="84"/>
      <c r="P20" s="84"/>
      <c r="Q20" s="84"/>
      <c r="R20" s="84"/>
      <c r="S20" s="84"/>
      <c r="T20" s="39">
        <f>(H20*3)+((F20-H20)*2)+J20</f>
        <v>7</v>
      </c>
      <c r="U20" s="40" t="str">
        <f t="shared" si="0"/>
        <v/>
      </c>
      <c r="V20" s="22">
        <v>243</v>
      </c>
      <c r="W20" s="22" t="s">
        <v>95</v>
      </c>
      <c r="X20" s="22" t="s">
        <v>96</v>
      </c>
      <c r="Y20" s="69">
        <v>3761</v>
      </c>
      <c r="Z20" s="41"/>
      <c r="AA20" s="1" t="s">
        <v>85</v>
      </c>
      <c r="AB20" s="28" t="s">
        <v>266</v>
      </c>
    </row>
    <row r="21" spans="1:28" x14ac:dyDescent="0.3">
      <c r="A21" s="1" t="s">
        <v>64</v>
      </c>
      <c r="B21" s="1" t="s">
        <v>45</v>
      </c>
      <c r="C21" s="27" t="s">
        <v>74</v>
      </c>
      <c r="D21" s="38">
        <v>11</v>
      </c>
      <c r="E21" s="79"/>
      <c r="F21" s="27">
        <v>9</v>
      </c>
      <c r="G21" s="27">
        <v>29</v>
      </c>
      <c r="H21" s="79"/>
      <c r="I21" s="79"/>
      <c r="J21" s="27">
        <v>9</v>
      </c>
      <c r="K21" s="27">
        <v>10</v>
      </c>
      <c r="L21" s="79"/>
      <c r="M21" s="27">
        <v>11</v>
      </c>
      <c r="N21" s="27">
        <f>SUM(L21:M21)</f>
        <v>11</v>
      </c>
      <c r="O21" s="84"/>
      <c r="P21" s="84"/>
      <c r="Q21" s="84"/>
      <c r="R21" s="84"/>
      <c r="S21" s="84"/>
      <c r="T21" s="39">
        <f>(H21*3)+((F21-H21)*2)+J21</f>
        <v>27</v>
      </c>
      <c r="U21" s="40" t="str">
        <f t="shared" si="0"/>
        <v/>
      </c>
      <c r="V21" s="22">
        <v>243</v>
      </c>
      <c r="W21" s="22" t="s">
        <v>95</v>
      </c>
      <c r="X21" s="22" t="s">
        <v>96</v>
      </c>
      <c r="Y21" s="69">
        <v>3761</v>
      </c>
      <c r="Z21" s="41"/>
      <c r="AA21" s="1" t="s">
        <v>85</v>
      </c>
      <c r="AB21" s="28" t="s">
        <v>266</v>
      </c>
    </row>
    <row r="22" spans="1:28" x14ac:dyDescent="0.3">
      <c r="A22" s="1" t="s">
        <v>64</v>
      </c>
      <c r="B22" s="1" t="s">
        <v>45</v>
      </c>
      <c r="C22" s="27" t="s">
        <v>73</v>
      </c>
      <c r="D22" s="38">
        <v>8</v>
      </c>
      <c r="E22" s="79"/>
      <c r="F22" s="27">
        <v>6</v>
      </c>
      <c r="G22" s="79"/>
      <c r="H22" s="79"/>
      <c r="I22" s="79"/>
      <c r="J22" s="27">
        <v>2</v>
      </c>
      <c r="K22" s="27">
        <v>2</v>
      </c>
      <c r="L22" s="79"/>
      <c r="M22" s="79"/>
      <c r="N22" s="27">
        <f>SUM(L22:M22)</f>
        <v>0</v>
      </c>
      <c r="O22" s="84"/>
      <c r="P22" s="55">
        <v>6</v>
      </c>
      <c r="Q22" s="84"/>
      <c r="R22" s="84"/>
      <c r="S22" s="84"/>
      <c r="T22" s="39">
        <f>(H22*3)+((F22-H22)*2)+J22</f>
        <v>14</v>
      </c>
      <c r="U22" s="40" t="str">
        <f t="shared" si="0"/>
        <v/>
      </c>
      <c r="V22" s="22">
        <v>243</v>
      </c>
      <c r="W22" s="22" t="s">
        <v>95</v>
      </c>
      <c r="X22" s="22" t="s">
        <v>96</v>
      </c>
      <c r="Y22" s="69">
        <v>3761</v>
      </c>
      <c r="Z22" s="41"/>
      <c r="AA22" s="1" t="s">
        <v>85</v>
      </c>
      <c r="AB22" s="28" t="s">
        <v>266</v>
      </c>
    </row>
    <row r="23" spans="1:28" x14ac:dyDescent="0.3">
      <c r="A23" s="1" t="s">
        <v>64</v>
      </c>
      <c r="B23" s="1" t="s">
        <v>45</v>
      </c>
      <c r="C23" s="27" t="s">
        <v>77</v>
      </c>
      <c r="D23" s="38">
        <v>22</v>
      </c>
      <c r="E23" s="79"/>
      <c r="F23" s="27">
        <v>1</v>
      </c>
      <c r="G23" s="79"/>
      <c r="H23" s="79"/>
      <c r="I23" s="79"/>
      <c r="J23" s="27">
        <v>0</v>
      </c>
      <c r="K23" s="27">
        <v>0</v>
      </c>
      <c r="L23" s="79"/>
      <c r="M23" s="79"/>
      <c r="N23" s="27">
        <f>SUM(L23:M23)</f>
        <v>0</v>
      </c>
      <c r="O23" s="84"/>
      <c r="P23" s="84"/>
      <c r="Q23" s="84"/>
      <c r="R23" s="84"/>
      <c r="S23" s="84"/>
      <c r="T23" s="39">
        <f>(H23*3)+((F23-H23)*2)+J23</f>
        <v>2</v>
      </c>
      <c r="U23" s="40" t="str">
        <f t="shared" si="0"/>
        <v/>
      </c>
      <c r="V23" s="22">
        <v>243</v>
      </c>
      <c r="W23" s="22" t="s">
        <v>95</v>
      </c>
      <c r="X23" s="22" t="s">
        <v>96</v>
      </c>
      <c r="Y23" s="69">
        <v>3761</v>
      </c>
      <c r="Z23" s="41"/>
      <c r="AA23" s="1" t="s">
        <v>85</v>
      </c>
      <c r="AB23" s="28" t="s">
        <v>266</v>
      </c>
    </row>
    <row r="24" spans="1:28" x14ac:dyDescent="0.3">
      <c r="A24" s="1" t="s">
        <v>64</v>
      </c>
      <c r="B24" s="1" t="s">
        <v>45</v>
      </c>
      <c r="C24" s="55" t="s">
        <v>38</v>
      </c>
      <c r="D24" s="1"/>
      <c r="E24" s="55">
        <v>240</v>
      </c>
      <c r="F24" s="55"/>
      <c r="G24" s="55">
        <v>59</v>
      </c>
      <c r="H24" s="55"/>
      <c r="I24" s="55"/>
      <c r="J24" s="55"/>
      <c r="K24" s="55"/>
      <c r="L24" s="55"/>
      <c r="M24" s="55">
        <v>39</v>
      </c>
      <c r="N24" s="55">
        <v>39</v>
      </c>
      <c r="O24" s="55"/>
      <c r="P24" s="55">
        <v>18</v>
      </c>
      <c r="Q24" s="42"/>
      <c r="R24" s="42"/>
      <c r="S24" s="42"/>
      <c r="T24" s="42"/>
      <c r="U24" s="40" t="str">
        <f>_xlfn.IFNA("",((T24+Q24+N24-R24)+(O24*2))/E24)</f>
        <v/>
      </c>
      <c r="V24" s="22">
        <v>243</v>
      </c>
      <c r="W24" s="22" t="s">
        <v>95</v>
      </c>
      <c r="X24" s="22" t="s">
        <v>96</v>
      </c>
      <c r="Y24" s="69">
        <v>3761</v>
      </c>
      <c r="Z24" s="41"/>
      <c r="AA24" s="1" t="s">
        <v>85</v>
      </c>
      <c r="AB24" s="28" t="s">
        <v>266</v>
      </c>
    </row>
    <row r="25" spans="1:28" x14ac:dyDescent="0.3">
      <c r="A25" s="43" t="s">
        <v>64</v>
      </c>
      <c r="B25" s="43" t="s">
        <v>45</v>
      </c>
      <c r="C25" s="44" t="s">
        <v>39</v>
      </c>
      <c r="D25" s="43"/>
      <c r="E25" s="44">
        <f t="shared" ref="E25:T25" si="1">SUM(E13:E24)</f>
        <v>240</v>
      </c>
      <c r="F25" s="44">
        <f t="shared" si="1"/>
        <v>35</v>
      </c>
      <c r="G25" s="44">
        <f t="shared" si="1"/>
        <v>88</v>
      </c>
      <c r="H25" s="44">
        <f t="shared" si="1"/>
        <v>0</v>
      </c>
      <c r="I25" s="44">
        <f t="shared" si="1"/>
        <v>0</v>
      </c>
      <c r="J25" s="44">
        <f t="shared" si="1"/>
        <v>17</v>
      </c>
      <c r="K25" s="44">
        <f t="shared" si="1"/>
        <v>23</v>
      </c>
      <c r="L25" s="44">
        <f t="shared" si="1"/>
        <v>0</v>
      </c>
      <c r="M25" s="44">
        <f t="shared" si="1"/>
        <v>50</v>
      </c>
      <c r="N25" s="44">
        <f t="shared" si="1"/>
        <v>50</v>
      </c>
      <c r="O25" s="44">
        <f t="shared" si="1"/>
        <v>0</v>
      </c>
      <c r="P25" s="44">
        <f t="shared" si="1"/>
        <v>36</v>
      </c>
      <c r="Q25" s="44">
        <f t="shared" si="1"/>
        <v>0</v>
      </c>
      <c r="R25" s="44">
        <f t="shared" si="1"/>
        <v>0</v>
      </c>
      <c r="S25" s="44">
        <f t="shared" si="1"/>
        <v>0</v>
      </c>
      <c r="T25" s="44">
        <f t="shared" si="1"/>
        <v>87</v>
      </c>
      <c r="U25" s="45">
        <f>((T25+Q25+N25-R25)+(O25*2))/E25</f>
        <v>0.5708333333333333</v>
      </c>
      <c r="V25" s="46">
        <v>243</v>
      </c>
      <c r="W25" s="46" t="s">
        <v>95</v>
      </c>
      <c r="X25" s="46" t="s">
        <v>96</v>
      </c>
      <c r="Y25" s="70">
        <v>3761</v>
      </c>
      <c r="Z25" s="47"/>
      <c r="AA25" s="43" t="s">
        <v>85</v>
      </c>
      <c r="AB25" s="73" t="s">
        <v>266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0.39772727272727271</v>
      </c>
      <c r="H26" s="27"/>
      <c r="I26" s="1"/>
      <c r="J26" s="48" t="s">
        <v>41</v>
      </c>
      <c r="K26" s="50">
        <f>J25/K25</f>
        <v>0.73913043478260865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16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185</v>
      </c>
      <c r="D35" s="38">
        <v>30</v>
      </c>
      <c r="E35" s="79"/>
      <c r="F35" s="27">
        <v>12</v>
      </c>
      <c r="G35" s="79">
        <v>23</v>
      </c>
      <c r="H35" s="79" t="s">
        <v>517</v>
      </c>
      <c r="I35" s="79"/>
      <c r="J35" s="27">
        <v>5</v>
      </c>
      <c r="K35" s="27">
        <v>8</v>
      </c>
      <c r="L35" s="79"/>
      <c r="M35" s="79"/>
      <c r="N35" s="27">
        <f>SUM(L35:M35)</f>
        <v>0</v>
      </c>
      <c r="O35" s="79"/>
      <c r="P35" s="84"/>
      <c r="Q35" s="84" t="s">
        <v>518</v>
      </c>
      <c r="R35" s="27">
        <v>1</v>
      </c>
      <c r="S35" s="79"/>
      <c r="T35" s="27">
        <f>+(F35*2)+J35</f>
        <v>29</v>
      </c>
      <c r="U35" s="40" t="str">
        <f>IFERROR(((T35+Q35+N35-R35)+(O35*2))/E35,"")</f>
        <v/>
      </c>
      <c r="V35" s="22">
        <v>243</v>
      </c>
      <c r="W35" s="22" t="s">
        <v>83</v>
      </c>
      <c r="X35" s="22" t="s">
        <v>84</v>
      </c>
      <c r="Y35" s="69">
        <v>3761</v>
      </c>
      <c r="Z35" s="41" t="s">
        <v>520</v>
      </c>
      <c r="AA35" s="1" t="s">
        <v>186</v>
      </c>
      <c r="AB35" s="28" t="s">
        <v>267</v>
      </c>
    </row>
    <row r="36" spans="1:28" x14ac:dyDescent="0.3">
      <c r="A36" s="1" t="s">
        <v>45</v>
      </c>
      <c r="B36" s="1" t="s">
        <v>64</v>
      </c>
      <c r="C36" s="27" t="s">
        <v>448</v>
      </c>
      <c r="D36" s="38">
        <v>20</v>
      </c>
      <c r="E36" s="79"/>
      <c r="F36" s="27">
        <v>1</v>
      </c>
      <c r="G36" s="79"/>
      <c r="H36" s="79"/>
      <c r="I36" s="79"/>
      <c r="J36" s="27">
        <v>2</v>
      </c>
      <c r="K36" s="27">
        <v>4</v>
      </c>
      <c r="L36" s="79"/>
      <c r="M36" s="79"/>
      <c r="N36" s="27">
        <f>SUM(L36:M36)</f>
        <v>0</v>
      </c>
      <c r="O36" s="84"/>
      <c r="P36" s="84"/>
      <c r="Q36" s="84"/>
      <c r="R36" s="84"/>
      <c r="S36" s="84"/>
      <c r="T36" s="27">
        <f t="shared" ref="T36:T44" si="2">+(F36*2)+J36</f>
        <v>4</v>
      </c>
      <c r="U36" s="40" t="str">
        <f t="shared" ref="U36:U44" si="3">IFERROR(((T36+Q36+N36-R36)+(O36*2))/E36,"")</f>
        <v/>
      </c>
      <c r="V36" s="22">
        <v>243</v>
      </c>
      <c r="W36" s="22" t="s">
        <v>83</v>
      </c>
      <c r="X36" s="22" t="s">
        <v>84</v>
      </c>
      <c r="Y36" s="69">
        <v>3761</v>
      </c>
      <c r="Z36" s="41"/>
      <c r="AA36" s="1" t="s">
        <v>186</v>
      </c>
      <c r="AB36" s="28" t="s">
        <v>267</v>
      </c>
    </row>
    <row r="37" spans="1:28" x14ac:dyDescent="0.3">
      <c r="A37" s="1" t="s">
        <v>45</v>
      </c>
      <c r="B37" s="1" t="s">
        <v>64</v>
      </c>
      <c r="C37" s="27" t="s">
        <v>188</v>
      </c>
      <c r="D37" s="38">
        <v>50</v>
      </c>
      <c r="E37" s="79"/>
      <c r="F37" s="27">
        <v>7</v>
      </c>
      <c r="G37" s="79"/>
      <c r="H37" s="79"/>
      <c r="I37" s="79"/>
      <c r="J37" s="27">
        <v>6</v>
      </c>
      <c r="K37" s="27">
        <v>9</v>
      </c>
      <c r="L37" s="79"/>
      <c r="M37" s="27">
        <v>13</v>
      </c>
      <c r="N37" s="27">
        <f>SUM(L37:M37)</f>
        <v>13</v>
      </c>
      <c r="O37" s="84"/>
      <c r="P37" s="84"/>
      <c r="Q37" s="84"/>
      <c r="R37" s="84"/>
      <c r="S37" s="84"/>
      <c r="T37" s="27">
        <f t="shared" si="2"/>
        <v>20</v>
      </c>
      <c r="U37" s="40" t="str">
        <f t="shared" si="3"/>
        <v/>
      </c>
      <c r="V37" s="22">
        <v>243</v>
      </c>
      <c r="W37" s="22" t="s">
        <v>83</v>
      </c>
      <c r="X37" s="22" t="s">
        <v>84</v>
      </c>
      <c r="Y37" s="69">
        <v>3761</v>
      </c>
      <c r="Z37" s="41"/>
      <c r="AA37" s="1" t="s">
        <v>186</v>
      </c>
      <c r="AB37" s="28" t="s">
        <v>267</v>
      </c>
    </row>
    <row r="38" spans="1:28" x14ac:dyDescent="0.3">
      <c r="A38" s="1" t="s">
        <v>45</v>
      </c>
      <c r="B38" s="1" t="s">
        <v>64</v>
      </c>
      <c r="C38" s="27" t="s">
        <v>389</v>
      </c>
      <c r="D38" s="38">
        <v>22</v>
      </c>
      <c r="E38" s="79"/>
      <c r="F38" s="27">
        <v>0</v>
      </c>
      <c r="G38" s="79"/>
      <c r="H38" s="79"/>
      <c r="I38" s="79"/>
      <c r="J38" s="27">
        <v>0</v>
      </c>
      <c r="K38" s="27">
        <v>0</v>
      </c>
      <c r="L38" s="79"/>
      <c r="M38" s="79"/>
      <c r="N38" s="27">
        <v>0</v>
      </c>
      <c r="O38" s="84"/>
      <c r="P38" s="84"/>
      <c r="Q38" s="84"/>
      <c r="R38" s="84"/>
      <c r="S38" s="84"/>
      <c r="T38" s="27">
        <v>0</v>
      </c>
      <c r="U38" s="40" t="str">
        <f t="shared" si="3"/>
        <v/>
      </c>
      <c r="V38" s="22">
        <v>243</v>
      </c>
      <c r="W38" s="22" t="s">
        <v>83</v>
      </c>
      <c r="X38" s="22" t="s">
        <v>84</v>
      </c>
      <c r="Y38" s="69">
        <v>3761</v>
      </c>
      <c r="Z38" s="41"/>
      <c r="AA38" s="1" t="s">
        <v>186</v>
      </c>
      <c r="AB38" s="28" t="s">
        <v>267</v>
      </c>
    </row>
    <row r="39" spans="1:28" x14ac:dyDescent="0.3">
      <c r="A39" s="1" t="s">
        <v>45</v>
      </c>
      <c r="B39" s="1" t="s">
        <v>64</v>
      </c>
      <c r="C39" s="27" t="s">
        <v>189</v>
      </c>
      <c r="D39" s="38">
        <v>12</v>
      </c>
      <c r="E39" s="79"/>
      <c r="F39" s="27">
        <v>2</v>
      </c>
      <c r="G39" s="79"/>
      <c r="H39" s="79"/>
      <c r="I39" s="79"/>
      <c r="J39" s="27">
        <v>1</v>
      </c>
      <c r="K39" s="27">
        <v>1</v>
      </c>
      <c r="L39" s="79"/>
      <c r="M39" s="79"/>
      <c r="N39" s="27">
        <f>SUM(L39:M39)</f>
        <v>0</v>
      </c>
      <c r="O39" s="84"/>
      <c r="P39" s="84"/>
      <c r="Q39" s="84"/>
      <c r="R39" s="84"/>
      <c r="S39" s="84"/>
      <c r="T39" s="27">
        <f t="shared" si="2"/>
        <v>5</v>
      </c>
      <c r="U39" s="40" t="str">
        <f t="shared" si="3"/>
        <v/>
      </c>
      <c r="V39" s="22">
        <v>243</v>
      </c>
      <c r="W39" s="22" t="s">
        <v>83</v>
      </c>
      <c r="X39" s="22" t="s">
        <v>84</v>
      </c>
      <c r="Y39" s="69">
        <v>3761</v>
      </c>
      <c r="Z39" s="41"/>
      <c r="AA39" s="1" t="s">
        <v>186</v>
      </c>
      <c r="AB39" s="28" t="s">
        <v>267</v>
      </c>
    </row>
    <row r="40" spans="1:28" x14ac:dyDescent="0.3">
      <c r="A40" s="1" t="s">
        <v>45</v>
      </c>
      <c r="B40" s="1" t="s">
        <v>64</v>
      </c>
      <c r="C40" s="27" t="s">
        <v>190</v>
      </c>
      <c r="D40" s="38">
        <v>34</v>
      </c>
      <c r="E40" s="79"/>
      <c r="F40" s="27">
        <v>5</v>
      </c>
      <c r="G40" s="79"/>
      <c r="H40" s="79"/>
      <c r="I40" s="79"/>
      <c r="J40" s="27">
        <v>9</v>
      </c>
      <c r="K40" s="27">
        <v>13</v>
      </c>
      <c r="L40" s="79"/>
      <c r="M40" s="79">
        <v>7</v>
      </c>
      <c r="N40" s="27">
        <f>SUM(L40:M40)</f>
        <v>7</v>
      </c>
      <c r="O40" s="84"/>
      <c r="P40" s="55">
        <v>6</v>
      </c>
      <c r="Q40" s="84"/>
      <c r="R40" s="84"/>
      <c r="S40" s="84"/>
      <c r="T40" s="27">
        <f t="shared" si="2"/>
        <v>19</v>
      </c>
      <c r="U40" s="40" t="str">
        <f t="shared" si="3"/>
        <v/>
      </c>
      <c r="V40" s="22">
        <v>243</v>
      </c>
      <c r="W40" s="22" t="s">
        <v>83</v>
      </c>
      <c r="X40" s="22" t="s">
        <v>84</v>
      </c>
      <c r="Y40" s="69">
        <v>3761</v>
      </c>
      <c r="Z40" s="41"/>
      <c r="AA40" s="1" t="s">
        <v>186</v>
      </c>
      <c r="AB40" s="28" t="s">
        <v>267</v>
      </c>
    </row>
    <row r="41" spans="1:28" x14ac:dyDescent="0.3">
      <c r="A41" s="1" t="s">
        <v>45</v>
      </c>
      <c r="B41" s="1" t="s">
        <v>64</v>
      </c>
      <c r="C41" s="27" t="s">
        <v>191</v>
      </c>
      <c r="D41" s="38">
        <v>44</v>
      </c>
      <c r="E41" s="79"/>
      <c r="F41" s="27">
        <v>3</v>
      </c>
      <c r="G41" s="79"/>
      <c r="H41" s="79"/>
      <c r="I41" s="79"/>
      <c r="J41" s="27">
        <v>1</v>
      </c>
      <c r="K41" s="27">
        <v>4</v>
      </c>
      <c r="L41" s="79"/>
      <c r="M41" s="79">
        <v>11</v>
      </c>
      <c r="N41" s="27">
        <f>SUM(L41:M41)</f>
        <v>11</v>
      </c>
      <c r="O41" s="84"/>
      <c r="P41" s="55">
        <v>6</v>
      </c>
      <c r="Q41" s="84"/>
      <c r="R41" s="84"/>
      <c r="S41" s="84"/>
      <c r="T41" s="27">
        <f t="shared" si="2"/>
        <v>7</v>
      </c>
      <c r="U41" s="40" t="str">
        <f t="shared" si="3"/>
        <v/>
      </c>
      <c r="V41" s="22">
        <v>243</v>
      </c>
      <c r="W41" s="22" t="s">
        <v>83</v>
      </c>
      <c r="X41" s="22" t="s">
        <v>84</v>
      </c>
      <c r="Y41" s="69">
        <v>3761</v>
      </c>
      <c r="Z41" s="41"/>
      <c r="AA41" s="1" t="s">
        <v>186</v>
      </c>
      <c r="AB41" s="28" t="s">
        <v>267</v>
      </c>
    </row>
    <row r="42" spans="1:28" x14ac:dyDescent="0.3">
      <c r="A42" s="1" t="s">
        <v>45</v>
      </c>
      <c r="B42" s="1" t="s">
        <v>64</v>
      </c>
      <c r="C42" s="27" t="s">
        <v>193</v>
      </c>
      <c r="D42" s="38">
        <v>32</v>
      </c>
      <c r="E42" s="79"/>
      <c r="F42" s="27">
        <v>2</v>
      </c>
      <c r="G42" s="79"/>
      <c r="H42" s="79"/>
      <c r="I42" s="79"/>
      <c r="J42" s="27">
        <v>0</v>
      </c>
      <c r="K42" s="27">
        <v>0</v>
      </c>
      <c r="L42" s="79"/>
      <c r="M42" s="79"/>
      <c r="N42" s="27">
        <f>SUM(L42:M42)</f>
        <v>0</v>
      </c>
      <c r="O42" s="84"/>
      <c r="P42" s="84"/>
      <c r="Q42" s="39">
        <v>1</v>
      </c>
      <c r="R42" s="91" t="s">
        <v>517</v>
      </c>
      <c r="S42" s="84"/>
      <c r="T42" s="27">
        <f t="shared" si="2"/>
        <v>4</v>
      </c>
      <c r="U42" s="40" t="str">
        <f t="shared" si="3"/>
        <v/>
      </c>
      <c r="V42" s="22">
        <v>243</v>
      </c>
      <c r="W42" s="22" t="s">
        <v>83</v>
      </c>
      <c r="X42" s="22" t="s">
        <v>84</v>
      </c>
      <c r="Y42" s="69">
        <v>3761</v>
      </c>
      <c r="Z42" s="41"/>
      <c r="AA42" s="1" t="s">
        <v>186</v>
      </c>
      <c r="AB42" s="28" t="s">
        <v>267</v>
      </c>
    </row>
    <row r="43" spans="1:28" x14ac:dyDescent="0.3">
      <c r="A43" s="1" t="s">
        <v>45</v>
      </c>
      <c r="B43" s="1" t="s">
        <v>64</v>
      </c>
      <c r="C43" s="27" t="s">
        <v>195</v>
      </c>
      <c r="D43" s="38">
        <v>40</v>
      </c>
      <c r="E43" s="79" t="s">
        <v>440</v>
      </c>
      <c r="F43" s="27"/>
      <c r="G43" s="79"/>
      <c r="H43" s="79"/>
      <c r="I43" s="79"/>
      <c r="J43" s="27"/>
      <c r="K43" s="27"/>
      <c r="L43" s="79"/>
      <c r="M43" s="79"/>
      <c r="N43" s="27"/>
      <c r="O43" s="84"/>
      <c r="P43" s="84"/>
      <c r="Q43" s="84"/>
      <c r="R43" s="84"/>
      <c r="S43" s="84"/>
      <c r="T43" s="27"/>
      <c r="U43" s="40" t="str">
        <f t="shared" si="3"/>
        <v/>
      </c>
      <c r="V43" s="22">
        <v>243</v>
      </c>
      <c r="W43" s="22" t="s">
        <v>83</v>
      </c>
      <c r="X43" s="22" t="s">
        <v>84</v>
      </c>
      <c r="Y43" s="69">
        <v>3761</v>
      </c>
      <c r="Z43" s="41"/>
      <c r="AA43" s="1" t="s">
        <v>186</v>
      </c>
      <c r="AB43" s="28" t="s">
        <v>267</v>
      </c>
    </row>
    <row r="44" spans="1:28" x14ac:dyDescent="0.3">
      <c r="A44" s="1" t="s">
        <v>45</v>
      </c>
      <c r="B44" s="1" t="s">
        <v>64</v>
      </c>
      <c r="C44" s="27" t="s">
        <v>196</v>
      </c>
      <c r="D44" s="38">
        <v>10</v>
      </c>
      <c r="E44" s="79"/>
      <c r="F44" s="27">
        <v>0</v>
      </c>
      <c r="G44" s="79"/>
      <c r="H44" s="79"/>
      <c r="I44" s="79"/>
      <c r="J44" s="27">
        <v>2</v>
      </c>
      <c r="K44" s="27">
        <v>3</v>
      </c>
      <c r="L44" s="79"/>
      <c r="M44" s="79"/>
      <c r="N44" s="27">
        <f>SUM(L44:M44)</f>
        <v>0</v>
      </c>
      <c r="O44" s="39">
        <v>5</v>
      </c>
      <c r="P44" s="84"/>
      <c r="Q44" s="84"/>
      <c r="R44" s="84"/>
      <c r="S44" s="84"/>
      <c r="T44" s="27">
        <f t="shared" si="2"/>
        <v>2</v>
      </c>
      <c r="U44" s="40" t="str">
        <f t="shared" si="3"/>
        <v/>
      </c>
      <c r="V44" s="22">
        <v>243</v>
      </c>
      <c r="W44" s="22" t="s">
        <v>83</v>
      </c>
      <c r="X44" s="22" t="s">
        <v>84</v>
      </c>
      <c r="Y44" s="69">
        <v>3761</v>
      </c>
      <c r="Z44" s="41"/>
      <c r="AA44" s="1" t="s">
        <v>186</v>
      </c>
      <c r="AB44" s="28" t="s">
        <v>267</v>
      </c>
    </row>
    <row r="45" spans="1:28" x14ac:dyDescent="0.3">
      <c r="A45" s="1" t="s">
        <v>45</v>
      </c>
      <c r="B45" s="1" t="s">
        <v>64</v>
      </c>
      <c r="C45" s="55" t="s">
        <v>38</v>
      </c>
      <c r="D45" s="1"/>
      <c r="E45" s="55">
        <v>240</v>
      </c>
      <c r="F45" s="55"/>
      <c r="G45" s="55">
        <v>54</v>
      </c>
      <c r="H45" s="55"/>
      <c r="I45" s="55"/>
      <c r="J45" s="55"/>
      <c r="K45" s="55"/>
      <c r="L45" s="55"/>
      <c r="M45" s="55">
        <v>15</v>
      </c>
      <c r="N45" s="55">
        <v>15</v>
      </c>
      <c r="O45" s="55"/>
      <c r="P45" s="55">
        <v>8</v>
      </c>
      <c r="Q45" s="42"/>
      <c r="R45" s="42"/>
      <c r="S45" s="42"/>
      <c r="T45" s="27"/>
      <c r="U45" s="40" t="str">
        <f>_xlfn.IFNA("",((T45+Q45+N45-R45)+(O45*2))/E45)</f>
        <v/>
      </c>
      <c r="V45" s="22">
        <v>243</v>
      </c>
      <c r="W45" s="22" t="s">
        <v>83</v>
      </c>
      <c r="X45" s="22" t="s">
        <v>84</v>
      </c>
      <c r="Y45" s="69">
        <v>3761</v>
      </c>
      <c r="Z45" s="41"/>
      <c r="AA45" s="1" t="s">
        <v>186</v>
      </c>
      <c r="AB45" s="28" t="s">
        <v>267</v>
      </c>
    </row>
    <row r="46" spans="1:28" x14ac:dyDescent="0.3">
      <c r="A46" s="43" t="s">
        <v>45</v>
      </c>
      <c r="B46" s="43" t="s">
        <v>64</v>
      </c>
      <c r="C46" s="44" t="s">
        <v>39</v>
      </c>
      <c r="D46" s="43"/>
      <c r="E46" s="44">
        <f t="shared" ref="E46:T46" si="4">SUM(E35:E45)</f>
        <v>240</v>
      </c>
      <c r="F46" s="44">
        <f t="shared" si="4"/>
        <v>32</v>
      </c>
      <c r="G46" s="44">
        <f t="shared" si="4"/>
        <v>77</v>
      </c>
      <c r="H46" s="44">
        <f t="shared" si="4"/>
        <v>0</v>
      </c>
      <c r="I46" s="44">
        <f t="shared" si="4"/>
        <v>0</v>
      </c>
      <c r="J46" s="44">
        <f t="shared" si="4"/>
        <v>26</v>
      </c>
      <c r="K46" s="44">
        <f t="shared" si="4"/>
        <v>42</v>
      </c>
      <c r="L46" s="44">
        <f t="shared" si="4"/>
        <v>0</v>
      </c>
      <c r="M46" s="44">
        <f t="shared" si="4"/>
        <v>46</v>
      </c>
      <c r="N46" s="44">
        <f t="shared" si="4"/>
        <v>46</v>
      </c>
      <c r="O46" s="44">
        <f t="shared" si="4"/>
        <v>5</v>
      </c>
      <c r="P46" s="44">
        <f t="shared" si="4"/>
        <v>20</v>
      </c>
      <c r="Q46" s="44">
        <f t="shared" si="4"/>
        <v>1</v>
      </c>
      <c r="R46" s="44">
        <f t="shared" si="4"/>
        <v>1</v>
      </c>
      <c r="S46" s="44">
        <f t="shared" si="4"/>
        <v>0</v>
      </c>
      <c r="T46" s="44">
        <f t="shared" si="4"/>
        <v>90</v>
      </c>
      <c r="U46" s="45">
        <f>((T46+Q46+N46-R46)+(O46*2))/E46</f>
        <v>0.60833333333333328</v>
      </c>
      <c r="V46" s="46">
        <v>243</v>
      </c>
      <c r="W46" s="46" t="s">
        <v>83</v>
      </c>
      <c r="X46" s="46" t="s">
        <v>84</v>
      </c>
      <c r="Y46" s="72">
        <v>3761</v>
      </c>
      <c r="Z46" s="47"/>
      <c r="AA46" s="43" t="s">
        <v>186</v>
      </c>
      <c r="AB46" s="73" t="s">
        <v>267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0.41558441558441561</v>
      </c>
      <c r="H47" s="27"/>
      <c r="I47" s="1"/>
      <c r="J47" s="48" t="s">
        <v>41</v>
      </c>
      <c r="K47" s="50">
        <f>J46/K46</f>
        <v>0.61904761904761907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5F30-D2EC-4092-B034-5A1020449F6B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181</v>
      </c>
      <c r="D4" s="7" t="s">
        <v>4</v>
      </c>
      <c r="E4" s="8"/>
      <c r="F4" s="5"/>
      <c r="G4" s="1"/>
      <c r="J4" s="15" t="s">
        <v>154</v>
      </c>
      <c r="K4" s="16" t="s">
        <v>44</v>
      </c>
      <c r="L4" s="17"/>
      <c r="M4" s="18"/>
      <c r="N4" s="19">
        <v>20</v>
      </c>
      <c r="O4" s="19">
        <v>26</v>
      </c>
      <c r="P4" s="19">
        <v>12</v>
      </c>
      <c r="Q4" s="19">
        <v>28</v>
      </c>
      <c r="R4" s="13">
        <v>11</v>
      </c>
      <c r="S4" s="21">
        <f>SUM(N4:R4)</f>
        <v>97</v>
      </c>
      <c r="T4" s="22">
        <v>140</v>
      </c>
    </row>
    <row r="5" spans="1:28" x14ac:dyDescent="0.3">
      <c r="B5" s="1"/>
      <c r="C5" s="6" t="s">
        <v>218</v>
      </c>
      <c r="D5" s="7" t="s">
        <v>5</v>
      </c>
      <c r="E5" s="1"/>
      <c r="F5" s="1"/>
      <c r="G5" s="1"/>
      <c r="J5" s="15" t="s">
        <v>219</v>
      </c>
      <c r="K5" s="16" t="s">
        <v>49</v>
      </c>
      <c r="L5" s="17"/>
      <c r="M5" s="18"/>
      <c r="N5" s="19">
        <v>16</v>
      </c>
      <c r="O5" s="19">
        <v>28</v>
      </c>
      <c r="P5" s="19">
        <v>24</v>
      </c>
      <c r="Q5" s="19">
        <v>18</v>
      </c>
      <c r="R5" s="13">
        <v>9</v>
      </c>
      <c r="S5" s="21">
        <f>SUM(N5:R5)</f>
        <v>95</v>
      </c>
      <c r="T5" s="22">
        <v>140</v>
      </c>
      <c r="U5" s="1"/>
      <c r="V5" s="1"/>
      <c r="W5" s="1"/>
    </row>
    <row r="6" spans="1:28" x14ac:dyDescent="0.3">
      <c r="C6" s="23">
        <v>4108</v>
      </c>
      <c r="D6" s="7" t="s">
        <v>6</v>
      </c>
      <c r="F6" s="1" t="s">
        <v>480</v>
      </c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140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48</v>
      </c>
      <c r="B13" s="1" t="s">
        <v>45</v>
      </c>
      <c r="C13" s="27" t="s">
        <v>76</v>
      </c>
      <c r="D13" s="38">
        <v>14</v>
      </c>
      <c r="E13" s="79" t="s">
        <v>440</v>
      </c>
      <c r="F13" s="27"/>
      <c r="G13" s="79"/>
      <c r="H13" s="79"/>
      <c r="I13" s="79"/>
      <c r="J13" s="27"/>
      <c r="K13" s="27"/>
      <c r="L13" s="79"/>
      <c r="M13" s="79"/>
      <c r="N13" s="27"/>
      <c r="O13" s="79"/>
      <c r="P13" s="84"/>
      <c r="Q13" s="79"/>
      <c r="R13" s="79"/>
      <c r="S13" s="79"/>
      <c r="T13" s="27"/>
      <c r="U13" s="40" t="str">
        <f>IFERROR(((T13+Q13+N13-R13)+(O13*2))/E13,"")</f>
        <v/>
      </c>
      <c r="V13" s="22">
        <v>140</v>
      </c>
      <c r="W13" s="22" t="s">
        <v>95</v>
      </c>
      <c r="X13" s="22" t="s">
        <v>84</v>
      </c>
      <c r="Y13" s="69">
        <v>4108</v>
      </c>
      <c r="Z13" s="36" t="s">
        <v>1</v>
      </c>
      <c r="AA13" s="1" t="s">
        <v>85</v>
      </c>
      <c r="AB13" s="28" t="s">
        <v>155</v>
      </c>
    </row>
    <row r="14" spans="1:28" x14ac:dyDescent="0.3">
      <c r="A14" s="1" t="s">
        <v>48</v>
      </c>
      <c r="B14" s="1" t="s">
        <v>45</v>
      </c>
      <c r="C14" s="27" t="s">
        <v>345</v>
      </c>
      <c r="D14" s="38">
        <v>21</v>
      </c>
      <c r="E14" s="79"/>
      <c r="F14" s="27">
        <v>1</v>
      </c>
      <c r="G14" s="79"/>
      <c r="H14" s="79"/>
      <c r="I14" s="79"/>
      <c r="J14" s="27">
        <v>2</v>
      </c>
      <c r="K14" s="27">
        <v>2</v>
      </c>
      <c r="L14" s="79"/>
      <c r="M14" s="79"/>
      <c r="N14" s="27">
        <f t="shared" ref="N14:N19" si="0">SUM(L14:M14)</f>
        <v>0</v>
      </c>
      <c r="O14" s="84"/>
      <c r="P14" s="84"/>
      <c r="Q14" s="84"/>
      <c r="R14" s="84"/>
      <c r="S14" s="84"/>
      <c r="T14" s="39">
        <f t="shared" ref="T14:T19" si="1">(H14*3)+((F14-H14)*2)+J14</f>
        <v>4</v>
      </c>
      <c r="U14" s="40" t="str">
        <f t="shared" ref="U14:U24" si="2">IFERROR(((T14+Q14+N14-R14)+(O14*2))/E14,"")</f>
        <v/>
      </c>
      <c r="V14" s="22">
        <v>140</v>
      </c>
      <c r="W14" s="22" t="s">
        <v>95</v>
      </c>
      <c r="X14" s="22" t="s">
        <v>84</v>
      </c>
      <c r="Y14" s="69">
        <v>4108</v>
      </c>
      <c r="Z14" s="36" t="s">
        <v>1</v>
      </c>
      <c r="AA14" s="1" t="s">
        <v>85</v>
      </c>
      <c r="AB14" s="28" t="s">
        <v>155</v>
      </c>
    </row>
    <row r="15" spans="1:28" x14ac:dyDescent="0.3">
      <c r="A15" s="1" t="s">
        <v>48</v>
      </c>
      <c r="B15" s="1" t="s">
        <v>45</v>
      </c>
      <c r="C15" s="27" t="s">
        <v>80</v>
      </c>
      <c r="D15" s="38">
        <v>42</v>
      </c>
      <c r="E15" s="79" t="s">
        <v>440</v>
      </c>
      <c r="F15" s="27"/>
      <c r="G15" s="79"/>
      <c r="H15" s="79"/>
      <c r="I15" s="79"/>
      <c r="J15" s="27"/>
      <c r="K15" s="27"/>
      <c r="L15" s="79"/>
      <c r="M15" s="79"/>
      <c r="N15" s="27"/>
      <c r="O15" s="84"/>
      <c r="P15" s="84"/>
      <c r="Q15" s="84"/>
      <c r="R15" s="84"/>
      <c r="S15" s="84"/>
      <c r="T15" s="39"/>
      <c r="U15" s="40" t="str">
        <f t="shared" si="2"/>
        <v/>
      </c>
      <c r="V15" s="22">
        <v>140</v>
      </c>
      <c r="W15" s="22" t="s">
        <v>95</v>
      </c>
      <c r="X15" s="22" t="s">
        <v>84</v>
      </c>
      <c r="Y15" s="69">
        <v>4108</v>
      </c>
      <c r="Z15" s="36" t="s">
        <v>1</v>
      </c>
      <c r="AA15" s="1" t="s">
        <v>85</v>
      </c>
      <c r="AB15" s="28" t="s">
        <v>155</v>
      </c>
    </row>
    <row r="16" spans="1:28" x14ac:dyDescent="0.3">
      <c r="A16" s="1" t="s">
        <v>48</v>
      </c>
      <c r="B16" s="1" t="s">
        <v>45</v>
      </c>
      <c r="C16" s="27" t="s">
        <v>72</v>
      </c>
      <c r="D16" s="38">
        <v>32</v>
      </c>
      <c r="E16" s="79"/>
      <c r="F16" s="27">
        <v>7</v>
      </c>
      <c r="G16" s="79"/>
      <c r="H16" s="79"/>
      <c r="I16" s="79"/>
      <c r="J16" s="27">
        <v>2</v>
      </c>
      <c r="K16" s="27">
        <v>5</v>
      </c>
      <c r="L16" s="79"/>
      <c r="M16" s="27">
        <v>21</v>
      </c>
      <c r="N16" s="27">
        <f t="shared" si="0"/>
        <v>21</v>
      </c>
      <c r="O16" s="84"/>
      <c r="P16" s="55">
        <v>6</v>
      </c>
      <c r="Q16" s="39">
        <v>3</v>
      </c>
      <c r="R16" s="84"/>
      <c r="S16" s="84"/>
      <c r="T16" s="39">
        <f t="shared" si="1"/>
        <v>16</v>
      </c>
      <c r="U16" s="40" t="str">
        <f t="shared" si="2"/>
        <v/>
      </c>
      <c r="V16" s="22">
        <v>140</v>
      </c>
      <c r="W16" s="22" t="s">
        <v>95</v>
      </c>
      <c r="X16" s="22" t="s">
        <v>84</v>
      </c>
      <c r="Y16" s="69">
        <v>4108</v>
      </c>
      <c r="Z16" s="36" t="s">
        <v>1</v>
      </c>
      <c r="AA16" s="1" t="s">
        <v>85</v>
      </c>
      <c r="AB16" s="28" t="s">
        <v>155</v>
      </c>
    </row>
    <row r="17" spans="1:28" x14ac:dyDescent="0.3">
      <c r="A17" s="1" t="s">
        <v>48</v>
      </c>
      <c r="B17" s="1" t="s">
        <v>45</v>
      </c>
      <c r="C17" s="27" t="s">
        <v>71</v>
      </c>
      <c r="D17" s="38">
        <v>10</v>
      </c>
      <c r="E17" s="79"/>
      <c r="F17" s="27">
        <v>8</v>
      </c>
      <c r="G17" s="79"/>
      <c r="H17" s="79"/>
      <c r="I17" s="79"/>
      <c r="J17" s="27">
        <v>0</v>
      </c>
      <c r="K17" s="27">
        <v>0</v>
      </c>
      <c r="L17" s="79"/>
      <c r="M17" s="79"/>
      <c r="N17" s="27">
        <f t="shared" si="0"/>
        <v>0</v>
      </c>
      <c r="O17" s="39">
        <v>3</v>
      </c>
      <c r="P17" s="55">
        <v>6</v>
      </c>
      <c r="Q17" s="84"/>
      <c r="R17" s="84"/>
      <c r="S17" s="84"/>
      <c r="T17" s="39">
        <f t="shared" si="1"/>
        <v>16</v>
      </c>
      <c r="U17" s="40" t="str">
        <f t="shared" si="2"/>
        <v/>
      </c>
      <c r="V17" s="22">
        <v>140</v>
      </c>
      <c r="W17" s="22" t="s">
        <v>95</v>
      </c>
      <c r="X17" s="22" t="s">
        <v>84</v>
      </c>
      <c r="Y17" s="69">
        <v>4108</v>
      </c>
      <c r="Z17" s="36" t="s">
        <v>1</v>
      </c>
      <c r="AA17" s="1" t="s">
        <v>85</v>
      </c>
      <c r="AB17" s="28" t="s">
        <v>155</v>
      </c>
    </row>
    <row r="18" spans="1:28" x14ac:dyDescent="0.3">
      <c r="A18" s="1" t="s">
        <v>48</v>
      </c>
      <c r="B18" s="1" t="s">
        <v>45</v>
      </c>
      <c r="C18" s="27" t="s">
        <v>81</v>
      </c>
      <c r="D18" s="38">
        <v>45</v>
      </c>
      <c r="E18" s="79" t="s">
        <v>440</v>
      </c>
      <c r="F18" s="27"/>
      <c r="G18" s="79"/>
      <c r="H18" s="79"/>
      <c r="I18" s="79"/>
      <c r="J18" s="27"/>
      <c r="K18" s="27"/>
      <c r="L18" s="79"/>
      <c r="M18" s="79"/>
      <c r="N18" s="27"/>
      <c r="O18" s="84"/>
      <c r="P18" s="84"/>
      <c r="Q18" s="84"/>
      <c r="R18" s="84"/>
      <c r="S18" s="84"/>
      <c r="T18" s="39"/>
      <c r="U18" s="40" t="str">
        <f t="shared" si="2"/>
        <v/>
      </c>
      <c r="V18" s="22">
        <v>140</v>
      </c>
      <c r="W18" s="22" t="s">
        <v>95</v>
      </c>
      <c r="X18" s="22" t="s">
        <v>84</v>
      </c>
      <c r="Y18" s="69">
        <v>4108</v>
      </c>
      <c r="Z18" s="36" t="s">
        <v>1</v>
      </c>
      <c r="AA18" s="1" t="s">
        <v>85</v>
      </c>
      <c r="AB18" s="28" t="s">
        <v>155</v>
      </c>
    </row>
    <row r="19" spans="1:28" x14ac:dyDescent="0.3">
      <c r="A19" s="1" t="s">
        <v>48</v>
      </c>
      <c r="B19" s="1" t="s">
        <v>45</v>
      </c>
      <c r="C19" s="27" t="s">
        <v>75</v>
      </c>
      <c r="D19" s="38">
        <v>12</v>
      </c>
      <c r="E19" s="27">
        <v>5</v>
      </c>
      <c r="F19" s="27">
        <v>1</v>
      </c>
      <c r="G19" s="79" t="s">
        <v>479</v>
      </c>
      <c r="H19" s="79"/>
      <c r="I19" s="79"/>
      <c r="J19" s="27">
        <v>0</v>
      </c>
      <c r="K19" s="27">
        <v>0</v>
      </c>
      <c r="L19" s="79"/>
      <c r="M19" s="79"/>
      <c r="N19" s="27">
        <f t="shared" si="0"/>
        <v>0</v>
      </c>
      <c r="O19" s="84"/>
      <c r="P19" s="84"/>
      <c r="Q19" s="84"/>
      <c r="R19" s="84"/>
      <c r="S19" s="84"/>
      <c r="T19" s="39">
        <f t="shared" si="1"/>
        <v>2</v>
      </c>
      <c r="U19" s="40">
        <f t="shared" si="2"/>
        <v>0.4</v>
      </c>
      <c r="V19" s="22">
        <v>140</v>
      </c>
      <c r="W19" s="22" t="s">
        <v>95</v>
      </c>
      <c r="X19" s="22" t="s">
        <v>84</v>
      </c>
      <c r="Y19" s="69">
        <v>4108</v>
      </c>
      <c r="Z19" s="36" t="s">
        <v>1</v>
      </c>
      <c r="AA19" s="1" t="s">
        <v>85</v>
      </c>
      <c r="AB19" s="28" t="s">
        <v>155</v>
      </c>
    </row>
    <row r="20" spans="1:28" x14ac:dyDescent="0.3">
      <c r="A20" s="1" t="s">
        <v>48</v>
      </c>
      <c r="B20" s="1" t="s">
        <v>45</v>
      </c>
      <c r="C20" s="27" t="s">
        <v>70</v>
      </c>
      <c r="D20" s="38">
        <v>13</v>
      </c>
      <c r="E20" s="79"/>
      <c r="F20" s="27">
        <v>4</v>
      </c>
      <c r="G20" s="79"/>
      <c r="H20" s="79"/>
      <c r="I20" s="79"/>
      <c r="J20" s="27">
        <v>3</v>
      </c>
      <c r="K20" s="27">
        <v>4</v>
      </c>
      <c r="L20" s="79"/>
      <c r="M20" s="27">
        <v>6</v>
      </c>
      <c r="N20" s="27">
        <f>SUM(L20:M20)</f>
        <v>6</v>
      </c>
      <c r="O20" s="84"/>
      <c r="P20" s="84"/>
      <c r="Q20" s="84"/>
      <c r="R20" s="84"/>
      <c r="S20" s="84"/>
      <c r="T20" s="39">
        <f>(H20*3)+((F20-H20)*2)+J20</f>
        <v>11</v>
      </c>
      <c r="U20" s="40" t="str">
        <f t="shared" si="2"/>
        <v/>
      </c>
      <c r="V20" s="22">
        <v>140</v>
      </c>
      <c r="W20" s="22" t="s">
        <v>95</v>
      </c>
      <c r="X20" s="22" t="s">
        <v>84</v>
      </c>
      <c r="Y20" s="69">
        <v>4108</v>
      </c>
      <c r="Z20" s="36" t="s">
        <v>1</v>
      </c>
      <c r="AA20" s="1" t="s">
        <v>85</v>
      </c>
      <c r="AB20" s="28" t="s">
        <v>155</v>
      </c>
    </row>
    <row r="21" spans="1:28" x14ac:dyDescent="0.3">
      <c r="A21" s="1" t="s">
        <v>48</v>
      </c>
      <c r="B21" s="1" t="s">
        <v>45</v>
      </c>
      <c r="C21" s="27" t="s">
        <v>79</v>
      </c>
      <c r="D21" s="38">
        <v>33</v>
      </c>
      <c r="E21" s="79"/>
      <c r="F21" s="27">
        <v>6</v>
      </c>
      <c r="G21" s="79"/>
      <c r="H21" s="79"/>
      <c r="I21" s="79"/>
      <c r="J21" s="27">
        <v>4</v>
      </c>
      <c r="K21" s="27">
        <v>6</v>
      </c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16</v>
      </c>
      <c r="U21" s="40" t="str">
        <f t="shared" si="2"/>
        <v/>
      </c>
      <c r="V21" s="22">
        <v>140</v>
      </c>
      <c r="W21" s="22" t="s">
        <v>95</v>
      </c>
      <c r="X21" s="22" t="s">
        <v>84</v>
      </c>
      <c r="Y21" s="69">
        <v>4108</v>
      </c>
      <c r="Z21" s="36" t="s">
        <v>1</v>
      </c>
      <c r="AA21" s="1" t="s">
        <v>85</v>
      </c>
      <c r="AB21" s="28" t="s">
        <v>155</v>
      </c>
    </row>
    <row r="22" spans="1:28" x14ac:dyDescent="0.3">
      <c r="A22" s="1" t="s">
        <v>48</v>
      </c>
      <c r="B22" s="1" t="s">
        <v>45</v>
      </c>
      <c r="C22" s="27" t="s">
        <v>74</v>
      </c>
      <c r="D22" s="38">
        <v>11</v>
      </c>
      <c r="E22" s="79"/>
      <c r="F22" s="27">
        <v>12</v>
      </c>
      <c r="G22" s="79"/>
      <c r="H22" s="79"/>
      <c r="I22" s="79"/>
      <c r="J22" s="27">
        <v>3</v>
      </c>
      <c r="K22" s="27">
        <v>7</v>
      </c>
      <c r="L22" s="79"/>
      <c r="M22" s="27">
        <v>4</v>
      </c>
      <c r="N22" s="27">
        <f>SUM(L22:M22)</f>
        <v>4</v>
      </c>
      <c r="O22" s="39">
        <v>9</v>
      </c>
      <c r="P22" s="55">
        <v>6</v>
      </c>
      <c r="Q22" s="39">
        <v>3</v>
      </c>
      <c r="R22" s="84"/>
      <c r="S22" s="84"/>
      <c r="T22" s="39">
        <f>(H22*3)+((F22-H22)*2)+J22</f>
        <v>27</v>
      </c>
      <c r="U22" s="40" t="str">
        <f t="shared" si="2"/>
        <v/>
      </c>
      <c r="V22" s="22">
        <v>140</v>
      </c>
      <c r="W22" s="22" t="s">
        <v>95</v>
      </c>
      <c r="X22" s="22" t="s">
        <v>84</v>
      </c>
      <c r="Y22" s="69">
        <v>4108</v>
      </c>
      <c r="Z22" s="36" t="s">
        <v>481</v>
      </c>
      <c r="AA22" s="1" t="s">
        <v>85</v>
      </c>
      <c r="AB22" s="28" t="s">
        <v>155</v>
      </c>
    </row>
    <row r="23" spans="1:28" x14ac:dyDescent="0.3">
      <c r="A23" s="1" t="s">
        <v>48</v>
      </c>
      <c r="B23" s="1" t="s">
        <v>45</v>
      </c>
      <c r="C23" s="27" t="s">
        <v>73</v>
      </c>
      <c r="D23" s="38">
        <v>8</v>
      </c>
      <c r="E23" s="79"/>
      <c r="F23" s="27">
        <v>2</v>
      </c>
      <c r="G23" s="79"/>
      <c r="H23" s="79"/>
      <c r="I23" s="79"/>
      <c r="J23" s="27">
        <v>1</v>
      </c>
      <c r="K23" s="27">
        <v>1</v>
      </c>
      <c r="L23" s="79"/>
      <c r="M23" s="27">
        <v>5</v>
      </c>
      <c r="N23" s="27">
        <f>SUM(L23:M23)</f>
        <v>5</v>
      </c>
      <c r="O23" s="39">
        <v>3</v>
      </c>
      <c r="P23" s="84"/>
      <c r="Q23" s="39">
        <v>3</v>
      </c>
      <c r="R23" s="84"/>
      <c r="S23" s="84"/>
      <c r="T23" s="39">
        <f>(H23*3)+((F23-H23)*2)+J23</f>
        <v>5</v>
      </c>
      <c r="U23" s="40" t="str">
        <f t="shared" si="2"/>
        <v/>
      </c>
      <c r="V23" s="22">
        <v>140</v>
      </c>
      <c r="W23" s="22" t="s">
        <v>95</v>
      </c>
      <c r="X23" s="22" t="s">
        <v>84</v>
      </c>
      <c r="Y23" s="69">
        <v>4108</v>
      </c>
      <c r="Z23" s="36" t="s">
        <v>1</v>
      </c>
      <c r="AA23" s="1" t="s">
        <v>85</v>
      </c>
      <c r="AB23" s="28" t="s">
        <v>155</v>
      </c>
    </row>
    <row r="24" spans="1:28" x14ac:dyDescent="0.3">
      <c r="A24" s="1" t="s">
        <v>48</v>
      </c>
      <c r="B24" s="1" t="s">
        <v>45</v>
      </c>
      <c r="C24" s="27" t="s">
        <v>77</v>
      </c>
      <c r="D24" s="38">
        <v>22</v>
      </c>
      <c r="E24" s="79"/>
      <c r="F24" s="27">
        <v>0</v>
      </c>
      <c r="G24" s="79"/>
      <c r="H24" s="79"/>
      <c r="I24" s="79"/>
      <c r="J24" s="27">
        <v>0</v>
      </c>
      <c r="K24" s="27">
        <v>0</v>
      </c>
      <c r="L24" s="79"/>
      <c r="M24" s="27">
        <v>7</v>
      </c>
      <c r="N24" s="27">
        <f>SUM(L24:M24)</f>
        <v>7</v>
      </c>
      <c r="O24" s="84"/>
      <c r="P24" s="84"/>
      <c r="Q24" s="84"/>
      <c r="R24" s="84"/>
      <c r="S24" s="84"/>
      <c r="T24" s="39">
        <f>(H24*3)+((F24-H24)*2)+J24</f>
        <v>0</v>
      </c>
      <c r="U24" s="40" t="str">
        <f t="shared" si="2"/>
        <v/>
      </c>
      <c r="V24" s="22">
        <v>140</v>
      </c>
      <c r="W24" s="22" t="s">
        <v>95</v>
      </c>
      <c r="X24" s="22" t="s">
        <v>84</v>
      </c>
      <c r="Y24" s="69">
        <v>4108</v>
      </c>
      <c r="Z24" s="36" t="s">
        <v>1</v>
      </c>
      <c r="AA24" s="1" t="s">
        <v>85</v>
      </c>
      <c r="AB24" s="28" t="s">
        <v>155</v>
      </c>
    </row>
    <row r="25" spans="1:28" x14ac:dyDescent="0.3">
      <c r="A25" s="1" t="s">
        <v>48</v>
      </c>
      <c r="B25" s="1" t="s">
        <v>45</v>
      </c>
      <c r="C25" s="55" t="s">
        <v>38</v>
      </c>
      <c r="D25" s="1"/>
      <c r="E25" s="55">
        <v>260</v>
      </c>
      <c r="F25" s="55"/>
      <c r="G25" s="55">
        <v>94</v>
      </c>
      <c r="H25" s="55"/>
      <c r="I25" s="55"/>
      <c r="J25" s="55"/>
      <c r="K25" s="55"/>
      <c r="L25" s="55"/>
      <c r="M25" s="55"/>
      <c r="N25" s="55">
        <v>5</v>
      </c>
      <c r="O25" s="55"/>
      <c r="P25" s="55"/>
      <c r="Q25" s="55"/>
      <c r="R25" s="55">
        <v>26</v>
      </c>
      <c r="S25" s="42"/>
      <c r="T25" s="42"/>
      <c r="U25" s="40" t="str">
        <f>_xlfn.IFNA("",((T25+Q25+N25-R25)+(O25*2))/E25)</f>
        <v/>
      </c>
      <c r="V25" s="22">
        <v>140</v>
      </c>
      <c r="W25" s="22" t="s">
        <v>95</v>
      </c>
      <c r="X25" s="22" t="s">
        <v>84</v>
      </c>
      <c r="Y25" s="69">
        <v>4108</v>
      </c>
      <c r="Z25" s="36" t="s">
        <v>1</v>
      </c>
      <c r="AA25" s="1" t="s">
        <v>85</v>
      </c>
      <c r="AB25" s="28" t="s">
        <v>155</v>
      </c>
    </row>
    <row r="26" spans="1:28" x14ac:dyDescent="0.3">
      <c r="A26" s="43" t="s">
        <v>48</v>
      </c>
      <c r="B26" s="43" t="s">
        <v>45</v>
      </c>
      <c r="C26" s="44" t="s">
        <v>39</v>
      </c>
      <c r="D26" s="43"/>
      <c r="E26" s="44">
        <f t="shared" ref="E26:T26" si="3">SUM(E13:E25)</f>
        <v>265</v>
      </c>
      <c r="F26" s="44">
        <f t="shared" si="3"/>
        <v>41</v>
      </c>
      <c r="G26" s="44">
        <f t="shared" si="3"/>
        <v>94</v>
      </c>
      <c r="H26" s="44">
        <f t="shared" si="3"/>
        <v>0</v>
      </c>
      <c r="I26" s="44">
        <f t="shared" si="3"/>
        <v>0</v>
      </c>
      <c r="J26" s="44">
        <f t="shared" si="3"/>
        <v>15</v>
      </c>
      <c r="K26" s="44">
        <f t="shared" si="3"/>
        <v>25</v>
      </c>
      <c r="L26" s="44">
        <f t="shared" si="3"/>
        <v>0</v>
      </c>
      <c r="M26" s="44">
        <f t="shared" si="3"/>
        <v>43</v>
      </c>
      <c r="N26" s="44">
        <f t="shared" si="3"/>
        <v>48</v>
      </c>
      <c r="O26" s="44">
        <f t="shared" si="3"/>
        <v>15</v>
      </c>
      <c r="P26" s="44">
        <f t="shared" si="3"/>
        <v>18</v>
      </c>
      <c r="Q26" s="44">
        <f t="shared" si="3"/>
        <v>9</v>
      </c>
      <c r="R26" s="44">
        <f t="shared" si="3"/>
        <v>26</v>
      </c>
      <c r="S26" s="44">
        <f t="shared" si="3"/>
        <v>0</v>
      </c>
      <c r="T26" s="44">
        <f t="shared" si="3"/>
        <v>97</v>
      </c>
      <c r="U26" s="45">
        <f>((T26+Q26+N26-R26)+(O26*2))/E26</f>
        <v>0.5962264150943396</v>
      </c>
      <c r="V26" s="46">
        <v>140</v>
      </c>
      <c r="W26" s="46" t="s">
        <v>95</v>
      </c>
      <c r="X26" s="46" t="s">
        <v>84</v>
      </c>
      <c r="Y26" s="70">
        <v>4108</v>
      </c>
      <c r="Z26" s="59" t="s">
        <v>1</v>
      </c>
      <c r="AA26" s="43" t="s">
        <v>85</v>
      </c>
      <c r="AB26" s="74" t="s">
        <v>155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0.43617021276595747</v>
      </c>
      <c r="H27" s="27"/>
      <c r="I27" s="1"/>
      <c r="J27" s="48" t="s">
        <v>41</v>
      </c>
      <c r="K27" s="50">
        <f>J26/K26</f>
        <v>0.6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49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48</v>
      </c>
      <c r="C35" s="27" t="s">
        <v>356</v>
      </c>
      <c r="D35" s="38">
        <v>13</v>
      </c>
      <c r="E35" s="79"/>
      <c r="F35" s="27">
        <v>5</v>
      </c>
      <c r="G35" s="79"/>
      <c r="H35" s="79"/>
      <c r="I35" s="79"/>
      <c r="J35" s="27">
        <v>0</v>
      </c>
      <c r="K35" s="27">
        <v>0</v>
      </c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+(F35*2)+J35</f>
        <v>10</v>
      </c>
      <c r="U35" s="40" t="str">
        <f>IFERROR(((T35+Q35+N35-R35)+(O35*2))/E35,"")</f>
        <v/>
      </c>
      <c r="V35" s="22">
        <v>140</v>
      </c>
      <c r="W35" s="22" t="s">
        <v>83</v>
      </c>
      <c r="X35" s="22" t="s">
        <v>96</v>
      </c>
      <c r="Y35" s="69">
        <v>4108</v>
      </c>
      <c r="Z35" s="36" t="s">
        <v>1</v>
      </c>
      <c r="AA35" s="1" t="s">
        <v>221</v>
      </c>
      <c r="AB35" s="28" t="s">
        <v>222</v>
      </c>
    </row>
    <row r="36" spans="1:28" x14ac:dyDescent="0.3">
      <c r="A36" s="1" t="s">
        <v>45</v>
      </c>
      <c r="B36" s="1" t="s">
        <v>48</v>
      </c>
      <c r="C36" s="27" t="s">
        <v>357</v>
      </c>
      <c r="D36" s="38">
        <v>11</v>
      </c>
      <c r="E36" s="79"/>
      <c r="F36" s="27">
        <v>3</v>
      </c>
      <c r="G36" s="79"/>
      <c r="H36" s="79"/>
      <c r="I36" s="79"/>
      <c r="J36" s="27">
        <v>0</v>
      </c>
      <c r="K36" s="27">
        <v>0</v>
      </c>
      <c r="L36" s="79"/>
      <c r="M36" s="79"/>
      <c r="N36" s="27">
        <f>SUM(L36:M36)</f>
        <v>0</v>
      </c>
      <c r="O36" s="84"/>
      <c r="P36" s="84"/>
      <c r="Q36" s="84"/>
      <c r="R36" s="84"/>
      <c r="S36" s="84"/>
      <c r="T36" s="27">
        <f t="shared" ref="T36:T45" si="4">+(F36*2)+J36</f>
        <v>6</v>
      </c>
      <c r="U36" s="40" t="str">
        <f t="shared" ref="U36:U45" si="5">IFERROR(((T36+Q36+N36-R36)+(O36*2))/E36,"")</f>
        <v/>
      </c>
      <c r="V36" s="22">
        <v>140</v>
      </c>
      <c r="W36" s="22" t="s">
        <v>83</v>
      </c>
      <c r="X36" s="22" t="s">
        <v>96</v>
      </c>
      <c r="Y36" s="69">
        <v>4108</v>
      </c>
      <c r="Z36" s="36" t="s">
        <v>1</v>
      </c>
      <c r="AA36" s="1" t="s">
        <v>221</v>
      </c>
      <c r="AB36" s="28" t="s">
        <v>222</v>
      </c>
    </row>
    <row r="37" spans="1:28" x14ac:dyDescent="0.3">
      <c r="A37" s="1" t="s">
        <v>45</v>
      </c>
      <c r="B37" s="1" t="s">
        <v>48</v>
      </c>
      <c r="C37" s="27" t="s">
        <v>358</v>
      </c>
      <c r="D37" s="38">
        <v>31</v>
      </c>
      <c r="E37" s="79"/>
      <c r="F37" s="27">
        <v>2</v>
      </c>
      <c r="G37" s="79"/>
      <c r="H37" s="79"/>
      <c r="I37" s="79"/>
      <c r="J37" s="27">
        <v>5</v>
      </c>
      <c r="K37" s="27">
        <v>6</v>
      </c>
      <c r="L37" s="79"/>
      <c r="M37" s="79"/>
      <c r="N37" s="27">
        <f>SUM(L37:M37)</f>
        <v>0</v>
      </c>
      <c r="O37" s="84"/>
      <c r="P37" s="84"/>
      <c r="Q37" s="84"/>
      <c r="R37" s="84"/>
      <c r="S37" s="84"/>
      <c r="T37" s="27">
        <f t="shared" si="4"/>
        <v>9</v>
      </c>
      <c r="U37" s="40" t="str">
        <f t="shared" si="5"/>
        <v/>
      </c>
      <c r="V37" s="22">
        <v>140</v>
      </c>
      <c r="W37" s="22" t="s">
        <v>83</v>
      </c>
      <c r="X37" s="22" t="s">
        <v>96</v>
      </c>
      <c r="Y37" s="69">
        <v>4108</v>
      </c>
      <c r="Z37" s="36" t="s">
        <v>1</v>
      </c>
      <c r="AA37" s="1" t="s">
        <v>221</v>
      </c>
      <c r="AB37" s="28" t="s">
        <v>222</v>
      </c>
    </row>
    <row r="38" spans="1:28" x14ac:dyDescent="0.3">
      <c r="A38" s="1" t="s">
        <v>45</v>
      </c>
      <c r="B38" s="1" t="s">
        <v>48</v>
      </c>
      <c r="C38" s="27" t="s">
        <v>359</v>
      </c>
      <c r="D38" s="38">
        <v>6</v>
      </c>
      <c r="E38" s="79"/>
      <c r="F38" s="27">
        <v>9</v>
      </c>
      <c r="G38" s="79"/>
      <c r="H38" s="79"/>
      <c r="I38" s="79"/>
      <c r="J38" s="27">
        <v>0</v>
      </c>
      <c r="K38" s="27">
        <v>3</v>
      </c>
      <c r="L38" s="79"/>
      <c r="M38" s="79"/>
      <c r="N38" s="27">
        <f>SUM(L38:M38)</f>
        <v>0</v>
      </c>
      <c r="O38" s="84"/>
      <c r="P38" s="84"/>
      <c r="Q38" s="84"/>
      <c r="R38" s="84"/>
      <c r="S38" s="84"/>
      <c r="T38" s="27">
        <f t="shared" si="4"/>
        <v>18</v>
      </c>
      <c r="U38" s="40" t="str">
        <f t="shared" si="5"/>
        <v/>
      </c>
      <c r="V38" s="22">
        <v>140</v>
      </c>
      <c r="W38" s="22" t="s">
        <v>83</v>
      </c>
      <c r="X38" s="22" t="s">
        <v>96</v>
      </c>
      <c r="Y38" s="69">
        <v>4108</v>
      </c>
      <c r="Z38" s="36" t="s">
        <v>1</v>
      </c>
      <c r="AA38" s="1" t="s">
        <v>221</v>
      </c>
      <c r="AB38" s="28" t="s">
        <v>222</v>
      </c>
    </row>
    <row r="39" spans="1:28" x14ac:dyDescent="0.3">
      <c r="A39" s="1" t="s">
        <v>45</v>
      </c>
      <c r="B39" s="1" t="s">
        <v>48</v>
      </c>
      <c r="C39" s="27" t="s">
        <v>360</v>
      </c>
      <c r="D39" s="38">
        <v>12</v>
      </c>
      <c r="E39" s="79"/>
      <c r="F39" s="27">
        <v>8</v>
      </c>
      <c r="G39" s="79"/>
      <c r="H39" s="79"/>
      <c r="I39" s="79"/>
      <c r="J39" s="27">
        <v>2</v>
      </c>
      <c r="K39" s="27">
        <v>2</v>
      </c>
      <c r="L39" s="79"/>
      <c r="M39" s="79"/>
      <c r="N39" s="27">
        <f>SUM(L39:M39)</f>
        <v>0</v>
      </c>
      <c r="O39" s="84"/>
      <c r="P39" s="84"/>
      <c r="Q39" s="84"/>
      <c r="R39" s="84"/>
      <c r="S39" s="84"/>
      <c r="T39" s="27">
        <f t="shared" si="4"/>
        <v>18</v>
      </c>
      <c r="U39" s="40" t="str">
        <f t="shared" si="5"/>
        <v/>
      </c>
      <c r="V39" s="22">
        <v>140</v>
      </c>
      <c r="W39" s="22" t="s">
        <v>83</v>
      </c>
      <c r="X39" s="22" t="s">
        <v>96</v>
      </c>
      <c r="Y39" s="69">
        <v>4108</v>
      </c>
      <c r="Z39" s="36" t="s">
        <v>1</v>
      </c>
      <c r="AA39" s="1" t="s">
        <v>221</v>
      </c>
      <c r="AB39" s="28" t="s">
        <v>222</v>
      </c>
    </row>
    <row r="40" spans="1:28" x14ac:dyDescent="0.3">
      <c r="A40" s="1" t="s">
        <v>45</v>
      </c>
      <c r="B40" s="1" t="s">
        <v>48</v>
      </c>
      <c r="C40" s="27" t="s">
        <v>361</v>
      </c>
      <c r="D40" s="38">
        <v>32</v>
      </c>
      <c r="E40" s="79" t="s">
        <v>441</v>
      </c>
      <c r="F40" s="27"/>
      <c r="G40" s="79"/>
      <c r="H40" s="79"/>
      <c r="I40" s="79"/>
      <c r="J40" s="27"/>
      <c r="K40" s="27"/>
      <c r="L40" s="79"/>
      <c r="M40" s="79"/>
      <c r="N40" s="27"/>
      <c r="O40" s="84"/>
      <c r="P40" s="84"/>
      <c r="Q40" s="84"/>
      <c r="R40" s="84"/>
      <c r="S40" s="84"/>
      <c r="T40" s="27"/>
      <c r="U40" s="40" t="str">
        <f t="shared" si="5"/>
        <v/>
      </c>
      <c r="V40" s="22">
        <v>140</v>
      </c>
      <c r="W40" s="22" t="s">
        <v>83</v>
      </c>
      <c r="X40" s="22" t="s">
        <v>96</v>
      </c>
      <c r="Y40" s="69">
        <v>4108</v>
      </c>
      <c r="Z40" s="36" t="s">
        <v>1</v>
      </c>
      <c r="AA40" s="1" t="s">
        <v>221</v>
      </c>
      <c r="AB40" s="28" t="s">
        <v>222</v>
      </c>
    </row>
    <row r="41" spans="1:28" x14ac:dyDescent="0.3">
      <c r="A41" s="1" t="s">
        <v>45</v>
      </c>
      <c r="B41" s="1" t="s">
        <v>48</v>
      </c>
      <c r="C41" s="27" t="s">
        <v>362</v>
      </c>
      <c r="D41" s="38">
        <v>24</v>
      </c>
      <c r="E41" s="79" t="s">
        <v>441</v>
      </c>
      <c r="F41" s="27"/>
      <c r="G41" s="79"/>
      <c r="H41" s="79"/>
      <c r="I41" s="79"/>
      <c r="J41" s="27"/>
      <c r="K41" s="27"/>
      <c r="L41" s="79"/>
      <c r="M41" s="79"/>
      <c r="N41" s="27"/>
      <c r="O41" s="84"/>
      <c r="P41" s="84"/>
      <c r="Q41" s="84"/>
      <c r="R41" s="84"/>
      <c r="S41" s="84"/>
      <c r="T41" s="27"/>
      <c r="U41" s="40" t="str">
        <f t="shared" si="5"/>
        <v/>
      </c>
      <c r="V41" s="22">
        <v>140</v>
      </c>
      <c r="W41" s="22" t="s">
        <v>83</v>
      </c>
      <c r="X41" s="22" t="s">
        <v>96</v>
      </c>
      <c r="Y41" s="69">
        <v>4108</v>
      </c>
      <c r="Z41" s="36" t="s">
        <v>1</v>
      </c>
      <c r="AA41" s="1" t="s">
        <v>221</v>
      </c>
      <c r="AB41" s="28" t="s">
        <v>222</v>
      </c>
    </row>
    <row r="42" spans="1:28" x14ac:dyDescent="0.3">
      <c r="A42" s="1" t="s">
        <v>45</v>
      </c>
      <c r="B42" s="1" t="s">
        <v>48</v>
      </c>
      <c r="C42" s="27" t="s">
        <v>363</v>
      </c>
      <c r="D42" s="38">
        <v>33</v>
      </c>
      <c r="E42" s="79"/>
      <c r="F42" s="27">
        <v>3</v>
      </c>
      <c r="G42" s="79"/>
      <c r="H42" s="79"/>
      <c r="I42" s="79"/>
      <c r="J42" s="27">
        <v>4</v>
      </c>
      <c r="K42" s="27">
        <v>4</v>
      </c>
      <c r="L42" s="79"/>
      <c r="M42" s="79"/>
      <c r="N42" s="27">
        <f>SUM(L42:M42)</f>
        <v>0</v>
      </c>
      <c r="O42" s="84"/>
      <c r="P42" s="84"/>
      <c r="Q42" s="84"/>
      <c r="R42" s="84"/>
      <c r="S42" s="84"/>
      <c r="T42" s="27">
        <f t="shared" si="4"/>
        <v>10</v>
      </c>
      <c r="U42" s="40" t="str">
        <f t="shared" si="5"/>
        <v/>
      </c>
      <c r="V42" s="22">
        <v>140</v>
      </c>
      <c r="W42" s="22" t="s">
        <v>83</v>
      </c>
      <c r="X42" s="22" t="s">
        <v>96</v>
      </c>
      <c r="Y42" s="69">
        <v>4108</v>
      </c>
      <c r="Z42" s="36" t="s">
        <v>1</v>
      </c>
      <c r="AA42" s="1" t="s">
        <v>221</v>
      </c>
      <c r="AB42" s="28" t="s">
        <v>222</v>
      </c>
    </row>
    <row r="43" spans="1:28" x14ac:dyDescent="0.3">
      <c r="A43" s="1" t="s">
        <v>45</v>
      </c>
      <c r="B43" s="1" t="s">
        <v>48</v>
      </c>
      <c r="C43" s="27" t="s">
        <v>364</v>
      </c>
      <c r="D43" s="38">
        <v>10</v>
      </c>
      <c r="E43" s="79"/>
      <c r="F43" s="27">
        <v>7</v>
      </c>
      <c r="G43" s="79"/>
      <c r="H43" s="79"/>
      <c r="I43" s="79"/>
      <c r="J43" s="27">
        <v>7</v>
      </c>
      <c r="K43" s="27">
        <v>10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4"/>
        <v>21</v>
      </c>
      <c r="U43" s="40" t="str">
        <f t="shared" si="5"/>
        <v/>
      </c>
      <c r="V43" s="22">
        <v>140</v>
      </c>
      <c r="W43" s="22" t="s">
        <v>83</v>
      </c>
      <c r="X43" s="22" t="s">
        <v>96</v>
      </c>
      <c r="Y43" s="69">
        <v>4108</v>
      </c>
      <c r="Z43" s="36" t="s">
        <v>1</v>
      </c>
      <c r="AA43" s="1" t="s">
        <v>221</v>
      </c>
      <c r="AB43" s="28" t="s">
        <v>222</v>
      </c>
    </row>
    <row r="44" spans="1:28" x14ac:dyDescent="0.3">
      <c r="A44" s="1" t="s">
        <v>45</v>
      </c>
      <c r="B44" s="1" t="s">
        <v>48</v>
      </c>
      <c r="C44" s="27" t="s">
        <v>365</v>
      </c>
      <c r="D44" s="38">
        <v>22</v>
      </c>
      <c r="E44" s="79"/>
      <c r="F44" s="27">
        <v>0</v>
      </c>
      <c r="G44" s="79"/>
      <c r="H44" s="79"/>
      <c r="I44" s="79"/>
      <c r="J44" s="27">
        <v>1</v>
      </c>
      <c r="K44" s="27">
        <v>2</v>
      </c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4"/>
        <v>1</v>
      </c>
      <c r="U44" s="40" t="str">
        <f t="shared" si="5"/>
        <v/>
      </c>
      <c r="V44" s="22">
        <v>140</v>
      </c>
      <c r="W44" s="22" t="s">
        <v>83</v>
      </c>
      <c r="X44" s="22" t="s">
        <v>96</v>
      </c>
      <c r="Y44" s="69">
        <v>4108</v>
      </c>
      <c r="Z44" s="36" t="s">
        <v>1</v>
      </c>
      <c r="AA44" s="1" t="s">
        <v>221</v>
      </c>
      <c r="AB44" s="28" t="s">
        <v>222</v>
      </c>
    </row>
    <row r="45" spans="1:28" x14ac:dyDescent="0.3">
      <c r="A45" s="1" t="s">
        <v>45</v>
      </c>
      <c r="B45" s="1" t="s">
        <v>48</v>
      </c>
      <c r="C45" s="27" t="s">
        <v>366</v>
      </c>
      <c r="D45" s="38">
        <v>20</v>
      </c>
      <c r="E45" s="79"/>
      <c r="F45" s="27">
        <v>1</v>
      </c>
      <c r="G45" s="79"/>
      <c r="H45" s="79"/>
      <c r="I45" s="79"/>
      <c r="J45" s="27">
        <v>0</v>
      </c>
      <c r="K45" s="27">
        <v>0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4"/>
        <v>2</v>
      </c>
      <c r="U45" s="40" t="str">
        <f t="shared" si="5"/>
        <v/>
      </c>
      <c r="V45" s="22">
        <v>140</v>
      </c>
      <c r="W45" s="22" t="s">
        <v>83</v>
      </c>
      <c r="X45" s="22" t="s">
        <v>96</v>
      </c>
      <c r="Y45" s="69">
        <v>4108</v>
      </c>
      <c r="Z45" s="36" t="s">
        <v>1</v>
      </c>
      <c r="AA45" s="1" t="s">
        <v>221</v>
      </c>
      <c r="AB45" s="28" t="s">
        <v>222</v>
      </c>
    </row>
    <row r="46" spans="1:28" x14ac:dyDescent="0.3">
      <c r="A46" s="1" t="s">
        <v>45</v>
      </c>
      <c r="B46" s="1" t="s">
        <v>48</v>
      </c>
      <c r="C46" s="55" t="s">
        <v>38</v>
      </c>
      <c r="D46" s="1"/>
      <c r="E46" s="55">
        <v>265</v>
      </c>
      <c r="F46" s="55"/>
      <c r="G46" s="55">
        <v>100</v>
      </c>
      <c r="H46" s="55"/>
      <c r="I46" s="55"/>
      <c r="J46" s="55"/>
      <c r="K46" s="55"/>
      <c r="L46" s="55"/>
      <c r="M46" s="55"/>
      <c r="N46" s="55">
        <v>50</v>
      </c>
      <c r="O46" s="55"/>
      <c r="P46" s="55"/>
      <c r="Q46" s="55"/>
      <c r="R46" s="55">
        <v>33</v>
      </c>
      <c r="S46" s="42"/>
      <c r="T46" s="27"/>
      <c r="U46" s="40" t="str">
        <f>_xlfn.IFNA("",((T46+Q46+N46-R46)+(O46*2))/E46)</f>
        <v/>
      </c>
      <c r="V46" s="22">
        <v>140</v>
      </c>
      <c r="W46" s="22" t="s">
        <v>83</v>
      </c>
      <c r="X46" s="22" t="s">
        <v>96</v>
      </c>
      <c r="Y46" s="69">
        <v>4108</v>
      </c>
      <c r="Z46" s="36" t="s">
        <v>1</v>
      </c>
      <c r="AA46" s="1" t="s">
        <v>221</v>
      </c>
      <c r="AB46" s="28" t="s">
        <v>222</v>
      </c>
    </row>
    <row r="47" spans="1:28" x14ac:dyDescent="0.3">
      <c r="A47" s="43" t="s">
        <v>45</v>
      </c>
      <c r="B47" s="43" t="s">
        <v>48</v>
      </c>
      <c r="C47" s="44" t="s">
        <v>39</v>
      </c>
      <c r="D47" s="43"/>
      <c r="E47" s="44">
        <f t="shared" ref="E47:T47" si="6">SUM(E35:E46)</f>
        <v>265</v>
      </c>
      <c r="F47" s="44">
        <f t="shared" si="6"/>
        <v>38</v>
      </c>
      <c r="G47" s="44">
        <f t="shared" si="6"/>
        <v>100</v>
      </c>
      <c r="H47" s="44">
        <f t="shared" si="6"/>
        <v>0</v>
      </c>
      <c r="I47" s="44">
        <f t="shared" si="6"/>
        <v>0</v>
      </c>
      <c r="J47" s="44">
        <f t="shared" si="6"/>
        <v>19</v>
      </c>
      <c r="K47" s="44">
        <f t="shared" si="6"/>
        <v>27</v>
      </c>
      <c r="L47" s="44">
        <f t="shared" si="6"/>
        <v>0</v>
      </c>
      <c r="M47" s="44">
        <f t="shared" si="6"/>
        <v>0</v>
      </c>
      <c r="N47" s="44">
        <f t="shared" si="6"/>
        <v>50</v>
      </c>
      <c r="O47" s="44">
        <f t="shared" si="6"/>
        <v>0</v>
      </c>
      <c r="P47" s="44">
        <f t="shared" si="6"/>
        <v>0</v>
      </c>
      <c r="Q47" s="44">
        <f t="shared" si="6"/>
        <v>0</v>
      </c>
      <c r="R47" s="44">
        <f t="shared" si="6"/>
        <v>33</v>
      </c>
      <c r="S47" s="44">
        <f t="shared" si="6"/>
        <v>0</v>
      </c>
      <c r="T47" s="44">
        <f t="shared" si="6"/>
        <v>95</v>
      </c>
      <c r="U47" s="45">
        <f>((T47+Q47+N47-R47)+(O47*2))/E47</f>
        <v>0.42264150943396228</v>
      </c>
      <c r="V47" s="46">
        <v>140</v>
      </c>
      <c r="W47" s="46" t="s">
        <v>83</v>
      </c>
      <c r="X47" s="46" t="s">
        <v>96</v>
      </c>
      <c r="Y47" s="70">
        <v>4108</v>
      </c>
      <c r="Z47" s="56" t="s">
        <v>482</v>
      </c>
      <c r="AA47" s="43" t="s">
        <v>221</v>
      </c>
      <c r="AB47" s="73" t="s">
        <v>222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0.38</v>
      </c>
      <c r="H48" s="27"/>
      <c r="I48" s="1"/>
      <c r="J48" s="48" t="s">
        <v>41</v>
      </c>
      <c r="K48" s="50">
        <f>J47/K47</f>
        <v>0.70370370370370372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 t="s">
        <v>483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9FD7-C5EA-4E5B-838B-D787688C064D}">
  <sheetPr>
    <tabColor rgb="FFFF0000"/>
    <pageSetUpPr fitToPage="1"/>
  </sheetPr>
  <dimension ref="A1:XFD54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516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29234</v>
      </c>
      <c r="D3" s="7" t="s">
        <v>0</v>
      </c>
      <c r="E3" s="8"/>
      <c r="F3" s="5" t="s">
        <v>547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108</v>
      </c>
      <c r="D4" s="7" t="s">
        <v>4</v>
      </c>
      <c r="E4" s="8"/>
      <c r="F4" s="5" t="s">
        <v>548</v>
      </c>
      <c r="G4" s="1"/>
      <c r="J4" s="15" t="s">
        <v>269</v>
      </c>
      <c r="K4" s="16" t="s">
        <v>44</v>
      </c>
      <c r="L4" s="17"/>
      <c r="M4" s="18"/>
      <c r="N4" s="19">
        <v>15</v>
      </c>
      <c r="O4" s="19">
        <v>26</v>
      </c>
      <c r="P4" s="19">
        <v>14</v>
      </c>
      <c r="Q4" s="19">
        <v>28</v>
      </c>
      <c r="R4" s="20"/>
      <c r="S4" s="21">
        <f>SUM(N4:R4)</f>
        <v>83</v>
      </c>
      <c r="T4" s="22">
        <v>251</v>
      </c>
    </row>
    <row r="5" spans="1:28" x14ac:dyDescent="0.3">
      <c r="B5" s="1"/>
      <c r="C5" s="6" t="s">
        <v>268</v>
      </c>
      <c r="D5" s="7" t="s">
        <v>5</v>
      </c>
      <c r="E5" s="1"/>
      <c r="F5" s="1"/>
      <c r="G5" s="1"/>
      <c r="J5" s="15" t="s">
        <v>270</v>
      </c>
      <c r="K5" s="16" t="s">
        <v>69</v>
      </c>
      <c r="L5" s="17"/>
      <c r="M5" s="18"/>
      <c r="N5" s="19">
        <v>25</v>
      </c>
      <c r="O5" s="19">
        <v>25</v>
      </c>
      <c r="P5" s="19">
        <v>31</v>
      </c>
      <c r="Q5" s="19">
        <v>22</v>
      </c>
      <c r="R5" s="20"/>
      <c r="S5" s="21">
        <f>SUM(N5:R5)</f>
        <v>103</v>
      </c>
      <c r="T5" s="22">
        <v>251</v>
      </c>
      <c r="U5" s="1"/>
      <c r="V5" s="1"/>
      <c r="W5" s="1"/>
    </row>
    <row r="6" spans="1:28" x14ac:dyDescent="0.3">
      <c r="C6" s="23">
        <v>1029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466</v>
      </c>
      <c r="D7" s="7" t="s">
        <v>7</v>
      </c>
      <c r="G7" s="1"/>
      <c r="S7" s="1"/>
      <c r="T7" s="25" t="s">
        <v>8</v>
      </c>
      <c r="U7" s="1"/>
      <c r="V7" s="26">
        <v>251</v>
      </c>
      <c r="W7" s="1"/>
    </row>
    <row r="8" spans="1:28" x14ac:dyDescent="0.3">
      <c r="B8" s="1"/>
      <c r="C8" s="24" t="s">
        <v>549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82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20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116</v>
      </c>
      <c r="D13" s="38">
        <v>35</v>
      </c>
      <c r="E13" s="79"/>
      <c r="F13" s="27">
        <v>0</v>
      </c>
      <c r="G13" s="79"/>
      <c r="H13" s="79"/>
      <c r="I13" s="79"/>
      <c r="J13" s="27">
        <v>6</v>
      </c>
      <c r="K13" s="27">
        <v>6</v>
      </c>
      <c r="L13" s="79"/>
      <c r="M13" s="79"/>
      <c r="N13" s="27">
        <f>SUM(L13:M13)</f>
        <v>0</v>
      </c>
      <c r="O13" s="79"/>
      <c r="P13" s="55">
        <v>6</v>
      </c>
      <c r="Q13" s="79"/>
      <c r="R13" s="79"/>
      <c r="S13" s="79"/>
      <c r="T13" s="27">
        <f>(H13*3)+((F13-H13)*2)+J13</f>
        <v>6</v>
      </c>
      <c r="U13" s="40" t="str">
        <f>IFERROR(((T13+Q13+N13-R13)+(O13*2))/E13,"")</f>
        <v/>
      </c>
      <c r="V13" s="22">
        <v>251</v>
      </c>
      <c r="W13" s="22" t="s">
        <v>95</v>
      </c>
      <c r="X13" s="22" t="s">
        <v>96</v>
      </c>
      <c r="Y13" s="69">
        <v>1029</v>
      </c>
      <c r="Z13" s="41"/>
      <c r="AA13" s="1" t="s">
        <v>85</v>
      </c>
      <c r="AB13" s="28" t="s">
        <v>271</v>
      </c>
    </row>
    <row r="14" spans="1:28" x14ac:dyDescent="0.3">
      <c r="A14" s="1" t="s">
        <v>68</v>
      </c>
      <c r="B14" s="1" t="s">
        <v>45</v>
      </c>
      <c r="C14" s="27" t="s">
        <v>118</v>
      </c>
      <c r="D14" s="38">
        <v>9</v>
      </c>
      <c r="E14" s="79"/>
      <c r="F14" s="27">
        <v>0</v>
      </c>
      <c r="G14" s="79"/>
      <c r="H14" s="79"/>
      <c r="I14" s="79"/>
      <c r="J14" s="27">
        <v>0</v>
      </c>
      <c r="K14" s="27">
        <v>0</v>
      </c>
      <c r="L14" s="79"/>
      <c r="M14" s="79"/>
      <c r="N14" s="27">
        <f t="shared" ref="N14:N20" si="0">SUM(L14:M14)</f>
        <v>0</v>
      </c>
      <c r="O14" s="84"/>
      <c r="P14" s="84"/>
      <c r="Q14" s="84"/>
      <c r="R14" s="84"/>
      <c r="S14" s="84"/>
      <c r="T14" s="39">
        <f t="shared" ref="T14:T20" si="1">(H14*3)+((F14-H14)*2)+J14</f>
        <v>0</v>
      </c>
      <c r="U14" s="40" t="str">
        <f t="shared" ref="U14:U23" si="2">IFERROR(((T14+Q14+N14-R14)+(O14*2))/E14,"")</f>
        <v/>
      </c>
      <c r="V14" s="22">
        <v>251</v>
      </c>
      <c r="W14" s="22" t="s">
        <v>95</v>
      </c>
      <c r="X14" s="22" t="s">
        <v>96</v>
      </c>
      <c r="Y14" s="69">
        <v>1029</v>
      </c>
      <c r="Z14" s="41"/>
      <c r="AA14" s="1" t="s">
        <v>85</v>
      </c>
      <c r="AB14" s="28" t="s">
        <v>271</v>
      </c>
    </row>
    <row r="15" spans="1:28" x14ac:dyDescent="0.3">
      <c r="A15" s="1" t="s">
        <v>68</v>
      </c>
      <c r="B15" s="1" t="s">
        <v>45</v>
      </c>
      <c r="C15" s="27" t="s">
        <v>179</v>
      </c>
      <c r="D15" s="38">
        <v>42</v>
      </c>
      <c r="E15" s="79"/>
      <c r="F15" s="27">
        <v>0</v>
      </c>
      <c r="G15" s="79"/>
      <c r="H15" s="79"/>
      <c r="I15" s="79"/>
      <c r="J15" s="27">
        <v>2</v>
      </c>
      <c r="K15" s="27">
        <v>4</v>
      </c>
      <c r="L15" s="79"/>
      <c r="M15" s="79"/>
      <c r="N15" s="27">
        <f t="shared" si="0"/>
        <v>0</v>
      </c>
      <c r="O15" s="84"/>
      <c r="P15" s="84"/>
      <c r="Q15" s="84"/>
      <c r="R15" s="84"/>
      <c r="S15" s="84"/>
      <c r="T15" s="39">
        <f t="shared" si="1"/>
        <v>2</v>
      </c>
      <c r="U15" s="40" t="str">
        <f t="shared" si="2"/>
        <v/>
      </c>
      <c r="V15" s="22">
        <v>251</v>
      </c>
      <c r="W15" s="22" t="s">
        <v>95</v>
      </c>
      <c r="X15" s="22" t="s">
        <v>96</v>
      </c>
      <c r="Y15" s="69">
        <v>1029</v>
      </c>
      <c r="Z15" s="41"/>
      <c r="AA15" s="1" t="s">
        <v>85</v>
      </c>
      <c r="AB15" s="28" t="s">
        <v>271</v>
      </c>
    </row>
    <row r="16" spans="1:28" x14ac:dyDescent="0.3">
      <c r="A16" s="1" t="s">
        <v>68</v>
      </c>
      <c r="B16" s="1" t="s">
        <v>45</v>
      </c>
      <c r="C16" s="27" t="s">
        <v>72</v>
      </c>
      <c r="D16" s="38">
        <v>32</v>
      </c>
      <c r="E16" s="79"/>
      <c r="F16" s="27">
        <v>7</v>
      </c>
      <c r="G16" s="79"/>
      <c r="H16" s="79"/>
      <c r="I16" s="79"/>
      <c r="J16" s="27">
        <v>1</v>
      </c>
      <c r="K16" s="27">
        <v>3</v>
      </c>
      <c r="L16" s="79"/>
      <c r="M16" s="79"/>
      <c r="N16" s="27">
        <f t="shared" si="0"/>
        <v>0</v>
      </c>
      <c r="O16" s="84"/>
      <c r="P16" s="84"/>
      <c r="Q16" s="84"/>
      <c r="R16" s="84"/>
      <c r="S16" s="84"/>
      <c r="T16" s="39">
        <f t="shared" si="1"/>
        <v>15</v>
      </c>
      <c r="U16" s="40" t="str">
        <f t="shared" si="2"/>
        <v/>
      </c>
      <c r="V16" s="22">
        <v>251</v>
      </c>
      <c r="W16" s="22" t="s">
        <v>95</v>
      </c>
      <c r="X16" s="22" t="s">
        <v>96</v>
      </c>
      <c r="Y16" s="69">
        <v>1029</v>
      </c>
      <c r="Z16" s="41"/>
      <c r="AA16" s="1" t="s">
        <v>85</v>
      </c>
      <c r="AB16" s="28" t="s">
        <v>271</v>
      </c>
    </row>
    <row r="17" spans="1:28 16384:16384" x14ac:dyDescent="0.3">
      <c r="A17" s="1" t="s">
        <v>68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39"/>
      <c r="U17" s="40"/>
      <c r="V17" s="22">
        <v>251</v>
      </c>
      <c r="W17" s="22" t="s">
        <v>95</v>
      </c>
      <c r="X17" s="22" t="s">
        <v>96</v>
      </c>
      <c r="Y17" s="69">
        <v>1029</v>
      </c>
      <c r="Z17" s="41"/>
      <c r="AA17" s="1" t="s">
        <v>85</v>
      </c>
      <c r="AB17" s="28" t="s">
        <v>271</v>
      </c>
    </row>
    <row r="18" spans="1:28 16384:16384" x14ac:dyDescent="0.3">
      <c r="A18" s="1" t="s">
        <v>68</v>
      </c>
      <c r="B18" s="1" t="s">
        <v>45</v>
      </c>
      <c r="C18" s="27" t="s">
        <v>75</v>
      </c>
      <c r="D18" s="38">
        <v>12</v>
      </c>
      <c r="E18" s="79"/>
      <c r="F18" s="27">
        <v>0</v>
      </c>
      <c r="G18" s="79"/>
      <c r="H18" s="79"/>
      <c r="I18" s="79"/>
      <c r="J18" s="27">
        <v>0</v>
      </c>
      <c r="K18" s="27">
        <v>0</v>
      </c>
      <c r="L18" s="79"/>
      <c r="M18" s="79"/>
      <c r="N18" s="27">
        <f t="shared" si="0"/>
        <v>0</v>
      </c>
      <c r="O18" s="84"/>
      <c r="P18" s="84"/>
      <c r="Q18" s="84"/>
      <c r="R18" s="84"/>
      <c r="S18" s="84"/>
      <c r="T18" s="39">
        <f t="shared" si="1"/>
        <v>0</v>
      </c>
      <c r="U18" s="40" t="str">
        <f t="shared" si="2"/>
        <v/>
      </c>
      <c r="V18" s="22">
        <v>251</v>
      </c>
      <c r="W18" s="22" t="s">
        <v>95</v>
      </c>
      <c r="X18" s="22" t="s">
        <v>96</v>
      </c>
      <c r="Y18" s="69">
        <v>1029</v>
      </c>
      <c r="Z18" s="41"/>
      <c r="AA18" s="1" t="s">
        <v>85</v>
      </c>
      <c r="AB18" s="28" t="s">
        <v>271</v>
      </c>
    </row>
    <row r="19" spans="1:28 16384:16384" x14ac:dyDescent="0.3">
      <c r="A19" s="1" t="s">
        <v>68</v>
      </c>
      <c r="B19" s="1" t="s">
        <v>45</v>
      </c>
      <c r="C19" s="27" t="s">
        <v>70</v>
      </c>
      <c r="D19" s="38">
        <v>13</v>
      </c>
      <c r="E19" s="79"/>
      <c r="F19" s="27">
        <v>3</v>
      </c>
      <c r="G19" s="79"/>
      <c r="H19" s="79"/>
      <c r="I19" s="79"/>
      <c r="J19" s="27">
        <v>4</v>
      </c>
      <c r="K19" s="27">
        <v>4</v>
      </c>
      <c r="L19" s="79"/>
      <c r="M19" s="79"/>
      <c r="N19" s="27">
        <f t="shared" si="0"/>
        <v>0</v>
      </c>
      <c r="O19" s="84"/>
      <c r="P19" s="84"/>
      <c r="Q19" s="84"/>
      <c r="R19" s="84"/>
      <c r="S19" s="84"/>
      <c r="T19" s="39">
        <f t="shared" si="1"/>
        <v>10</v>
      </c>
      <c r="U19" s="40" t="str">
        <f t="shared" si="2"/>
        <v/>
      </c>
      <c r="V19" s="22">
        <v>251</v>
      </c>
      <c r="W19" s="22" t="s">
        <v>95</v>
      </c>
      <c r="X19" s="22" t="s">
        <v>96</v>
      </c>
      <c r="Y19" s="69">
        <v>1029</v>
      </c>
      <c r="Z19" s="41"/>
      <c r="AA19" s="1" t="s">
        <v>85</v>
      </c>
      <c r="AB19" s="28" t="s">
        <v>271</v>
      </c>
    </row>
    <row r="20" spans="1:28 16384:16384" x14ac:dyDescent="0.3">
      <c r="A20" s="1" t="s">
        <v>68</v>
      </c>
      <c r="B20" s="1" t="s">
        <v>45</v>
      </c>
      <c r="C20" s="27" t="s">
        <v>79</v>
      </c>
      <c r="D20" s="38">
        <v>33</v>
      </c>
      <c r="E20" s="79"/>
      <c r="F20" s="27">
        <v>5</v>
      </c>
      <c r="G20" s="79"/>
      <c r="H20" s="79"/>
      <c r="I20" s="79"/>
      <c r="J20" s="27">
        <v>6</v>
      </c>
      <c r="K20" s="27">
        <v>8</v>
      </c>
      <c r="L20" s="79"/>
      <c r="M20" s="79"/>
      <c r="N20" s="27">
        <f t="shared" si="0"/>
        <v>0</v>
      </c>
      <c r="O20" s="84"/>
      <c r="P20" s="84"/>
      <c r="Q20" s="84"/>
      <c r="R20" s="84"/>
      <c r="S20" s="84"/>
      <c r="T20" s="39">
        <f t="shared" si="1"/>
        <v>16</v>
      </c>
      <c r="U20" s="40" t="str">
        <f t="shared" si="2"/>
        <v/>
      </c>
      <c r="V20" s="22">
        <v>251</v>
      </c>
      <c r="W20" s="22" t="s">
        <v>95</v>
      </c>
      <c r="X20" s="22" t="s">
        <v>96</v>
      </c>
      <c r="Y20" s="69">
        <v>1029</v>
      </c>
      <c r="Z20" s="41"/>
      <c r="AA20" s="1" t="s">
        <v>85</v>
      </c>
      <c r="AB20" s="28" t="s">
        <v>271</v>
      </c>
    </row>
    <row r="21" spans="1:28 16384:16384" x14ac:dyDescent="0.3">
      <c r="A21" s="1" t="s">
        <v>68</v>
      </c>
      <c r="B21" s="1" t="s">
        <v>45</v>
      </c>
      <c r="C21" s="27" t="s">
        <v>74</v>
      </c>
      <c r="D21" s="38">
        <v>11</v>
      </c>
      <c r="E21" s="79"/>
      <c r="F21" s="27">
        <v>9</v>
      </c>
      <c r="G21" s="79"/>
      <c r="H21" s="79"/>
      <c r="I21" s="79"/>
      <c r="J21" s="27">
        <v>4</v>
      </c>
      <c r="K21" s="27">
        <v>6</v>
      </c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22</v>
      </c>
      <c r="U21" s="40" t="str">
        <f t="shared" si="2"/>
        <v/>
      </c>
      <c r="V21" s="22">
        <v>251</v>
      </c>
      <c r="W21" s="22" t="s">
        <v>95</v>
      </c>
      <c r="X21" s="22" t="s">
        <v>96</v>
      </c>
      <c r="Y21" s="69">
        <v>1029</v>
      </c>
      <c r="Z21" s="41"/>
      <c r="AA21" s="1" t="s">
        <v>85</v>
      </c>
      <c r="AB21" s="28" t="s">
        <v>271</v>
      </c>
    </row>
    <row r="22" spans="1:28 16384:16384" x14ac:dyDescent="0.3">
      <c r="A22" s="1" t="s">
        <v>68</v>
      </c>
      <c r="B22" s="1" t="s">
        <v>45</v>
      </c>
      <c r="C22" s="27" t="s">
        <v>73</v>
      </c>
      <c r="D22" s="38">
        <v>8</v>
      </c>
      <c r="E22" s="79"/>
      <c r="F22" s="27">
        <v>1</v>
      </c>
      <c r="G22" s="79"/>
      <c r="H22" s="79"/>
      <c r="I22" s="79"/>
      <c r="J22" s="27">
        <v>0</v>
      </c>
      <c r="K22" s="27">
        <v>0</v>
      </c>
      <c r="L22" s="79"/>
      <c r="M22" s="79"/>
      <c r="N22" s="27">
        <f>SUM(L22:M22)</f>
        <v>0</v>
      </c>
      <c r="O22" s="84"/>
      <c r="P22" s="84"/>
      <c r="Q22" s="84"/>
      <c r="R22" s="84"/>
      <c r="S22" s="84"/>
      <c r="T22" s="39">
        <f>(H22*3)+((F22-H22)*2)+J22</f>
        <v>2</v>
      </c>
      <c r="U22" s="40" t="str">
        <f t="shared" si="2"/>
        <v/>
      </c>
      <c r="V22" s="22">
        <v>251</v>
      </c>
      <c r="W22" s="22" t="s">
        <v>95</v>
      </c>
      <c r="X22" s="22" t="s">
        <v>96</v>
      </c>
      <c r="Y22" s="69">
        <v>1029</v>
      </c>
      <c r="Z22" s="41"/>
      <c r="AA22" s="1" t="s">
        <v>85</v>
      </c>
      <c r="AB22" s="28" t="s">
        <v>271</v>
      </c>
    </row>
    <row r="23" spans="1:28 16384:16384" x14ac:dyDescent="0.3">
      <c r="A23" s="1" t="s">
        <v>68</v>
      </c>
      <c r="B23" s="1" t="s">
        <v>45</v>
      </c>
      <c r="C23" s="27" t="s">
        <v>77</v>
      </c>
      <c r="D23" s="38">
        <v>22</v>
      </c>
      <c r="E23" s="79"/>
      <c r="F23" s="27">
        <v>3</v>
      </c>
      <c r="G23" s="79"/>
      <c r="H23" s="79"/>
      <c r="I23" s="79"/>
      <c r="J23" s="27">
        <v>4</v>
      </c>
      <c r="K23" s="27">
        <v>7</v>
      </c>
      <c r="L23" s="79"/>
      <c r="M23" s="79"/>
      <c r="N23" s="27">
        <f>SUM(L23:M23)</f>
        <v>0</v>
      </c>
      <c r="O23" s="84"/>
      <c r="P23" s="84"/>
      <c r="Q23" s="84"/>
      <c r="R23" s="84"/>
      <c r="S23" s="84"/>
      <c r="T23" s="39">
        <f>(H23*3)+((F23-H23)*2)+J23</f>
        <v>10</v>
      </c>
      <c r="U23" s="40" t="str">
        <f t="shared" si="2"/>
        <v/>
      </c>
      <c r="V23" s="22">
        <v>251</v>
      </c>
      <c r="W23" s="22" t="s">
        <v>95</v>
      </c>
      <c r="X23" s="22" t="s">
        <v>96</v>
      </c>
      <c r="Y23" s="69">
        <v>1029</v>
      </c>
      <c r="Z23" s="41"/>
      <c r="AA23" s="1" t="s">
        <v>85</v>
      </c>
      <c r="AB23" s="28" t="s">
        <v>271</v>
      </c>
    </row>
    <row r="24" spans="1:28 16384:16384" x14ac:dyDescent="0.3">
      <c r="A24" s="1" t="s">
        <v>68</v>
      </c>
      <c r="B24" s="1" t="s">
        <v>45</v>
      </c>
      <c r="C24" s="55" t="s">
        <v>38</v>
      </c>
      <c r="D24" s="1"/>
      <c r="E24" s="55">
        <v>240</v>
      </c>
      <c r="F24" s="55"/>
      <c r="G24" s="55">
        <v>83</v>
      </c>
      <c r="H24" s="55"/>
      <c r="I24" s="55"/>
      <c r="J24" s="55"/>
      <c r="K24" s="55"/>
      <c r="L24" s="55"/>
      <c r="M24" s="55">
        <v>42</v>
      </c>
      <c r="N24" s="55">
        <v>42</v>
      </c>
      <c r="O24" s="55"/>
      <c r="P24" s="55">
        <v>23</v>
      </c>
      <c r="Q24" s="55"/>
      <c r="R24" s="55">
        <v>22</v>
      </c>
      <c r="S24" s="42"/>
      <c r="T24" s="42"/>
      <c r="U24" s="40" t="str">
        <f>_xlfn.IFNA("",((T24+Q24+N24-R24)+(O24*2))/E24)</f>
        <v/>
      </c>
      <c r="V24" s="22">
        <v>251</v>
      </c>
      <c r="W24" s="22" t="s">
        <v>95</v>
      </c>
      <c r="X24" s="22" t="s">
        <v>96</v>
      </c>
      <c r="Y24" s="69">
        <v>1029</v>
      </c>
      <c r="Z24" s="41"/>
      <c r="AA24" s="1" t="s">
        <v>85</v>
      </c>
      <c r="AB24" s="28" t="s">
        <v>271</v>
      </c>
    </row>
    <row r="25" spans="1:28 16384:16384" x14ac:dyDescent="0.3">
      <c r="A25" s="43" t="s">
        <v>68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28</v>
      </c>
      <c r="G25" s="44">
        <f t="shared" si="3"/>
        <v>83</v>
      </c>
      <c r="H25" s="44">
        <f t="shared" si="3"/>
        <v>0</v>
      </c>
      <c r="I25" s="44">
        <f t="shared" si="3"/>
        <v>0</v>
      </c>
      <c r="J25" s="44">
        <f t="shared" si="3"/>
        <v>27</v>
      </c>
      <c r="K25" s="44">
        <f t="shared" si="3"/>
        <v>38</v>
      </c>
      <c r="L25" s="44">
        <f t="shared" si="3"/>
        <v>0</v>
      </c>
      <c r="M25" s="44">
        <f t="shared" si="3"/>
        <v>42</v>
      </c>
      <c r="N25" s="44">
        <f t="shared" si="3"/>
        <v>42</v>
      </c>
      <c r="O25" s="44">
        <f t="shared" si="3"/>
        <v>0</v>
      </c>
      <c r="P25" s="44">
        <f t="shared" si="3"/>
        <v>29</v>
      </c>
      <c r="Q25" s="44">
        <f t="shared" si="3"/>
        <v>0</v>
      </c>
      <c r="R25" s="44">
        <f t="shared" si="3"/>
        <v>22</v>
      </c>
      <c r="S25" s="44">
        <f t="shared" si="3"/>
        <v>0</v>
      </c>
      <c r="T25" s="44">
        <f t="shared" si="3"/>
        <v>83</v>
      </c>
      <c r="U25" s="45">
        <f>((T25+Q25+N25-R25)+(O25*2))/E25</f>
        <v>0.42916666666666664</v>
      </c>
      <c r="V25" s="46">
        <v>251</v>
      </c>
      <c r="W25" s="46" t="s">
        <v>95</v>
      </c>
      <c r="X25" s="46" t="s">
        <v>96</v>
      </c>
      <c r="Y25" s="70">
        <v>1029</v>
      </c>
      <c r="Z25" s="47"/>
      <c r="AA25" s="43" t="s">
        <v>85</v>
      </c>
      <c r="AB25" s="74" t="s">
        <v>271</v>
      </c>
      <c r="XFD25" s="61" t="s">
        <v>220</v>
      </c>
    </row>
    <row r="26" spans="1:28 16384:16384" x14ac:dyDescent="0.3">
      <c r="A26" s="1"/>
      <c r="B26" s="1"/>
      <c r="C26" s="1"/>
      <c r="D26" s="1"/>
      <c r="F26" s="48" t="s">
        <v>40</v>
      </c>
      <c r="G26" s="49">
        <f>F25/G25</f>
        <v>0.33734939759036142</v>
      </c>
      <c r="H26" s="27"/>
      <c r="I26" s="1"/>
      <c r="J26" s="48" t="s">
        <v>41</v>
      </c>
      <c r="K26" s="50">
        <f>J25/K25</f>
        <v>0.71052631578947367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 16384:16384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 16384:1638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 16384:1638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 16384:1638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 16384:1638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 16384:1638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69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18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68</v>
      </c>
      <c r="C36" s="27" t="s">
        <v>449</v>
      </c>
      <c r="D36" s="38">
        <v>22</v>
      </c>
      <c r="E36" s="79"/>
      <c r="F36" s="27">
        <v>1</v>
      </c>
      <c r="G36" s="79"/>
      <c r="H36" s="79"/>
      <c r="I36" s="79"/>
      <c r="J36" s="27">
        <v>3</v>
      </c>
      <c r="K36" s="27">
        <v>6</v>
      </c>
      <c r="L36" s="79"/>
      <c r="M36" s="79"/>
      <c r="N36" s="27">
        <f>SUM(L36:M36)</f>
        <v>0</v>
      </c>
      <c r="O36" s="79"/>
      <c r="P36" s="84"/>
      <c r="Q36" s="79"/>
      <c r="R36" s="79"/>
      <c r="S36" s="79"/>
      <c r="T36" s="27">
        <f>+(F36*2)+J36</f>
        <v>5</v>
      </c>
      <c r="U36" s="40" t="str">
        <f>IFERROR(((T36+Q36+N36-R36)+(O36*2))/E36,"")</f>
        <v/>
      </c>
      <c r="V36" s="22">
        <v>251</v>
      </c>
      <c r="W36" s="22" t="s">
        <v>83</v>
      </c>
      <c r="X36" s="22" t="s">
        <v>84</v>
      </c>
      <c r="Y36" s="69">
        <v>1029</v>
      </c>
      <c r="Z36" s="41"/>
      <c r="AA36" s="1" t="s">
        <v>272</v>
      </c>
      <c r="AB36" s="28" t="s">
        <v>273</v>
      </c>
    </row>
    <row r="37" spans="1:28" x14ac:dyDescent="0.3">
      <c r="A37" s="1" t="s">
        <v>45</v>
      </c>
      <c r="B37" s="1" t="s">
        <v>68</v>
      </c>
      <c r="C37" s="27" t="s">
        <v>399</v>
      </c>
      <c r="D37" s="38">
        <v>15</v>
      </c>
      <c r="E37" s="79"/>
      <c r="F37" s="27">
        <v>4</v>
      </c>
      <c r="G37" s="79"/>
      <c r="H37" s="79"/>
      <c r="I37" s="79"/>
      <c r="J37" s="27">
        <v>4</v>
      </c>
      <c r="K37" s="27">
        <v>6</v>
      </c>
      <c r="L37" s="79"/>
      <c r="M37" s="79"/>
      <c r="N37" s="27">
        <f t="shared" ref="N37:N42" si="4">SUM(L37:M37)</f>
        <v>0</v>
      </c>
      <c r="O37" s="84"/>
      <c r="P37" s="84"/>
      <c r="Q37" s="84"/>
      <c r="R37" s="84"/>
      <c r="S37" s="84"/>
      <c r="T37" s="27">
        <f t="shared" ref="T37:T47" si="5">+(F37*2)+J37</f>
        <v>12</v>
      </c>
      <c r="U37" s="40" t="str">
        <f t="shared" ref="U37:U47" si="6">IFERROR(((T37+Q37+N37-R37)+(O37*2))/E37,"")</f>
        <v/>
      </c>
      <c r="V37" s="22">
        <v>251</v>
      </c>
      <c r="W37" s="22" t="s">
        <v>83</v>
      </c>
      <c r="X37" s="22" t="s">
        <v>84</v>
      </c>
      <c r="Y37" s="69">
        <v>1029</v>
      </c>
      <c r="Z37" s="41"/>
      <c r="AA37" s="1" t="s">
        <v>272</v>
      </c>
      <c r="AB37" s="28" t="s">
        <v>273</v>
      </c>
    </row>
    <row r="38" spans="1:28" x14ac:dyDescent="0.3">
      <c r="A38" s="1" t="s">
        <v>45</v>
      </c>
      <c r="B38" s="1" t="s">
        <v>68</v>
      </c>
      <c r="C38" s="27" t="s">
        <v>400</v>
      </c>
      <c r="D38" s="38">
        <v>10</v>
      </c>
      <c r="E38" s="79"/>
      <c r="F38" s="27">
        <v>5</v>
      </c>
      <c r="G38" s="79"/>
      <c r="H38" s="79"/>
      <c r="I38" s="79"/>
      <c r="J38" s="27">
        <v>1</v>
      </c>
      <c r="K38" s="27">
        <v>2</v>
      </c>
      <c r="L38" s="79"/>
      <c r="M38" s="79"/>
      <c r="N38" s="27">
        <f t="shared" si="4"/>
        <v>0</v>
      </c>
      <c r="O38" s="84"/>
      <c r="P38" s="84"/>
      <c r="Q38" s="84"/>
      <c r="R38" s="84"/>
      <c r="S38" s="84"/>
      <c r="T38" s="27">
        <f t="shared" si="5"/>
        <v>11</v>
      </c>
      <c r="U38" s="40" t="str">
        <f t="shared" si="6"/>
        <v/>
      </c>
      <c r="V38" s="22">
        <v>251</v>
      </c>
      <c r="W38" s="22" t="s">
        <v>83</v>
      </c>
      <c r="X38" s="22" t="s">
        <v>84</v>
      </c>
      <c r="Y38" s="69">
        <v>1029</v>
      </c>
      <c r="Z38" s="41"/>
      <c r="AA38" s="1" t="s">
        <v>272</v>
      </c>
      <c r="AB38" s="28" t="s">
        <v>273</v>
      </c>
    </row>
    <row r="39" spans="1:28" x14ac:dyDescent="0.3">
      <c r="A39" s="1" t="s">
        <v>45</v>
      </c>
      <c r="B39" s="1" t="s">
        <v>68</v>
      </c>
      <c r="C39" s="27" t="s">
        <v>401</v>
      </c>
      <c r="D39" s="38">
        <v>12</v>
      </c>
      <c r="E39" s="79"/>
      <c r="F39" s="27">
        <v>3</v>
      </c>
      <c r="G39" s="79"/>
      <c r="H39" s="79"/>
      <c r="I39" s="79"/>
      <c r="J39" s="27">
        <v>0</v>
      </c>
      <c r="K39" s="27">
        <v>0</v>
      </c>
      <c r="L39" s="79"/>
      <c r="M39" s="79"/>
      <c r="N39" s="27">
        <f t="shared" si="4"/>
        <v>0</v>
      </c>
      <c r="O39" s="84"/>
      <c r="P39" s="84"/>
      <c r="Q39" s="84"/>
      <c r="R39" s="84"/>
      <c r="S39" s="84"/>
      <c r="T39" s="27">
        <f t="shared" si="5"/>
        <v>6</v>
      </c>
      <c r="U39" s="40" t="str">
        <f t="shared" si="6"/>
        <v/>
      </c>
      <c r="V39" s="22">
        <v>251</v>
      </c>
      <c r="W39" s="22" t="s">
        <v>83</v>
      </c>
      <c r="X39" s="22" t="s">
        <v>84</v>
      </c>
      <c r="Y39" s="69">
        <v>1029</v>
      </c>
      <c r="Z39" s="41"/>
      <c r="AA39" s="1" t="s">
        <v>272</v>
      </c>
      <c r="AB39" s="28" t="s">
        <v>273</v>
      </c>
    </row>
    <row r="40" spans="1:28" x14ac:dyDescent="0.3">
      <c r="A40" s="1" t="s">
        <v>45</v>
      </c>
      <c r="B40" s="1" t="s">
        <v>68</v>
      </c>
      <c r="C40" s="27" t="s">
        <v>402</v>
      </c>
      <c r="D40" s="38">
        <v>32</v>
      </c>
      <c r="E40" s="79" t="s">
        <v>440</v>
      </c>
      <c r="F40" s="27"/>
      <c r="G40" s="79"/>
      <c r="H40" s="79"/>
      <c r="I40" s="79"/>
      <c r="J40" s="27"/>
      <c r="K40" s="27"/>
      <c r="L40" s="79"/>
      <c r="M40" s="79"/>
      <c r="N40" s="27">
        <f t="shared" si="4"/>
        <v>0</v>
      </c>
      <c r="O40" s="84"/>
      <c r="P40" s="84"/>
      <c r="Q40" s="84"/>
      <c r="R40" s="84"/>
      <c r="S40" s="84"/>
      <c r="T40" s="27">
        <f t="shared" si="5"/>
        <v>0</v>
      </c>
      <c r="U40" s="40" t="str">
        <f t="shared" si="6"/>
        <v/>
      </c>
      <c r="V40" s="22">
        <v>251</v>
      </c>
      <c r="W40" s="22" t="s">
        <v>83</v>
      </c>
      <c r="X40" s="22" t="s">
        <v>84</v>
      </c>
      <c r="Y40" s="69">
        <v>1029</v>
      </c>
      <c r="Z40" s="41"/>
      <c r="AA40" s="1" t="s">
        <v>272</v>
      </c>
      <c r="AB40" s="28" t="s">
        <v>273</v>
      </c>
    </row>
    <row r="41" spans="1:28" x14ac:dyDescent="0.3">
      <c r="A41" s="1" t="s">
        <v>45</v>
      </c>
      <c r="B41" s="1" t="s">
        <v>68</v>
      </c>
      <c r="C41" s="27" t="s">
        <v>403</v>
      </c>
      <c r="D41" s="38">
        <v>30</v>
      </c>
      <c r="E41" s="79"/>
      <c r="F41" s="27">
        <v>5</v>
      </c>
      <c r="G41" s="79"/>
      <c r="H41" s="79"/>
      <c r="I41" s="79"/>
      <c r="J41" s="27">
        <v>3</v>
      </c>
      <c r="K41" s="27">
        <v>4</v>
      </c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27">
        <f t="shared" si="5"/>
        <v>13</v>
      </c>
      <c r="U41" s="40" t="str">
        <f t="shared" si="6"/>
        <v/>
      </c>
      <c r="V41" s="22">
        <v>251</v>
      </c>
      <c r="W41" s="22" t="s">
        <v>83</v>
      </c>
      <c r="X41" s="22" t="s">
        <v>84</v>
      </c>
      <c r="Y41" s="69">
        <v>1029</v>
      </c>
      <c r="Z41" s="41"/>
      <c r="AA41" s="1" t="s">
        <v>272</v>
      </c>
      <c r="AB41" s="28" t="s">
        <v>273</v>
      </c>
    </row>
    <row r="42" spans="1:28" x14ac:dyDescent="0.3">
      <c r="A42" s="1" t="s">
        <v>45</v>
      </c>
      <c r="B42" s="1" t="s">
        <v>68</v>
      </c>
      <c r="C42" s="27" t="s">
        <v>404</v>
      </c>
      <c r="D42" s="38">
        <v>24</v>
      </c>
      <c r="E42" s="79"/>
      <c r="F42" s="27">
        <v>0</v>
      </c>
      <c r="G42" s="79"/>
      <c r="H42" s="79"/>
      <c r="I42" s="79"/>
      <c r="J42" s="27">
        <v>0</v>
      </c>
      <c r="K42" s="27">
        <v>2</v>
      </c>
      <c r="L42" s="79"/>
      <c r="M42" s="79"/>
      <c r="N42" s="27">
        <f t="shared" si="4"/>
        <v>0</v>
      </c>
      <c r="O42" s="84"/>
      <c r="P42" s="84"/>
      <c r="Q42" s="84"/>
      <c r="R42" s="84"/>
      <c r="S42" s="84"/>
      <c r="T42" s="27">
        <f t="shared" si="5"/>
        <v>0</v>
      </c>
      <c r="U42" s="40" t="str">
        <f t="shared" si="6"/>
        <v/>
      </c>
      <c r="V42" s="22">
        <v>251</v>
      </c>
      <c r="W42" s="22" t="s">
        <v>83</v>
      </c>
      <c r="X42" s="22" t="s">
        <v>84</v>
      </c>
      <c r="Y42" s="69">
        <v>1029</v>
      </c>
      <c r="Z42" s="41"/>
      <c r="AA42" s="1" t="s">
        <v>272</v>
      </c>
      <c r="AB42" s="28" t="s">
        <v>273</v>
      </c>
    </row>
    <row r="43" spans="1:28" x14ac:dyDescent="0.3">
      <c r="A43" s="1" t="s">
        <v>45</v>
      </c>
      <c r="B43" s="1" t="s">
        <v>68</v>
      </c>
      <c r="C43" s="27" t="s">
        <v>405</v>
      </c>
      <c r="D43" s="38">
        <v>31</v>
      </c>
      <c r="E43" s="79"/>
      <c r="F43" s="27">
        <v>8</v>
      </c>
      <c r="G43" s="27">
        <v>10</v>
      </c>
      <c r="H43" s="79"/>
      <c r="I43" s="79"/>
      <c r="J43" s="27">
        <v>5</v>
      </c>
      <c r="K43" s="27">
        <v>5</v>
      </c>
      <c r="L43" s="79"/>
      <c r="M43" s="27">
        <v>10</v>
      </c>
      <c r="N43" s="27">
        <f>SUM(L43:M43)</f>
        <v>10</v>
      </c>
      <c r="O43" s="84"/>
      <c r="P43" s="84"/>
      <c r="Q43" s="84"/>
      <c r="R43" s="84"/>
      <c r="S43" s="84"/>
      <c r="T43" s="27">
        <f t="shared" si="5"/>
        <v>21</v>
      </c>
      <c r="U43" s="40" t="str">
        <f t="shared" si="6"/>
        <v/>
      </c>
      <c r="V43" s="22">
        <v>251</v>
      </c>
      <c r="W43" s="22" t="s">
        <v>83</v>
      </c>
      <c r="X43" s="22" t="s">
        <v>84</v>
      </c>
      <c r="Y43" s="69">
        <v>1029</v>
      </c>
      <c r="Z43" s="41"/>
      <c r="AA43" s="1" t="s">
        <v>272</v>
      </c>
      <c r="AB43" s="28" t="s">
        <v>273</v>
      </c>
    </row>
    <row r="44" spans="1:28" x14ac:dyDescent="0.3">
      <c r="A44" s="1" t="s">
        <v>45</v>
      </c>
      <c r="B44" s="1" t="s">
        <v>68</v>
      </c>
      <c r="C44" s="27" t="s">
        <v>350</v>
      </c>
      <c r="D44" s="38">
        <v>33</v>
      </c>
      <c r="E44" s="79"/>
      <c r="F44" s="27">
        <v>6</v>
      </c>
      <c r="G44" s="79"/>
      <c r="H44" s="79"/>
      <c r="I44" s="79"/>
      <c r="J44" s="27">
        <v>3</v>
      </c>
      <c r="K44" s="27">
        <v>3</v>
      </c>
      <c r="L44" s="79"/>
      <c r="M44" s="79"/>
      <c r="N44" s="27">
        <f>SUM(L44:M44)</f>
        <v>0</v>
      </c>
      <c r="O44" s="84"/>
      <c r="P44" s="55">
        <v>6</v>
      </c>
      <c r="Q44" s="84"/>
      <c r="R44" s="84"/>
      <c r="S44" s="84"/>
      <c r="T44" s="27">
        <f t="shared" si="5"/>
        <v>15</v>
      </c>
      <c r="U44" s="40" t="str">
        <f t="shared" si="6"/>
        <v/>
      </c>
      <c r="V44" s="22">
        <v>251</v>
      </c>
      <c r="W44" s="22" t="s">
        <v>83</v>
      </c>
      <c r="X44" s="22" t="s">
        <v>84</v>
      </c>
      <c r="Y44" s="69">
        <v>1029</v>
      </c>
      <c r="Z44" s="41"/>
      <c r="AA44" s="1" t="s">
        <v>272</v>
      </c>
      <c r="AB44" s="28" t="s">
        <v>273</v>
      </c>
    </row>
    <row r="45" spans="1:28" x14ac:dyDescent="0.3">
      <c r="A45" s="1" t="s">
        <v>45</v>
      </c>
      <c r="B45" s="1" t="s">
        <v>68</v>
      </c>
      <c r="C45" s="27" t="s">
        <v>406</v>
      </c>
      <c r="D45" s="38">
        <v>34</v>
      </c>
      <c r="E45" s="79"/>
      <c r="F45" s="27">
        <v>3</v>
      </c>
      <c r="G45" s="79"/>
      <c r="H45" s="79"/>
      <c r="I45" s="79"/>
      <c r="J45" s="27">
        <v>8</v>
      </c>
      <c r="K45" s="27">
        <v>11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5"/>
        <v>14</v>
      </c>
      <c r="U45" s="40" t="str">
        <f t="shared" si="6"/>
        <v/>
      </c>
      <c r="V45" s="22">
        <v>251</v>
      </c>
      <c r="W45" s="22" t="s">
        <v>83</v>
      </c>
      <c r="X45" s="22" t="s">
        <v>84</v>
      </c>
      <c r="Y45" s="69">
        <v>1029</v>
      </c>
      <c r="Z45" s="41"/>
      <c r="AA45" s="1" t="s">
        <v>272</v>
      </c>
      <c r="AB45" s="28" t="s">
        <v>273</v>
      </c>
    </row>
    <row r="46" spans="1:28" x14ac:dyDescent="0.3">
      <c r="A46" s="1" t="s">
        <v>45</v>
      </c>
      <c r="B46" s="1" t="s">
        <v>68</v>
      </c>
      <c r="C46" s="27" t="s">
        <v>407</v>
      </c>
      <c r="D46" s="38">
        <v>5</v>
      </c>
      <c r="E46" s="79"/>
      <c r="F46" s="27">
        <v>1</v>
      </c>
      <c r="G46" s="79"/>
      <c r="H46" s="79"/>
      <c r="I46" s="79"/>
      <c r="J46" s="27">
        <v>0</v>
      </c>
      <c r="K46" s="27">
        <v>0</v>
      </c>
      <c r="L46" s="79"/>
      <c r="M46" s="79"/>
      <c r="N46" s="27">
        <f>SUM(L46:M46)</f>
        <v>0</v>
      </c>
      <c r="O46" s="84"/>
      <c r="P46" s="84"/>
      <c r="Q46" s="84"/>
      <c r="R46" s="84"/>
      <c r="S46" s="84"/>
      <c r="T46" s="27">
        <f t="shared" si="5"/>
        <v>2</v>
      </c>
      <c r="U46" s="40" t="str">
        <f t="shared" si="6"/>
        <v/>
      </c>
      <c r="V46" s="22">
        <v>251</v>
      </c>
      <c r="W46" s="22" t="s">
        <v>83</v>
      </c>
      <c r="X46" s="22" t="s">
        <v>84</v>
      </c>
      <c r="Y46" s="69">
        <v>1029</v>
      </c>
      <c r="Z46" s="41"/>
      <c r="AA46" s="1" t="s">
        <v>272</v>
      </c>
      <c r="AB46" s="28" t="s">
        <v>273</v>
      </c>
    </row>
    <row r="47" spans="1:28" x14ac:dyDescent="0.3">
      <c r="A47" s="1" t="s">
        <v>45</v>
      </c>
      <c r="B47" s="1" t="s">
        <v>68</v>
      </c>
      <c r="C47" s="27" t="s">
        <v>408</v>
      </c>
      <c r="D47" s="38">
        <v>11</v>
      </c>
      <c r="E47" s="79"/>
      <c r="F47" s="27">
        <v>2</v>
      </c>
      <c r="G47" s="79"/>
      <c r="H47" s="79"/>
      <c r="I47" s="79"/>
      <c r="J47" s="27">
        <v>0</v>
      </c>
      <c r="K47" s="27">
        <v>0</v>
      </c>
      <c r="L47" s="79"/>
      <c r="M47" s="79"/>
      <c r="N47" s="27">
        <f>SUM(L47:M47)</f>
        <v>0</v>
      </c>
      <c r="O47" s="84"/>
      <c r="P47" s="84"/>
      <c r="Q47" s="84"/>
      <c r="R47" s="84"/>
      <c r="S47" s="84"/>
      <c r="T47" s="27">
        <f t="shared" si="5"/>
        <v>4</v>
      </c>
      <c r="U47" s="40" t="str">
        <f t="shared" si="6"/>
        <v/>
      </c>
      <c r="V47" s="22">
        <v>251</v>
      </c>
      <c r="W47" s="22" t="s">
        <v>83</v>
      </c>
      <c r="X47" s="22" t="s">
        <v>84</v>
      </c>
      <c r="Y47" s="69">
        <v>1029</v>
      </c>
      <c r="Z47" s="41"/>
      <c r="AA47" s="1" t="s">
        <v>272</v>
      </c>
      <c r="AB47" s="28" t="s">
        <v>273</v>
      </c>
    </row>
    <row r="48" spans="1:28" x14ac:dyDescent="0.3">
      <c r="A48" s="1" t="s">
        <v>45</v>
      </c>
      <c r="B48" s="1" t="s">
        <v>68</v>
      </c>
      <c r="C48" s="55" t="s">
        <v>38</v>
      </c>
      <c r="D48" s="1"/>
      <c r="E48" s="55">
        <v>240</v>
      </c>
      <c r="F48" s="55"/>
      <c r="G48" s="55">
        <v>64</v>
      </c>
      <c r="H48" s="55"/>
      <c r="I48" s="55"/>
      <c r="J48" s="55"/>
      <c r="K48" s="55"/>
      <c r="L48" s="55"/>
      <c r="M48" s="55">
        <v>43</v>
      </c>
      <c r="N48" s="55">
        <v>43</v>
      </c>
      <c r="O48" s="55"/>
      <c r="P48" s="55">
        <v>25</v>
      </c>
      <c r="Q48" s="55"/>
      <c r="R48" s="42"/>
      <c r="S48" s="42"/>
      <c r="T48" s="55"/>
      <c r="U48" s="40" t="str">
        <f>_xlfn.IFNA("",((T48+Q48+N48-R48)+(O48*2))/E48)</f>
        <v/>
      </c>
      <c r="V48" s="22">
        <v>251</v>
      </c>
      <c r="W48" s="22" t="s">
        <v>83</v>
      </c>
      <c r="X48" s="22" t="s">
        <v>84</v>
      </c>
      <c r="Y48" s="69">
        <v>1029</v>
      </c>
      <c r="Z48" s="41"/>
      <c r="AA48" s="1" t="s">
        <v>272</v>
      </c>
      <c r="AB48" s="28" t="s">
        <v>273</v>
      </c>
    </row>
    <row r="49" spans="1:28" x14ac:dyDescent="0.3">
      <c r="A49" s="43" t="s">
        <v>45</v>
      </c>
      <c r="B49" s="43" t="s">
        <v>68</v>
      </c>
      <c r="C49" s="44" t="s">
        <v>39</v>
      </c>
      <c r="D49" s="43"/>
      <c r="E49" s="44">
        <f t="shared" ref="E49:T49" si="7">SUM(E36:E48)</f>
        <v>240</v>
      </c>
      <c r="F49" s="44">
        <f t="shared" si="7"/>
        <v>38</v>
      </c>
      <c r="G49" s="44">
        <f t="shared" si="7"/>
        <v>74</v>
      </c>
      <c r="H49" s="44">
        <f t="shared" si="7"/>
        <v>0</v>
      </c>
      <c r="I49" s="44">
        <f t="shared" si="7"/>
        <v>0</v>
      </c>
      <c r="J49" s="44">
        <f t="shared" si="7"/>
        <v>27</v>
      </c>
      <c r="K49" s="44">
        <f t="shared" si="7"/>
        <v>39</v>
      </c>
      <c r="L49" s="44">
        <f t="shared" si="7"/>
        <v>0</v>
      </c>
      <c r="M49" s="44">
        <f t="shared" si="7"/>
        <v>53</v>
      </c>
      <c r="N49" s="44">
        <f t="shared" si="7"/>
        <v>53</v>
      </c>
      <c r="O49" s="44">
        <f t="shared" si="7"/>
        <v>0</v>
      </c>
      <c r="P49" s="44">
        <f t="shared" si="7"/>
        <v>31</v>
      </c>
      <c r="Q49" s="44">
        <f t="shared" si="7"/>
        <v>0</v>
      </c>
      <c r="R49" s="44">
        <f t="shared" si="7"/>
        <v>0</v>
      </c>
      <c r="S49" s="44">
        <f t="shared" si="7"/>
        <v>0</v>
      </c>
      <c r="T49" s="44">
        <f t="shared" si="7"/>
        <v>103</v>
      </c>
      <c r="U49" s="45">
        <f>((T49+Q49+N49-R49)+(O49*2))/E49</f>
        <v>0.65</v>
      </c>
      <c r="V49" s="46">
        <v>251</v>
      </c>
      <c r="W49" s="46" t="s">
        <v>83</v>
      </c>
      <c r="X49" s="46" t="s">
        <v>84</v>
      </c>
      <c r="Y49" s="72">
        <v>1029</v>
      </c>
      <c r="Z49" s="47"/>
      <c r="AA49" s="43" t="s">
        <v>272</v>
      </c>
      <c r="AB49" s="74" t="s">
        <v>273</v>
      </c>
    </row>
    <row r="50" spans="1:28" x14ac:dyDescent="0.3">
      <c r="A50" s="1"/>
      <c r="B50" s="1"/>
      <c r="C50" s="1"/>
      <c r="D50" s="1"/>
      <c r="F50" s="48" t="s">
        <v>40</v>
      </c>
      <c r="G50" s="49">
        <f>F49/G49</f>
        <v>0.51351351351351349</v>
      </c>
      <c r="H50" s="27"/>
      <c r="I50" s="1"/>
      <c r="J50" s="48" t="s">
        <v>41</v>
      </c>
      <c r="K50" s="50">
        <f>J49/K49</f>
        <v>0.69230769230769229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28"/>
    </row>
    <row r="53" spans="1:28" x14ac:dyDescent="0.3">
      <c r="AB53" s="82"/>
    </row>
    <row r="54" spans="1:28" x14ac:dyDescent="0.3">
      <c r="AB54" s="82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06D3-54CE-48BC-8EA7-1AD84C8A5C19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93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108</v>
      </c>
      <c r="D4" s="7" t="s">
        <v>4</v>
      </c>
      <c r="E4" s="8"/>
      <c r="F4" s="5"/>
      <c r="G4" s="1"/>
      <c r="J4" s="15" t="s">
        <v>120</v>
      </c>
      <c r="K4" s="16" t="str">
        <f>+C11</f>
        <v>San Francisco Pioneers</v>
      </c>
      <c r="L4" s="17"/>
      <c r="M4" s="18"/>
      <c r="N4" s="19">
        <v>20</v>
      </c>
      <c r="O4" s="19">
        <v>20</v>
      </c>
      <c r="P4" s="19">
        <v>21</v>
      </c>
      <c r="Q4" s="19">
        <v>24</v>
      </c>
      <c r="R4" s="20"/>
      <c r="S4" s="21">
        <f>SUM(N4:R4)</f>
        <v>85</v>
      </c>
      <c r="T4" s="22">
        <v>261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121</v>
      </c>
      <c r="K5" s="16" t="str">
        <f>+C33</f>
        <v>Dallas Diamonds</v>
      </c>
      <c r="L5" s="17"/>
      <c r="M5" s="18"/>
      <c r="N5" s="19">
        <v>14</v>
      </c>
      <c r="O5" s="19">
        <v>22</v>
      </c>
      <c r="P5" s="19">
        <v>23</v>
      </c>
      <c r="Q5" s="19">
        <v>14</v>
      </c>
      <c r="R5" s="20"/>
      <c r="S5" s="21">
        <f>SUM(N5:R5)</f>
        <v>73</v>
      </c>
      <c r="T5" s="22">
        <v>261</v>
      </c>
      <c r="U5" s="1"/>
      <c r="V5" s="1"/>
      <c r="W5" s="1"/>
    </row>
    <row r="6" spans="1:28" x14ac:dyDescent="0.3">
      <c r="C6" s="23">
        <v>1159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109</v>
      </c>
      <c r="D7" s="7" t="s">
        <v>7</v>
      </c>
      <c r="G7" s="1"/>
      <c r="S7" s="1"/>
      <c r="T7" s="25" t="s">
        <v>8</v>
      </c>
      <c r="U7" s="1"/>
      <c r="V7" s="26">
        <v>261</v>
      </c>
      <c r="W7" s="1"/>
    </row>
    <row r="8" spans="1:28" x14ac:dyDescent="0.3">
      <c r="B8" s="1"/>
      <c r="C8" s="24" t="s">
        <v>110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21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116</v>
      </c>
      <c r="D13" s="38">
        <v>35</v>
      </c>
      <c r="E13" s="27">
        <v>19</v>
      </c>
      <c r="F13" s="27">
        <v>1</v>
      </c>
      <c r="G13" s="27">
        <v>5</v>
      </c>
      <c r="H13" s="27"/>
      <c r="I13" s="27"/>
      <c r="J13" s="27">
        <v>1</v>
      </c>
      <c r="K13" s="27">
        <v>2</v>
      </c>
      <c r="L13" s="27">
        <v>2</v>
      </c>
      <c r="M13" s="27">
        <v>6</v>
      </c>
      <c r="N13" s="27">
        <f t="shared" ref="N13:N23" si="0">SUM(L13:M13)</f>
        <v>8</v>
      </c>
      <c r="O13" s="39">
        <v>1</v>
      </c>
      <c r="P13" s="39">
        <v>4</v>
      </c>
      <c r="Q13" s="39">
        <v>0</v>
      </c>
      <c r="R13" s="39">
        <v>3</v>
      </c>
      <c r="S13" s="39">
        <v>0</v>
      </c>
      <c r="T13" s="27">
        <f t="shared" ref="T13:T23" si="1">+(F13*2)+J13</f>
        <v>3</v>
      </c>
      <c r="U13" s="40">
        <f t="shared" ref="U13:U23" si="2">IFERROR(((T13+Q13+N13-R13)+(O13*2))/E13,"")</f>
        <v>0.52631578947368418</v>
      </c>
      <c r="V13" s="22">
        <v>261</v>
      </c>
      <c r="W13" s="22" t="s">
        <v>83</v>
      </c>
      <c r="X13" s="22" t="s">
        <v>84</v>
      </c>
      <c r="Y13" s="69">
        <v>1159</v>
      </c>
      <c r="Z13" s="41"/>
      <c r="AA13" s="1" t="s">
        <v>85</v>
      </c>
      <c r="AB13" s="28" t="s">
        <v>117</v>
      </c>
    </row>
    <row r="14" spans="1:28" x14ac:dyDescent="0.3">
      <c r="A14" s="1" t="s">
        <v>58</v>
      </c>
      <c r="B14" s="1" t="s">
        <v>45</v>
      </c>
      <c r="C14" s="27" t="s">
        <v>118</v>
      </c>
      <c r="D14" s="38">
        <v>9</v>
      </c>
      <c r="E14" s="27">
        <v>10</v>
      </c>
      <c r="F14" s="27">
        <v>1</v>
      </c>
      <c r="G14" s="27">
        <v>3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si="0"/>
        <v>1</v>
      </c>
      <c r="O14" s="39">
        <v>1</v>
      </c>
      <c r="P14" s="39">
        <v>0</v>
      </c>
      <c r="Q14" s="39">
        <v>1</v>
      </c>
      <c r="R14" s="39">
        <v>3</v>
      </c>
      <c r="S14" s="39">
        <v>0</v>
      </c>
      <c r="T14" s="27">
        <f t="shared" si="1"/>
        <v>2</v>
      </c>
      <c r="U14" s="40">
        <f t="shared" si="2"/>
        <v>0.3</v>
      </c>
      <c r="V14" s="22">
        <v>261</v>
      </c>
      <c r="W14" s="22" t="s">
        <v>83</v>
      </c>
      <c r="X14" s="22" t="s">
        <v>84</v>
      </c>
      <c r="Y14" s="69">
        <v>1159</v>
      </c>
      <c r="Z14" s="41"/>
      <c r="AA14" s="1" t="s">
        <v>85</v>
      </c>
      <c r="AB14" s="28" t="s">
        <v>117</v>
      </c>
    </row>
    <row r="15" spans="1:28" x14ac:dyDescent="0.3">
      <c r="A15" s="1" t="s">
        <v>58</v>
      </c>
      <c r="B15" s="1" t="s">
        <v>45</v>
      </c>
      <c r="C15" s="27" t="s">
        <v>179</v>
      </c>
      <c r="D15" s="38">
        <v>42</v>
      </c>
      <c r="E15" s="27" t="s">
        <v>558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/>
      <c r="V15" s="22">
        <v>261</v>
      </c>
      <c r="W15" s="22" t="s">
        <v>83</v>
      </c>
      <c r="X15" s="22" t="s">
        <v>84</v>
      </c>
      <c r="Y15" s="69">
        <v>1159</v>
      </c>
      <c r="Z15" s="41"/>
      <c r="AA15" s="1" t="s">
        <v>85</v>
      </c>
      <c r="AB15" s="28" t="s">
        <v>117</v>
      </c>
    </row>
    <row r="16" spans="1:28" x14ac:dyDescent="0.3">
      <c r="A16" s="1" t="s">
        <v>58</v>
      </c>
      <c r="B16" s="1" t="s">
        <v>45</v>
      </c>
      <c r="C16" s="27" t="s">
        <v>72</v>
      </c>
      <c r="D16" s="38">
        <v>32</v>
      </c>
      <c r="E16" s="27">
        <v>30</v>
      </c>
      <c r="F16" s="27">
        <v>3</v>
      </c>
      <c r="G16" s="27">
        <v>8</v>
      </c>
      <c r="H16" s="27"/>
      <c r="I16" s="27"/>
      <c r="J16" s="27">
        <v>0</v>
      </c>
      <c r="K16" s="27">
        <v>2</v>
      </c>
      <c r="L16" s="27">
        <v>3</v>
      </c>
      <c r="M16" s="27">
        <v>10</v>
      </c>
      <c r="N16" s="27">
        <f t="shared" si="0"/>
        <v>13</v>
      </c>
      <c r="O16" s="39">
        <v>1</v>
      </c>
      <c r="P16" s="39">
        <v>5</v>
      </c>
      <c r="Q16" s="39">
        <v>3</v>
      </c>
      <c r="R16" s="39">
        <v>3</v>
      </c>
      <c r="S16" s="39">
        <v>6</v>
      </c>
      <c r="T16" s="27">
        <f t="shared" si="1"/>
        <v>6</v>
      </c>
      <c r="U16" s="40">
        <f t="shared" si="2"/>
        <v>0.7</v>
      </c>
      <c r="V16" s="22">
        <v>261</v>
      </c>
      <c r="W16" s="22" t="s">
        <v>83</v>
      </c>
      <c r="X16" s="22" t="s">
        <v>84</v>
      </c>
      <c r="Y16" s="69">
        <v>1159</v>
      </c>
      <c r="Z16" s="41"/>
      <c r="AA16" s="1" t="s">
        <v>85</v>
      </c>
      <c r="AB16" s="28" t="s">
        <v>117</v>
      </c>
    </row>
    <row r="17" spans="1:28" x14ac:dyDescent="0.3">
      <c r="A17" s="1" t="s">
        <v>58</v>
      </c>
      <c r="B17" s="1" t="s">
        <v>45</v>
      </c>
      <c r="C17" s="27" t="s">
        <v>81</v>
      </c>
      <c r="D17" s="38">
        <v>45</v>
      </c>
      <c r="E17" s="27" t="s">
        <v>440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261</v>
      </c>
      <c r="W17" s="22" t="s">
        <v>83</v>
      </c>
      <c r="X17" s="22" t="s">
        <v>84</v>
      </c>
      <c r="Y17" s="69">
        <v>1159</v>
      </c>
      <c r="Z17" s="41"/>
      <c r="AA17" s="1" t="s">
        <v>85</v>
      </c>
      <c r="AB17" s="28" t="s">
        <v>117</v>
      </c>
    </row>
    <row r="18" spans="1:28" x14ac:dyDescent="0.3">
      <c r="A18" s="1" t="s">
        <v>58</v>
      </c>
      <c r="B18" s="1" t="s">
        <v>45</v>
      </c>
      <c r="C18" s="27" t="s">
        <v>75</v>
      </c>
      <c r="D18" s="38">
        <v>12</v>
      </c>
      <c r="E18" s="27" t="s">
        <v>558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/>
      <c r="V18" s="22">
        <v>261</v>
      </c>
      <c r="W18" s="22" t="s">
        <v>83</v>
      </c>
      <c r="X18" s="22" t="s">
        <v>84</v>
      </c>
      <c r="Y18" s="69">
        <v>1159</v>
      </c>
      <c r="Z18" s="41"/>
      <c r="AA18" s="1" t="s">
        <v>85</v>
      </c>
      <c r="AB18" s="28" t="s">
        <v>117</v>
      </c>
    </row>
    <row r="19" spans="1:28" x14ac:dyDescent="0.3">
      <c r="A19" s="1" t="s">
        <v>58</v>
      </c>
      <c r="B19" s="1" t="s">
        <v>45</v>
      </c>
      <c r="C19" s="27" t="s">
        <v>70</v>
      </c>
      <c r="D19" s="38">
        <v>13</v>
      </c>
      <c r="E19" s="27">
        <v>39</v>
      </c>
      <c r="F19" s="27">
        <v>4</v>
      </c>
      <c r="G19" s="27">
        <v>11</v>
      </c>
      <c r="H19" s="27"/>
      <c r="I19" s="27"/>
      <c r="J19" s="27">
        <v>7</v>
      </c>
      <c r="K19" s="27">
        <v>9</v>
      </c>
      <c r="L19" s="27">
        <v>3</v>
      </c>
      <c r="M19" s="27">
        <v>4</v>
      </c>
      <c r="N19" s="27">
        <f t="shared" si="0"/>
        <v>7</v>
      </c>
      <c r="O19" s="39">
        <v>6</v>
      </c>
      <c r="P19" s="39">
        <v>0</v>
      </c>
      <c r="Q19" s="39">
        <v>3</v>
      </c>
      <c r="R19" s="39">
        <v>2</v>
      </c>
      <c r="S19" s="39">
        <v>2</v>
      </c>
      <c r="T19" s="27">
        <f t="shared" si="1"/>
        <v>15</v>
      </c>
      <c r="U19" s="40">
        <f t="shared" si="2"/>
        <v>0.89743589743589747</v>
      </c>
      <c r="V19" s="22">
        <v>261</v>
      </c>
      <c r="W19" s="22" t="s">
        <v>83</v>
      </c>
      <c r="X19" s="22" t="s">
        <v>84</v>
      </c>
      <c r="Y19" s="69">
        <v>1159</v>
      </c>
      <c r="Z19" s="41"/>
      <c r="AA19" s="1" t="s">
        <v>85</v>
      </c>
      <c r="AB19" s="28" t="s">
        <v>117</v>
      </c>
    </row>
    <row r="20" spans="1:28" x14ac:dyDescent="0.3">
      <c r="A20" s="1" t="s">
        <v>58</v>
      </c>
      <c r="B20" s="1" t="s">
        <v>45</v>
      </c>
      <c r="C20" s="27" t="s">
        <v>79</v>
      </c>
      <c r="D20" s="38">
        <v>33</v>
      </c>
      <c r="E20" s="27">
        <v>39</v>
      </c>
      <c r="F20" s="27">
        <v>11</v>
      </c>
      <c r="G20" s="27">
        <v>27</v>
      </c>
      <c r="H20" s="27"/>
      <c r="I20" s="27"/>
      <c r="J20" s="27">
        <v>5</v>
      </c>
      <c r="K20" s="27">
        <v>8</v>
      </c>
      <c r="L20" s="27">
        <v>3</v>
      </c>
      <c r="M20" s="27">
        <v>5</v>
      </c>
      <c r="N20" s="27">
        <f t="shared" si="0"/>
        <v>8</v>
      </c>
      <c r="O20" s="39">
        <v>2</v>
      </c>
      <c r="P20" s="39">
        <v>3</v>
      </c>
      <c r="Q20" s="39">
        <v>2</v>
      </c>
      <c r="R20" s="39">
        <v>3</v>
      </c>
      <c r="S20" s="39">
        <v>0</v>
      </c>
      <c r="T20" s="27">
        <f t="shared" si="1"/>
        <v>27</v>
      </c>
      <c r="U20" s="40">
        <f t="shared" si="2"/>
        <v>0.97435897435897434</v>
      </c>
      <c r="V20" s="22">
        <v>261</v>
      </c>
      <c r="W20" s="22" t="s">
        <v>83</v>
      </c>
      <c r="X20" s="22" t="s">
        <v>84</v>
      </c>
      <c r="Y20" s="69">
        <v>1159</v>
      </c>
      <c r="Z20" s="41"/>
      <c r="AA20" s="1" t="s">
        <v>85</v>
      </c>
      <c r="AB20" s="28" t="s">
        <v>117</v>
      </c>
    </row>
    <row r="21" spans="1:28" x14ac:dyDescent="0.3">
      <c r="A21" s="1" t="s">
        <v>58</v>
      </c>
      <c r="B21" s="1" t="s">
        <v>45</v>
      </c>
      <c r="C21" s="27" t="s">
        <v>74</v>
      </c>
      <c r="D21" s="38">
        <v>11</v>
      </c>
      <c r="E21" s="27">
        <v>40</v>
      </c>
      <c r="F21" s="27">
        <v>8</v>
      </c>
      <c r="G21" s="27">
        <v>17</v>
      </c>
      <c r="H21" s="27"/>
      <c r="I21" s="27"/>
      <c r="J21" s="27">
        <v>8</v>
      </c>
      <c r="K21" s="27">
        <v>11</v>
      </c>
      <c r="L21" s="27">
        <v>1</v>
      </c>
      <c r="M21" s="27">
        <v>3</v>
      </c>
      <c r="N21" s="27">
        <f t="shared" si="0"/>
        <v>4</v>
      </c>
      <c r="O21" s="39">
        <v>2</v>
      </c>
      <c r="P21" s="39">
        <v>2</v>
      </c>
      <c r="Q21" s="39">
        <v>2</v>
      </c>
      <c r="R21" s="39">
        <v>2</v>
      </c>
      <c r="S21" s="39">
        <v>1</v>
      </c>
      <c r="T21" s="27">
        <f t="shared" si="1"/>
        <v>24</v>
      </c>
      <c r="U21" s="40">
        <f t="shared" si="2"/>
        <v>0.8</v>
      </c>
      <c r="V21" s="22">
        <v>261</v>
      </c>
      <c r="W21" s="22" t="s">
        <v>83</v>
      </c>
      <c r="X21" s="22" t="s">
        <v>84</v>
      </c>
      <c r="Y21" s="69">
        <v>1159</v>
      </c>
      <c r="Z21" s="41"/>
      <c r="AA21" s="1" t="s">
        <v>85</v>
      </c>
      <c r="AB21" s="28" t="s">
        <v>117</v>
      </c>
    </row>
    <row r="22" spans="1:28" x14ac:dyDescent="0.3">
      <c r="A22" s="1" t="s">
        <v>58</v>
      </c>
      <c r="B22" s="1" t="s">
        <v>45</v>
      </c>
      <c r="C22" s="27" t="s">
        <v>73</v>
      </c>
      <c r="D22" s="38">
        <v>8</v>
      </c>
      <c r="E22" s="27">
        <v>42</v>
      </c>
      <c r="F22" s="27">
        <v>3</v>
      </c>
      <c r="G22" s="27">
        <v>5</v>
      </c>
      <c r="H22" s="27">
        <v>0</v>
      </c>
      <c r="I22" s="27">
        <v>1</v>
      </c>
      <c r="J22" s="27">
        <v>0</v>
      </c>
      <c r="K22" s="27">
        <v>0</v>
      </c>
      <c r="L22" s="27">
        <v>2</v>
      </c>
      <c r="M22" s="27">
        <v>0</v>
      </c>
      <c r="N22" s="27">
        <f t="shared" si="0"/>
        <v>2</v>
      </c>
      <c r="O22" s="39">
        <v>6</v>
      </c>
      <c r="P22" s="39">
        <v>1</v>
      </c>
      <c r="Q22" s="39">
        <v>3</v>
      </c>
      <c r="R22" s="39">
        <v>1</v>
      </c>
      <c r="S22" s="39">
        <v>0</v>
      </c>
      <c r="T22" s="27">
        <f t="shared" si="1"/>
        <v>6</v>
      </c>
      <c r="U22" s="40">
        <f t="shared" si="2"/>
        <v>0.52380952380952384</v>
      </c>
      <c r="V22" s="22">
        <v>261</v>
      </c>
      <c r="W22" s="22" t="s">
        <v>83</v>
      </c>
      <c r="X22" s="22" t="s">
        <v>84</v>
      </c>
      <c r="Y22" s="69">
        <v>1159</v>
      </c>
      <c r="Z22" s="41"/>
      <c r="AA22" s="1" t="s">
        <v>85</v>
      </c>
      <c r="AB22" s="28" t="s">
        <v>117</v>
      </c>
    </row>
    <row r="23" spans="1:28" x14ac:dyDescent="0.3">
      <c r="A23" s="1" t="s">
        <v>58</v>
      </c>
      <c r="B23" s="1" t="s">
        <v>45</v>
      </c>
      <c r="C23" s="27" t="s">
        <v>77</v>
      </c>
      <c r="D23" s="38">
        <v>22</v>
      </c>
      <c r="E23" s="27">
        <v>21</v>
      </c>
      <c r="F23" s="27">
        <v>1</v>
      </c>
      <c r="G23" s="27">
        <v>5</v>
      </c>
      <c r="H23" s="27"/>
      <c r="I23" s="27"/>
      <c r="J23" s="27">
        <v>0</v>
      </c>
      <c r="K23" s="27">
        <v>0</v>
      </c>
      <c r="L23" s="27">
        <v>0</v>
      </c>
      <c r="M23" s="27">
        <v>4</v>
      </c>
      <c r="N23" s="27">
        <f t="shared" si="0"/>
        <v>4</v>
      </c>
      <c r="O23" s="39">
        <v>1</v>
      </c>
      <c r="P23" s="39">
        <v>3</v>
      </c>
      <c r="Q23" s="39">
        <v>1</v>
      </c>
      <c r="R23" s="39">
        <v>1</v>
      </c>
      <c r="S23" s="39">
        <v>0</v>
      </c>
      <c r="T23" s="27">
        <f t="shared" si="1"/>
        <v>2</v>
      </c>
      <c r="U23" s="40">
        <f t="shared" si="2"/>
        <v>0.38095238095238093</v>
      </c>
      <c r="V23" s="22">
        <v>261</v>
      </c>
      <c r="W23" s="22" t="s">
        <v>83</v>
      </c>
      <c r="X23" s="22" t="s">
        <v>84</v>
      </c>
      <c r="Y23" s="69">
        <v>1159</v>
      </c>
      <c r="Z23" s="41"/>
      <c r="AA23" s="1" t="s">
        <v>85</v>
      </c>
      <c r="AB23" s="28" t="s">
        <v>117</v>
      </c>
    </row>
    <row r="24" spans="1:28" x14ac:dyDescent="0.3">
      <c r="A24" s="43" t="s">
        <v>58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32</v>
      </c>
      <c r="G24" s="44">
        <f t="shared" si="3"/>
        <v>81</v>
      </c>
      <c r="H24" s="44">
        <f t="shared" si="3"/>
        <v>0</v>
      </c>
      <c r="I24" s="44">
        <f t="shared" si="3"/>
        <v>1</v>
      </c>
      <c r="J24" s="44">
        <f t="shared" si="3"/>
        <v>21</v>
      </c>
      <c r="K24" s="44">
        <f t="shared" si="3"/>
        <v>32</v>
      </c>
      <c r="L24" s="44">
        <f t="shared" si="3"/>
        <v>14</v>
      </c>
      <c r="M24" s="44">
        <f t="shared" si="3"/>
        <v>33</v>
      </c>
      <c r="N24" s="44">
        <f t="shared" si="3"/>
        <v>47</v>
      </c>
      <c r="O24" s="44">
        <f t="shared" si="3"/>
        <v>20</v>
      </c>
      <c r="P24" s="44">
        <f t="shared" si="3"/>
        <v>18</v>
      </c>
      <c r="Q24" s="44">
        <f t="shared" si="3"/>
        <v>15</v>
      </c>
      <c r="R24" s="44">
        <f t="shared" si="3"/>
        <v>18</v>
      </c>
      <c r="S24" s="44">
        <f t="shared" si="3"/>
        <v>9</v>
      </c>
      <c r="T24" s="44">
        <f t="shared" si="3"/>
        <v>85</v>
      </c>
      <c r="U24" s="45">
        <f>((T24+Q24+N24-R24)+(O24*2))/E24</f>
        <v>0.70416666666666672</v>
      </c>
      <c r="V24" s="46">
        <v>261</v>
      </c>
      <c r="W24" s="46" t="s">
        <v>83</v>
      </c>
      <c r="X24" s="46" t="s">
        <v>84</v>
      </c>
      <c r="Y24" s="70">
        <v>1159</v>
      </c>
      <c r="Z24" s="78" t="s">
        <v>522</v>
      </c>
      <c r="AA24" s="43" t="s">
        <v>85</v>
      </c>
      <c r="AB24" s="74" t="s">
        <v>117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0.39506172839506171</v>
      </c>
      <c r="H25" s="27"/>
      <c r="I25" s="1"/>
      <c r="J25" s="48" t="s">
        <v>41</v>
      </c>
      <c r="K25" s="50">
        <f>J24/K24</f>
        <v>0.65625</v>
      </c>
      <c r="L25" s="1"/>
      <c r="M25" s="39" t="s">
        <v>42</v>
      </c>
      <c r="N25" s="51">
        <v>3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119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19</v>
      </c>
      <c r="AB33" s="82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94</v>
      </c>
      <c r="D35" s="38">
        <v>34</v>
      </c>
      <c r="E35" s="27">
        <v>44</v>
      </c>
      <c r="F35" s="27">
        <v>6</v>
      </c>
      <c r="G35" s="27">
        <v>18</v>
      </c>
      <c r="H35" s="27"/>
      <c r="I35" s="27"/>
      <c r="J35" s="27">
        <v>5</v>
      </c>
      <c r="K35" s="27">
        <v>6</v>
      </c>
      <c r="L35" s="27">
        <v>5</v>
      </c>
      <c r="M35" s="27">
        <v>12</v>
      </c>
      <c r="N35" s="27">
        <f>SUM(L35:M35)</f>
        <v>17</v>
      </c>
      <c r="O35" s="27">
        <v>2</v>
      </c>
      <c r="P35" s="39">
        <v>4</v>
      </c>
      <c r="Q35" s="27">
        <v>1</v>
      </c>
      <c r="R35" s="27">
        <v>7</v>
      </c>
      <c r="S35" s="27">
        <v>1</v>
      </c>
      <c r="T35" s="27">
        <f>(H35*3)+((F35-H35)*2)+J35</f>
        <v>17</v>
      </c>
      <c r="U35" s="40">
        <f>IFERROR(((T35+Q35+N35-R35)+(O35*2))/E35,"")</f>
        <v>0.72727272727272729</v>
      </c>
      <c r="V35" s="22">
        <v>261</v>
      </c>
      <c r="W35" s="22" t="s">
        <v>95</v>
      </c>
      <c r="X35" s="22" t="s">
        <v>96</v>
      </c>
      <c r="Y35" s="69">
        <v>1159</v>
      </c>
      <c r="Z35" s="41"/>
      <c r="AA35" s="1" t="s">
        <v>97</v>
      </c>
      <c r="AB35" s="28" t="s">
        <v>112</v>
      </c>
    </row>
    <row r="36" spans="1:28" x14ac:dyDescent="0.3">
      <c r="A36" s="1" t="s">
        <v>45</v>
      </c>
      <c r="B36" s="1" t="s">
        <v>58</v>
      </c>
      <c r="C36" s="27" t="s">
        <v>99</v>
      </c>
      <c r="D36" s="38">
        <v>12</v>
      </c>
      <c r="E36" s="27">
        <v>2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ref="N36:N41" si="4">SUM(L36:M36)</f>
        <v>0</v>
      </c>
      <c r="O36" s="39">
        <v>0</v>
      </c>
      <c r="P36" s="39">
        <v>1</v>
      </c>
      <c r="Q36" s="39">
        <v>0</v>
      </c>
      <c r="R36" s="39">
        <v>0</v>
      </c>
      <c r="S36" s="39">
        <v>0</v>
      </c>
      <c r="T36" s="39">
        <f t="shared" ref="T36:T41" si="5">(H36*3)+((F36-H36)*2)+J36</f>
        <v>0</v>
      </c>
      <c r="U36" s="40">
        <f t="shared" ref="U36:U44" si="6">IFERROR(((T36+Q36+N36-R36)+(O36*2))/E36,"")</f>
        <v>0</v>
      </c>
      <c r="V36" s="22">
        <v>261</v>
      </c>
      <c r="W36" s="22" t="s">
        <v>95</v>
      </c>
      <c r="X36" s="22" t="s">
        <v>96</v>
      </c>
      <c r="Y36" s="69">
        <v>1159</v>
      </c>
      <c r="Z36" s="41"/>
      <c r="AA36" s="1" t="s">
        <v>97</v>
      </c>
      <c r="AB36" s="28" t="s">
        <v>112</v>
      </c>
    </row>
    <row r="37" spans="1:28" x14ac:dyDescent="0.3">
      <c r="A37" s="1" t="s">
        <v>45</v>
      </c>
      <c r="B37" s="1" t="s">
        <v>58</v>
      </c>
      <c r="C37" s="27" t="s">
        <v>100</v>
      </c>
      <c r="D37" s="38">
        <v>20</v>
      </c>
      <c r="E37" s="27">
        <v>2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1</v>
      </c>
      <c r="R37" s="39">
        <v>0</v>
      </c>
      <c r="S37" s="39">
        <v>0</v>
      </c>
      <c r="T37" s="39">
        <f t="shared" si="5"/>
        <v>0</v>
      </c>
      <c r="U37" s="40">
        <f t="shared" si="6"/>
        <v>0.5</v>
      </c>
      <c r="V37" s="22">
        <v>261</v>
      </c>
      <c r="W37" s="22" t="s">
        <v>95</v>
      </c>
      <c r="X37" s="22" t="s">
        <v>96</v>
      </c>
      <c r="Y37" s="69">
        <v>1159</v>
      </c>
      <c r="Z37" s="41"/>
      <c r="AA37" s="1" t="s">
        <v>97</v>
      </c>
      <c r="AB37" s="28" t="s">
        <v>112</v>
      </c>
    </row>
    <row r="38" spans="1:28" x14ac:dyDescent="0.3">
      <c r="A38" s="1" t="s">
        <v>45</v>
      </c>
      <c r="B38" s="1" t="s">
        <v>58</v>
      </c>
      <c r="C38" s="27" t="s">
        <v>101</v>
      </c>
      <c r="D38" s="38">
        <v>40</v>
      </c>
      <c r="E38" s="27">
        <v>35</v>
      </c>
      <c r="F38" s="27">
        <v>5</v>
      </c>
      <c r="G38" s="27">
        <v>8</v>
      </c>
      <c r="H38" s="27"/>
      <c r="I38" s="27"/>
      <c r="J38" s="27">
        <v>3</v>
      </c>
      <c r="K38" s="27">
        <v>3</v>
      </c>
      <c r="L38" s="27">
        <v>0</v>
      </c>
      <c r="M38" s="27">
        <v>9</v>
      </c>
      <c r="N38" s="27">
        <f t="shared" si="4"/>
        <v>9</v>
      </c>
      <c r="O38" s="39">
        <v>2</v>
      </c>
      <c r="P38" s="39">
        <v>2</v>
      </c>
      <c r="Q38" s="39">
        <v>2</v>
      </c>
      <c r="R38" s="39">
        <v>4</v>
      </c>
      <c r="S38" s="39">
        <v>3</v>
      </c>
      <c r="T38" s="39">
        <f t="shared" si="5"/>
        <v>13</v>
      </c>
      <c r="U38" s="40">
        <f t="shared" si="6"/>
        <v>0.68571428571428572</v>
      </c>
      <c r="V38" s="22">
        <v>261</v>
      </c>
      <c r="W38" s="22" t="s">
        <v>95</v>
      </c>
      <c r="X38" s="22" t="s">
        <v>96</v>
      </c>
      <c r="Y38" s="69">
        <v>1159</v>
      </c>
      <c r="Z38" s="41"/>
      <c r="AA38" s="1" t="s">
        <v>97</v>
      </c>
      <c r="AB38" s="28" t="s">
        <v>112</v>
      </c>
    </row>
    <row r="39" spans="1:28" x14ac:dyDescent="0.3">
      <c r="A39" s="1" t="s">
        <v>45</v>
      </c>
      <c r="B39" s="1" t="s">
        <v>58</v>
      </c>
      <c r="C39" s="27" t="s">
        <v>102</v>
      </c>
      <c r="D39" s="38">
        <v>11</v>
      </c>
      <c r="E39" s="27">
        <v>5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f t="shared" si="5"/>
        <v>0</v>
      </c>
      <c r="U39" s="40">
        <f t="shared" si="6"/>
        <v>0</v>
      </c>
      <c r="V39" s="22">
        <v>261</v>
      </c>
      <c r="W39" s="22" t="s">
        <v>95</v>
      </c>
      <c r="X39" s="22" t="s">
        <v>96</v>
      </c>
      <c r="Y39" s="69">
        <v>1159</v>
      </c>
      <c r="Z39" s="41"/>
      <c r="AA39" s="1" t="s">
        <v>97</v>
      </c>
      <c r="AB39" s="28" t="s">
        <v>112</v>
      </c>
    </row>
    <row r="40" spans="1:28" x14ac:dyDescent="0.3">
      <c r="A40" s="1" t="s">
        <v>45</v>
      </c>
      <c r="B40" s="1" t="s">
        <v>58</v>
      </c>
      <c r="C40" s="27" t="s">
        <v>103</v>
      </c>
      <c r="D40" s="38">
        <v>42</v>
      </c>
      <c r="E40" s="27">
        <v>38</v>
      </c>
      <c r="F40" s="27">
        <v>2</v>
      </c>
      <c r="G40" s="27">
        <v>8</v>
      </c>
      <c r="H40" s="27"/>
      <c r="I40" s="27"/>
      <c r="J40" s="27">
        <v>4</v>
      </c>
      <c r="K40" s="27">
        <v>4</v>
      </c>
      <c r="L40" s="27">
        <v>2</v>
      </c>
      <c r="M40" s="27">
        <v>5</v>
      </c>
      <c r="N40" s="27">
        <f t="shared" si="4"/>
        <v>7</v>
      </c>
      <c r="O40" s="39">
        <v>4</v>
      </c>
      <c r="P40" s="39">
        <v>3</v>
      </c>
      <c r="Q40" s="39">
        <v>2</v>
      </c>
      <c r="R40" s="39">
        <v>4</v>
      </c>
      <c r="S40" s="39">
        <v>0</v>
      </c>
      <c r="T40" s="39">
        <f t="shared" si="5"/>
        <v>8</v>
      </c>
      <c r="U40" s="40">
        <f t="shared" si="6"/>
        <v>0.55263157894736847</v>
      </c>
      <c r="V40" s="22">
        <v>261</v>
      </c>
      <c r="W40" s="22" t="s">
        <v>95</v>
      </c>
      <c r="X40" s="22" t="s">
        <v>96</v>
      </c>
      <c r="Y40" s="69">
        <v>1159</v>
      </c>
      <c r="Z40" s="41"/>
      <c r="AA40" s="1" t="s">
        <v>97</v>
      </c>
      <c r="AB40" s="28" t="s">
        <v>112</v>
      </c>
    </row>
    <row r="41" spans="1:28" x14ac:dyDescent="0.3">
      <c r="A41" s="1" t="s">
        <v>45</v>
      </c>
      <c r="B41" s="1" t="s">
        <v>58</v>
      </c>
      <c r="C41" s="27" t="s">
        <v>113</v>
      </c>
      <c r="D41" s="38">
        <v>30</v>
      </c>
      <c r="E41" s="27">
        <v>31</v>
      </c>
      <c r="F41" s="27">
        <v>4</v>
      </c>
      <c r="G41" s="27">
        <v>7</v>
      </c>
      <c r="H41" s="27"/>
      <c r="I41" s="27"/>
      <c r="J41" s="27">
        <v>4</v>
      </c>
      <c r="K41" s="27">
        <v>4</v>
      </c>
      <c r="L41" s="27">
        <v>1</v>
      </c>
      <c r="M41" s="27">
        <v>1</v>
      </c>
      <c r="N41" s="27">
        <f t="shared" si="4"/>
        <v>2</v>
      </c>
      <c r="O41" s="39">
        <v>2</v>
      </c>
      <c r="P41" s="39">
        <v>2</v>
      </c>
      <c r="Q41" s="39">
        <v>1</v>
      </c>
      <c r="R41" s="39">
        <v>3</v>
      </c>
      <c r="S41" s="39">
        <v>1</v>
      </c>
      <c r="T41" s="39">
        <f t="shared" si="5"/>
        <v>12</v>
      </c>
      <c r="U41" s="40">
        <f t="shared" si="6"/>
        <v>0.5161290322580645</v>
      </c>
      <c r="V41" s="22">
        <v>261</v>
      </c>
      <c r="W41" s="22" t="s">
        <v>95</v>
      </c>
      <c r="X41" s="22" t="s">
        <v>96</v>
      </c>
      <c r="Y41" s="69">
        <v>1159</v>
      </c>
      <c r="Z41" s="41"/>
      <c r="AA41" s="1" t="s">
        <v>97</v>
      </c>
      <c r="AB41" s="28" t="s">
        <v>112</v>
      </c>
    </row>
    <row r="42" spans="1:28" x14ac:dyDescent="0.3">
      <c r="A42" s="1" t="s">
        <v>45</v>
      </c>
      <c r="B42" s="1" t="s">
        <v>58</v>
      </c>
      <c r="C42" s="27" t="s">
        <v>105</v>
      </c>
      <c r="D42" s="38">
        <v>44</v>
      </c>
      <c r="E42" s="27">
        <v>26</v>
      </c>
      <c r="F42" s="27">
        <v>1</v>
      </c>
      <c r="G42" s="27">
        <v>6</v>
      </c>
      <c r="H42" s="27"/>
      <c r="I42" s="27"/>
      <c r="J42" s="27">
        <v>0</v>
      </c>
      <c r="K42" s="27">
        <v>0</v>
      </c>
      <c r="L42" s="27">
        <v>0</v>
      </c>
      <c r="M42" s="27">
        <v>2</v>
      </c>
      <c r="N42" s="27">
        <f>SUM(L42:M42)</f>
        <v>2</v>
      </c>
      <c r="O42" s="39">
        <v>2</v>
      </c>
      <c r="P42" s="39">
        <v>1</v>
      </c>
      <c r="Q42" s="39">
        <v>0</v>
      </c>
      <c r="R42" s="39">
        <v>2</v>
      </c>
      <c r="S42" s="39">
        <v>0</v>
      </c>
      <c r="T42" s="39">
        <f>(H42*3)+((F42-H42)*2)+J42</f>
        <v>2</v>
      </c>
      <c r="U42" s="40">
        <f t="shared" si="6"/>
        <v>0.23076923076923078</v>
      </c>
      <c r="V42" s="22">
        <v>261</v>
      </c>
      <c r="W42" s="22" t="s">
        <v>95</v>
      </c>
      <c r="X42" s="22" t="s">
        <v>96</v>
      </c>
      <c r="Y42" s="69">
        <v>1159</v>
      </c>
      <c r="Z42" s="41"/>
      <c r="AA42" s="1" t="s">
        <v>97</v>
      </c>
      <c r="AB42" s="28" t="s">
        <v>112</v>
      </c>
    </row>
    <row r="43" spans="1:28" x14ac:dyDescent="0.3">
      <c r="A43" s="1" t="s">
        <v>45</v>
      </c>
      <c r="B43" s="1" t="s">
        <v>58</v>
      </c>
      <c r="C43" s="27" t="s">
        <v>114</v>
      </c>
      <c r="D43" s="38">
        <v>24</v>
      </c>
      <c r="E43" s="27">
        <v>46</v>
      </c>
      <c r="F43" s="27">
        <v>8</v>
      </c>
      <c r="G43" s="27">
        <v>16</v>
      </c>
      <c r="H43" s="27"/>
      <c r="I43" s="27"/>
      <c r="J43" s="27">
        <v>1</v>
      </c>
      <c r="K43" s="27">
        <v>2</v>
      </c>
      <c r="L43" s="27">
        <v>4</v>
      </c>
      <c r="M43" s="27">
        <v>6</v>
      </c>
      <c r="N43" s="27">
        <f>SUM(L43:M43)</f>
        <v>10</v>
      </c>
      <c r="O43" s="39">
        <v>6</v>
      </c>
      <c r="P43" s="39">
        <v>4</v>
      </c>
      <c r="Q43" s="39">
        <v>2</v>
      </c>
      <c r="R43" s="39">
        <v>11</v>
      </c>
      <c r="S43" s="39">
        <v>1</v>
      </c>
      <c r="T43" s="39">
        <f>(H43*3)+((F43-H43)*2)+J43</f>
        <v>17</v>
      </c>
      <c r="U43" s="40">
        <f t="shared" si="6"/>
        <v>0.65217391304347827</v>
      </c>
      <c r="V43" s="22">
        <v>261</v>
      </c>
      <c r="W43" s="22" t="s">
        <v>95</v>
      </c>
      <c r="X43" s="22" t="s">
        <v>96</v>
      </c>
      <c r="Y43" s="69">
        <v>1159</v>
      </c>
      <c r="Z43" s="41"/>
      <c r="AA43" s="1" t="s">
        <v>97</v>
      </c>
      <c r="AB43" s="28" t="s">
        <v>112</v>
      </c>
    </row>
    <row r="44" spans="1:28" x14ac:dyDescent="0.3">
      <c r="A44" s="1" t="s">
        <v>45</v>
      </c>
      <c r="B44" s="1" t="s">
        <v>58</v>
      </c>
      <c r="C44" s="27" t="s">
        <v>115</v>
      </c>
      <c r="D44" s="38">
        <v>33</v>
      </c>
      <c r="E44" s="27">
        <v>11</v>
      </c>
      <c r="F44" s="27">
        <v>1</v>
      </c>
      <c r="G44" s="27">
        <v>5</v>
      </c>
      <c r="H44" s="27"/>
      <c r="I44" s="27"/>
      <c r="J44" s="27">
        <v>2</v>
      </c>
      <c r="K44" s="27">
        <v>3</v>
      </c>
      <c r="L44" s="27">
        <v>0</v>
      </c>
      <c r="M44" s="27">
        <v>1</v>
      </c>
      <c r="N44" s="27">
        <f>SUM(L44:M44)</f>
        <v>1</v>
      </c>
      <c r="O44" s="39">
        <v>1</v>
      </c>
      <c r="P44" s="39">
        <v>0</v>
      </c>
      <c r="Q44" s="39">
        <v>1</v>
      </c>
      <c r="R44" s="39">
        <v>1</v>
      </c>
      <c r="S44" s="39">
        <v>0</v>
      </c>
      <c r="T44" s="39">
        <f>(H44*3)+((F44-H44)*2)+J44</f>
        <v>4</v>
      </c>
      <c r="U44" s="40">
        <f t="shared" si="6"/>
        <v>0.63636363636363635</v>
      </c>
      <c r="V44" s="22">
        <v>261</v>
      </c>
      <c r="W44" s="22" t="s">
        <v>95</v>
      </c>
      <c r="X44" s="22" t="s">
        <v>96</v>
      </c>
      <c r="Y44" s="69">
        <v>1159</v>
      </c>
      <c r="Z44" s="41"/>
      <c r="AA44" s="1" t="s">
        <v>97</v>
      </c>
      <c r="AB44" s="28" t="s">
        <v>112</v>
      </c>
    </row>
    <row r="45" spans="1:28" x14ac:dyDescent="0.3">
      <c r="A45" s="43" t="s">
        <v>45</v>
      </c>
      <c r="B45" s="43" t="s">
        <v>58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27</v>
      </c>
      <c r="G45" s="44">
        <f t="shared" si="7"/>
        <v>69</v>
      </c>
      <c r="H45" s="44">
        <f t="shared" si="7"/>
        <v>0</v>
      </c>
      <c r="I45" s="44">
        <f t="shared" si="7"/>
        <v>0</v>
      </c>
      <c r="J45" s="44">
        <f t="shared" si="7"/>
        <v>19</v>
      </c>
      <c r="K45" s="44">
        <f t="shared" si="7"/>
        <v>22</v>
      </c>
      <c r="L45" s="44">
        <f t="shared" si="7"/>
        <v>12</v>
      </c>
      <c r="M45" s="44">
        <f t="shared" si="7"/>
        <v>36</v>
      </c>
      <c r="N45" s="44">
        <f t="shared" si="7"/>
        <v>48</v>
      </c>
      <c r="O45" s="44">
        <f t="shared" si="7"/>
        <v>19</v>
      </c>
      <c r="P45" s="44">
        <f t="shared" si="7"/>
        <v>17</v>
      </c>
      <c r="Q45" s="44">
        <f t="shared" si="7"/>
        <v>10</v>
      </c>
      <c r="R45" s="44">
        <f t="shared" si="7"/>
        <v>32</v>
      </c>
      <c r="S45" s="44">
        <f t="shared" si="7"/>
        <v>6</v>
      </c>
      <c r="T45" s="44">
        <f t="shared" si="7"/>
        <v>73</v>
      </c>
      <c r="U45" s="45">
        <f>((T45+Q45+N45-R45)+(O45*2))/E45</f>
        <v>0.5708333333333333</v>
      </c>
      <c r="V45" s="46">
        <v>261</v>
      </c>
      <c r="W45" s="46" t="s">
        <v>95</v>
      </c>
      <c r="X45" s="46" t="s">
        <v>96</v>
      </c>
      <c r="Y45" s="70">
        <v>1159</v>
      </c>
      <c r="Z45" s="47"/>
      <c r="AA45" s="43" t="s">
        <v>97</v>
      </c>
      <c r="AB45" s="74" t="s">
        <v>112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0.39130434782608697</v>
      </c>
      <c r="H46" s="27"/>
      <c r="I46" s="1"/>
      <c r="J46" s="48" t="s">
        <v>41</v>
      </c>
      <c r="K46" s="50">
        <f>J45/K45</f>
        <v>0.86363636363636365</v>
      </c>
      <c r="L46" s="1"/>
      <c r="M46" s="39" t="s">
        <v>42</v>
      </c>
      <c r="N46" s="51">
        <v>1</v>
      </c>
      <c r="P46" s="1"/>
      <c r="Q46" s="1"/>
      <c r="R46" s="1"/>
      <c r="S46" s="1"/>
      <c r="T46" s="1"/>
      <c r="U46" s="1"/>
      <c r="V46" s="22"/>
      <c r="W46" s="22"/>
      <c r="X46" s="22"/>
      <c r="Y46" s="2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2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E2EC-90E1-4CDE-84B8-15D93232CA27}">
  <sheetPr>
    <tabColor rgb="FFFF0000"/>
    <pageSetUpPr fitToPage="1"/>
  </sheetPr>
  <dimension ref="A1:AB49"/>
  <sheetViews>
    <sheetView topLeftCell="A20" workbookViewId="0">
      <selection activeCell="A4" sqref="A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516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146</v>
      </c>
      <c r="D4" s="7" t="s">
        <v>4</v>
      </c>
      <c r="E4" s="8"/>
      <c r="F4" s="5"/>
      <c r="G4" s="1"/>
      <c r="J4" s="15" t="s">
        <v>274</v>
      </c>
      <c r="K4" s="16" t="s">
        <v>44</v>
      </c>
      <c r="L4" s="17"/>
      <c r="M4" s="18"/>
      <c r="N4" s="19">
        <v>29</v>
      </c>
      <c r="O4" s="19">
        <v>22</v>
      </c>
      <c r="P4" s="19">
        <v>19</v>
      </c>
      <c r="Q4" s="19">
        <v>25</v>
      </c>
      <c r="R4" s="19">
        <v>9</v>
      </c>
      <c r="S4" s="21">
        <f>SUM(N4:R4)</f>
        <v>104</v>
      </c>
      <c r="T4" s="22">
        <v>262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275</v>
      </c>
      <c r="K5" s="16" t="s">
        <v>49</v>
      </c>
      <c r="L5" s="17"/>
      <c r="M5" s="18"/>
      <c r="N5" s="19">
        <v>21</v>
      </c>
      <c r="O5" s="19">
        <v>29</v>
      </c>
      <c r="P5" s="19">
        <v>21</v>
      </c>
      <c r="Q5" s="19">
        <v>24</v>
      </c>
      <c r="R5" s="19">
        <v>6</v>
      </c>
      <c r="S5" s="21">
        <f>SUM(N5:R5)</f>
        <v>101</v>
      </c>
      <c r="T5" s="22">
        <v>262</v>
      </c>
      <c r="U5" s="1"/>
      <c r="V5" s="1"/>
      <c r="W5" s="1"/>
    </row>
    <row r="6" spans="1:28" x14ac:dyDescent="0.3">
      <c r="C6" s="23">
        <v>2525</v>
      </c>
      <c r="D6" s="7" t="s">
        <v>6</v>
      </c>
      <c r="F6" s="1" t="s">
        <v>452</v>
      </c>
      <c r="T6" s="1"/>
      <c r="U6" s="1"/>
      <c r="V6" s="1"/>
      <c r="W6" s="1"/>
    </row>
    <row r="7" spans="1:28" x14ac:dyDescent="0.3">
      <c r="B7" s="1"/>
      <c r="C7" s="24" t="s">
        <v>109</v>
      </c>
      <c r="D7" s="7" t="s">
        <v>7</v>
      </c>
      <c r="G7" s="1"/>
      <c r="S7" s="1"/>
      <c r="T7" s="25" t="s">
        <v>8</v>
      </c>
      <c r="U7" s="1"/>
      <c r="V7" s="26">
        <v>262</v>
      </c>
      <c r="W7" s="1"/>
    </row>
    <row r="8" spans="1:28" x14ac:dyDescent="0.3">
      <c r="B8" s="1"/>
      <c r="C8" s="24" t="s">
        <v>451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22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48</v>
      </c>
      <c r="B13" s="1" t="s">
        <v>45</v>
      </c>
      <c r="C13" s="27" t="s">
        <v>116</v>
      </c>
      <c r="D13" s="38">
        <v>35</v>
      </c>
      <c r="E13" s="79"/>
      <c r="F13" s="27">
        <v>0</v>
      </c>
      <c r="G13" s="79"/>
      <c r="H13" s="79"/>
      <c r="I13" s="79"/>
      <c r="J13" s="27">
        <v>1</v>
      </c>
      <c r="K13" s="27">
        <v>4</v>
      </c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f>(H13*3)+((F13-H13)*2)+J13</f>
        <v>1</v>
      </c>
      <c r="U13" s="40" t="str">
        <f>IFERROR(((T13+Q13+N13-R13)+(O13*2))/E13,"")</f>
        <v/>
      </c>
      <c r="V13" s="22">
        <v>262</v>
      </c>
      <c r="W13" s="22" t="s">
        <v>83</v>
      </c>
      <c r="X13" s="22" t="s">
        <v>84</v>
      </c>
      <c r="Y13" s="69">
        <v>2525</v>
      </c>
      <c r="Z13" s="36" t="s">
        <v>1</v>
      </c>
      <c r="AA13" s="1" t="s">
        <v>85</v>
      </c>
      <c r="AB13" s="28" t="s">
        <v>276</v>
      </c>
    </row>
    <row r="14" spans="1:28" x14ac:dyDescent="0.3">
      <c r="A14" s="1" t="s">
        <v>48</v>
      </c>
      <c r="B14" s="1" t="s">
        <v>45</v>
      </c>
      <c r="C14" s="27" t="s">
        <v>118</v>
      </c>
      <c r="D14" s="38">
        <v>9</v>
      </c>
      <c r="E14" s="79"/>
      <c r="F14" s="27">
        <v>1</v>
      </c>
      <c r="G14" s="79"/>
      <c r="H14" s="79"/>
      <c r="I14" s="79"/>
      <c r="J14" s="27">
        <v>2</v>
      </c>
      <c r="K14" s="27">
        <v>2</v>
      </c>
      <c r="L14" s="79"/>
      <c r="M14" s="79"/>
      <c r="N14" s="27">
        <f t="shared" ref="N14:N20" si="0">SUM(L14:M14)</f>
        <v>0</v>
      </c>
      <c r="O14" s="84"/>
      <c r="P14" s="84"/>
      <c r="Q14" s="84"/>
      <c r="R14" s="84"/>
      <c r="S14" s="84"/>
      <c r="T14" s="39">
        <f t="shared" ref="T14:T20" si="1">(H14*3)+((F14-H14)*2)+J14</f>
        <v>4</v>
      </c>
      <c r="U14" s="40" t="str">
        <f t="shared" ref="U14:U23" si="2">IFERROR(((T14+Q14+N14-R14)+(O14*2))/E14,"")</f>
        <v/>
      </c>
      <c r="V14" s="22">
        <v>262</v>
      </c>
      <c r="W14" s="22" t="s">
        <v>83</v>
      </c>
      <c r="X14" s="22" t="s">
        <v>84</v>
      </c>
      <c r="Y14" s="69">
        <v>2525</v>
      </c>
      <c r="Z14" s="36" t="s">
        <v>1</v>
      </c>
      <c r="AA14" s="1" t="s">
        <v>85</v>
      </c>
      <c r="AB14" s="28" t="s">
        <v>276</v>
      </c>
    </row>
    <row r="15" spans="1:28" x14ac:dyDescent="0.3">
      <c r="A15" s="1" t="s">
        <v>48</v>
      </c>
      <c r="B15" s="1" t="s">
        <v>45</v>
      </c>
      <c r="C15" s="27" t="s">
        <v>179</v>
      </c>
      <c r="D15" s="38">
        <v>42</v>
      </c>
      <c r="E15" s="79" t="s">
        <v>440</v>
      </c>
      <c r="F15" s="27"/>
      <c r="G15" s="79"/>
      <c r="H15" s="79"/>
      <c r="I15" s="79"/>
      <c r="J15" s="27"/>
      <c r="K15" s="27"/>
      <c r="L15" s="79"/>
      <c r="M15" s="79"/>
      <c r="N15" s="27"/>
      <c r="O15" s="84"/>
      <c r="P15" s="84"/>
      <c r="Q15" s="84"/>
      <c r="R15" s="84"/>
      <c r="S15" s="84"/>
      <c r="T15" s="39"/>
      <c r="U15" s="40" t="str">
        <f t="shared" si="2"/>
        <v/>
      </c>
      <c r="V15" s="22">
        <v>262</v>
      </c>
      <c r="W15" s="22" t="s">
        <v>83</v>
      </c>
      <c r="X15" s="22" t="s">
        <v>84</v>
      </c>
      <c r="Y15" s="69">
        <v>2525</v>
      </c>
      <c r="Z15" s="36" t="s">
        <v>1</v>
      </c>
      <c r="AA15" s="1" t="s">
        <v>85</v>
      </c>
      <c r="AB15" s="28" t="s">
        <v>276</v>
      </c>
    </row>
    <row r="16" spans="1:28" x14ac:dyDescent="0.3">
      <c r="A16" s="1" t="s">
        <v>48</v>
      </c>
      <c r="B16" s="1" t="s">
        <v>45</v>
      </c>
      <c r="C16" s="27" t="s">
        <v>72</v>
      </c>
      <c r="D16" s="38">
        <v>32</v>
      </c>
      <c r="E16" s="79"/>
      <c r="F16" s="27">
        <v>2</v>
      </c>
      <c r="G16" s="79"/>
      <c r="H16" s="79"/>
      <c r="I16" s="79"/>
      <c r="J16" s="27">
        <v>10</v>
      </c>
      <c r="K16" s="27">
        <v>12</v>
      </c>
      <c r="L16" s="79"/>
      <c r="M16" s="27">
        <v>21</v>
      </c>
      <c r="N16" s="27">
        <f t="shared" si="0"/>
        <v>21</v>
      </c>
      <c r="O16" s="84"/>
      <c r="P16" s="84"/>
      <c r="Q16" s="84"/>
      <c r="R16" s="84"/>
      <c r="S16" s="84"/>
      <c r="T16" s="39">
        <f t="shared" si="1"/>
        <v>14</v>
      </c>
      <c r="U16" s="40" t="str">
        <f t="shared" si="2"/>
        <v/>
      </c>
      <c r="V16" s="22">
        <v>262</v>
      </c>
      <c r="W16" s="22" t="s">
        <v>83</v>
      </c>
      <c r="X16" s="22" t="s">
        <v>84</v>
      </c>
      <c r="Y16" s="69">
        <v>2525</v>
      </c>
      <c r="Z16" s="36" t="s">
        <v>1</v>
      </c>
      <c r="AA16" s="1" t="s">
        <v>85</v>
      </c>
      <c r="AB16" s="28" t="s">
        <v>276</v>
      </c>
    </row>
    <row r="17" spans="1:28" x14ac:dyDescent="0.3">
      <c r="A17" s="1" t="s">
        <v>48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79"/>
      <c r="I17" s="79"/>
      <c r="J17" s="27"/>
      <c r="K17" s="27"/>
      <c r="L17" s="79"/>
      <c r="M17" s="27"/>
      <c r="N17" s="27"/>
      <c r="O17" s="84"/>
      <c r="P17" s="84"/>
      <c r="Q17" s="84"/>
      <c r="R17" s="84"/>
      <c r="S17" s="84"/>
      <c r="T17" s="39"/>
      <c r="U17" s="40"/>
      <c r="V17" s="22">
        <v>262</v>
      </c>
      <c r="W17" s="22" t="s">
        <v>83</v>
      </c>
      <c r="X17" s="22" t="s">
        <v>84</v>
      </c>
      <c r="Y17" s="69">
        <v>2525</v>
      </c>
      <c r="Z17" s="36" t="s">
        <v>1</v>
      </c>
      <c r="AA17" s="1" t="s">
        <v>85</v>
      </c>
      <c r="AB17" s="28" t="s">
        <v>276</v>
      </c>
    </row>
    <row r="18" spans="1:28" x14ac:dyDescent="0.3">
      <c r="A18" s="1" t="s">
        <v>48</v>
      </c>
      <c r="B18" s="1" t="s">
        <v>45</v>
      </c>
      <c r="C18" s="27" t="s">
        <v>75</v>
      </c>
      <c r="D18" s="38">
        <v>12</v>
      </c>
      <c r="E18" s="79" t="s">
        <v>440</v>
      </c>
      <c r="F18" s="27"/>
      <c r="G18" s="79"/>
      <c r="H18" s="79"/>
      <c r="I18" s="79"/>
      <c r="J18" s="27"/>
      <c r="K18" s="27"/>
      <c r="L18" s="79"/>
      <c r="M18" s="79"/>
      <c r="N18" s="27"/>
      <c r="O18" s="84"/>
      <c r="P18" s="84"/>
      <c r="Q18" s="84"/>
      <c r="R18" s="84"/>
      <c r="S18" s="84"/>
      <c r="T18" s="39"/>
      <c r="U18" s="40" t="str">
        <f t="shared" si="2"/>
        <v/>
      </c>
      <c r="V18" s="22">
        <v>262</v>
      </c>
      <c r="W18" s="22" t="s">
        <v>83</v>
      </c>
      <c r="X18" s="22" t="s">
        <v>84</v>
      </c>
      <c r="Y18" s="69">
        <v>2525</v>
      </c>
      <c r="Z18" s="36" t="s">
        <v>1</v>
      </c>
      <c r="AA18" s="1" t="s">
        <v>85</v>
      </c>
      <c r="AB18" s="28" t="s">
        <v>276</v>
      </c>
    </row>
    <row r="19" spans="1:28" x14ac:dyDescent="0.3">
      <c r="A19" s="1" t="s">
        <v>48</v>
      </c>
      <c r="B19" s="1" t="s">
        <v>45</v>
      </c>
      <c r="C19" s="27" t="s">
        <v>70</v>
      </c>
      <c r="D19" s="38">
        <v>13</v>
      </c>
      <c r="E19" s="79"/>
      <c r="F19" s="27">
        <v>6</v>
      </c>
      <c r="G19" s="79"/>
      <c r="H19" s="79"/>
      <c r="I19" s="79"/>
      <c r="J19" s="27">
        <v>8</v>
      </c>
      <c r="K19" s="27">
        <v>11</v>
      </c>
      <c r="L19" s="79"/>
      <c r="M19" s="79"/>
      <c r="N19" s="27">
        <f t="shared" si="0"/>
        <v>0</v>
      </c>
      <c r="O19" s="84"/>
      <c r="P19" s="84"/>
      <c r="Q19" s="39">
        <v>1</v>
      </c>
      <c r="R19" s="87" t="s">
        <v>474</v>
      </c>
      <c r="S19" s="84"/>
      <c r="T19" s="39">
        <f t="shared" si="1"/>
        <v>20</v>
      </c>
      <c r="U19" s="40" t="str">
        <f t="shared" si="2"/>
        <v/>
      </c>
      <c r="V19" s="22">
        <v>262</v>
      </c>
      <c r="W19" s="22" t="s">
        <v>83</v>
      </c>
      <c r="X19" s="22" t="s">
        <v>84</v>
      </c>
      <c r="Y19" s="69">
        <v>2525</v>
      </c>
      <c r="Z19" s="36" t="s">
        <v>1</v>
      </c>
      <c r="AA19" s="1" t="s">
        <v>85</v>
      </c>
      <c r="AB19" s="28" t="s">
        <v>276</v>
      </c>
    </row>
    <row r="20" spans="1:28" x14ac:dyDescent="0.3">
      <c r="A20" s="1" t="s">
        <v>48</v>
      </c>
      <c r="B20" s="1" t="s">
        <v>45</v>
      </c>
      <c r="C20" s="27" t="s">
        <v>79</v>
      </c>
      <c r="D20" s="38">
        <v>33</v>
      </c>
      <c r="E20" s="79"/>
      <c r="F20" s="27">
        <v>6</v>
      </c>
      <c r="G20" s="79"/>
      <c r="H20" s="79"/>
      <c r="I20" s="79"/>
      <c r="J20" s="27">
        <v>7</v>
      </c>
      <c r="K20" s="27">
        <v>13</v>
      </c>
      <c r="L20" s="79"/>
      <c r="M20" s="79"/>
      <c r="N20" s="27">
        <f t="shared" si="0"/>
        <v>0</v>
      </c>
      <c r="O20" s="84"/>
      <c r="P20" s="84"/>
      <c r="Q20" s="84"/>
      <c r="R20" s="84"/>
      <c r="S20" s="84"/>
      <c r="T20" s="39">
        <f t="shared" si="1"/>
        <v>19</v>
      </c>
      <c r="U20" s="40" t="str">
        <f t="shared" si="2"/>
        <v/>
      </c>
      <c r="V20" s="22">
        <v>262</v>
      </c>
      <c r="W20" s="22" t="s">
        <v>83</v>
      </c>
      <c r="X20" s="22" t="s">
        <v>84</v>
      </c>
      <c r="Y20" s="69">
        <v>2525</v>
      </c>
      <c r="Z20" s="36" t="s">
        <v>1</v>
      </c>
      <c r="AA20" s="1" t="s">
        <v>85</v>
      </c>
      <c r="AB20" s="28" t="s">
        <v>276</v>
      </c>
    </row>
    <row r="21" spans="1:28" x14ac:dyDescent="0.3">
      <c r="A21" s="1" t="s">
        <v>48</v>
      </c>
      <c r="B21" s="1" t="s">
        <v>45</v>
      </c>
      <c r="C21" s="27" t="s">
        <v>74</v>
      </c>
      <c r="D21" s="38">
        <v>11</v>
      </c>
      <c r="E21" s="79"/>
      <c r="F21" s="27">
        <v>10</v>
      </c>
      <c r="G21" s="79"/>
      <c r="H21" s="79"/>
      <c r="I21" s="79"/>
      <c r="J21" s="27">
        <v>12</v>
      </c>
      <c r="K21" s="27">
        <v>14</v>
      </c>
      <c r="L21" s="79"/>
      <c r="M21" s="79"/>
      <c r="N21" s="27">
        <f>SUM(L21:M21)</f>
        <v>0</v>
      </c>
      <c r="O21" s="39">
        <v>8</v>
      </c>
      <c r="P21" s="39">
        <v>4</v>
      </c>
      <c r="Q21" s="87" t="s">
        <v>474</v>
      </c>
      <c r="R21" s="84"/>
      <c r="S21" s="84"/>
      <c r="T21" s="39">
        <f>(H21*3)+((F21-H21)*2)+J21</f>
        <v>32</v>
      </c>
      <c r="U21" s="40" t="str">
        <f t="shared" si="2"/>
        <v/>
      </c>
      <c r="V21" s="22">
        <v>262</v>
      </c>
      <c r="W21" s="22" t="s">
        <v>83</v>
      </c>
      <c r="X21" s="22" t="s">
        <v>84</v>
      </c>
      <c r="Y21" s="69">
        <v>2525</v>
      </c>
      <c r="Z21" s="36" t="s">
        <v>1</v>
      </c>
      <c r="AA21" s="1" t="s">
        <v>85</v>
      </c>
      <c r="AB21" s="28" t="s">
        <v>276</v>
      </c>
    </row>
    <row r="22" spans="1:28" x14ac:dyDescent="0.3">
      <c r="A22" s="1" t="s">
        <v>48</v>
      </c>
      <c r="B22" s="1" t="s">
        <v>45</v>
      </c>
      <c r="C22" s="27" t="s">
        <v>73</v>
      </c>
      <c r="D22" s="38">
        <v>8</v>
      </c>
      <c r="E22" s="79"/>
      <c r="F22" s="27">
        <v>2</v>
      </c>
      <c r="G22" s="79"/>
      <c r="H22" s="79"/>
      <c r="I22" s="79"/>
      <c r="J22" s="27">
        <v>2</v>
      </c>
      <c r="K22" s="27">
        <v>2</v>
      </c>
      <c r="L22" s="79"/>
      <c r="M22" s="79"/>
      <c r="N22" s="27">
        <f>SUM(L22:M22)</f>
        <v>0</v>
      </c>
      <c r="O22" s="84"/>
      <c r="P22" s="55">
        <v>6</v>
      </c>
      <c r="Q22" s="84"/>
      <c r="R22" s="84"/>
      <c r="S22" s="84"/>
      <c r="T22" s="39">
        <f>(H22*3)+((F22-H22)*2)+J22</f>
        <v>6</v>
      </c>
      <c r="U22" s="40" t="str">
        <f t="shared" si="2"/>
        <v/>
      </c>
      <c r="V22" s="22">
        <v>262</v>
      </c>
      <c r="W22" s="22" t="s">
        <v>83</v>
      </c>
      <c r="X22" s="22" t="s">
        <v>84</v>
      </c>
      <c r="Y22" s="69">
        <v>2525</v>
      </c>
      <c r="Z22" s="36" t="s">
        <v>1</v>
      </c>
      <c r="AA22" s="1" t="s">
        <v>85</v>
      </c>
      <c r="AB22" s="28" t="s">
        <v>276</v>
      </c>
    </row>
    <row r="23" spans="1:28" x14ac:dyDescent="0.3">
      <c r="A23" s="1" t="s">
        <v>48</v>
      </c>
      <c r="B23" s="1" t="s">
        <v>45</v>
      </c>
      <c r="C23" s="27" t="s">
        <v>77</v>
      </c>
      <c r="D23" s="38">
        <v>22</v>
      </c>
      <c r="E23" s="79"/>
      <c r="F23" s="27">
        <v>4</v>
      </c>
      <c r="G23" s="79"/>
      <c r="H23" s="79"/>
      <c r="I23" s="79"/>
      <c r="J23" s="27">
        <v>0</v>
      </c>
      <c r="K23" s="27">
        <v>0</v>
      </c>
      <c r="L23" s="79"/>
      <c r="M23" s="79"/>
      <c r="N23" s="27">
        <f>SUM(L23:M23)</f>
        <v>0</v>
      </c>
      <c r="O23" s="84"/>
      <c r="P23" s="84"/>
      <c r="Q23" s="84"/>
      <c r="R23" s="84"/>
      <c r="S23" s="84"/>
      <c r="T23" s="39">
        <f>(H23*3)+((F23-H23)*2)+J23</f>
        <v>8</v>
      </c>
      <c r="U23" s="40" t="str">
        <f t="shared" si="2"/>
        <v/>
      </c>
      <c r="V23" s="22">
        <v>262</v>
      </c>
      <c r="W23" s="22" t="s">
        <v>83</v>
      </c>
      <c r="X23" s="22" t="s">
        <v>84</v>
      </c>
      <c r="Y23" s="69">
        <v>2525</v>
      </c>
      <c r="Z23" s="36" t="s">
        <v>1</v>
      </c>
      <c r="AA23" s="1" t="s">
        <v>85</v>
      </c>
      <c r="AB23" s="28" t="s">
        <v>276</v>
      </c>
    </row>
    <row r="24" spans="1:28" x14ac:dyDescent="0.3">
      <c r="A24" s="1" t="s">
        <v>48</v>
      </c>
      <c r="B24" s="1" t="s">
        <v>45</v>
      </c>
      <c r="C24" s="55" t="s">
        <v>38</v>
      </c>
      <c r="D24" s="1"/>
      <c r="E24" s="55">
        <v>265</v>
      </c>
      <c r="F24" s="55"/>
      <c r="G24" s="55">
        <v>93</v>
      </c>
      <c r="H24" s="55"/>
      <c r="I24" s="55"/>
      <c r="J24" s="55"/>
      <c r="K24" s="55"/>
      <c r="L24" s="55"/>
      <c r="M24" s="55"/>
      <c r="N24" s="55"/>
      <c r="O24" s="55"/>
      <c r="P24" s="55">
        <v>15</v>
      </c>
      <c r="Q24" s="55"/>
      <c r="R24" s="42"/>
      <c r="S24" s="42"/>
      <c r="T24" s="42"/>
      <c r="U24" s="40" t="str">
        <f>_xlfn.IFNA("",((T24+Q24+N24-R24)+(O24*2))/E24)</f>
        <v/>
      </c>
      <c r="V24" s="22">
        <v>262</v>
      </c>
      <c r="W24" s="22" t="s">
        <v>83</v>
      </c>
      <c r="X24" s="22" t="s">
        <v>84</v>
      </c>
      <c r="Y24" s="69">
        <v>2525</v>
      </c>
      <c r="Z24" s="36" t="s">
        <v>1</v>
      </c>
      <c r="AA24" s="1" t="s">
        <v>85</v>
      </c>
      <c r="AB24" s="28" t="s">
        <v>276</v>
      </c>
    </row>
    <row r="25" spans="1:28" x14ac:dyDescent="0.3">
      <c r="A25" s="43" t="s">
        <v>48</v>
      </c>
      <c r="B25" s="43" t="s">
        <v>45</v>
      </c>
      <c r="C25" s="44" t="s">
        <v>39</v>
      </c>
      <c r="D25" s="43"/>
      <c r="E25" s="44">
        <f t="shared" ref="E25:T25" si="3">SUM(E13:E24)</f>
        <v>265</v>
      </c>
      <c r="F25" s="44">
        <f t="shared" si="3"/>
        <v>31</v>
      </c>
      <c r="G25" s="44">
        <f t="shared" si="3"/>
        <v>93</v>
      </c>
      <c r="H25" s="44">
        <f t="shared" si="3"/>
        <v>0</v>
      </c>
      <c r="I25" s="44">
        <f t="shared" si="3"/>
        <v>0</v>
      </c>
      <c r="J25" s="44">
        <f t="shared" si="3"/>
        <v>42</v>
      </c>
      <c r="K25" s="44">
        <f t="shared" si="3"/>
        <v>58</v>
      </c>
      <c r="L25" s="44">
        <f t="shared" si="3"/>
        <v>0</v>
      </c>
      <c r="M25" s="44">
        <f t="shared" si="3"/>
        <v>21</v>
      </c>
      <c r="N25" s="44">
        <f t="shared" si="3"/>
        <v>21</v>
      </c>
      <c r="O25" s="44">
        <f t="shared" si="3"/>
        <v>8</v>
      </c>
      <c r="P25" s="44">
        <f t="shared" si="3"/>
        <v>25</v>
      </c>
      <c r="Q25" s="44">
        <f t="shared" si="3"/>
        <v>1</v>
      </c>
      <c r="R25" s="44">
        <f t="shared" si="3"/>
        <v>0</v>
      </c>
      <c r="S25" s="44">
        <f t="shared" si="3"/>
        <v>0</v>
      </c>
      <c r="T25" s="44">
        <f t="shared" si="3"/>
        <v>104</v>
      </c>
      <c r="U25" s="45">
        <f>((T25+Q25+N25-R25)+(O25*2))/E25</f>
        <v>0.53584905660377358</v>
      </c>
      <c r="V25" s="46">
        <v>262</v>
      </c>
      <c r="W25" s="46" t="s">
        <v>83</v>
      </c>
      <c r="X25" s="46" t="s">
        <v>84</v>
      </c>
      <c r="Y25" s="70">
        <v>2525</v>
      </c>
      <c r="Z25" s="56" t="s">
        <v>1</v>
      </c>
      <c r="AA25" s="43" t="s">
        <v>85</v>
      </c>
      <c r="AB25" s="73" t="s">
        <v>276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0.33333333333333331</v>
      </c>
      <c r="H26" s="27"/>
      <c r="I26" s="1"/>
      <c r="J26" s="48" t="s">
        <v>41</v>
      </c>
      <c r="K26" s="50">
        <f>J25/K25</f>
        <v>0.72413793103448276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49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20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48</v>
      </c>
      <c r="C36" s="27" t="s">
        <v>356</v>
      </c>
      <c r="D36" s="38">
        <v>13</v>
      </c>
      <c r="E36" s="79"/>
      <c r="F36" s="27">
        <v>2</v>
      </c>
      <c r="G36" s="79"/>
      <c r="H36" s="79"/>
      <c r="I36" s="79"/>
      <c r="J36" s="27">
        <v>2</v>
      </c>
      <c r="K36" s="27">
        <v>2</v>
      </c>
      <c r="L36" s="79"/>
      <c r="M36" s="79"/>
      <c r="N36" s="27">
        <f>SUM(L36:M36)</f>
        <v>0</v>
      </c>
      <c r="O36" s="79"/>
      <c r="P36" s="84"/>
      <c r="Q36" s="79"/>
      <c r="R36" s="79"/>
      <c r="S36" s="79"/>
      <c r="T36" s="27">
        <f>+(F36*2)+J36</f>
        <v>6</v>
      </c>
      <c r="U36" s="40" t="str">
        <f>IFERROR(((T36+Q36+N36-R36)+(O36*2))/E36,"")</f>
        <v/>
      </c>
      <c r="V36" s="22">
        <v>262</v>
      </c>
      <c r="W36" s="22" t="s">
        <v>95</v>
      </c>
      <c r="X36" s="22" t="s">
        <v>96</v>
      </c>
      <c r="Y36" s="69">
        <v>2525</v>
      </c>
      <c r="Z36" s="36" t="s">
        <v>1</v>
      </c>
      <c r="AA36" s="1" t="s">
        <v>221</v>
      </c>
      <c r="AB36" s="28" t="s">
        <v>277</v>
      </c>
    </row>
    <row r="37" spans="1:28" x14ac:dyDescent="0.3">
      <c r="A37" s="1" t="s">
        <v>45</v>
      </c>
      <c r="B37" s="1" t="s">
        <v>48</v>
      </c>
      <c r="C37" s="27" t="s">
        <v>357</v>
      </c>
      <c r="D37" s="38">
        <v>11</v>
      </c>
      <c r="E37" s="79"/>
      <c r="F37" s="27">
        <v>14</v>
      </c>
      <c r="G37" s="79"/>
      <c r="H37" s="79"/>
      <c r="I37" s="79"/>
      <c r="J37" s="27">
        <v>4</v>
      </c>
      <c r="K37" s="27">
        <v>7</v>
      </c>
      <c r="L37" s="79"/>
      <c r="M37" s="79"/>
      <c r="N37" s="27">
        <f>SUM(L37:M37)</f>
        <v>0</v>
      </c>
      <c r="O37" s="84"/>
      <c r="P37" s="84"/>
      <c r="Q37" s="84"/>
      <c r="R37" s="84"/>
      <c r="S37" s="84"/>
      <c r="T37" s="27">
        <f t="shared" ref="T37:T44" si="4">+(F37*2)+J37</f>
        <v>32</v>
      </c>
      <c r="U37" s="40" t="str">
        <f t="shared" ref="U37:U44" si="5">IFERROR(((T37+Q37+N37-R37)+(O37*2))/E37,"")</f>
        <v/>
      </c>
      <c r="V37" s="22">
        <v>262</v>
      </c>
      <c r="W37" s="22" t="s">
        <v>95</v>
      </c>
      <c r="X37" s="22" t="s">
        <v>96</v>
      </c>
      <c r="Y37" s="69">
        <v>2525</v>
      </c>
      <c r="Z37" s="36" t="s">
        <v>450</v>
      </c>
      <c r="AA37" s="1" t="s">
        <v>221</v>
      </c>
      <c r="AB37" s="28" t="s">
        <v>277</v>
      </c>
    </row>
    <row r="38" spans="1:28" x14ac:dyDescent="0.3">
      <c r="A38" s="1" t="s">
        <v>45</v>
      </c>
      <c r="B38" s="1" t="s">
        <v>48</v>
      </c>
      <c r="C38" s="27" t="s">
        <v>358</v>
      </c>
      <c r="D38" s="38">
        <v>31</v>
      </c>
      <c r="E38" s="79"/>
      <c r="F38" s="27">
        <v>6</v>
      </c>
      <c r="G38" s="79"/>
      <c r="H38" s="79"/>
      <c r="I38" s="79"/>
      <c r="J38" s="27">
        <v>0</v>
      </c>
      <c r="K38" s="27">
        <v>3</v>
      </c>
      <c r="L38" s="79"/>
      <c r="M38" s="79"/>
      <c r="N38" s="27">
        <f>SUM(L38:M38)</f>
        <v>0</v>
      </c>
      <c r="O38" s="84"/>
      <c r="P38" s="84"/>
      <c r="Q38" s="84"/>
      <c r="R38" s="84"/>
      <c r="S38" s="84"/>
      <c r="T38" s="27">
        <f t="shared" si="4"/>
        <v>12</v>
      </c>
      <c r="U38" s="40" t="str">
        <f t="shared" si="5"/>
        <v/>
      </c>
      <c r="V38" s="22">
        <v>262</v>
      </c>
      <c r="W38" s="22" t="s">
        <v>95</v>
      </c>
      <c r="X38" s="22" t="s">
        <v>96</v>
      </c>
      <c r="Y38" s="69">
        <v>2525</v>
      </c>
      <c r="Z38" s="36" t="s">
        <v>1</v>
      </c>
      <c r="AA38" s="1" t="s">
        <v>221</v>
      </c>
      <c r="AB38" s="28" t="s">
        <v>277</v>
      </c>
    </row>
    <row r="39" spans="1:28" x14ac:dyDescent="0.3">
      <c r="A39" s="1" t="s">
        <v>45</v>
      </c>
      <c r="B39" s="1" t="s">
        <v>48</v>
      </c>
      <c r="C39" s="27" t="s">
        <v>359</v>
      </c>
      <c r="D39" s="38">
        <v>6</v>
      </c>
      <c r="E39" s="79"/>
      <c r="F39" s="27">
        <v>3</v>
      </c>
      <c r="G39" s="79"/>
      <c r="H39" s="79"/>
      <c r="I39" s="79"/>
      <c r="J39" s="27">
        <v>0</v>
      </c>
      <c r="K39" s="27">
        <v>0</v>
      </c>
      <c r="L39" s="79"/>
      <c r="M39" s="79"/>
      <c r="N39" s="27">
        <f>SUM(L39:M39)</f>
        <v>0</v>
      </c>
      <c r="O39" s="84"/>
      <c r="P39" s="55">
        <v>6</v>
      </c>
      <c r="Q39" s="84"/>
      <c r="R39" s="84"/>
      <c r="S39" s="84"/>
      <c r="T39" s="27">
        <f t="shared" si="4"/>
        <v>6</v>
      </c>
      <c r="U39" s="40" t="str">
        <f t="shared" si="5"/>
        <v/>
      </c>
      <c r="V39" s="22">
        <v>262</v>
      </c>
      <c r="W39" s="22" t="s">
        <v>95</v>
      </c>
      <c r="X39" s="22" t="s">
        <v>96</v>
      </c>
      <c r="Y39" s="69">
        <v>2525</v>
      </c>
      <c r="Z39" s="36" t="s">
        <v>1</v>
      </c>
      <c r="AA39" s="1" t="s">
        <v>221</v>
      </c>
      <c r="AB39" s="28" t="s">
        <v>277</v>
      </c>
    </row>
    <row r="40" spans="1:28" x14ac:dyDescent="0.3">
      <c r="A40" s="1" t="s">
        <v>45</v>
      </c>
      <c r="B40" s="1" t="s">
        <v>48</v>
      </c>
      <c r="C40" s="27" t="s">
        <v>360</v>
      </c>
      <c r="D40" s="38">
        <v>12</v>
      </c>
      <c r="E40" s="79"/>
      <c r="F40" s="27">
        <v>7</v>
      </c>
      <c r="G40" s="79"/>
      <c r="H40" s="79"/>
      <c r="I40" s="79"/>
      <c r="J40" s="27">
        <v>2</v>
      </c>
      <c r="K40" s="27">
        <v>2</v>
      </c>
      <c r="L40" s="79"/>
      <c r="M40" s="79"/>
      <c r="N40" s="27">
        <f>SUM(L40:M40)</f>
        <v>0</v>
      </c>
      <c r="O40" s="84"/>
      <c r="P40" s="84"/>
      <c r="Q40" s="84"/>
      <c r="R40" s="84"/>
      <c r="S40" s="84"/>
      <c r="T40" s="27">
        <f t="shared" si="4"/>
        <v>16</v>
      </c>
      <c r="U40" s="40" t="str">
        <f t="shared" si="5"/>
        <v/>
      </c>
      <c r="V40" s="22">
        <v>262</v>
      </c>
      <c r="W40" s="22" t="s">
        <v>95</v>
      </c>
      <c r="X40" s="22" t="s">
        <v>96</v>
      </c>
      <c r="Y40" s="69">
        <v>2525</v>
      </c>
      <c r="Z40" s="36" t="s">
        <v>1</v>
      </c>
      <c r="AA40" s="1" t="s">
        <v>221</v>
      </c>
      <c r="AB40" s="28" t="s">
        <v>277</v>
      </c>
    </row>
    <row r="41" spans="1:28" x14ac:dyDescent="0.3">
      <c r="A41" s="1" t="s">
        <v>45</v>
      </c>
      <c r="B41" s="1" t="s">
        <v>48</v>
      </c>
      <c r="C41" s="27" t="s">
        <v>361</v>
      </c>
      <c r="D41" s="38">
        <v>32</v>
      </c>
      <c r="E41" s="79" t="s">
        <v>440</v>
      </c>
      <c r="F41" s="27"/>
      <c r="G41" s="79"/>
      <c r="H41" s="79"/>
      <c r="I41" s="79"/>
      <c r="J41" s="27"/>
      <c r="K41" s="27"/>
      <c r="L41" s="79"/>
      <c r="M41" s="79"/>
      <c r="N41" s="27"/>
      <c r="O41" s="84"/>
      <c r="P41" s="84"/>
      <c r="Q41" s="84"/>
      <c r="R41" s="84"/>
      <c r="S41" s="84"/>
      <c r="T41" s="27"/>
      <c r="U41" s="40" t="str">
        <f t="shared" si="5"/>
        <v/>
      </c>
      <c r="V41" s="22">
        <v>262</v>
      </c>
      <c r="W41" s="22" t="s">
        <v>95</v>
      </c>
      <c r="X41" s="22" t="s">
        <v>96</v>
      </c>
      <c r="Y41" s="69">
        <v>2525</v>
      </c>
      <c r="Z41" s="36" t="s">
        <v>1</v>
      </c>
      <c r="AA41" s="1" t="s">
        <v>221</v>
      </c>
      <c r="AB41" s="28" t="s">
        <v>277</v>
      </c>
    </row>
    <row r="42" spans="1:28" x14ac:dyDescent="0.3">
      <c r="A42" s="1" t="s">
        <v>45</v>
      </c>
      <c r="B42" s="1" t="s">
        <v>48</v>
      </c>
      <c r="C42" s="27" t="s">
        <v>362</v>
      </c>
      <c r="D42" s="38">
        <v>24</v>
      </c>
      <c r="E42" s="79" t="s">
        <v>440</v>
      </c>
      <c r="F42" s="27"/>
      <c r="G42" s="79"/>
      <c r="H42" s="79"/>
      <c r="I42" s="79"/>
      <c r="J42" s="27"/>
      <c r="K42" s="27"/>
      <c r="L42" s="79"/>
      <c r="M42" s="79"/>
      <c r="N42" s="27"/>
      <c r="O42" s="84"/>
      <c r="P42" s="84"/>
      <c r="Q42" s="84"/>
      <c r="R42" s="84"/>
      <c r="S42" s="84"/>
      <c r="T42" s="27"/>
      <c r="U42" s="40" t="str">
        <f t="shared" si="5"/>
        <v/>
      </c>
      <c r="V42" s="22">
        <v>262</v>
      </c>
      <c r="W42" s="22" t="s">
        <v>95</v>
      </c>
      <c r="X42" s="22" t="s">
        <v>96</v>
      </c>
      <c r="Y42" s="69">
        <v>2525</v>
      </c>
      <c r="Z42" s="36" t="s">
        <v>1</v>
      </c>
      <c r="AA42" s="1" t="s">
        <v>221</v>
      </c>
      <c r="AB42" s="28" t="s">
        <v>277</v>
      </c>
    </row>
    <row r="43" spans="1:28" x14ac:dyDescent="0.3">
      <c r="A43" s="1" t="s">
        <v>45</v>
      </c>
      <c r="B43" s="1" t="s">
        <v>48</v>
      </c>
      <c r="C43" s="27" t="s">
        <v>363</v>
      </c>
      <c r="D43" s="38">
        <v>33</v>
      </c>
      <c r="E43" s="79"/>
      <c r="F43" s="27">
        <v>4</v>
      </c>
      <c r="G43" s="79"/>
      <c r="H43" s="79"/>
      <c r="I43" s="79"/>
      <c r="J43" s="27">
        <v>3</v>
      </c>
      <c r="K43" s="27">
        <v>5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4"/>
        <v>11</v>
      </c>
      <c r="U43" s="40" t="str">
        <f t="shared" si="5"/>
        <v/>
      </c>
      <c r="V43" s="22">
        <v>262</v>
      </c>
      <c r="W43" s="22" t="s">
        <v>95</v>
      </c>
      <c r="X43" s="22" t="s">
        <v>96</v>
      </c>
      <c r="Y43" s="69">
        <v>2525</v>
      </c>
      <c r="Z43" s="36" t="s">
        <v>1</v>
      </c>
      <c r="AA43" s="1" t="s">
        <v>221</v>
      </c>
      <c r="AB43" s="28" t="s">
        <v>277</v>
      </c>
    </row>
    <row r="44" spans="1:28" x14ac:dyDescent="0.3">
      <c r="A44" s="1" t="s">
        <v>45</v>
      </c>
      <c r="B44" s="1" t="s">
        <v>48</v>
      </c>
      <c r="C44" s="27" t="s">
        <v>364</v>
      </c>
      <c r="D44" s="38">
        <v>10</v>
      </c>
      <c r="E44" s="79"/>
      <c r="F44" s="27">
        <v>6</v>
      </c>
      <c r="G44" s="79"/>
      <c r="H44" s="79"/>
      <c r="I44" s="79"/>
      <c r="J44" s="27">
        <v>6</v>
      </c>
      <c r="K44" s="27">
        <v>7</v>
      </c>
      <c r="L44" s="79"/>
      <c r="M44" s="79"/>
      <c r="N44" s="27">
        <f>SUM(L44:M44)</f>
        <v>0</v>
      </c>
      <c r="O44" s="84"/>
      <c r="P44" s="55">
        <v>6</v>
      </c>
      <c r="Q44" s="84"/>
      <c r="R44" s="84"/>
      <c r="S44" s="84"/>
      <c r="T44" s="27">
        <f t="shared" si="4"/>
        <v>18</v>
      </c>
      <c r="U44" s="40" t="str">
        <f t="shared" si="5"/>
        <v/>
      </c>
      <c r="V44" s="22">
        <v>262</v>
      </c>
      <c r="W44" s="22" t="s">
        <v>95</v>
      </c>
      <c r="X44" s="22" t="s">
        <v>96</v>
      </c>
      <c r="Y44" s="69">
        <v>2525</v>
      </c>
      <c r="Z44" s="36" t="s">
        <v>1</v>
      </c>
      <c r="AA44" s="1" t="s">
        <v>221</v>
      </c>
      <c r="AB44" s="28" t="s">
        <v>277</v>
      </c>
    </row>
    <row r="45" spans="1:28" x14ac:dyDescent="0.3">
      <c r="A45" s="1" t="s">
        <v>45</v>
      </c>
      <c r="B45" s="1" t="s">
        <v>48</v>
      </c>
      <c r="C45" s="55" t="s">
        <v>38</v>
      </c>
      <c r="D45" s="1"/>
      <c r="E45" s="55">
        <v>265</v>
      </c>
      <c r="F45" s="55"/>
      <c r="G45" s="55"/>
      <c r="H45" s="55"/>
      <c r="I45" s="55"/>
      <c r="J45" s="55"/>
      <c r="K45" s="55"/>
      <c r="L45" s="55"/>
      <c r="M45" s="55"/>
      <c r="N45" s="5"/>
      <c r="O45" s="55"/>
      <c r="P45" s="55">
        <v>26</v>
      </c>
      <c r="Q45" s="55"/>
      <c r="R45" s="42"/>
      <c r="S45" s="42"/>
      <c r="T45" s="27"/>
      <c r="U45" s="40" t="str">
        <f>_xlfn.IFNA("",((T45+Q45+N45-R45)+(O45*2))/E45)</f>
        <v/>
      </c>
      <c r="V45" s="22">
        <v>262</v>
      </c>
      <c r="W45" s="22" t="s">
        <v>95</v>
      </c>
      <c r="X45" s="22" t="s">
        <v>96</v>
      </c>
      <c r="Y45" s="69">
        <v>2525</v>
      </c>
      <c r="Z45" s="36" t="s">
        <v>1</v>
      </c>
      <c r="AA45" s="1" t="s">
        <v>221</v>
      </c>
      <c r="AB45" s="28" t="s">
        <v>277</v>
      </c>
    </row>
    <row r="46" spans="1:28" x14ac:dyDescent="0.3">
      <c r="A46" s="43" t="s">
        <v>45</v>
      </c>
      <c r="B46" s="43" t="s">
        <v>48</v>
      </c>
      <c r="C46" s="44" t="s">
        <v>39</v>
      </c>
      <c r="D46" s="43"/>
      <c r="E46" s="44">
        <f t="shared" ref="E46:T46" si="6">SUM(E36:E45)</f>
        <v>265</v>
      </c>
      <c r="F46" s="44">
        <f t="shared" si="6"/>
        <v>42</v>
      </c>
      <c r="G46" s="44">
        <f t="shared" si="6"/>
        <v>0</v>
      </c>
      <c r="H46" s="44">
        <f t="shared" si="6"/>
        <v>0</v>
      </c>
      <c r="I46" s="44">
        <f t="shared" si="6"/>
        <v>0</v>
      </c>
      <c r="J46" s="44">
        <f t="shared" si="6"/>
        <v>17</v>
      </c>
      <c r="K46" s="44">
        <f t="shared" si="6"/>
        <v>26</v>
      </c>
      <c r="L46" s="44">
        <f t="shared" si="6"/>
        <v>0</v>
      </c>
      <c r="M46" s="44">
        <f t="shared" si="6"/>
        <v>0</v>
      </c>
      <c r="N46" s="44">
        <f t="shared" si="6"/>
        <v>0</v>
      </c>
      <c r="O46" s="44">
        <f t="shared" si="6"/>
        <v>0</v>
      </c>
      <c r="P46" s="44">
        <f t="shared" si="6"/>
        <v>38</v>
      </c>
      <c r="Q46" s="44">
        <f t="shared" si="6"/>
        <v>0</v>
      </c>
      <c r="R46" s="44">
        <f t="shared" si="6"/>
        <v>0</v>
      </c>
      <c r="S46" s="44">
        <f t="shared" si="6"/>
        <v>0</v>
      </c>
      <c r="T46" s="44">
        <f t="shared" si="6"/>
        <v>101</v>
      </c>
      <c r="U46" s="45">
        <f>((T46+Q46+N46-R46)+(O46*2))/E46</f>
        <v>0.38113207547169814</v>
      </c>
      <c r="V46" s="46">
        <v>262</v>
      </c>
      <c r="W46" s="46" t="s">
        <v>95</v>
      </c>
      <c r="X46" s="46" t="s">
        <v>96</v>
      </c>
      <c r="Y46" s="70">
        <v>2525</v>
      </c>
      <c r="Z46" s="56" t="s">
        <v>1</v>
      </c>
      <c r="AA46" s="43" t="s">
        <v>221</v>
      </c>
      <c r="AB46" s="74" t="s">
        <v>277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>
        <f>J46/K46</f>
        <v>0.65384615384615385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 t="s">
        <v>453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C3E4-63A8-4E0F-A637-1F4A2FBD9740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151</v>
      </c>
      <c r="D4" s="7" t="s">
        <v>4</v>
      </c>
      <c r="E4" s="8"/>
      <c r="F4" s="5"/>
      <c r="G4" s="1"/>
      <c r="J4" s="15" t="s">
        <v>278</v>
      </c>
      <c r="K4" s="16" t="s">
        <v>44</v>
      </c>
      <c r="L4" s="17"/>
      <c r="M4" s="18"/>
      <c r="N4" s="19">
        <v>20</v>
      </c>
      <c r="O4" s="19">
        <v>28</v>
      </c>
      <c r="P4" s="19">
        <v>22</v>
      </c>
      <c r="Q4" s="19">
        <v>31</v>
      </c>
      <c r="R4" s="20"/>
      <c r="S4" s="21">
        <f>SUM(N4:R4)</f>
        <v>101</v>
      </c>
      <c r="T4" s="22">
        <v>267</v>
      </c>
    </row>
    <row r="5" spans="1:28" x14ac:dyDescent="0.3">
      <c r="B5" s="1"/>
      <c r="C5" s="6" t="s">
        <v>223</v>
      </c>
      <c r="D5" s="7" t="s">
        <v>5</v>
      </c>
      <c r="E5" s="1"/>
      <c r="F5" s="1"/>
      <c r="G5" s="1"/>
      <c r="J5" s="15" t="s">
        <v>279</v>
      </c>
      <c r="K5" s="16" t="s">
        <v>51</v>
      </c>
      <c r="L5" s="17"/>
      <c r="M5" s="18"/>
      <c r="N5" s="19">
        <v>24</v>
      </c>
      <c r="O5" s="19">
        <v>29</v>
      </c>
      <c r="P5" s="19">
        <v>23</v>
      </c>
      <c r="Q5" s="19">
        <v>27</v>
      </c>
      <c r="R5" s="20"/>
      <c r="S5" s="21">
        <f>SUM(N5:R5)</f>
        <v>103</v>
      </c>
      <c r="T5" s="22">
        <v>267</v>
      </c>
      <c r="U5" s="1"/>
      <c r="V5" s="1"/>
      <c r="W5" s="1"/>
    </row>
    <row r="6" spans="1:28" x14ac:dyDescent="0.3">
      <c r="C6" s="23">
        <v>229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267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23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50</v>
      </c>
      <c r="B13" s="1" t="s">
        <v>45</v>
      </c>
      <c r="C13" s="27" t="s">
        <v>116</v>
      </c>
      <c r="D13" s="38">
        <v>35</v>
      </c>
      <c r="E13" s="79"/>
      <c r="F13" s="27">
        <v>1</v>
      </c>
      <c r="G13" s="79"/>
      <c r="H13" s="27"/>
      <c r="I13" s="27"/>
      <c r="J13" s="27">
        <v>2</v>
      </c>
      <c r="K13" s="27">
        <v>2</v>
      </c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f>(H13*3)+((F13-H13)*2)+J13</f>
        <v>4</v>
      </c>
      <c r="U13" s="40" t="str">
        <f>IFERROR(((T13+Q13+N13-R13)+(O13*2))/E13,"")</f>
        <v/>
      </c>
      <c r="V13" s="22">
        <v>267</v>
      </c>
      <c r="W13" s="22" t="s">
        <v>95</v>
      </c>
      <c r="X13" s="22" t="s">
        <v>96</v>
      </c>
      <c r="Y13" s="69">
        <v>229</v>
      </c>
      <c r="Z13" s="41"/>
      <c r="AA13" s="1" t="s">
        <v>85</v>
      </c>
      <c r="AB13" s="28" t="s">
        <v>280</v>
      </c>
    </row>
    <row r="14" spans="1:28" x14ac:dyDescent="0.3">
      <c r="A14" s="1" t="s">
        <v>50</v>
      </c>
      <c r="B14" s="1" t="s">
        <v>45</v>
      </c>
      <c r="C14" s="27" t="s">
        <v>118</v>
      </c>
      <c r="D14" s="38">
        <v>9</v>
      </c>
      <c r="E14" s="79"/>
      <c r="F14" s="27">
        <v>2</v>
      </c>
      <c r="G14" s="79"/>
      <c r="H14" s="27"/>
      <c r="I14" s="27"/>
      <c r="J14" s="27">
        <v>0</v>
      </c>
      <c r="K14" s="27">
        <v>0</v>
      </c>
      <c r="L14" s="79"/>
      <c r="M14" s="79"/>
      <c r="N14" s="27">
        <f t="shared" ref="N14:N20" si="0">SUM(L14:M14)</f>
        <v>0</v>
      </c>
      <c r="O14" s="84"/>
      <c r="P14" s="84"/>
      <c r="Q14" s="84"/>
      <c r="R14" s="84"/>
      <c r="S14" s="84"/>
      <c r="T14" s="39">
        <f t="shared" ref="T14:T20" si="1">(H14*3)+((F14-H14)*2)+J14</f>
        <v>4</v>
      </c>
      <c r="U14" s="40" t="str">
        <f t="shared" ref="U14:U23" si="2">IFERROR(((T14+Q14+N14-R14)+(O14*2))/E14,"")</f>
        <v/>
      </c>
      <c r="V14" s="22">
        <v>267</v>
      </c>
      <c r="W14" s="22" t="s">
        <v>95</v>
      </c>
      <c r="X14" s="22" t="s">
        <v>96</v>
      </c>
      <c r="Y14" s="69">
        <v>229</v>
      </c>
      <c r="Z14" s="41"/>
      <c r="AA14" s="1" t="s">
        <v>85</v>
      </c>
      <c r="AB14" s="28" t="s">
        <v>280</v>
      </c>
    </row>
    <row r="15" spans="1:28" x14ac:dyDescent="0.3">
      <c r="A15" s="1" t="s">
        <v>50</v>
      </c>
      <c r="B15" s="1" t="s">
        <v>45</v>
      </c>
      <c r="C15" s="27" t="s">
        <v>179</v>
      </c>
      <c r="D15" s="38">
        <v>42</v>
      </c>
      <c r="E15" s="79" t="s">
        <v>440</v>
      </c>
      <c r="F15" s="27"/>
      <c r="G15" s="79"/>
      <c r="H15" s="27"/>
      <c r="I15" s="27"/>
      <c r="J15" s="27"/>
      <c r="K15" s="27"/>
      <c r="L15" s="79"/>
      <c r="M15" s="79"/>
      <c r="N15" s="27"/>
      <c r="O15" s="84"/>
      <c r="P15" s="84"/>
      <c r="Q15" s="84"/>
      <c r="R15" s="84"/>
      <c r="S15" s="84"/>
      <c r="T15" s="39"/>
      <c r="U15" s="40" t="str">
        <f t="shared" si="2"/>
        <v/>
      </c>
      <c r="V15" s="22">
        <v>267</v>
      </c>
      <c r="W15" s="22" t="s">
        <v>95</v>
      </c>
      <c r="X15" s="22" t="s">
        <v>96</v>
      </c>
      <c r="Y15" s="69">
        <v>229</v>
      </c>
      <c r="Z15" s="41"/>
      <c r="AA15" s="1" t="s">
        <v>85</v>
      </c>
      <c r="AB15" s="28" t="s">
        <v>280</v>
      </c>
    </row>
    <row r="16" spans="1:28" x14ac:dyDescent="0.3">
      <c r="A16" s="1" t="s">
        <v>50</v>
      </c>
      <c r="B16" s="1" t="s">
        <v>45</v>
      </c>
      <c r="C16" s="27" t="s">
        <v>72</v>
      </c>
      <c r="D16" s="38">
        <v>32</v>
      </c>
      <c r="E16" s="79"/>
      <c r="F16" s="27">
        <v>1</v>
      </c>
      <c r="G16" s="79"/>
      <c r="H16" s="27"/>
      <c r="I16" s="27"/>
      <c r="J16" s="27">
        <v>6</v>
      </c>
      <c r="K16" s="27">
        <v>7</v>
      </c>
      <c r="L16" s="79"/>
      <c r="M16" s="27">
        <v>6</v>
      </c>
      <c r="N16" s="27">
        <f t="shared" si="0"/>
        <v>6</v>
      </c>
      <c r="O16" s="84"/>
      <c r="P16" s="84"/>
      <c r="Q16" s="84"/>
      <c r="R16" s="84"/>
      <c r="S16" s="84"/>
      <c r="T16" s="39">
        <f t="shared" si="1"/>
        <v>8</v>
      </c>
      <c r="U16" s="40" t="str">
        <f t="shared" si="2"/>
        <v/>
      </c>
      <c r="V16" s="22">
        <v>267</v>
      </c>
      <c r="W16" s="22" t="s">
        <v>95</v>
      </c>
      <c r="X16" s="22" t="s">
        <v>96</v>
      </c>
      <c r="Y16" s="69">
        <v>229</v>
      </c>
      <c r="Z16" s="41"/>
      <c r="AA16" s="1" t="s">
        <v>85</v>
      </c>
      <c r="AB16" s="28" t="s">
        <v>280</v>
      </c>
    </row>
    <row r="17" spans="1:28" x14ac:dyDescent="0.3">
      <c r="A17" s="1" t="s">
        <v>50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27"/>
      <c r="I17" s="27"/>
      <c r="J17" s="27"/>
      <c r="K17" s="27"/>
      <c r="L17" s="79"/>
      <c r="M17" s="27"/>
      <c r="N17" s="27"/>
      <c r="O17" s="84"/>
      <c r="P17" s="84"/>
      <c r="Q17" s="84"/>
      <c r="R17" s="84"/>
      <c r="S17" s="84"/>
      <c r="T17" s="39"/>
      <c r="U17" s="40"/>
      <c r="V17" s="22">
        <v>267</v>
      </c>
      <c r="W17" s="22" t="s">
        <v>95</v>
      </c>
      <c r="X17" s="22" t="s">
        <v>96</v>
      </c>
      <c r="Y17" s="69">
        <v>229</v>
      </c>
      <c r="Z17" s="41"/>
      <c r="AA17" s="1" t="s">
        <v>85</v>
      </c>
      <c r="AB17" s="28" t="s">
        <v>280</v>
      </c>
    </row>
    <row r="18" spans="1:28" x14ac:dyDescent="0.3">
      <c r="A18" s="1" t="s">
        <v>50</v>
      </c>
      <c r="B18" s="1" t="s">
        <v>45</v>
      </c>
      <c r="C18" s="27" t="s">
        <v>75</v>
      </c>
      <c r="D18" s="38">
        <v>12</v>
      </c>
      <c r="E18" s="79" t="s">
        <v>440</v>
      </c>
      <c r="F18" s="27"/>
      <c r="G18" s="79"/>
      <c r="H18" s="27"/>
      <c r="I18" s="27"/>
      <c r="J18" s="27"/>
      <c r="K18" s="27"/>
      <c r="L18" s="79"/>
      <c r="M18" s="79"/>
      <c r="N18" s="27"/>
      <c r="O18" s="84"/>
      <c r="P18" s="84"/>
      <c r="Q18" s="84"/>
      <c r="R18" s="84"/>
      <c r="S18" s="84"/>
      <c r="T18" s="39"/>
      <c r="U18" s="40" t="str">
        <f t="shared" si="2"/>
        <v/>
      </c>
      <c r="V18" s="22">
        <v>267</v>
      </c>
      <c r="W18" s="22" t="s">
        <v>95</v>
      </c>
      <c r="X18" s="22" t="s">
        <v>96</v>
      </c>
      <c r="Y18" s="69">
        <v>229</v>
      </c>
      <c r="Z18" s="41"/>
      <c r="AA18" s="1" t="s">
        <v>85</v>
      </c>
      <c r="AB18" s="28" t="s">
        <v>280</v>
      </c>
    </row>
    <row r="19" spans="1:28" x14ac:dyDescent="0.3">
      <c r="A19" s="1" t="s">
        <v>50</v>
      </c>
      <c r="B19" s="1" t="s">
        <v>45</v>
      </c>
      <c r="C19" s="27" t="s">
        <v>70</v>
      </c>
      <c r="D19" s="38">
        <v>13</v>
      </c>
      <c r="E19" s="79"/>
      <c r="F19" s="27">
        <v>4</v>
      </c>
      <c r="G19" s="79"/>
      <c r="H19" s="27"/>
      <c r="I19" s="27"/>
      <c r="J19" s="27">
        <v>8</v>
      </c>
      <c r="K19" s="27">
        <v>8</v>
      </c>
      <c r="L19" s="79"/>
      <c r="M19" s="27">
        <v>9</v>
      </c>
      <c r="N19" s="27">
        <f t="shared" si="0"/>
        <v>9</v>
      </c>
      <c r="O19" s="84"/>
      <c r="P19" s="84"/>
      <c r="Q19" s="39">
        <v>4</v>
      </c>
      <c r="R19" s="84"/>
      <c r="S19" s="39">
        <v>1</v>
      </c>
      <c r="T19" s="39">
        <f t="shared" si="1"/>
        <v>16</v>
      </c>
      <c r="U19" s="40" t="str">
        <f t="shared" si="2"/>
        <v/>
      </c>
      <c r="V19" s="22">
        <v>267</v>
      </c>
      <c r="W19" s="22" t="s">
        <v>95</v>
      </c>
      <c r="X19" s="22" t="s">
        <v>96</v>
      </c>
      <c r="Y19" s="69">
        <v>229</v>
      </c>
      <c r="Z19" s="41"/>
      <c r="AA19" s="1" t="s">
        <v>85</v>
      </c>
      <c r="AB19" s="28" t="s">
        <v>280</v>
      </c>
    </row>
    <row r="20" spans="1:28" x14ac:dyDescent="0.3">
      <c r="A20" s="1" t="s">
        <v>50</v>
      </c>
      <c r="B20" s="1" t="s">
        <v>45</v>
      </c>
      <c r="C20" s="27" t="s">
        <v>79</v>
      </c>
      <c r="D20" s="38">
        <v>33</v>
      </c>
      <c r="E20" s="79"/>
      <c r="F20" s="27">
        <v>14</v>
      </c>
      <c r="G20" s="27">
        <v>26</v>
      </c>
      <c r="H20" s="27"/>
      <c r="I20" s="27"/>
      <c r="J20" s="27">
        <v>12</v>
      </c>
      <c r="K20" s="27">
        <v>16</v>
      </c>
      <c r="L20" s="79"/>
      <c r="M20" s="27">
        <v>6</v>
      </c>
      <c r="N20" s="27">
        <f t="shared" si="0"/>
        <v>6</v>
      </c>
      <c r="O20" s="84"/>
      <c r="P20" s="84"/>
      <c r="Q20" s="84"/>
      <c r="R20" s="84"/>
      <c r="S20" s="84"/>
      <c r="T20" s="39">
        <f t="shared" si="1"/>
        <v>40</v>
      </c>
      <c r="U20" s="40" t="str">
        <f t="shared" si="2"/>
        <v/>
      </c>
      <c r="V20" s="22">
        <v>267</v>
      </c>
      <c r="W20" s="22" t="s">
        <v>95</v>
      </c>
      <c r="X20" s="22" t="s">
        <v>96</v>
      </c>
      <c r="Y20" s="69">
        <v>229</v>
      </c>
      <c r="Z20" s="41"/>
      <c r="AA20" s="1" t="s">
        <v>85</v>
      </c>
      <c r="AB20" s="28" t="s">
        <v>280</v>
      </c>
    </row>
    <row r="21" spans="1:28" x14ac:dyDescent="0.3">
      <c r="A21" s="1" t="s">
        <v>50</v>
      </c>
      <c r="B21" s="1" t="s">
        <v>45</v>
      </c>
      <c r="C21" s="27" t="s">
        <v>74</v>
      </c>
      <c r="D21" s="38">
        <v>11</v>
      </c>
      <c r="E21" s="79"/>
      <c r="F21" s="27">
        <v>5</v>
      </c>
      <c r="G21" s="79"/>
      <c r="H21" s="27"/>
      <c r="I21" s="27"/>
      <c r="J21" s="27">
        <v>4</v>
      </c>
      <c r="K21" s="27">
        <v>4</v>
      </c>
      <c r="L21" s="79"/>
      <c r="M21" s="79"/>
      <c r="N21" s="27">
        <f>SUM(L21:M21)</f>
        <v>0</v>
      </c>
      <c r="O21" s="39">
        <v>4</v>
      </c>
      <c r="P21" s="84"/>
      <c r="Q21" s="84"/>
      <c r="R21" s="84"/>
      <c r="S21" s="39">
        <v>2</v>
      </c>
      <c r="T21" s="39">
        <f>(H21*3)+((F21-H21)*2)+J21</f>
        <v>14</v>
      </c>
      <c r="U21" s="40" t="str">
        <f t="shared" si="2"/>
        <v/>
      </c>
      <c r="V21" s="22">
        <v>267</v>
      </c>
      <c r="W21" s="22" t="s">
        <v>95</v>
      </c>
      <c r="X21" s="22" t="s">
        <v>96</v>
      </c>
      <c r="Y21" s="69">
        <v>229</v>
      </c>
      <c r="Z21" s="41"/>
      <c r="AA21" s="1" t="s">
        <v>85</v>
      </c>
      <c r="AB21" s="28" t="s">
        <v>280</v>
      </c>
    </row>
    <row r="22" spans="1:28" x14ac:dyDescent="0.3">
      <c r="A22" s="1" t="s">
        <v>50</v>
      </c>
      <c r="B22" s="1" t="s">
        <v>45</v>
      </c>
      <c r="C22" s="27" t="s">
        <v>73</v>
      </c>
      <c r="D22" s="38">
        <v>8</v>
      </c>
      <c r="E22" s="79"/>
      <c r="F22" s="27">
        <v>6</v>
      </c>
      <c r="G22" s="79"/>
      <c r="H22" s="27"/>
      <c r="I22" s="27"/>
      <c r="J22" s="27">
        <v>0</v>
      </c>
      <c r="K22" s="27">
        <v>0</v>
      </c>
      <c r="L22" s="79"/>
      <c r="M22" s="79"/>
      <c r="N22" s="27">
        <f>SUM(L22:M22)</f>
        <v>0</v>
      </c>
      <c r="O22" s="39">
        <v>4</v>
      </c>
      <c r="P22" s="84"/>
      <c r="Q22" s="84"/>
      <c r="R22" s="84"/>
      <c r="S22" s="84"/>
      <c r="T22" s="39">
        <f>(H22*3)+((F22-H22)*2)+J22</f>
        <v>12</v>
      </c>
      <c r="U22" s="40" t="str">
        <f t="shared" si="2"/>
        <v/>
      </c>
      <c r="V22" s="22">
        <v>267</v>
      </c>
      <c r="W22" s="22" t="s">
        <v>95</v>
      </c>
      <c r="X22" s="22" t="s">
        <v>96</v>
      </c>
      <c r="Y22" s="69">
        <v>229</v>
      </c>
      <c r="Z22" s="41"/>
      <c r="AA22" s="1" t="s">
        <v>85</v>
      </c>
      <c r="AB22" s="28" t="s">
        <v>280</v>
      </c>
    </row>
    <row r="23" spans="1:28" x14ac:dyDescent="0.3">
      <c r="A23" s="1" t="s">
        <v>50</v>
      </c>
      <c r="B23" s="1" t="s">
        <v>45</v>
      </c>
      <c r="C23" s="27" t="s">
        <v>77</v>
      </c>
      <c r="D23" s="38">
        <v>22</v>
      </c>
      <c r="E23" s="79"/>
      <c r="F23" s="27">
        <v>1</v>
      </c>
      <c r="G23" s="79"/>
      <c r="H23" s="27"/>
      <c r="I23" s="27"/>
      <c r="J23" s="27">
        <v>1</v>
      </c>
      <c r="K23" s="27">
        <v>4</v>
      </c>
      <c r="L23" s="79"/>
      <c r="M23" s="79"/>
      <c r="N23" s="27">
        <f>SUM(L23:M23)</f>
        <v>0</v>
      </c>
      <c r="O23" s="84"/>
      <c r="P23" s="84"/>
      <c r="Q23" s="84"/>
      <c r="R23" s="84"/>
      <c r="S23" s="39">
        <v>1</v>
      </c>
      <c r="T23" s="39">
        <f>(H23*3)+((F23-H23)*2)+J23</f>
        <v>3</v>
      </c>
      <c r="U23" s="40" t="str">
        <f t="shared" si="2"/>
        <v/>
      </c>
      <c r="V23" s="22">
        <v>267</v>
      </c>
      <c r="W23" s="22" t="s">
        <v>95</v>
      </c>
      <c r="X23" s="22" t="s">
        <v>96</v>
      </c>
      <c r="Y23" s="69">
        <v>229</v>
      </c>
      <c r="Z23" s="41"/>
      <c r="AA23" s="1" t="s">
        <v>85</v>
      </c>
      <c r="AB23" s="28" t="s">
        <v>280</v>
      </c>
    </row>
    <row r="24" spans="1:28" x14ac:dyDescent="0.3">
      <c r="A24" s="1" t="s">
        <v>50</v>
      </c>
      <c r="B24" s="1" t="s">
        <v>45</v>
      </c>
      <c r="C24" s="55" t="s">
        <v>38</v>
      </c>
      <c r="D24" s="1"/>
      <c r="E24" s="55">
        <v>240</v>
      </c>
      <c r="F24" s="55"/>
      <c r="G24" s="55">
        <v>56</v>
      </c>
      <c r="H24" s="55"/>
      <c r="I24" s="55"/>
      <c r="J24" s="55"/>
      <c r="K24" s="55"/>
      <c r="L24" s="55"/>
      <c r="M24" s="55">
        <v>17</v>
      </c>
      <c r="N24" s="55">
        <v>17</v>
      </c>
      <c r="O24" s="55">
        <v>7</v>
      </c>
      <c r="P24" s="55">
        <v>23</v>
      </c>
      <c r="Q24" s="55">
        <v>13</v>
      </c>
      <c r="R24" s="55">
        <v>28</v>
      </c>
      <c r="S24" s="42"/>
      <c r="T24" s="42"/>
      <c r="U24" s="40" t="str">
        <f>_xlfn.IFNA("",((T24+Q24+N24-R24)+(O24*2))/E24)</f>
        <v/>
      </c>
      <c r="V24" s="22">
        <v>267</v>
      </c>
      <c r="W24" s="22" t="s">
        <v>95</v>
      </c>
      <c r="X24" s="22" t="s">
        <v>96</v>
      </c>
      <c r="Y24" s="69">
        <v>229</v>
      </c>
      <c r="Z24" s="41"/>
      <c r="AA24" s="1" t="s">
        <v>85</v>
      </c>
      <c r="AB24" s="28" t="s">
        <v>280</v>
      </c>
    </row>
    <row r="25" spans="1:28" x14ac:dyDescent="0.3">
      <c r="A25" s="43" t="s">
        <v>50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34</v>
      </c>
      <c r="G25" s="44">
        <f t="shared" si="3"/>
        <v>82</v>
      </c>
      <c r="H25" s="44">
        <f t="shared" si="3"/>
        <v>0</v>
      </c>
      <c r="I25" s="44">
        <f t="shared" si="3"/>
        <v>0</v>
      </c>
      <c r="J25" s="44">
        <f t="shared" si="3"/>
        <v>33</v>
      </c>
      <c r="K25" s="44">
        <f t="shared" si="3"/>
        <v>41</v>
      </c>
      <c r="L25" s="44">
        <f t="shared" si="3"/>
        <v>0</v>
      </c>
      <c r="M25" s="44">
        <f t="shared" si="3"/>
        <v>38</v>
      </c>
      <c r="N25" s="44">
        <f t="shared" si="3"/>
        <v>38</v>
      </c>
      <c r="O25" s="44">
        <f t="shared" si="3"/>
        <v>15</v>
      </c>
      <c r="P25" s="44">
        <f t="shared" si="3"/>
        <v>23</v>
      </c>
      <c r="Q25" s="44">
        <f t="shared" si="3"/>
        <v>17</v>
      </c>
      <c r="R25" s="44">
        <f t="shared" si="3"/>
        <v>28</v>
      </c>
      <c r="S25" s="44">
        <f t="shared" si="3"/>
        <v>4</v>
      </c>
      <c r="T25" s="44">
        <f t="shared" si="3"/>
        <v>101</v>
      </c>
      <c r="U25" s="45">
        <f>((T25+Q25+N25-R25)+(O25*2))/E25</f>
        <v>0.65833333333333333</v>
      </c>
      <c r="V25" s="46">
        <v>267</v>
      </c>
      <c r="W25" s="46" t="s">
        <v>95</v>
      </c>
      <c r="X25" s="46" t="s">
        <v>96</v>
      </c>
      <c r="Y25" s="70">
        <v>229</v>
      </c>
      <c r="Z25" s="47"/>
      <c r="AA25" s="43" t="s">
        <v>85</v>
      </c>
      <c r="AB25" s="74" t="s">
        <v>280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0.41463414634146339</v>
      </c>
      <c r="H26" s="27"/>
      <c r="I26" s="1"/>
      <c r="J26" s="48" t="s">
        <v>41</v>
      </c>
      <c r="K26" s="50">
        <f>J25/K25</f>
        <v>0.80487804878048785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51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18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50</v>
      </c>
      <c r="C35" s="27" t="s">
        <v>328</v>
      </c>
      <c r="D35" s="38">
        <v>40</v>
      </c>
      <c r="E35" s="79"/>
      <c r="F35" s="27">
        <v>2</v>
      </c>
      <c r="G35" s="79"/>
      <c r="H35" s="27"/>
      <c r="I35" s="27"/>
      <c r="J35" s="27">
        <v>2</v>
      </c>
      <c r="K35" s="27">
        <v>2</v>
      </c>
      <c r="L35" s="79"/>
      <c r="M35" s="79"/>
      <c r="N35" s="27">
        <f>SUM(L35:M35)</f>
        <v>0</v>
      </c>
      <c r="O35" s="79"/>
      <c r="P35" s="84"/>
      <c r="Q35" s="79"/>
      <c r="R35" s="79"/>
      <c r="S35" s="27">
        <v>1</v>
      </c>
      <c r="T35" s="27">
        <f>+(F35*2)+J35</f>
        <v>6</v>
      </c>
      <c r="U35" s="40" t="str">
        <f>IFERROR(((T35+Q35+N35-R35)+(O35*2))/E35,"")</f>
        <v/>
      </c>
      <c r="V35" s="22">
        <v>267</v>
      </c>
      <c r="W35" s="22" t="s">
        <v>83</v>
      </c>
      <c r="X35" s="22" t="s">
        <v>84</v>
      </c>
      <c r="Y35" s="69">
        <v>229</v>
      </c>
      <c r="Z35" s="41"/>
      <c r="AA35" s="1" t="s">
        <v>253</v>
      </c>
      <c r="AB35" s="28" t="s">
        <v>170</v>
      </c>
    </row>
    <row r="36" spans="1:28" x14ac:dyDescent="0.3">
      <c r="A36" s="1" t="s">
        <v>45</v>
      </c>
      <c r="B36" s="1" t="s">
        <v>50</v>
      </c>
      <c r="C36" s="27" t="s">
        <v>329</v>
      </c>
      <c r="D36" s="38">
        <v>7</v>
      </c>
      <c r="E36" s="79"/>
      <c r="F36" s="27">
        <v>4</v>
      </c>
      <c r="G36" s="79"/>
      <c r="H36" s="27"/>
      <c r="I36" s="27"/>
      <c r="J36" s="27">
        <v>2</v>
      </c>
      <c r="K36" s="27">
        <v>2</v>
      </c>
      <c r="L36" s="79"/>
      <c r="M36" s="79"/>
      <c r="N36" s="27">
        <f t="shared" ref="N36:N41" si="4">SUM(L36:M36)</f>
        <v>0</v>
      </c>
      <c r="O36" s="84"/>
      <c r="P36" s="84"/>
      <c r="Q36" s="84"/>
      <c r="R36" s="84"/>
      <c r="S36" s="39"/>
      <c r="T36" s="27">
        <f t="shared" ref="T36:T45" si="5">+(F36*2)+J36</f>
        <v>10</v>
      </c>
      <c r="U36" s="40" t="str">
        <f t="shared" ref="U36:U45" si="6">IFERROR(((T36+Q36+N36-R36)+(O36*2))/E36,"")</f>
        <v/>
      </c>
      <c r="V36" s="22">
        <v>267</v>
      </c>
      <c r="W36" s="22" t="s">
        <v>83</v>
      </c>
      <c r="X36" s="22" t="s">
        <v>84</v>
      </c>
      <c r="Y36" s="69">
        <v>229</v>
      </c>
      <c r="Z36" s="41"/>
      <c r="AA36" s="1" t="s">
        <v>253</v>
      </c>
      <c r="AB36" s="28" t="s">
        <v>170</v>
      </c>
    </row>
    <row r="37" spans="1:28" x14ac:dyDescent="0.3">
      <c r="A37" s="1" t="s">
        <v>45</v>
      </c>
      <c r="B37" s="1" t="s">
        <v>50</v>
      </c>
      <c r="C37" s="27" t="s">
        <v>126</v>
      </c>
      <c r="D37" s="38">
        <v>15</v>
      </c>
      <c r="E37" s="79"/>
      <c r="F37" s="27">
        <v>5</v>
      </c>
      <c r="G37" s="79"/>
      <c r="H37" s="27"/>
      <c r="I37" s="27"/>
      <c r="J37" s="27">
        <v>2</v>
      </c>
      <c r="K37" s="27">
        <v>2</v>
      </c>
      <c r="L37" s="79"/>
      <c r="M37" s="27">
        <v>9</v>
      </c>
      <c r="N37" s="27">
        <f t="shared" si="4"/>
        <v>9</v>
      </c>
      <c r="O37" s="84"/>
      <c r="P37" s="84"/>
      <c r="Q37" s="84"/>
      <c r="R37" s="84"/>
      <c r="S37" s="39">
        <v>4</v>
      </c>
      <c r="T37" s="27">
        <f t="shared" si="5"/>
        <v>12</v>
      </c>
      <c r="U37" s="40" t="str">
        <f t="shared" si="6"/>
        <v/>
      </c>
      <c r="V37" s="22">
        <v>267</v>
      </c>
      <c r="W37" s="22" t="s">
        <v>83</v>
      </c>
      <c r="X37" s="22" t="s">
        <v>84</v>
      </c>
      <c r="Y37" s="69">
        <v>229</v>
      </c>
      <c r="Z37" s="41"/>
      <c r="AA37" s="1" t="s">
        <v>253</v>
      </c>
      <c r="AB37" s="28" t="s">
        <v>170</v>
      </c>
    </row>
    <row r="38" spans="1:28" x14ac:dyDescent="0.3">
      <c r="A38" s="1" t="s">
        <v>45</v>
      </c>
      <c r="B38" s="1" t="s">
        <v>50</v>
      </c>
      <c r="C38" s="27" t="s">
        <v>391</v>
      </c>
      <c r="D38" s="38">
        <v>50</v>
      </c>
      <c r="E38" s="79"/>
      <c r="F38" s="27">
        <v>6</v>
      </c>
      <c r="G38" s="79"/>
      <c r="H38" s="27"/>
      <c r="I38" s="27"/>
      <c r="J38" s="27">
        <v>12</v>
      </c>
      <c r="K38" s="27">
        <v>14</v>
      </c>
      <c r="L38" s="79"/>
      <c r="M38" s="79"/>
      <c r="N38" s="27">
        <f t="shared" si="4"/>
        <v>0</v>
      </c>
      <c r="O38" s="39">
        <v>8</v>
      </c>
      <c r="P38" s="84"/>
      <c r="Q38" s="39">
        <v>5</v>
      </c>
      <c r="R38" s="84"/>
      <c r="S38" s="39"/>
      <c r="T38" s="27">
        <f t="shared" si="5"/>
        <v>24</v>
      </c>
      <c r="U38" s="40" t="str">
        <f t="shared" si="6"/>
        <v/>
      </c>
      <c r="V38" s="22">
        <v>267</v>
      </c>
      <c r="W38" s="22" t="s">
        <v>83</v>
      </c>
      <c r="X38" s="22" t="s">
        <v>84</v>
      </c>
      <c r="Y38" s="69">
        <v>229</v>
      </c>
      <c r="Z38" s="41"/>
      <c r="AA38" s="1" t="s">
        <v>253</v>
      </c>
      <c r="AB38" s="28" t="s">
        <v>170</v>
      </c>
    </row>
    <row r="39" spans="1:28" x14ac:dyDescent="0.3">
      <c r="A39" s="1" t="s">
        <v>45</v>
      </c>
      <c r="B39" s="1" t="s">
        <v>50</v>
      </c>
      <c r="C39" s="27" t="s">
        <v>330</v>
      </c>
      <c r="D39" s="38">
        <v>10</v>
      </c>
      <c r="E39" s="79"/>
      <c r="F39" s="27">
        <v>2</v>
      </c>
      <c r="G39" s="79"/>
      <c r="H39" s="27"/>
      <c r="I39" s="27"/>
      <c r="J39" s="27">
        <v>0</v>
      </c>
      <c r="K39" s="27">
        <v>0</v>
      </c>
      <c r="L39" s="79"/>
      <c r="M39" s="79"/>
      <c r="N39" s="27">
        <f t="shared" si="4"/>
        <v>0</v>
      </c>
      <c r="O39" s="84"/>
      <c r="P39" s="84"/>
      <c r="Q39" s="84"/>
      <c r="R39" s="84"/>
      <c r="S39" s="39"/>
      <c r="T39" s="27">
        <f t="shared" si="5"/>
        <v>4</v>
      </c>
      <c r="U39" s="40" t="str">
        <f t="shared" si="6"/>
        <v/>
      </c>
      <c r="V39" s="22">
        <v>267</v>
      </c>
      <c r="W39" s="22" t="s">
        <v>83</v>
      </c>
      <c r="X39" s="22" t="s">
        <v>84</v>
      </c>
      <c r="Y39" s="69">
        <v>229</v>
      </c>
      <c r="Z39" s="41"/>
      <c r="AA39" s="1" t="s">
        <v>253</v>
      </c>
      <c r="AB39" s="28" t="s">
        <v>170</v>
      </c>
    </row>
    <row r="40" spans="1:28" x14ac:dyDescent="0.3">
      <c r="A40" s="1" t="s">
        <v>45</v>
      </c>
      <c r="B40" s="1" t="s">
        <v>50</v>
      </c>
      <c r="C40" s="27" t="s">
        <v>332</v>
      </c>
      <c r="D40" s="38">
        <v>24</v>
      </c>
      <c r="E40" s="79" t="s">
        <v>440</v>
      </c>
      <c r="F40" s="27"/>
      <c r="G40" s="79"/>
      <c r="H40" s="27"/>
      <c r="I40" s="27"/>
      <c r="J40" s="27"/>
      <c r="K40" s="27"/>
      <c r="L40" s="79"/>
      <c r="M40" s="79"/>
      <c r="N40" s="27"/>
      <c r="O40" s="84"/>
      <c r="P40" s="84"/>
      <c r="Q40" s="84"/>
      <c r="R40" s="84"/>
      <c r="S40" s="39"/>
      <c r="T40" s="27"/>
      <c r="U40" s="40" t="str">
        <f t="shared" si="6"/>
        <v/>
      </c>
      <c r="V40" s="22">
        <v>267</v>
      </c>
      <c r="W40" s="22" t="s">
        <v>83</v>
      </c>
      <c r="X40" s="22" t="s">
        <v>84</v>
      </c>
      <c r="Y40" s="69">
        <v>229</v>
      </c>
      <c r="Z40" s="41"/>
      <c r="AA40" s="1" t="s">
        <v>253</v>
      </c>
      <c r="AB40" s="28" t="s">
        <v>170</v>
      </c>
    </row>
    <row r="41" spans="1:28" x14ac:dyDescent="0.3">
      <c r="A41" s="1" t="s">
        <v>45</v>
      </c>
      <c r="B41" s="1" t="s">
        <v>50</v>
      </c>
      <c r="C41" s="27" t="s">
        <v>333</v>
      </c>
      <c r="D41" s="38">
        <v>17</v>
      </c>
      <c r="E41" s="79"/>
      <c r="F41" s="27">
        <v>9</v>
      </c>
      <c r="G41" s="79"/>
      <c r="H41" s="27"/>
      <c r="I41" s="27"/>
      <c r="J41" s="27">
        <v>0</v>
      </c>
      <c r="K41" s="27">
        <v>2</v>
      </c>
      <c r="L41" s="79"/>
      <c r="M41" s="27">
        <v>12</v>
      </c>
      <c r="N41" s="27">
        <f t="shared" si="4"/>
        <v>12</v>
      </c>
      <c r="O41" s="84"/>
      <c r="P41" s="55">
        <v>6</v>
      </c>
      <c r="Q41" s="84"/>
      <c r="R41" s="84"/>
      <c r="S41" s="39"/>
      <c r="T41" s="27">
        <f t="shared" si="5"/>
        <v>18</v>
      </c>
      <c r="U41" s="40" t="str">
        <f t="shared" si="6"/>
        <v/>
      </c>
      <c r="V41" s="22">
        <v>267</v>
      </c>
      <c r="W41" s="22" t="s">
        <v>83</v>
      </c>
      <c r="X41" s="22" t="s">
        <v>84</v>
      </c>
      <c r="Y41" s="69">
        <v>229</v>
      </c>
      <c r="Z41" s="41"/>
      <c r="AA41" s="1" t="s">
        <v>253</v>
      </c>
      <c r="AB41" s="28" t="s">
        <v>170</v>
      </c>
    </row>
    <row r="42" spans="1:28" x14ac:dyDescent="0.3">
      <c r="A42" s="1" t="s">
        <v>45</v>
      </c>
      <c r="B42" s="1" t="s">
        <v>50</v>
      </c>
      <c r="C42" s="27" t="s">
        <v>334</v>
      </c>
      <c r="D42" s="38">
        <v>11</v>
      </c>
      <c r="E42" s="79"/>
      <c r="F42" s="27">
        <v>8</v>
      </c>
      <c r="G42" s="79"/>
      <c r="H42" s="27"/>
      <c r="I42" s="27"/>
      <c r="J42" s="27">
        <v>0</v>
      </c>
      <c r="K42" s="27">
        <v>0</v>
      </c>
      <c r="L42" s="79"/>
      <c r="M42" s="79"/>
      <c r="N42" s="27">
        <f>SUM(L42:M42)</f>
        <v>0</v>
      </c>
      <c r="O42" s="39">
        <v>5</v>
      </c>
      <c r="P42" s="84"/>
      <c r="Q42" s="84"/>
      <c r="R42" s="84"/>
      <c r="S42" s="39">
        <v>1</v>
      </c>
      <c r="T42" s="27">
        <f t="shared" si="5"/>
        <v>16</v>
      </c>
      <c r="U42" s="40" t="str">
        <f t="shared" si="6"/>
        <v/>
      </c>
      <c r="V42" s="22">
        <v>267</v>
      </c>
      <c r="W42" s="22" t="s">
        <v>83</v>
      </c>
      <c r="X42" s="22" t="s">
        <v>84</v>
      </c>
      <c r="Y42" s="69">
        <v>229</v>
      </c>
      <c r="Z42" s="41"/>
      <c r="AA42" s="1" t="s">
        <v>253</v>
      </c>
      <c r="AB42" s="28" t="s">
        <v>170</v>
      </c>
    </row>
    <row r="43" spans="1:28" x14ac:dyDescent="0.3">
      <c r="A43" s="1" t="s">
        <v>45</v>
      </c>
      <c r="B43" s="1" t="s">
        <v>50</v>
      </c>
      <c r="C43" s="27" t="s">
        <v>335</v>
      </c>
      <c r="D43" s="38">
        <v>23</v>
      </c>
      <c r="E43" s="79"/>
      <c r="F43" s="27">
        <v>4</v>
      </c>
      <c r="G43" s="79"/>
      <c r="H43" s="27"/>
      <c r="I43" s="27"/>
      <c r="J43" s="27">
        <v>3</v>
      </c>
      <c r="K43" s="27">
        <v>4</v>
      </c>
      <c r="L43" s="79"/>
      <c r="M43" s="79"/>
      <c r="N43" s="27">
        <f>SUM(L43:M43)</f>
        <v>0</v>
      </c>
      <c r="O43" s="84"/>
      <c r="P43" s="84"/>
      <c r="Q43" s="84"/>
      <c r="R43" s="84"/>
      <c r="S43" s="39">
        <v>1</v>
      </c>
      <c r="T43" s="27">
        <f t="shared" si="5"/>
        <v>11</v>
      </c>
      <c r="U43" s="40" t="str">
        <f t="shared" si="6"/>
        <v/>
      </c>
      <c r="V43" s="22">
        <v>267</v>
      </c>
      <c r="W43" s="22" t="s">
        <v>83</v>
      </c>
      <c r="X43" s="22" t="s">
        <v>84</v>
      </c>
      <c r="Y43" s="69">
        <v>229</v>
      </c>
      <c r="Z43" s="41"/>
      <c r="AA43" s="1" t="s">
        <v>253</v>
      </c>
      <c r="AB43" s="28" t="s">
        <v>170</v>
      </c>
    </row>
    <row r="44" spans="1:28" x14ac:dyDescent="0.3">
      <c r="A44" s="1" t="s">
        <v>45</v>
      </c>
      <c r="B44" s="1" t="s">
        <v>50</v>
      </c>
      <c r="C44" s="27" t="s">
        <v>336</v>
      </c>
      <c r="D44" s="38">
        <v>12</v>
      </c>
      <c r="E44" s="79" t="s">
        <v>440</v>
      </c>
      <c r="F44" s="27"/>
      <c r="G44" s="79"/>
      <c r="H44" s="27"/>
      <c r="I44" s="27"/>
      <c r="J44" s="27"/>
      <c r="K44" s="27"/>
      <c r="L44" s="79"/>
      <c r="M44" s="79"/>
      <c r="N44" s="27"/>
      <c r="O44" s="84"/>
      <c r="P44" s="84"/>
      <c r="Q44" s="84"/>
      <c r="R44" s="84"/>
      <c r="S44" s="39"/>
      <c r="T44" s="27"/>
      <c r="U44" s="40" t="str">
        <f t="shared" si="6"/>
        <v/>
      </c>
      <c r="V44" s="22">
        <v>267</v>
      </c>
      <c r="W44" s="22" t="s">
        <v>83</v>
      </c>
      <c r="X44" s="22" t="s">
        <v>84</v>
      </c>
      <c r="Y44" s="69">
        <v>229</v>
      </c>
      <c r="Z44" s="41"/>
      <c r="AA44" s="1" t="s">
        <v>253</v>
      </c>
      <c r="AB44" s="28" t="s">
        <v>170</v>
      </c>
    </row>
    <row r="45" spans="1:28" x14ac:dyDescent="0.3">
      <c r="A45" s="1" t="s">
        <v>45</v>
      </c>
      <c r="B45" s="1" t="s">
        <v>50</v>
      </c>
      <c r="C45" s="27" t="s">
        <v>337</v>
      </c>
      <c r="D45" s="38">
        <v>22</v>
      </c>
      <c r="E45" s="79"/>
      <c r="F45" s="27">
        <v>1</v>
      </c>
      <c r="G45" s="79"/>
      <c r="H45" s="27"/>
      <c r="I45" s="27"/>
      <c r="J45" s="27">
        <v>0</v>
      </c>
      <c r="K45" s="27">
        <v>0</v>
      </c>
      <c r="L45" s="79"/>
      <c r="M45" s="27">
        <v>10</v>
      </c>
      <c r="N45" s="27">
        <f>SUM(L45:M45)</f>
        <v>10</v>
      </c>
      <c r="O45" s="84"/>
      <c r="P45" s="84"/>
      <c r="Q45" s="84"/>
      <c r="R45" s="84"/>
      <c r="S45" s="39"/>
      <c r="T45" s="27">
        <f t="shared" si="5"/>
        <v>2</v>
      </c>
      <c r="U45" s="40" t="str">
        <f t="shared" si="6"/>
        <v/>
      </c>
      <c r="V45" s="22">
        <v>267</v>
      </c>
      <c r="W45" s="22" t="s">
        <v>83</v>
      </c>
      <c r="X45" s="22" t="s">
        <v>84</v>
      </c>
      <c r="Y45" s="69">
        <v>229</v>
      </c>
      <c r="Z45" s="41"/>
      <c r="AA45" s="1" t="s">
        <v>253</v>
      </c>
      <c r="AB45" s="28" t="s">
        <v>170</v>
      </c>
    </row>
    <row r="46" spans="1:28" x14ac:dyDescent="0.3">
      <c r="A46" s="1" t="s">
        <v>45</v>
      </c>
      <c r="B46" s="1" t="s">
        <v>50</v>
      </c>
      <c r="C46" s="55" t="s">
        <v>38</v>
      </c>
      <c r="D46" s="1"/>
      <c r="E46" s="55">
        <v>240</v>
      </c>
      <c r="F46" s="55"/>
      <c r="G46" s="55">
        <v>80</v>
      </c>
      <c r="H46" s="55"/>
      <c r="I46" s="55"/>
      <c r="J46" s="55"/>
      <c r="K46" s="55"/>
      <c r="L46" s="55"/>
      <c r="M46" s="55">
        <v>12</v>
      </c>
      <c r="N46" s="55">
        <v>12</v>
      </c>
      <c r="O46" s="55">
        <v>9</v>
      </c>
      <c r="P46" s="55">
        <v>25</v>
      </c>
      <c r="Q46" s="55">
        <v>12</v>
      </c>
      <c r="R46" s="55">
        <v>32</v>
      </c>
      <c r="S46" s="42"/>
      <c r="T46" s="27"/>
      <c r="U46" s="40" t="str">
        <f>_xlfn.IFNA("",((T46+Q46+N46-R46)+(O46*2))/E46)</f>
        <v/>
      </c>
      <c r="V46" s="22">
        <v>267</v>
      </c>
      <c r="W46" s="22" t="s">
        <v>83</v>
      </c>
      <c r="X46" s="22" t="s">
        <v>84</v>
      </c>
      <c r="Y46" s="69">
        <v>229</v>
      </c>
      <c r="Z46" s="41"/>
      <c r="AA46" s="1" t="s">
        <v>253</v>
      </c>
      <c r="AB46" s="28" t="s">
        <v>170</v>
      </c>
    </row>
    <row r="47" spans="1:28" x14ac:dyDescent="0.3">
      <c r="A47" s="43" t="s">
        <v>45</v>
      </c>
      <c r="B47" s="43" t="s">
        <v>50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41</v>
      </c>
      <c r="G47" s="44">
        <f t="shared" si="7"/>
        <v>80</v>
      </c>
      <c r="H47" s="44">
        <f t="shared" si="7"/>
        <v>0</v>
      </c>
      <c r="I47" s="44">
        <f t="shared" si="7"/>
        <v>0</v>
      </c>
      <c r="J47" s="44">
        <f t="shared" si="7"/>
        <v>21</v>
      </c>
      <c r="K47" s="44">
        <f t="shared" si="7"/>
        <v>26</v>
      </c>
      <c r="L47" s="44">
        <f t="shared" si="7"/>
        <v>0</v>
      </c>
      <c r="M47" s="44">
        <f t="shared" si="7"/>
        <v>43</v>
      </c>
      <c r="N47" s="44">
        <f t="shared" si="7"/>
        <v>43</v>
      </c>
      <c r="O47" s="44">
        <f t="shared" si="7"/>
        <v>22</v>
      </c>
      <c r="P47" s="44">
        <f t="shared" si="7"/>
        <v>31</v>
      </c>
      <c r="Q47" s="44">
        <f t="shared" si="7"/>
        <v>17</v>
      </c>
      <c r="R47" s="44">
        <f t="shared" si="7"/>
        <v>32</v>
      </c>
      <c r="S47" s="44">
        <f t="shared" si="7"/>
        <v>7</v>
      </c>
      <c r="T47" s="44">
        <f t="shared" si="7"/>
        <v>103</v>
      </c>
      <c r="U47" s="45">
        <f>((T47+Q47+N47-R47)+(O47*2))/E47</f>
        <v>0.72916666666666663</v>
      </c>
      <c r="V47" s="46">
        <v>267</v>
      </c>
      <c r="W47" s="46" t="s">
        <v>83</v>
      </c>
      <c r="X47" s="46" t="s">
        <v>84</v>
      </c>
      <c r="Y47" s="70">
        <v>229</v>
      </c>
      <c r="Z47" s="47"/>
      <c r="AA47" s="43" t="s">
        <v>253</v>
      </c>
      <c r="AB47" s="74" t="s">
        <v>170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0.51249999999999996</v>
      </c>
      <c r="H48" s="27"/>
      <c r="I48" s="1"/>
      <c r="J48" s="48" t="s">
        <v>41</v>
      </c>
      <c r="K48" s="50">
        <f>J47/K47</f>
        <v>0.80769230769230771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5AC4-AE2A-4E42-A567-6BF214475AEA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151</v>
      </c>
      <c r="D4" s="7" t="s">
        <v>4</v>
      </c>
      <c r="E4" s="8"/>
      <c r="F4" s="5"/>
      <c r="G4" s="1"/>
      <c r="J4" s="15" t="s">
        <v>282</v>
      </c>
      <c r="K4" s="16" t="s">
        <v>44</v>
      </c>
      <c r="L4" s="17"/>
      <c r="M4" s="18"/>
      <c r="N4" s="19">
        <v>19</v>
      </c>
      <c r="O4" s="19">
        <v>27</v>
      </c>
      <c r="P4" s="19">
        <v>22</v>
      </c>
      <c r="Q4" s="19">
        <v>27</v>
      </c>
      <c r="R4" s="20"/>
      <c r="S4" s="21">
        <f>SUM(N4:R4)</f>
        <v>95</v>
      </c>
      <c r="T4" s="22">
        <v>273</v>
      </c>
    </row>
    <row r="5" spans="1:28" x14ac:dyDescent="0.3">
      <c r="B5" s="1"/>
      <c r="C5" s="6" t="s">
        <v>281</v>
      </c>
      <c r="D5" s="7" t="s">
        <v>5</v>
      </c>
      <c r="E5" s="1"/>
      <c r="F5" s="1"/>
      <c r="G5" s="1"/>
      <c r="J5" s="15" t="s">
        <v>270</v>
      </c>
      <c r="K5" s="16" t="s">
        <v>67</v>
      </c>
      <c r="L5" s="17"/>
      <c r="M5" s="18"/>
      <c r="N5" s="19">
        <v>23</v>
      </c>
      <c r="O5" s="19">
        <v>26</v>
      </c>
      <c r="P5" s="19">
        <v>17</v>
      </c>
      <c r="Q5" s="19">
        <v>34</v>
      </c>
      <c r="R5" s="20"/>
      <c r="S5" s="21">
        <f>SUM(N5:R5)</f>
        <v>100</v>
      </c>
      <c r="T5" s="22">
        <v>273</v>
      </c>
      <c r="U5" s="1"/>
      <c r="V5" s="1"/>
      <c r="W5" s="1"/>
    </row>
    <row r="6" spans="1:28" x14ac:dyDescent="0.3">
      <c r="C6" s="23">
        <v>480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273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24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116</v>
      </c>
      <c r="D13" s="38">
        <v>35</v>
      </c>
      <c r="E13" s="79"/>
      <c r="F13" s="27">
        <v>4</v>
      </c>
      <c r="G13" s="79"/>
      <c r="H13" s="27"/>
      <c r="I13" s="27"/>
      <c r="J13" s="27">
        <v>5</v>
      </c>
      <c r="K13" s="27">
        <v>6</v>
      </c>
      <c r="L13" s="79"/>
      <c r="M13" s="27">
        <v>12</v>
      </c>
      <c r="N13" s="27">
        <f>SUM(L13:M13)</f>
        <v>12</v>
      </c>
      <c r="O13" s="79"/>
      <c r="P13" s="84"/>
      <c r="Q13" s="79"/>
      <c r="R13" s="79"/>
      <c r="S13" s="79"/>
      <c r="T13" s="27">
        <f>(H13*3)+((F13-H13)*2)+J13</f>
        <v>13</v>
      </c>
      <c r="U13" s="40" t="str">
        <f>IFERROR(((T13+Q13+N13-R13)+(O13*2))/E13,"")</f>
        <v/>
      </c>
      <c r="V13" s="22">
        <v>273</v>
      </c>
      <c r="W13" s="22" t="s">
        <v>95</v>
      </c>
      <c r="X13" s="22" t="s">
        <v>96</v>
      </c>
      <c r="Y13" s="69">
        <v>480</v>
      </c>
      <c r="Z13" s="41"/>
      <c r="AA13" s="1" t="s">
        <v>85</v>
      </c>
      <c r="AB13" s="28" t="s">
        <v>283</v>
      </c>
    </row>
    <row r="14" spans="1:28" x14ac:dyDescent="0.3">
      <c r="A14" s="1" t="s">
        <v>66</v>
      </c>
      <c r="B14" s="1" t="s">
        <v>45</v>
      </c>
      <c r="C14" s="27" t="s">
        <v>118</v>
      </c>
      <c r="D14" s="38">
        <v>9</v>
      </c>
      <c r="E14" s="79"/>
      <c r="F14" s="27">
        <v>1</v>
      </c>
      <c r="G14" s="79"/>
      <c r="H14" s="27"/>
      <c r="I14" s="27"/>
      <c r="J14" s="27">
        <v>0</v>
      </c>
      <c r="K14" s="27">
        <v>0</v>
      </c>
      <c r="L14" s="79"/>
      <c r="M14" s="79"/>
      <c r="N14" s="27">
        <f t="shared" ref="N14:N20" si="0">SUM(L14:M14)</f>
        <v>0</v>
      </c>
      <c r="O14" s="84"/>
      <c r="P14" s="84"/>
      <c r="Q14" s="84"/>
      <c r="R14" s="84"/>
      <c r="S14" s="84"/>
      <c r="T14" s="39">
        <f t="shared" ref="T14:T20" si="1">(H14*3)+((F14-H14)*2)+J14</f>
        <v>2</v>
      </c>
      <c r="U14" s="40" t="str">
        <f t="shared" ref="U14:U23" si="2">IFERROR(((T14+Q14+N14-R14)+(O14*2))/E14,"")</f>
        <v/>
      </c>
      <c r="V14" s="22">
        <v>273</v>
      </c>
      <c r="W14" s="22" t="s">
        <v>95</v>
      </c>
      <c r="X14" s="22" t="s">
        <v>96</v>
      </c>
      <c r="Y14" s="69">
        <v>480</v>
      </c>
      <c r="Z14" s="41"/>
      <c r="AA14" s="1" t="s">
        <v>85</v>
      </c>
      <c r="AB14" s="28" t="s">
        <v>283</v>
      </c>
    </row>
    <row r="15" spans="1:28" x14ac:dyDescent="0.3">
      <c r="A15" s="1" t="s">
        <v>66</v>
      </c>
      <c r="B15" s="1" t="s">
        <v>45</v>
      </c>
      <c r="C15" s="27" t="s">
        <v>179</v>
      </c>
      <c r="D15" s="38">
        <v>42</v>
      </c>
      <c r="E15" s="79" t="s">
        <v>440</v>
      </c>
      <c r="F15" s="27"/>
      <c r="G15" s="79"/>
      <c r="H15" s="27"/>
      <c r="I15" s="27"/>
      <c r="J15" s="27"/>
      <c r="K15" s="27"/>
      <c r="L15" s="79"/>
      <c r="M15" s="79"/>
      <c r="N15" s="27">
        <f t="shared" si="0"/>
        <v>0</v>
      </c>
      <c r="O15" s="84"/>
      <c r="P15" s="84"/>
      <c r="Q15" s="84"/>
      <c r="R15" s="84"/>
      <c r="S15" s="84"/>
      <c r="T15" s="39">
        <f t="shared" si="1"/>
        <v>0</v>
      </c>
      <c r="U15" s="40" t="str">
        <f t="shared" si="2"/>
        <v/>
      </c>
      <c r="V15" s="22">
        <v>273</v>
      </c>
      <c r="W15" s="22" t="s">
        <v>95</v>
      </c>
      <c r="X15" s="22" t="s">
        <v>96</v>
      </c>
      <c r="Y15" s="69">
        <v>480</v>
      </c>
      <c r="Z15" s="41"/>
      <c r="AA15" s="1" t="s">
        <v>85</v>
      </c>
      <c r="AB15" s="28" t="s">
        <v>283</v>
      </c>
    </row>
    <row r="16" spans="1:28" x14ac:dyDescent="0.3">
      <c r="A16" s="1" t="s">
        <v>66</v>
      </c>
      <c r="B16" s="1" t="s">
        <v>45</v>
      </c>
      <c r="C16" s="27" t="s">
        <v>72</v>
      </c>
      <c r="D16" s="38">
        <v>32</v>
      </c>
      <c r="E16" s="79"/>
      <c r="F16" s="27">
        <v>1</v>
      </c>
      <c r="G16" s="79"/>
      <c r="H16" s="27"/>
      <c r="I16" s="27"/>
      <c r="J16" s="27">
        <v>2</v>
      </c>
      <c r="K16" s="27">
        <v>4</v>
      </c>
      <c r="L16" s="79"/>
      <c r="M16" s="79"/>
      <c r="N16" s="27">
        <f t="shared" si="0"/>
        <v>0</v>
      </c>
      <c r="O16" s="84"/>
      <c r="P16" s="55">
        <v>6</v>
      </c>
      <c r="Q16" s="84"/>
      <c r="R16" s="84"/>
      <c r="S16" s="84"/>
      <c r="T16" s="39">
        <f t="shared" si="1"/>
        <v>4</v>
      </c>
      <c r="U16" s="40" t="str">
        <f t="shared" si="2"/>
        <v/>
      </c>
      <c r="V16" s="22">
        <v>273</v>
      </c>
      <c r="W16" s="22" t="s">
        <v>95</v>
      </c>
      <c r="X16" s="22" t="s">
        <v>96</v>
      </c>
      <c r="Y16" s="69">
        <v>480</v>
      </c>
      <c r="Z16" s="41"/>
      <c r="AA16" s="1" t="s">
        <v>85</v>
      </c>
      <c r="AB16" s="28" t="s">
        <v>283</v>
      </c>
    </row>
    <row r="17" spans="1:28" x14ac:dyDescent="0.3">
      <c r="A17" s="1" t="s">
        <v>66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27"/>
      <c r="I17" s="27"/>
      <c r="J17" s="27"/>
      <c r="K17" s="27"/>
      <c r="L17" s="79"/>
      <c r="M17" s="79"/>
      <c r="N17" s="27"/>
      <c r="O17" s="84"/>
      <c r="P17" s="85"/>
      <c r="Q17" s="84"/>
      <c r="R17" s="84"/>
      <c r="S17" s="84"/>
      <c r="T17" s="39"/>
      <c r="U17" s="40"/>
      <c r="V17" s="22">
        <v>273</v>
      </c>
      <c r="W17" s="22" t="s">
        <v>95</v>
      </c>
      <c r="X17" s="22" t="s">
        <v>96</v>
      </c>
      <c r="Y17" s="69">
        <v>480</v>
      </c>
      <c r="Z17" s="41"/>
      <c r="AA17" s="1" t="s">
        <v>85</v>
      </c>
      <c r="AB17" s="28" t="s">
        <v>283</v>
      </c>
    </row>
    <row r="18" spans="1:28" x14ac:dyDescent="0.3">
      <c r="A18" s="1" t="s">
        <v>66</v>
      </c>
      <c r="B18" s="1" t="s">
        <v>45</v>
      </c>
      <c r="C18" s="27" t="s">
        <v>75</v>
      </c>
      <c r="D18" s="38">
        <v>12</v>
      </c>
      <c r="E18" s="79" t="s">
        <v>440</v>
      </c>
      <c r="F18" s="27"/>
      <c r="G18" s="79"/>
      <c r="H18" s="27"/>
      <c r="I18" s="27"/>
      <c r="J18" s="27"/>
      <c r="K18" s="27"/>
      <c r="L18" s="79"/>
      <c r="M18" s="79"/>
      <c r="N18" s="27">
        <f t="shared" si="0"/>
        <v>0</v>
      </c>
      <c r="O18" s="84"/>
      <c r="P18" s="84"/>
      <c r="Q18" s="84"/>
      <c r="R18" s="84"/>
      <c r="S18" s="84"/>
      <c r="T18" s="39">
        <f t="shared" si="1"/>
        <v>0</v>
      </c>
      <c r="U18" s="40" t="str">
        <f t="shared" si="2"/>
        <v/>
      </c>
      <c r="V18" s="22">
        <v>273</v>
      </c>
      <c r="W18" s="22" t="s">
        <v>95</v>
      </c>
      <c r="X18" s="22" t="s">
        <v>96</v>
      </c>
      <c r="Y18" s="69">
        <v>480</v>
      </c>
      <c r="Z18" s="41"/>
      <c r="AA18" s="1" t="s">
        <v>85</v>
      </c>
      <c r="AB18" s="28" t="s">
        <v>283</v>
      </c>
    </row>
    <row r="19" spans="1:28" x14ac:dyDescent="0.3">
      <c r="A19" s="1" t="s">
        <v>66</v>
      </c>
      <c r="B19" s="1" t="s">
        <v>45</v>
      </c>
      <c r="C19" s="27" t="s">
        <v>70</v>
      </c>
      <c r="D19" s="38">
        <v>13</v>
      </c>
      <c r="E19" s="79"/>
      <c r="F19" s="27">
        <v>3</v>
      </c>
      <c r="G19" s="79"/>
      <c r="H19" s="27"/>
      <c r="I19" s="27"/>
      <c r="J19" s="27">
        <v>0</v>
      </c>
      <c r="K19" s="27">
        <v>0</v>
      </c>
      <c r="L19" s="79"/>
      <c r="M19" s="79"/>
      <c r="N19" s="27">
        <f t="shared" si="0"/>
        <v>0</v>
      </c>
      <c r="O19" s="84"/>
      <c r="P19" s="55">
        <v>6</v>
      </c>
      <c r="Q19" s="84"/>
      <c r="R19" s="84"/>
      <c r="S19" s="84"/>
      <c r="T19" s="39">
        <f t="shared" si="1"/>
        <v>6</v>
      </c>
      <c r="U19" s="40" t="str">
        <f t="shared" si="2"/>
        <v/>
      </c>
      <c r="V19" s="22">
        <v>273</v>
      </c>
      <c r="W19" s="22" t="s">
        <v>95</v>
      </c>
      <c r="X19" s="22" t="s">
        <v>96</v>
      </c>
      <c r="Y19" s="69">
        <v>480</v>
      </c>
      <c r="Z19" s="41"/>
      <c r="AA19" s="1" t="s">
        <v>85</v>
      </c>
      <c r="AB19" s="28" t="s">
        <v>283</v>
      </c>
    </row>
    <row r="20" spans="1:28" x14ac:dyDescent="0.3">
      <c r="A20" s="1" t="s">
        <v>66</v>
      </c>
      <c r="B20" s="1" t="s">
        <v>45</v>
      </c>
      <c r="C20" s="27" t="s">
        <v>79</v>
      </c>
      <c r="D20" s="38">
        <v>33</v>
      </c>
      <c r="E20" s="79"/>
      <c r="F20" s="27">
        <v>8</v>
      </c>
      <c r="G20" s="79"/>
      <c r="H20" s="27"/>
      <c r="I20" s="27"/>
      <c r="J20" s="27">
        <v>3</v>
      </c>
      <c r="K20" s="27">
        <v>8</v>
      </c>
      <c r="L20" s="79"/>
      <c r="M20" s="27">
        <v>12</v>
      </c>
      <c r="N20" s="27">
        <f t="shared" si="0"/>
        <v>12</v>
      </c>
      <c r="O20" s="84"/>
      <c r="P20" s="84"/>
      <c r="Q20" s="84"/>
      <c r="R20" s="84"/>
      <c r="S20" s="84"/>
      <c r="T20" s="39">
        <f t="shared" si="1"/>
        <v>19</v>
      </c>
      <c r="U20" s="40" t="str">
        <f t="shared" si="2"/>
        <v/>
      </c>
      <c r="V20" s="22">
        <v>273</v>
      </c>
      <c r="W20" s="22" t="s">
        <v>95</v>
      </c>
      <c r="X20" s="22" t="s">
        <v>96</v>
      </c>
      <c r="Y20" s="69">
        <v>480</v>
      </c>
      <c r="Z20" s="41"/>
      <c r="AA20" s="1" t="s">
        <v>85</v>
      </c>
      <c r="AB20" s="28" t="s">
        <v>283</v>
      </c>
    </row>
    <row r="21" spans="1:28" x14ac:dyDescent="0.3">
      <c r="A21" s="1" t="s">
        <v>66</v>
      </c>
      <c r="B21" s="1" t="s">
        <v>45</v>
      </c>
      <c r="C21" s="27" t="s">
        <v>74</v>
      </c>
      <c r="D21" s="38">
        <v>11</v>
      </c>
      <c r="E21" s="79"/>
      <c r="F21" s="27">
        <v>8</v>
      </c>
      <c r="G21" s="79"/>
      <c r="H21" s="27"/>
      <c r="I21" s="27"/>
      <c r="J21" s="27">
        <v>15</v>
      </c>
      <c r="K21" s="27">
        <v>20</v>
      </c>
      <c r="L21" s="79"/>
      <c r="M21" s="27">
        <v>11</v>
      </c>
      <c r="N21" s="27">
        <f>SUM(L21:M21)</f>
        <v>11</v>
      </c>
      <c r="O21" s="39">
        <v>3</v>
      </c>
      <c r="P21" s="84"/>
      <c r="Q21" s="84"/>
      <c r="R21" s="84"/>
      <c r="S21" s="84"/>
      <c r="T21" s="39">
        <f>(H21*3)+((F21-H21)*2)+J21</f>
        <v>31</v>
      </c>
      <c r="U21" s="40" t="str">
        <f t="shared" si="2"/>
        <v/>
      </c>
      <c r="V21" s="22">
        <v>273</v>
      </c>
      <c r="W21" s="22" t="s">
        <v>95</v>
      </c>
      <c r="X21" s="22" t="s">
        <v>96</v>
      </c>
      <c r="Y21" s="69">
        <v>480</v>
      </c>
      <c r="Z21" s="41"/>
      <c r="AA21" s="1" t="s">
        <v>85</v>
      </c>
      <c r="AB21" s="28" t="s">
        <v>283</v>
      </c>
    </row>
    <row r="22" spans="1:28" x14ac:dyDescent="0.3">
      <c r="A22" s="1" t="s">
        <v>66</v>
      </c>
      <c r="B22" s="1" t="s">
        <v>45</v>
      </c>
      <c r="C22" s="27" t="s">
        <v>73</v>
      </c>
      <c r="D22" s="38">
        <v>8</v>
      </c>
      <c r="E22" s="79"/>
      <c r="F22" s="27">
        <v>2</v>
      </c>
      <c r="G22" s="79"/>
      <c r="H22" s="27">
        <v>1</v>
      </c>
      <c r="I22" s="27">
        <v>1</v>
      </c>
      <c r="J22" s="27">
        <v>0</v>
      </c>
      <c r="K22" s="27">
        <v>0</v>
      </c>
      <c r="L22" s="79"/>
      <c r="M22" s="79"/>
      <c r="N22" s="27">
        <f>SUM(L22:M22)</f>
        <v>0</v>
      </c>
      <c r="O22" s="39">
        <v>3</v>
      </c>
      <c r="P22" s="84"/>
      <c r="Q22" s="84"/>
      <c r="R22" s="84"/>
      <c r="S22" s="84"/>
      <c r="T22" s="39">
        <f>(H22*3)+((F22)*2)+J22</f>
        <v>7</v>
      </c>
      <c r="U22" s="40" t="str">
        <f t="shared" si="2"/>
        <v/>
      </c>
      <c r="V22" s="22">
        <v>273</v>
      </c>
      <c r="W22" s="22" t="s">
        <v>95</v>
      </c>
      <c r="X22" s="22" t="s">
        <v>96</v>
      </c>
      <c r="Y22" s="69">
        <v>480</v>
      </c>
      <c r="Z22" s="41"/>
      <c r="AA22" s="1" t="s">
        <v>85</v>
      </c>
      <c r="AB22" s="28" t="s">
        <v>283</v>
      </c>
    </row>
    <row r="23" spans="1:28" x14ac:dyDescent="0.3">
      <c r="A23" s="1" t="s">
        <v>66</v>
      </c>
      <c r="B23" s="1" t="s">
        <v>45</v>
      </c>
      <c r="C23" s="27" t="s">
        <v>77</v>
      </c>
      <c r="D23" s="38">
        <v>22</v>
      </c>
      <c r="E23" s="79"/>
      <c r="F23" s="27">
        <v>2</v>
      </c>
      <c r="G23" s="79"/>
      <c r="H23" s="27"/>
      <c r="I23" s="27"/>
      <c r="J23" s="27">
        <v>9</v>
      </c>
      <c r="K23" s="27">
        <v>10</v>
      </c>
      <c r="L23" s="79"/>
      <c r="M23" s="79"/>
      <c r="N23" s="27">
        <f>SUM(L23:M23)</f>
        <v>0</v>
      </c>
      <c r="O23" s="84"/>
      <c r="P23" s="55">
        <v>6</v>
      </c>
      <c r="Q23" s="84"/>
      <c r="R23" s="84"/>
      <c r="S23" s="84"/>
      <c r="T23" s="39">
        <f>(H23*3)+((F23-H23)*2)+J23</f>
        <v>13</v>
      </c>
      <c r="U23" s="40" t="str">
        <f t="shared" si="2"/>
        <v/>
      </c>
      <c r="V23" s="22">
        <v>273</v>
      </c>
      <c r="W23" s="22" t="s">
        <v>95</v>
      </c>
      <c r="X23" s="22" t="s">
        <v>96</v>
      </c>
      <c r="Y23" s="69">
        <v>480</v>
      </c>
      <c r="Z23" s="41"/>
      <c r="AA23" s="1" t="s">
        <v>85</v>
      </c>
      <c r="AB23" s="28" t="s">
        <v>283</v>
      </c>
    </row>
    <row r="24" spans="1:28" x14ac:dyDescent="0.3">
      <c r="A24" s="1" t="s">
        <v>66</v>
      </c>
      <c r="B24" s="1" t="s">
        <v>45</v>
      </c>
      <c r="C24" s="55" t="s">
        <v>38</v>
      </c>
      <c r="D24" s="36"/>
      <c r="E24" s="55">
        <v>240</v>
      </c>
      <c r="F24" s="55"/>
      <c r="G24" s="55">
        <v>80</v>
      </c>
      <c r="H24" s="55"/>
      <c r="I24" s="55"/>
      <c r="J24" s="55"/>
      <c r="K24" s="55"/>
      <c r="L24" s="55"/>
      <c r="M24" s="55">
        <v>19</v>
      </c>
      <c r="N24" s="55">
        <v>19</v>
      </c>
      <c r="O24" s="55">
        <v>3</v>
      </c>
      <c r="P24" s="55">
        <v>16</v>
      </c>
      <c r="Q24" s="55">
        <v>14</v>
      </c>
      <c r="R24" s="55">
        <v>21</v>
      </c>
      <c r="S24" s="42"/>
      <c r="T24" s="42"/>
      <c r="U24" s="40" t="str">
        <f>_xlfn.IFNA("",((T24+Q24+N24-R24)+(O24*2))/E24)</f>
        <v/>
      </c>
      <c r="V24" s="22">
        <v>273</v>
      </c>
      <c r="W24" s="22" t="s">
        <v>95</v>
      </c>
      <c r="X24" s="22" t="s">
        <v>96</v>
      </c>
      <c r="Y24" s="69">
        <v>480</v>
      </c>
      <c r="Z24" s="41"/>
      <c r="AA24" s="1" t="s">
        <v>85</v>
      </c>
      <c r="AB24" s="28" t="s">
        <v>283</v>
      </c>
    </row>
    <row r="25" spans="1:28" x14ac:dyDescent="0.3">
      <c r="A25" s="43" t="s">
        <v>66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29</v>
      </c>
      <c r="G25" s="44">
        <f t="shared" si="3"/>
        <v>80</v>
      </c>
      <c r="H25" s="44">
        <f t="shared" si="3"/>
        <v>1</v>
      </c>
      <c r="I25" s="44">
        <f t="shared" si="3"/>
        <v>1</v>
      </c>
      <c r="J25" s="44">
        <f t="shared" si="3"/>
        <v>34</v>
      </c>
      <c r="K25" s="44">
        <f t="shared" si="3"/>
        <v>48</v>
      </c>
      <c r="L25" s="44">
        <f t="shared" si="3"/>
        <v>0</v>
      </c>
      <c r="M25" s="44">
        <f t="shared" si="3"/>
        <v>54</v>
      </c>
      <c r="N25" s="44">
        <f t="shared" si="3"/>
        <v>54</v>
      </c>
      <c r="O25" s="44">
        <f t="shared" si="3"/>
        <v>9</v>
      </c>
      <c r="P25" s="44">
        <f t="shared" si="3"/>
        <v>34</v>
      </c>
      <c r="Q25" s="44">
        <f t="shared" si="3"/>
        <v>14</v>
      </c>
      <c r="R25" s="44">
        <f t="shared" si="3"/>
        <v>21</v>
      </c>
      <c r="S25" s="44">
        <f t="shared" si="3"/>
        <v>0</v>
      </c>
      <c r="T25" s="44">
        <f t="shared" si="3"/>
        <v>95</v>
      </c>
      <c r="U25" s="45">
        <f>((T25+Q25+N25-R25)+(O25*2))/E25</f>
        <v>0.66666666666666663</v>
      </c>
      <c r="V25" s="46">
        <v>273</v>
      </c>
      <c r="W25" s="46" t="s">
        <v>95</v>
      </c>
      <c r="X25" s="46" t="s">
        <v>96</v>
      </c>
      <c r="Y25" s="72">
        <v>480</v>
      </c>
      <c r="Z25" s="47"/>
      <c r="AA25" s="43" t="s">
        <v>85</v>
      </c>
      <c r="AB25" s="73" t="s">
        <v>283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0.36249999999999999</v>
      </c>
      <c r="H26" s="27"/>
      <c r="I26" s="1"/>
      <c r="J26" s="48" t="s">
        <v>41</v>
      </c>
      <c r="K26" s="50">
        <f>J25/K25</f>
        <v>0.70833333333333337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523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C29" s="1" t="s">
        <v>524</v>
      </c>
      <c r="AB29" s="82"/>
    </row>
    <row r="30" spans="1:28" x14ac:dyDescent="0.3">
      <c r="C30" s="1"/>
      <c r="AB30" s="82"/>
    </row>
    <row r="31" spans="1:28" x14ac:dyDescent="0.3">
      <c r="C31" s="1"/>
      <c r="AB31" s="82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18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201</v>
      </c>
      <c r="D36" s="38">
        <v>11</v>
      </c>
      <c r="E36" s="79"/>
      <c r="F36" s="27">
        <v>0</v>
      </c>
      <c r="G36" s="79"/>
      <c r="H36" s="27"/>
      <c r="I36" s="27"/>
      <c r="J36" s="27">
        <v>2</v>
      </c>
      <c r="K36" s="27">
        <v>2</v>
      </c>
      <c r="L36" s="79"/>
      <c r="M36" s="27">
        <v>11</v>
      </c>
      <c r="N36" s="27">
        <f>SUM(L36:M36)</f>
        <v>11</v>
      </c>
      <c r="O36" s="79"/>
      <c r="P36" s="84"/>
      <c r="Q36" s="79"/>
      <c r="R36" s="79"/>
      <c r="S36" s="79"/>
      <c r="T36" s="27">
        <f>+(F36*2)+J36</f>
        <v>2</v>
      </c>
      <c r="U36" s="40" t="str">
        <f>IFERROR(((T36+Q36+N36-R36)+(O36*2))/E36,"")</f>
        <v/>
      </c>
      <c r="V36" s="22">
        <v>273</v>
      </c>
      <c r="W36" s="22" t="s">
        <v>83</v>
      </c>
      <c r="X36" s="22" t="s">
        <v>84</v>
      </c>
      <c r="Y36" s="69">
        <v>480</v>
      </c>
      <c r="Z36" s="41"/>
      <c r="AA36" s="1" t="s">
        <v>202</v>
      </c>
      <c r="AB36" s="28" t="s">
        <v>273</v>
      </c>
    </row>
    <row r="37" spans="1:28" x14ac:dyDescent="0.3">
      <c r="A37" s="1" t="s">
        <v>45</v>
      </c>
      <c r="B37" s="1" t="s">
        <v>66</v>
      </c>
      <c r="C37" s="27" t="s">
        <v>204</v>
      </c>
      <c r="D37" s="38">
        <v>24</v>
      </c>
      <c r="E37" s="79"/>
      <c r="F37" s="27">
        <v>7</v>
      </c>
      <c r="G37" s="79"/>
      <c r="H37" s="27"/>
      <c r="I37" s="27"/>
      <c r="J37" s="27">
        <v>12</v>
      </c>
      <c r="K37" s="27">
        <v>15</v>
      </c>
      <c r="L37" s="79"/>
      <c r="M37" s="79"/>
      <c r="N37" s="27">
        <f t="shared" ref="N37:N42" si="4">SUM(L37:M37)</f>
        <v>0</v>
      </c>
      <c r="O37" s="84"/>
      <c r="P37" s="84"/>
      <c r="Q37" s="84"/>
      <c r="R37" s="84"/>
      <c r="S37" s="84"/>
      <c r="T37" s="27">
        <f t="shared" ref="T37:T44" si="5">+(F37*2)+J37</f>
        <v>26</v>
      </c>
      <c r="U37" s="40" t="str">
        <f t="shared" ref="U37:U44" si="6">IFERROR(((T37+Q37+N37-R37)+(O37*2))/E37,"")</f>
        <v/>
      </c>
      <c r="V37" s="22">
        <v>273</v>
      </c>
      <c r="W37" s="22" t="s">
        <v>83</v>
      </c>
      <c r="X37" s="22" t="s">
        <v>84</v>
      </c>
      <c r="Y37" s="69">
        <v>480</v>
      </c>
      <c r="Z37" s="41"/>
      <c r="AA37" s="1" t="s">
        <v>202</v>
      </c>
      <c r="AB37" s="28" t="s">
        <v>273</v>
      </c>
    </row>
    <row r="38" spans="1:28" x14ac:dyDescent="0.3">
      <c r="A38" s="1" t="s">
        <v>45</v>
      </c>
      <c r="B38" s="1" t="s">
        <v>66</v>
      </c>
      <c r="C38" s="27" t="s">
        <v>205</v>
      </c>
      <c r="D38" s="38">
        <v>22</v>
      </c>
      <c r="E38" s="79"/>
      <c r="F38" s="27">
        <v>8</v>
      </c>
      <c r="G38" s="79"/>
      <c r="H38" s="27"/>
      <c r="I38" s="27"/>
      <c r="J38" s="27">
        <v>9</v>
      </c>
      <c r="K38" s="27">
        <v>11</v>
      </c>
      <c r="L38" s="79"/>
      <c r="M38" s="27">
        <v>9</v>
      </c>
      <c r="N38" s="27">
        <f t="shared" si="4"/>
        <v>9</v>
      </c>
      <c r="O38" s="84"/>
      <c r="P38" s="84"/>
      <c r="Q38" s="84"/>
      <c r="R38" s="84"/>
      <c r="S38" s="84"/>
      <c r="T38" s="27">
        <f t="shared" si="5"/>
        <v>25</v>
      </c>
      <c r="U38" s="40" t="str">
        <f t="shared" si="6"/>
        <v/>
      </c>
      <c r="V38" s="22">
        <v>273</v>
      </c>
      <c r="W38" s="22" t="s">
        <v>83</v>
      </c>
      <c r="X38" s="22" t="s">
        <v>84</v>
      </c>
      <c r="Y38" s="69">
        <v>480</v>
      </c>
      <c r="Z38" s="41"/>
      <c r="AA38" s="1" t="s">
        <v>202</v>
      </c>
      <c r="AB38" s="28" t="s">
        <v>273</v>
      </c>
    </row>
    <row r="39" spans="1:28" x14ac:dyDescent="0.3">
      <c r="A39" s="1" t="s">
        <v>45</v>
      </c>
      <c r="B39" s="1" t="s">
        <v>66</v>
      </c>
      <c r="C39" s="27" t="s">
        <v>206</v>
      </c>
      <c r="D39" s="38">
        <v>3</v>
      </c>
      <c r="E39" s="79"/>
      <c r="F39" s="27">
        <v>1</v>
      </c>
      <c r="G39" s="79"/>
      <c r="H39" s="27"/>
      <c r="I39" s="27"/>
      <c r="J39" s="27">
        <v>0</v>
      </c>
      <c r="K39" s="27">
        <v>0</v>
      </c>
      <c r="L39" s="79"/>
      <c r="M39" s="79"/>
      <c r="N39" s="27">
        <f t="shared" si="4"/>
        <v>0</v>
      </c>
      <c r="O39" s="84"/>
      <c r="P39" s="84"/>
      <c r="Q39" s="84"/>
      <c r="R39" s="84"/>
      <c r="S39" s="84"/>
      <c r="T39" s="27">
        <f t="shared" si="5"/>
        <v>2</v>
      </c>
      <c r="U39" s="40" t="str">
        <f t="shared" si="6"/>
        <v/>
      </c>
      <c r="V39" s="22">
        <v>273</v>
      </c>
      <c r="W39" s="22" t="s">
        <v>83</v>
      </c>
      <c r="X39" s="22" t="s">
        <v>84</v>
      </c>
      <c r="Y39" s="69">
        <v>480</v>
      </c>
      <c r="Z39" s="41"/>
      <c r="AA39" s="1" t="s">
        <v>202</v>
      </c>
      <c r="AB39" s="28" t="s">
        <v>273</v>
      </c>
    </row>
    <row r="40" spans="1:28" x14ac:dyDescent="0.3">
      <c r="A40" s="1" t="s">
        <v>45</v>
      </c>
      <c r="B40" s="1" t="s">
        <v>66</v>
      </c>
      <c r="C40" s="27" t="s">
        <v>207</v>
      </c>
      <c r="D40" s="38">
        <v>45</v>
      </c>
      <c r="E40" s="79"/>
      <c r="F40" s="27">
        <v>4</v>
      </c>
      <c r="G40" s="79"/>
      <c r="H40" s="27"/>
      <c r="I40" s="27"/>
      <c r="J40" s="27">
        <v>8</v>
      </c>
      <c r="K40" s="27">
        <v>11</v>
      </c>
      <c r="L40" s="79"/>
      <c r="M40" s="79"/>
      <c r="N40" s="27">
        <f t="shared" si="4"/>
        <v>0</v>
      </c>
      <c r="O40" s="84"/>
      <c r="P40" s="84"/>
      <c r="Q40" s="84"/>
      <c r="R40" s="84"/>
      <c r="S40" s="84"/>
      <c r="T40" s="27">
        <f t="shared" si="5"/>
        <v>16</v>
      </c>
      <c r="U40" s="40" t="str">
        <f t="shared" si="6"/>
        <v/>
      </c>
      <c r="V40" s="22">
        <v>273</v>
      </c>
      <c r="W40" s="22" t="s">
        <v>83</v>
      </c>
      <c r="X40" s="22" t="s">
        <v>84</v>
      </c>
      <c r="Y40" s="69">
        <v>480</v>
      </c>
      <c r="Z40" s="41"/>
      <c r="AA40" s="1" t="s">
        <v>202</v>
      </c>
      <c r="AB40" s="28" t="s">
        <v>273</v>
      </c>
    </row>
    <row r="41" spans="1:28" x14ac:dyDescent="0.3">
      <c r="A41" s="1" t="s">
        <v>45</v>
      </c>
      <c r="B41" s="1" t="s">
        <v>66</v>
      </c>
      <c r="C41" s="27" t="s">
        <v>208</v>
      </c>
      <c r="D41" s="38">
        <v>23</v>
      </c>
      <c r="E41" s="79"/>
      <c r="F41" s="27">
        <v>4</v>
      </c>
      <c r="G41" s="79"/>
      <c r="H41" s="27"/>
      <c r="I41" s="27"/>
      <c r="J41" s="27">
        <v>4</v>
      </c>
      <c r="K41" s="27">
        <v>7</v>
      </c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27">
        <f t="shared" si="5"/>
        <v>12</v>
      </c>
      <c r="U41" s="40" t="str">
        <f t="shared" si="6"/>
        <v/>
      </c>
      <c r="V41" s="22">
        <v>273</v>
      </c>
      <c r="W41" s="22" t="s">
        <v>83</v>
      </c>
      <c r="X41" s="22" t="s">
        <v>84</v>
      </c>
      <c r="Y41" s="69">
        <v>480</v>
      </c>
      <c r="Z41" s="41"/>
      <c r="AA41" s="1" t="s">
        <v>202</v>
      </c>
      <c r="AB41" s="28" t="s">
        <v>273</v>
      </c>
    </row>
    <row r="42" spans="1:28" x14ac:dyDescent="0.3">
      <c r="A42" s="1" t="s">
        <v>45</v>
      </c>
      <c r="B42" s="1" t="s">
        <v>66</v>
      </c>
      <c r="C42" s="27" t="s">
        <v>209</v>
      </c>
      <c r="D42" s="38">
        <v>40</v>
      </c>
      <c r="E42" s="79"/>
      <c r="F42" s="27">
        <v>1</v>
      </c>
      <c r="G42" s="79"/>
      <c r="H42" s="27"/>
      <c r="I42" s="27"/>
      <c r="J42" s="27">
        <v>1</v>
      </c>
      <c r="K42" s="27">
        <v>2</v>
      </c>
      <c r="L42" s="79"/>
      <c r="M42" s="79"/>
      <c r="N42" s="27">
        <f t="shared" si="4"/>
        <v>0</v>
      </c>
      <c r="O42" s="84"/>
      <c r="P42" s="84"/>
      <c r="Q42" s="84"/>
      <c r="R42" s="84"/>
      <c r="S42" s="84"/>
      <c r="T42" s="27">
        <f t="shared" si="5"/>
        <v>3</v>
      </c>
      <c r="U42" s="40" t="str">
        <f t="shared" si="6"/>
        <v/>
      </c>
      <c r="V42" s="22">
        <v>273</v>
      </c>
      <c r="W42" s="22" t="s">
        <v>83</v>
      </c>
      <c r="X42" s="22" t="s">
        <v>84</v>
      </c>
      <c r="Y42" s="69">
        <v>480</v>
      </c>
      <c r="Z42" s="41"/>
      <c r="AA42" s="1" t="s">
        <v>202</v>
      </c>
      <c r="AB42" s="28" t="s">
        <v>273</v>
      </c>
    </row>
    <row r="43" spans="1:28" x14ac:dyDescent="0.3">
      <c r="A43" s="1" t="s">
        <v>45</v>
      </c>
      <c r="B43" s="1" t="s">
        <v>66</v>
      </c>
      <c r="C43" s="27" t="s">
        <v>211</v>
      </c>
      <c r="D43" s="38">
        <v>10</v>
      </c>
      <c r="E43" s="79"/>
      <c r="F43" s="27">
        <v>3</v>
      </c>
      <c r="G43" s="79"/>
      <c r="H43" s="27"/>
      <c r="I43" s="27"/>
      <c r="J43" s="27">
        <v>1</v>
      </c>
      <c r="K43" s="27">
        <v>2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5"/>
        <v>7</v>
      </c>
      <c r="U43" s="40" t="str">
        <f t="shared" si="6"/>
        <v/>
      </c>
      <c r="V43" s="22">
        <v>273</v>
      </c>
      <c r="W43" s="22" t="s">
        <v>83</v>
      </c>
      <c r="X43" s="22" t="s">
        <v>84</v>
      </c>
      <c r="Y43" s="69">
        <v>480</v>
      </c>
      <c r="Z43" s="41"/>
      <c r="AA43" s="1" t="s">
        <v>202</v>
      </c>
      <c r="AB43" s="28" t="s">
        <v>273</v>
      </c>
    </row>
    <row r="44" spans="1:28" x14ac:dyDescent="0.3">
      <c r="A44" s="1" t="s">
        <v>45</v>
      </c>
      <c r="B44" s="1" t="s">
        <v>66</v>
      </c>
      <c r="C44" s="27" t="s">
        <v>212</v>
      </c>
      <c r="D44" s="38">
        <v>15</v>
      </c>
      <c r="E44" s="79"/>
      <c r="F44" s="27">
        <v>2</v>
      </c>
      <c r="G44" s="79"/>
      <c r="H44" s="27"/>
      <c r="I44" s="27"/>
      <c r="J44" s="27">
        <v>3</v>
      </c>
      <c r="K44" s="27">
        <v>4</v>
      </c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5"/>
        <v>7</v>
      </c>
      <c r="U44" s="40" t="str">
        <f t="shared" si="6"/>
        <v/>
      </c>
      <c r="V44" s="22">
        <v>273</v>
      </c>
      <c r="W44" s="22" t="s">
        <v>83</v>
      </c>
      <c r="X44" s="22" t="s">
        <v>84</v>
      </c>
      <c r="Y44" s="69">
        <v>480</v>
      </c>
      <c r="Z44" s="41"/>
      <c r="AA44" s="1" t="s">
        <v>202</v>
      </c>
      <c r="AB44" s="28" t="s">
        <v>273</v>
      </c>
    </row>
    <row r="45" spans="1:28" x14ac:dyDescent="0.3">
      <c r="A45" s="1" t="s">
        <v>45</v>
      </c>
      <c r="B45" s="1" t="s">
        <v>66</v>
      </c>
      <c r="C45" s="55" t="s">
        <v>38</v>
      </c>
      <c r="D45" s="55"/>
      <c r="E45" s="55">
        <v>240</v>
      </c>
      <c r="F45" s="55"/>
      <c r="G45" s="55">
        <v>74</v>
      </c>
      <c r="H45" s="55"/>
      <c r="I45" s="55"/>
      <c r="J45" s="55"/>
      <c r="K45" s="55"/>
      <c r="L45" s="55"/>
      <c r="M45" s="55">
        <v>30</v>
      </c>
      <c r="N45" s="55">
        <v>30</v>
      </c>
      <c r="O45" s="55">
        <v>18</v>
      </c>
      <c r="P45" s="55">
        <v>28</v>
      </c>
      <c r="Q45" s="55">
        <v>10</v>
      </c>
      <c r="R45" s="55">
        <v>32</v>
      </c>
      <c r="S45" s="55"/>
      <c r="T45" s="27"/>
      <c r="U45" s="40" t="str">
        <f>_xlfn.IFNA("",((T45+Q45+N45-R45)+(O45*2))/E45)</f>
        <v/>
      </c>
      <c r="V45" s="22">
        <v>273</v>
      </c>
      <c r="W45" s="22" t="s">
        <v>83</v>
      </c>
      <c r="X45" s="22" t="s">
        <v>84</v>
      </c>
      <c r="Y45" s="69">
        <v>480</v>
      </c>
      <c r="Z45" s="41"/>
      <c r="AA45" s="1" t="s">
        <v>202</v>
      </c>
      <c r="AB45" s="28" t="s">
        <v>273</v>
      </c>
    </row>
    <row r="46" spans="1:28" x14ac:dyDescent="0.3">
      <c r="A46" s="43" t="s">
        <v>45</v>
      </c>
      <c r="B46" s="43" t="s">
        <v>66</v>
      </c>
      <c r="C46" s="44" t="s">
        <v>39</v>
      </c>
      <c r="D46" s="43"/>
      <c r="E46" s="44">
        <f t="shared" ref="E46:T46" si="7">SUM(E36:E45)</f>
        <v>240</v>
      </c>
      <c r="F46" s="44">
        <f t="shared" si="7"/>
        <v>30</v>
      </c>
      <c r="G46" s="44">
        <f t="shared" si="7"/>
        <v>74</v>
      </c>
      <c r="H46" s="44">
        <f t="shared" si="7"/>
        <v>0</v>
      </c>
      <c r="I46" s="44">
        <f t="shared" si="7"/>
        <v>0</v>
      </c>
      <c r="J46" s="44">
        <f t="shared" si="7"/>
        <v>40</v>
      </c>
      <c r="K46" s="44">
        <f t="shared" si="7"/>
        <v>54</v>
      </c>
      <c r="L46" s="44">
        <f t="shared" si="7"/>
        <v>0</v>
      </c>
      <c r="M46" s="44">
        <f t="shared" si="7"/>
        <v>50</v>
      </c>
      <c r="N46" s="44">
        <f t="shared" si="7"/>
        <v>50</v>
      </c>
      <c r="O46" s="44">
        <f t="shared" si="7"/>
        <v>18</v>
      </c>
      <c r="P46" s="44">
        <f t="shared" si="7"/>
        <v>28</v>
      </c>
      <c r="Q46" s="44">
        <f t="shared" si="7"/>
        <v>10</v>
      </c>
      <c r="R46" s="44">
        <f t="shared" si="7"/>
        <v>32</v>
      </c>
      <c r="S46" s="44">
        <f t="shared" si="7"/>
        <v>0</v>
      </c>
      <c r="T46" s="44">
        <f t="shared" si="7"/>
        <v>100</v>
      </c>
      <c r="U46" s="45">
        <f>((T46+Q46+N46-R46)+(O46*2))/E46</f>
        <v>0.68333333333333335</v>
      </c>
      <c r="V46" s="46">
        <v>273</v>
      </c>
      <c r="W46" s="46" t="s">
        <v>83</v>
      </c>
      <c r="X46" s="46" t="s">
        <v>84</v>
      </c>
      <c r="Y46" s="70">
        <v>480</v>
      </c>
      <c r="Z46" s="47"/>
      <c r="AA46" s="43" t="s">
        <v>202</v>
      </c>
      <c r="AB46" s="74" t="s">
        <v>273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0.40540540540540543</v>
      </c>
      <c r="H47" s="27"/>
      <c r="I47" s="1"/>
      <c r="J47" s="48" t="s">
        <v>41</v>
      </c>
      <c r="K47" s="50">
        <f>J46/K46</f>
        <v>0.7407407407407407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B0CA-5978-4DAE-A80E-97E69A57F581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87</v>
      </c>
      <c r="D4" s="7" t="s">
        <v>4</v>
      </c>
      <c r="E4" s="8"/>
      <c r="F4" s="5"/>
      <c r="G4" s="1"/>
      <c r="J4" s="15" t="s">
        <v>284</v>
      </c>
      <c r="K4" s="16" t="s">
        <v>44</v>
      </c>
      <c r="L4" s="17"/>
      <c r="M4" s="18"/>
      <c r="N4" s="19">
        <v>13</v>
      </c>
      <c r="O4" s="19">
        <v>21</v>
      </c>
      <c r="P4" s="19">
        <v>31</v>
      </c>
      <c r="Q4" s="19">
        <v>24</v>
      </c>
      <c r="R4" s="20"/>
      <c r="S4" s="21">
        <f>SUM(N4:R4)</f>
        <v>89</v>
      </c>
      <c r="T4" s="22">
        <v>277</v>
      </c>
    </row>
    <row r="5" spans="1:28" x14ac:dyDescent="0.3">
      <c r="B5" s="1"/>
      <c r="C5" s="6" t="s">
        <v>164</v>
      </c>
      <c r="D5" s="7" t="s">
        <v>5</v>
      </c>
      <c r="E5" s="1"/>
      <c r="F5" s="1"/>
      <c r="G5" s="1"/>
      <c r="J5" s="15" t="s">
        <v>120</v>
      </c>
      <c r="K5" s="16" t="s">
        <v>63</v>
      </c>
      <c r="L5" s="17"/>
      <c r="M5" s="18"/>
      <c r="N5" s="19">
        <v>28</v>
      </c>
      <c r="O5" s="19">
        <v>22</v>
      </c>
      <c r="P5" s="19">
        <v>17</v>
      </c>
      <c r="Q5" s="19">
        <v>25</v>
      </c>
      <c r="R5" s="20"/>
      <c r="S5" s="21">
        <f>SUM(N5:R5)</f>
        <v>92</v>
      </c>
      <c r="T5" s="22">
        <v>277</v>
      </c>
      <c r="U5" s="1"/>
      <c r="V5" s="1"/>
      <c r="W5" s="1"/>
    </row>
    <row r="6" spans="1:28" x14ac:dyDescent="0.3">
      <c r="C6" s="23">
        <v>1331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454</v>
      </c>
      <c r="D7" s="7" t="s">
        <v>7</v>
      </c>
      <c r="F7" s="1"/>
      <c r="G7" s="1"/>
      <c r="S7" s="1"/>
      <c r="T7" s="25" t="s">
        <v>8</v>
      </c>
      <c r="U7" s="1"/>
      <c r="V7" s="26">
        <v>277</v>
      </c>
      <c r="W7" s="1"/>
    </row>
    <row r="8" spans="1:28" x14ac:dyDescent="0.3">
      <c r="B8" s="1"/>
      <c r="C8" s="24" t="s">
        <v>455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25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116</v>
      </c>
      <c r="D13" s="38">
        <v>35</v>
      </c>
      <c r="E13" s="79"/>
      <c r="F13" s="27">
        <v>4</v>
      </c>
      <c r="G13" s="79"/>
      <c r="H13" s="79"/>
      <c r="I13" s="79"/>
      <c r="J13" s="27">
        <v>4</v>
      </c>
      <c r="K13" s="27">
        <v>4</v>
      </c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f>(H13*3)+((F13-H13)*2)+J13</f>
        <v>12</v>
      </c>
      <c r="U13" s="40" t="str">
        <f>IFERROR(((T13+Q13+N13-R13)+(O13*2))/E13,"")</f>
        <v/>
      </c>
      <c r="V13" s="22">
        <v>277</v>
      </c>
      <c r="W13" s="22" t="s">
        <v>95</v>
      </c>
      <c r="X13" s="22" t="s">
        <v>96</v>
      </c>
      <c r="Y13" s="69">
        <v>1331</v>
      </c>
      <c r="Z13" s="41"/>
      <c r="AA13" s="1" t="s">
        <v>85</v>
      </c>
      <c r="AB13" s="28" t="s">
        <v>285</v>
      </c>
    </row>
    <row r="14" spans="1:28" x14ac:dyDescent="0.3">
      <c r="A14" s="1" t="s">
        <v>62</v>
      </c>
      <c r="B14" s="1" t="s">
        <v>45</v>
      </c>
      <c r="C14" s="27" t="s">
        <v>118</v>
      </c>
      <c r="D14" s="38">
        <v>9</v>
      </c>
      <c r="E14" s="79" t="s">
        <v>440</v>
      </c>
      <c r="F14" s="27"/>
      <c r="G14" s="79"/>
      <c r="H14" s="79"/>
      <c r="I14" s="79"/>
      <c r="J14" s="27"/>
      <c r="K14" s="27"/>
      <c r="L14" s="79"/>
      <c r="M14" s="79"/>
      <c r="N14" s="27"/>
      <c r="O14" s="79"/>
      <c r="P14" s="84"/>
      <c r="Q14" s="79"/>
      <c r="R14" s="79"/>
      <c r="S14" s="79"/>
      <c r="T14" s="27"/>
      <c r="U14" s="40"/>
      <c r="V14" s="22">
        <v>277</v>
      </c>
      <c r="W14" s="22" t="s">
        <v>95</v>
      </c>
      <c r="X14" s="22" t="s">
        <v>96</v>
      </c>
      <c r="Y14" s="69">
        <v>1331</v>
      </c>
      <c r="Z14" s="41"/>
      <c r="AA14" s="1" t="s">
        <v>85</v>
      </c>
      <c r="AB14" s="28" t="s">
        <v>285</v>
      </c>
    </row>
    <row r="15" spans="1:28" x14ac:dyDescent="0.3">
      <c r="A15" s="1" t="s">
        <v>62</v>
      </c>
      <c r="B15" s="1" t="s">
        <v>45</v>
      </c>
      <c r="C15" s="27" t="s">
        <v>179</v>
      </c>
      <c r="D15" s="38">
        <v>42</v>
      </c>
      <c r="E15" s="79" t="s">
        <v>440</v>
      </c>
      <c r="F15" s="27"/>
      <c r="G15" s="79"/>
      <c r="H15" s="79"/>
      <c r="I15" s="79"/>
      <c r="J15" s="27"/>
      <c r="K15" s="27"/>
      <c r="L15" s="79"/>
      <c r="M15" s="79"/>
      <c r="N15" s="27"/>
      <c r="O15" s="84"/>
      <c r="P15" s="84"/>
      <c r="Q15" s="84"/>
      <c r="R15" s="84"/>
      <c r="S15" s="84"/>
      <c r="T15" s="39"/>
      <c r="U15" s="40" t="str">
        <f t="shared" ref="U15:U23" si="0">IFERROR(((T15+Q15+N15-R15)+(O15*2))/E15,"")</f>
        <v/>
      </c>
      <c r="V15" s="22">
        <v>277</v>
      </c>
      <c r="W15" s="22" t="s">
        <v>95</v>
      </c>
      <c r="X15" s="22" t="s">
        <v>96</v>
      </c>
      <c r="Y15" s="69">
        <v>1331</v>
      </c>
      <c r="Z15" s="41"/>
      <c r="AA15" s="1" t="s">
        <v>85</v>
      </c>
      <c r="AB15" s="28" t="s">
        <v>285</v>
      </c>
    </row>
    <row r="16" spans="1:28" x14ac:dyDescent="0.3">
      <c r="A16" s="1" t="s">
        <v>62</v>
      </c>
      <c r="B16" s="1" t="s">
        <v>45</v>
      </c>
      <c r="C16" s="27" t="s">
        <v>72</v>
      </c>
      <c r="D16" s="38">
        <v>32</v>
      </c>
      <c r="E16" s="79"/>
      <c r="F16" s="27">
        <v>6</v>
      </c>
      <c r="G16" s="79"/>
      <c r="H16" s="79"/>
      <c r="I16" s="79"/>
      <c r="J16" s="27">
        <v>3</v>
      </c>
      <c r="K16" s="27">
        <v>8</v>
      </c>
      <c r="L16" s="79"/>
      <c r="M16" s="79"/>
      <c r="N16" s="27">
        <f>SUM(L16:M16)</f>
        <v>0</v>
      </c>
      <c r="O16" s="84"/>
      <c r="P16" s="55">
        <v>6</v>
      </c>
      <c r="Q16" s="84"/>
      <c r="R16" s="84"/>
      <c r="S16" s="84"/>
      <c r="T16" s="39">
        <f>(H16*3)+((F16-H16)*2)+J16</f>
        <v>15</v>
      </c>
      <c r="U16" s="40" t="str">
        <f t="shared" si="0"/>
        <v/>
      </c>
      <c r="V16" s="22">
        <v>277</v>
      </c>
      <c r="W16" s="22" t="s">
        <v>95</v>
      </c>
      <c r="X16" s="22" t="s">
        <v>96</v>
      </c>
      <c r="Y16" s="69">
        <v>1331</v>
      </c>
      <c r="Z16" s="41"/>
      <c r="AA16" s="1" t="s">
        <v>85</v>
      </c>
      <c r="AB16" s="28" t="s">
        <v>285</v>
      </c>
    </row>
    <row r="17" spans="1:28" x14ac:dyDescent="0.3">
      <c r="A17" s="1" t="s">
        <v>62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5"/>
      <c r="Q17" s="84"/>
      <c r="R17" s="84"/>
      <c r="S17" s="84"/>
      <c r="T17" s="39"/>
      <c r="U17" s="40"/>
      <c r="V17" s="22">
        <v>277</v>
      </c>
      <c r="W17" s="22" t="s">
        <v>95</v>
      </c>
      <c r="X17" s="22" t="s">
        <v>96</v>
      </c>
      <c r="Y17" s="69">
        <v>1331</v>
      </c>
      <c r="Z17" s="41"/>
      <c r="AA17" s="1" t="s">
        <v>85</v>
      </c>
      <c r="AB17" s="28" t="s">
        <v>285</v>
      </c>
    </row>
    <row r="18" spans="1:28" x14ac:dyDescent="0.3">
      <c r="A18" s="1" t="s">
        <v>62</v>
      </c>
      <c r="B18" s="1" t="s">
        <v>45</v>
      </c>
      <c r="C18" s="27" t="s">
        <v>75</v>
      </c>
      <c r="D18" s="38">
        <v>12</v>
      </c>
      <c r="E18" s="79" t="s">
        <v>440</v>
      </c>
      <c r="F18" s="27"/>
      <c r="G18" s="79"/>
      <c r="H18" s="79"/>
      <c r="I18" s="79"/>
      <c r="J18" s="27"/>
      <c r="K18" s="27"/>
      <c r="L18" s="79"/>
      <c r="M18" s="79"/>
      <c r="N18" s="27"/>
      <c r="O18" s="84"/>
      <c r="P18" s="84"/>
      <c r="Q18" s="84"/>
      <c r="R18" s="84"/>
      <c r="S18" s="84"/>
      <c r="T18" s="39"/>
      <c r="U18" s="40" t="str">
        <f t="shared" si="0"/>
        <v/>
      </c>
      <c r="V18" s="22">
        <v>277</v>
      </c>
      <c r="W18" s="22" t="s">
        <v>95</v>
      </c>
      <c r="X18" s="22" t="s">
        <v>96</v>
      </c>
      <c r="Y18" s="69">
        <v>1331</v>
      </c>
      <c r="Z18" s="41"/>
      <c r="AA18" s="1" t="s">
        <v>85</v>
      </c>
      <c r="AB18" s="28" t="s">
        <v>285</v>
      </c>
    </row>
    <row r="19" spans="1:28" x14ac:dyDescent="0.3">
      <c r="A19" s="1" t="s">
        <v>62</v>
      </c>
      <c r="B19" s="1" t="s">
        <v>45</v>
      </c>
      <c r="C19" s="27" t="s">
        <v>70</v>
      </c>
      <c r="D19" s="38">
        <v>13</v>
      </c>
      <c r="E19" s="79"/>
      <c r="F19" s="27">
        <v>3</v>
      </c>
      <c r="G19" s="79"/>
      <c r="H19" s="79"/>
      <c r="I19" s="79"/>
      <c r="J19" s="27">
        <v>2</v>
      </c>
      <c r="K19" s="27">
        <v>4</v>
      </c>
      <c r="L19" s="79"/>
      <c r="M19" s="27">
        <v>13</v>
      </c>
      <c r="N19" s="27">
        <f>SUM(L19:M19)</f>
        <v>13</v>
      </c>
      <c r="O19" s="84"/>
      <c r="P19" s="84"/>
      <c r="Q19" s="84"/>
      <c r="R19" s="84"/>
      <c r="S19" s="84"/>
      <c r="T19" s="39">
        <f>(H19*3)+((F19-H19)*2)+J19</f>
        <v>8</v>
      </c>
      <c r="U19" s="40" t="str">
        <f t="shared" si="0"/>
        <v/>
      </c>
      <c r="V19" s="22">
        <v>277</v>
      </c>
      <c r="W19" s="22" t="s">
        <v>95</v>
      </c>
      <c r="X19" s="22" t="s">
        <v>96</v>
      </c>
      <c r="Y19" s="69">
        <v>1331</v>
      </c>
      <c r="Z19" s="41"/>
      <c r="AA19" s="1" t="s">
        <v>85</v>
      </c>
      <c r="AB19" s="28" t="s">
        <v>285</v>
      </c>
    </row>
    <row r="20" spans="1:28" x14ac:dyDescent="0.3">
      <c r="A20" s="1" t="s">
        <v>62</v>
      </c>
      <c r="B20" s="1" t="s">
        <v>45</v>
      </c>
      <c r="C20" s="27" t="s">
        <v>79</v>
      </c>
      <c r="D20" s="38">
        <v>33</v>
      </c>
      <c r="E20" s="79"/>
      <c r="F20" s="27">
        <v>2</v>
      </c>
      <c r="G20" s="79"/>
      <c r="H20" s="79"/>
      <c r="I20" s="79"/>
      <c r="J20" s="27">
        <v>5</v>
      </c>
      <c r="K20" s="27">
        <v>8</v>
      </c>
      <c r="L20" s="79"/>
      <c r="M20" s="79"/>
      <c r="N20" s="27">
        <f>SUM(L20:M20)</f>
        <v>0</v>
      </c>
      <c r="O20" s="84"/>
      <c r="P20" s="55">
        <v>6</v>
      </c>
      <c r="Q20" s="84"/>
      <c r="R20" s="84"/>
      <c r="S20" s="84"/>
      <c r="T20" s="39">
        <f>(H20*3)+((F20-H20)*2)+J20</f>
        <v>9</v>
      </c>
      <c r="U20" s="40" t="str">
        <f t="shared" si="0"/>
        <v/>
      </c>
      <c r="V20" s="22">
        <v>277</v>
      </c>
      <c r="W20" s="22" t="s">
        <v>95</v>
      </c>
      <c r="X20" s="22" t="s">
        <v>96</v>
      </c>
      <c r="Y20" s="69">
        <v>1331</v>
      </c>
      <c r="Z20" s="41"/>
      <c r="AA20" s="1" t="s">
        <v>85</v>
      </c>
      <c r="AB20" s="28" t="s">
        <v>285</v>
      </c>
    </row>
    <row r="21" spans="1:28" x14ac:dyDescent="0.3">
      <c r="A21" s="1" t="s">
        <v>62</v>
      </c>
      <c r="B21" s="1" t="s">
        <v>45</v>
      </c>
      <c r="C21" s="27" t="s">
        <v>74</v>
      </c>
      <c r="D21" s="38">
        <v>11</v>
      </c>
      <c r="E21" s="79"/>
      <c r="F21" s="27">
        <v>10</v>
      </c>
      <c r="G21" s="79"/>
      <c r="H21" s="79"/>
      <c r="I21" s="79"/>
      <c r="J21" s="27">
        <v>8</v>
      </c>
      <c r="K21" s="27">
        <v>20</v>
      </c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28</v>
      </c>
      <c r="U21" s="40" t="str">
        <f t="shared" si="0"/>
        <v/>
      </c>
      <c r="V21" s="22">
        <v>277</v>
      </c>
      <c r="W21" s="22" t="s">
        <v>95</v>
      </c>
      <c r="X21" s="22" t="s">
        <v>96</v>
      </c>
      <c r="Y21" s="69">
        <v>1331</v>
      </c>
      <c r="Z21" s="41"/>
      <c r="AA21" s="1" t="s">
        <v>85</v>
      </c>
      <c r="AB21" s="28" t="s">
        <v>285</v>
      </c>
    </row>
    <row r="22" spans="1:28" x14ac:dyDescent="0.3">
      <c r="A22" s="1" t="s">
        <v>62</v>
      </c>
      <c r="B22" s="1" t="s">
        <v>45</v>
      </c>
      <c r="C22" s="27" t="s">
        <v>73</v>
      </c>
      <c r="D22" s="38">
        <v>8</v>
      </c>
      <c r="E22" s="79"/>
      <c r="F22" s="27">
        <v>4</v>
      </c>
      <c r="G22" s="79"/>
      <c r="H22" s="79"/>
      <c r="I22" s="79"/>
      <c r="J22" s="27">
        <v>0</v>
      </c>
      <c r="K22" s="27">
        <v>0</v>
      </c>
      <c r="L22" s="79"/>
      <c r="M22" s="79"/>
      <c r="N22" s="27">
        <f>SUM(L22:M22)</f>
        <v>0</v>
      </c>
      <c r="O22" s="84"/>
      <c r="P22" s="84"/>
      <c r="Q22" s="84"/>
      <c r="R22" s="84"/>
      <c r="S22" s="84"/>
      <c r="T22" s="39">
        <f>(H22*3)+((F22-H22)*2)+J22</f>
        <v>8</v>
      </c>
      <c r="U22" s="40" t="str">
        <f t="shared" si="0"/>
        <v/>
      </c>
      <c r="V22" s="22">
        <v>277</v>
      </c>
      <c r="W22" s="22" t="s">
        <v>95</v>
      </c>
      <c r="X22" s="22" t="s">
        <v>96</v>
      </c>
      <c r="Y22" s="69">
        <v>1331</v>
      </c>
      <c r="Z22" s="41"/>
      <c r="AA22" s="1" t="s">
        <v>85</v>
      </c>
      <c r="AB22" s="28" t="s">
        <v>285</v>
      </c>
    </row>
    <row r="23" spans="1:28" x14ac:dyDescent="0.3">
      <c r="A23" s="1" t="s">
        <v>62</v>
      </c>
      <c r="B23" s="1" t="s">
        <v>45</v>
      </c>
      <c r="C23" s="27" t="s">
        <v>77</v>
      </c>
      <c r="D23" s="38">
        <v>22</v>
      </c>
      <c r="E23" s="79"/>
      <c r="F23" s="27">
        <v>2</v>
      </c>
      <c r="G23" s="79"/>
      <c r="H23" s="79"/>
      <c r="I23" s="79"/>
      <c r="J23" s="27">
        <v>5</v>
      </c>
      <c r="K23" s="27">
        <v>6</v>
      </c>
      <c r="L23" s="79"/>
      <c r="M23" s="79"/>
      <c r="N23" s="27">
        <f>SUM(L23:M23)</f>
        <v>0</v>
      </c>
      <c r="O23" s="84"/>
      <c r="P23" s="84"/>
      <c r="Q23" s="84"/>
      <c r="R23" s="84"/>
      <c r="S23" s="84"/>
      <c r="T23" s="39">
        <f>(H23*3)+((F23-H23)*2)+J23</f>
        <v>9</v>
      </c>
      <c r="U23" s="40" t="str">
        <f t="shared" si="0"/>
        <v/>
      </c>
      <c r="V23" s="22">
        <v>277</v>
      </c>
      <c r="W23" s="22" t="s">
        <v>95</v>
      </c>
      <c r="X23" s="22" t="s">
        <v>96</v>
      </c>
      <c r="Y23" s="69">
        <v>1331</v>
      </c>
      <c r="Z23" s="41"/>
      <c r="AA23" s="1" t="s">
        <v>85</v>
      </c>
      <c r="AB23" s="28" t="s">
        <v>285</v>
      </c>
    </row>
    <row r="24" spans="1:28" x14ac:dyDescent="0.3">
      <c r="A24" s="1" t="s">
        <v>62</v>
      </c>
      <c r="B24" s="1" t="s">
        <v>45</v>
      </c>
      <c r="C24" s="55" t="s">
        <v>38</v>
      </c>
      <c r="D24" s="1"/>
      <c r="E24" s="55">
        <v>240</v>
      </c>
      <c r="F24" s="55"/>
      <c r="G24" s="55">
        <v>75</v>
      </c>
      <c r="H24" s="55"/>
      <c r="I24" s="55"/>
      <c r="J24" s="55"/>
      <c r="K24" s="55"/>
      <c r="L24" s="55"/>
      <c r="M24" s="55">
        <v>50</v>
      </c>
      <c r="N24" s="55">
        <v>50</v>
      </c>
      <c r="O24" s="55"/>
      <c r="P24" s="55">
        <v>19</v>
      </c>
      <c r="Q24" s="42"/>
      <c r="R24" s="42"/>
      <c r="S24" s="42"/>
      <c r="T24" s="42"/>
      <c r="U24" s="40" t="str">
        <f>_xlfn.IFNA("",((T24+Q24+N24-R24)+(O24*2))/E24)</f>
        <v/>
      </c>
      <c r="V24" s="22">
        <v>277</v>
      </c>
      <c r="W24" s="22" t="s">
        <v>95</v>
      </c>
      <c r="X24" s="22" t="s">
        <v>96</v>
      </c>
      <c r="Y24" s="69">
        <v>1331</v>
      </c>
      <c r="Z24" s="41"/>
      <c r="AA24" s="1" t="s">
        <v>85</v>
      </c>
      <c r="AB24" s="28" t="s">
        <v>285</v>
      </c>
    </row>
    <row r="25" spans="1:28" x14ac:dyDescent="0.3">
      <c r="A25" s="43" t="s">
        <v>62</v>
      </c>
      <c r="B25" s="43" t="s">
        <v>45</v>
      </c>
      <c r="C25" s="44" t="s">
        <v>39</v>
      </c>
      <c r="D25" s="43"/>
      <c r="E25" s="44">
        <f t="shared" ref="E25:T25" si="1">SUM(E13:E24)</f>
        <v>240</v>
      </c>
      <c r="F25" s="44">
        <f t="shared" si="1"/>
        <v>31</v>
      </c>
      <c r="G25" s="44">
        <f t="shared" si="1"/>
        <v>75</v>
      </c>
      <c r="H25" s="44">
        <f t="shared" si="1"/>
        <v>0</v>
      </c>
      <c r="I25" s="44">
        <f t="shared" si="1"/>
        <v>0</v>
      </c>
      <c r="J25" s="44">
        <f t="shared" si="1"/>
        <v>27</v>
      </c>
      <c r="K25" s="44">
        <f t="shared" si="1"/>
        <v>50</v>
      </c>
      <c r="L25" s="44">
        <f t="shared" si="1"/>
        <v>0</v>
      </c>
      <c r="M25" s="44">
        <f t="shared" si="1"/>
        <v>63</v>
      </c>
      <c r="N25" s="44">
        <f t="shared" si="1"/>
        <v>63</v>
      </c>
      <c r="O25" s="44">
        <f t="shared" si="1"/>
        <v>0</v>
      </c>
      <c r="P25" s="44">
        <f t="shared" si="1"/>
        <v>31</v>
      </c>
      <c r="Q25" s="44">
        <f t="shared" si="1"/>
        <v>0</v>
      </c>
      <c r="R25" s="44">
        <f t="shared" si="1"/>
        <v>0</v>
      </c>
      <c r="S25" s="44">
        <f t="shared" si="1"/>
        <v>0</v>
      </c>
      <c r="T25" s="44">
        <f t="shared" si="1"/>
        <v>89</v>
      </c>
      <c r="U25" s="45">
        <f>((T25+Q25+N25-R25)+(O25*2))/E25</f>
        <v>0.6333333333333333</v>
      </c>
      <c r="V25" s="46">
        <v>277</v>
      </c>
      <c r="W25" s="46" t="s">
        <v>95</v>
      </c>
      <c r="X25" s="46" t="s">
        <v>96</v>
      </c>
      <c r="Y25" s="70">
        <v>1331</v>
      </c>
      <c r="Z25" s="78" t="s">
        <v>475</v>
      </c>
      <c r="AA25" s="43" t="s">
        <v>85</v>
      </c>
      <c r="AB25" s="74" t="s">
        <v>285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0.41333333333333333</v>
      </c>
      <c r="H26" s="27"/>
      <c r="I26" s="1"/>
      <c r="J26" s="48" t="s">
        <v>41</v>
      </c>
      <c r="K26" s="50">
        <f>J25/K25</f>
        <v>0.54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525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526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28"/>
    </row>
    <row r="35" spans="1:28" x14ac:dyDescent="0.3">
      <c r="B35" s="1"/>
      <c r="C35" s="53" t="s">
        <v>63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54">
        <v>21</v>
      </c>
      <c r="W35" s="1"/>
      <c r="X35" s="1"/>
      <c r="Y35" s="31"/>
      <c r="Z35" s="41"/>
      <c r="AA35" s="1"/>
      <c r="AB35" s="28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62</v>
      </c>
      <c r="C37" s="27" t="s">
        <v>168</v>
      </c>
      <c r="D37" s="38">
        <v>6</v>
      </c>
      <c r="E37" s="79"/>
      <c r="F37" s="27">
        <v>0</v>
      </c>
      <c r="G37" s="79"/>
      <c r="H37" s="79"/>
      <c r="I37" s="79"/>
      <c r="J37" s="27">
        <v>1</v>
      </c>
      <c r="K37" s="27">
        <v>2</v>
      </c>
      <c r="L37" s="79"/>
      <c r="M37" s="79"/>
      <c r="N37" s="27">
        <f>SUM(L37:M37)</f>
        <v>0</v>
      </c>
      <c r="O37" s="79"/>
      <c r="P37" s="84"/>
      <c r="Q37" s="79"/>
      <c r="R37" s="79"/>
      <c r="S37" s="79"/>
      <c r="T37" s="27">
        <f>+(F37*2)+J37</f>
        <v>1</v>
      </c>
      <c r="U37" s="40" t="str">
        <f>IFERROR(((T37+Q37+N37-R37)+(O37*2))/E37,"")</f>
        <v/>
      </c>
      <c r="V37" s="22">
        <v>277</v>
      </c>
      <c r="W37" s="22" t="s">
        <v>83</v>
      </c>
      <c r="X37" s="22" t="s">
        <v>84</v>
      </c>
      <c r="Y37" s="69">
        <v>1331</v>
      </c>
      <c r="Z37" s="41"/>
      <c r="AA37" s="1" t="s">
        <v>169</v>
      </c>
      <c r="AB37" s="28" t="s">
        <v>117</v>
      </c>
    </row>
    <row r="38" spans="1:28" x14ac:dyDescent="0.3">
      <c r="A38" s="1" t="s">
        <v>45</v>
      </c>
      <c r="B38" s="1" t="s">
        <v>62</v>
      </c>
      <c r="C38" s="27" t="s">
        <v>171</v>
      </c>
      <c r="D38" s="38">
        <v>1</v>
      </c>
      <c r="E38" s="79"/>
      <c r="F38" s="27">
        <v>4</v>
      </c>
      <c r="G38" s="79"/>
      <c r="H38" s="79"/>
      <c r="I38" s="79"/>
      <c r="J38" s="27">
        <v>7</v>
      </c>
      <c r="K38" s="27">
        <v>9</v>
      </c>
      <c r="L38" s="79"/>
      <c r="M38" s="79"/>
      <c r="N38" s="27">
        <f t="shared" ref="N38:N43" si="2">SUM(L38:M38)</f>
        <v>0</v>
      </c>
      <c r="O38" s="84"/>
      <c r="P38" s="84"/>
      <c r="Q38" s="84"/>
      <c r="R38" s="84"/>
      <c r="S38" s="84"/>
      <c r="T38" s="27">
        <f t="shared" ref="T38:T46" si="3">+(F38*2)+J38</f>
        <v>15</v>
      </c>
      <c r="U38" s="40" t="str">
        <f t="shared" ref="U38:U47" si="4">IFERROR(((T38+Q38+N38-R38)+(O38*2))/E38,"")</f>
        <v/>
      </c>
      <c r="V38" s="22">
        <v>277</v>
      </c>
      <c r="W38" s="22" t="s">
        <v>83</v>
      </c>
      <c r="X38" s="22" t="s">
        <v>84</v>
      </c>
      <c r="Y38" s="69">
        <v>1331</v>
      </c>
      <c r="Z38" s="41"/>
      <c r="AA38" s="1" t="s">
        <v>169</v>
      </c>
      <c r="AB38" s="28" t="s">
        <v>117</v>
      </c>
    </row>
    <row r="39" spans="1:28" x14ac:dyDescent="0.3">
      <c r="A39" s="1" t="s">
        <v>45</v>
      </c>
      <c r="B39" s="1" t="s">
        <v>62</v>
      </c>
      <c r="C39" s="27" t="s">
        <v>172</v>
      </c>
      <c r="D39" s="38">
        <v>11</v>
      </c>
      <c r="E39" s="79" t="s">
        <v>440</v>
      </c>
      <c r="F39" s="27"/>
      <c r="G39" s="79"/>
      <c r="H39" s="79"/>
      <c r="I39" s="79"/>
      <c r="J39" s="27"/>
      <c r="K39" s="27"/>
      <c r="L39" s="79"/>
      <c r="M39" s="79"/>
      <c r="N39" s="27"/>
      <c r="O39" s="84"/>
      <c r="P39" s="84"/>
      <c r="Q39" s="84"/>
      <c r="R39" s="84"/>
      <c r="S39" s="84"/>
      <c r="T39" s="27"/>
      <c r="U39" s="40" t="str">
        <f t="shared" si="4"/>
        <v/>
      </c>
      <c r="V39" s="22">
        <v>277</v>
      </c>
      <c r="W39" s="22" t="s">
        <v>83</v>
      </c>
      <c r="X39" s="22" t="s">
        <v>84</v>
      </c>
      <c r="Y39" s="69">
        <v>1331</v>
      </c>
      <c r="Z39" s="41"/>
      <c r="AA39" s="1" t="s">
        <v>169</v>
      </c>
      <c r="AB39" s="28" t="s">
        <v>117</v>
      </c>
    </row>
    <row r="40" spans="1:28" x14ac:dyDescent="0.3">
      <c r="A40" s="1" t="s">
        <v>45</v>
      </c>
      <c r="B40" s="1" t="s">
        <v>62</v>
      </c>
      <c r="C40" s="27" t="s">
        <v>173</v>
      </c>
      <c r="D40" s="38">
        <v>10</v>
      </c>
      <c r="E40" s="79" t="s">
        <v>440</v>
      </c>
      <c r="F40" s="27"/>
      <c r="G40" s="79"/>
      <c r="H40" s="79"/>
      <c r="I40" s="79"/>
      <c r="J40" s="27"/>
      <c r="K40" s="27"/>
      <c r="L40" s="79"/>
      <c r="M40" s="79"/>
      <c r="N40" s="27"/>
      <c r="O40" s="84"/>
      <c r="P40" s="84"/>
      <c r="Q40" s="84"/>
      <c r="R40" s="84"/>
      <c r="S40" s="84"/>
      <c r="T40" s="27"/>
      <c r="U40" s="40" t="str">
        <f t="shared" si="4"/>
        <v/>
      </c>
      <c r="V40" s="22">
        <v>277</v>
      </c>
      <c r="W40" s="22" t="s">
        <v>83</v>
      </c>
      <c r="X40" s="22" t="s">
        <v>84</v>
      </c>
      <c r="Y40" s="69">
        <v>1331</v>
      </c>
      <c r="Z40" s="41"/>
      <c r="AA40" s="1" t="s">
        <v>169</v>
      </c>
      <c r="AB40" s="28" t="s">
        <v>117</v>
      </c>
    </row>
    <row r="41" spans="1:28" x14ac:dyDescent="0.3">
      <c r="A41" s="1" t="s">
        <v>45</v>
      </c>
      <c r="B41" s="1" t="s">
        <v>62</v>
      </c>
      <c r="C41" s="27" t="s">
        <v>140</v>
      </c>
      <c r="D41" s="38">
        <v>34</v>
      </c>
      <c r="E41" s="79"/>
      <c r="F41" s="27">
        <v>8</v>
      </c>
      <c r="G41" s="79"/>
      <c r="H41" s="79"/>
      <c r="I41" s="79"/>
      <c r="J41" s="27">
        <v>5</v>
      </c>
      <c r="K41" s="27">
        <v>10</v>
      </c>
      <c r="L41" s="79"/>
      <c r="M41" s="27">
        <v>23</v>
      </c>
      <c r="N41" s="27">
        <f t="shared" si="2"/>
        <v>23</v>
      </c>
      <c r="O41" s="84"/>
      <c r="P41" s="84"/>
      <c r="Q41" s="84"/>
      <c r="R41" s="84"/>
      <c r="S41" s="84"/>
      <c r="T41" s="27">
        <f t="shared" si="3"/>
        <v>21</v>
      </c>
      <c r="U41" s="40" t="str">
        <f t="shared" si="4"/>
        <v/>
      </c>
      <c r="V41" s="22">
        <v>277</v>
      </c>
      <c r="W41" s="22" t="s">
        <v>83</v>
      </c>
      <c r="X41" s="22" t="s">
        <v>84</v>
      </c>
      <c r="Y41" s="69">
        <v>1331</v>
      </c>
      <c r="Z41" s="41"/>
      <c r="AA41" s="1" t="s">
        <v>169</v>
      </c>
      <c r="AB41" s="28" t="s">
        <v>117</v>
      </c>
    </row>
    <row r="42" spans="1:28" x14ac:dyDescent="0.3">
      <c r="A42" s="1" t="s">
        <v>45</v>
      </c>
      <c r="B42" s="1" t="s">
        <v>62</v>
      </c>
      <c r="C42" s="27" t="s">
        <v>174</v>
      </c>
      <c r="D42" s="38">
        <v>33</v>
      </c>
      <c r="E42" s="79"/>
      <c r="F42" s="27">
        <v>6</v>
      </c>
      <c r="G42" s="79"/>
      <c r="H42" s="79"/>
      <c r="I42" s="79"/>
      <c r="J42" s="27">
        <v>3</v>
      </c>
      <c r="K42" s="27">
        <v>4</v>
      </c>
      <c r="L42" s="79"/>
      <c r="M42" s="79"/>
      <c r="N42" s="27">
        <f t="shared" si="2"/>
        <v>0</v>
      </c>
      <c r="O42" s="84"/>
      <c r="P42" s="84"/>
      <c r="Q42" s="84"/>
      <c r="R42" s="84"/>
      <c r="S42" s="84"/>
      <c r="T42" s="27">
        <f t="shared" si="3"/>
        <v>15</v>
      </c>
      <c r="U42" s="40" t="str">
        <f t="shared" si="4"/>
        <v/>
      </c>
      <c r="V42" s="22">
        <v>277</v>
      </c>
      <c r="W42" s="22" t="s">
        <v>83</v>
      </c>
      <c r="X42" s="22" t="s">
        <v>84</v>
      </c>
      <c r="Y42" s="69">
        <v>1331</v>
      </c>
      <c r="Z42" s="41"/>
      <c r="AA42" s="1" t="s">
        <v>169</v>
      </c>
      <c r="AB42" s="28" t="s">
        <v>117</v>
      </c>
    </row>
    <row r="43" spans="1:28" x14ac:dyDescent="0.3">
      <c r="A43" s="1" t="s">
        <v>45</v>
      </c>
      <c r="B43" s="1" t="s">
        <v>62</v>
      </c>
      <c r="C43" s="27" t="s">
        <v>476</v>
      </c>
      <c r="D43" s="38">
        <v>11</v>
      </c>
      <c r="E43" s="79"/>
      <c r="F43" s="27">
        <v>1</v>
      </c>
      <c r="G43" s="79"/>
      <c r="H43" s="79"/>
      <c r="I43" s="79"/>
      <c r="J43" s="27">
        <v>0</v>
      </c>
      <c r="K43" s="27">
        <v>0</v>
      </c>
      <c r="L43" s="79"/>
      <c r="M43" s="79"/>
      <c r="N43" s="27">
        <f t="shared" si="2"/>
        <v>0</v>
      </c>
      <c r="O43" s="84"/>
      <c r="P43" s="84"/>
      <c r="Q43" s="84"/>
      <c r="R43" s="84"/>
      <c r="S43" s="84"/>
      <c r="T43" s="27">
        <f t="shared" si="3"/>
        <v>2</v>
      </c>
      <c r="U43" s="40" t="str">
        <f t="shared" si="4"/>
        <v/>
      </c>
      <c r="V43" s="22">
        <v>277</v>
      </c>
      <c r="W43" s="22" t="s">
        <v>83</v>
      </c>
      <c r="X43" s="22" t="s">
        <v>84</v>
      </c>
      <c r="Y43" s="69">
        <v>1331</v>
      </c>
      <c r="Z43" s="41"/>
      <c r="AA43" s="1" t="s">
        <v>169</v>
      </c>
      <c r="AB43" s="28" t="s">
        <v>117</v>
      </c>
    </row>
    <row r="44" spans="1:28" x14ac:dyDescent="0.3">
      <c r="A44" s="1" t="s">
        <v>45</v>
      </c>
      <c r="B44" s="1" t="s">
        <v>62</v>
      </c>
      <c r="C44" s="27" t="s">
        <v>175</v>
      </c>
      <c r="D44" s="38">
        <v>23</v>
      </c>
      <c r="E44" s="79"/>
      <c r="F44" s="27">
        <v>1</v>
      </c>
      <c r="G44" s="79"/>
      <c r="H44" s="79"/>
      <c r="I44" s="79"/>
      <c r="J44" s="27">
        <v>0</v>
      </c>
      <c r="K44" s="27">
        <v>0</v>
      </c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3"/>
        <v>2</v>
      </c>
      <c r="U44" s="40" t="str">
        <f t="shared" si="4"/>
        <v/>
      </c>
      <c r="V44" s="22">
        <v>277</v>
      </c>
      <c r="W44" s="22" t="s">
        <v>83</v>
      </c>
      <c r="X44" s="22" t="s">
        <v>84</v>
      </c>
      <c r="Y44" s="69">
        <v>1331</v>
      </c>
      <c r="Z44" s="41"/>
      <c r="AA44" s="1" t="s">
        <v>169</v>
      </c>
      <c r="AB44" s="28" t="s">
        <v>117</v>
      </c>
    </row>
    <row r="45" spans="1:28" x14ac:dyDescent="0.3">
      <c r="A45" s="1" t="s">
        <v>45</v>
      </c>
      <c r="B45" s="1" t="s">
        <v>62</v>
      </c>
      <c r="C45" s="27" t="s">
        <v>176</v>
      </c>
      <c r="D45" s="38">
        <v>20</v>
      </c>
      <c r="E45" s="79"/>
      <c r="F45" s="27">
        <v>0</v>
      </c>
      <c r="G45" s="79"/>
      <c r="H45" s="79"/>
      <c r="I45" s="79"/>
      <c r="J45" s="27">
        <v>2</v>
      </c>
      <c r="K45" s="27">
        <v>2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3"/>
        <v>2</v>
      </c>
      <c r="U45" s="40" t="str">
        <f t="shared" si="4"/>
        <v/>
      </c>
      <c r="V45" s="22">
        <v>277</v>
      </c>
      <c r="W45" s="22" t="s">
        <v>83</v>
      </c>
      <c r="X45" s="22" t="s">
        <v>84</v>
      </c>
      <c r="Y45" s="69">
        <v>1331</v>
      </c>
      <c r="Z45" s="41"/>
      <c r="AA45" s="1" t="s">
        <v>169</v>
      </c>
      <c r="AB45" s="28" t="s">
        <v>117</v>
      </c>
    </row>
    <row r="46" spans="1:28" x14ac:dyDescent="0.3">
      <c r="A46" s="1" t="s">
        <v>45</v>
      </c>
      <c r="B46" s="1" t="s">
        <v>62</v>
      </c>
      <c r="C46" s="27" t="s">
        <v>177</v>
      </c>
      <c r="D46" s="38">
        <v>22</v>
      </c>
      <c r="E46" s="79"/>
      <c r="F46" s="27">
        <v>13</v>
      </c>
      <c r="G46" s="79"/>
      <c r="H46" s="79"/>
      <c r="I46" s="79"/>
      <c r="J46" s="27">
        <v>8</v>
      </c>
      <c r="K46" s="27">
        <v>19</v>
      </c>
      <c r="L46" s="79"/>
      <c r="M46" s="79"/>
      <c r="N46" s="27">
        <f>SUM(L46:M46)</f>
        <v>0</v>
      </c>
      <c r="O46" s="84"/>
      <c r="P46" s="84"/>
      <c r="Q46" s="84"/>
      <c r="R46" s="84"/>
      <c r="S46" s="84"/>
      <c r="T46" s="27">
        <f t="shared" si="3"/>
        <v>34</v>
      </c>
      <c r="U46" s="40" t="str">
        <f t="shared" si="4"/>
        <v/>
      </c>
      <c r="V46" s="22">
        <v>277</v>
      </c>
      <c r="W46" s="22" t="s">
        <v>83</v>
      </c>
      <c r="X46" s="22" t="s">
        <v>84</v>
      </c>
      <c r="Y46" s="69">
        <v>1331</v>
      </c>
      <c r="Z46" s="41"/>
      <c r="AA46" s="1" t="s">
        <v>169</v>
      </c>
      <c r="AB46" s="28" t="s">
        <v>117</v>
      </c>
    </row>
    <row r="47" spans="1:28" x14ac:dyDescent="0.3">
      <c r="A47" s="1" t="s">
        <v>45</v>
      </c>
      <c r="B47" s="1" t="s">
        <v>62</v>
      </c>
      <c r="C47" s="27" t="s">
        <v>178</v>
      </c>
      <c r="D47" s="38">
        <v>31</v>
      </c>
      <c r="E47" s="79" t="s">
        <v>440</v>
      </c>
      <c r="F47" s="27"/>
      <c r="G47" s="79"/>
      <c r="H47" s="79"/>
      <c r="I47" s="79"/>
      <c r="J47" s="27"/>
      <c r="K47" s="27"/>
      <c r="L47" s="79"/>
      <c r="M47" s="79"/>
      <c r="N47" s="27"/>
      <c r="O47" s="84"/>
      <c r="P47" s="84"/>
      <c r="Q47" s="84"/>
      <c r="R47" s="84"/>
      <c r="S47" s="84"/>
      <c r="T47" s="27"/>
      <c r="U47" s="40" t="str">
        <f t="shared" si="4"/>
        <v/>
      </c>
      <c r="V47" s="22">
        <v>277</v>
      </c>
      <c r="W47" s="22" t="s">
        <v>83</v>
      </c>
      <c r="X47" s="22" t="s">
        <v>84</v>
      </c>
      <c r="Y47" s="69">
        <v>1331</v>
      </c>
      <c r="Z47" s="41"/>
      <c r="AA47" s="1" t="s">
        <v>169</v>
      </c>
      <c r="AB47" s="28" t="s">
        <v>117</v>
      </c>
    </row>
    <row r="48" spans="1:28" x14ac:dyDescent="0.3">
      <c r="A48" s="1" t="s">
        <v>45</v>
      </c>
      <c r="B48" s="1" t="s">
        <v>62</v>
      </c>
      <c r="C48" s="55" t="s">
        <v>38</v>
      </c>
      <c r="D48" s="1"/>
      <c r="E48" s="55">
        <v>240</v>
      </c>
      <c r="F48" s="55"/>
      <c r="G48" s="55">
        <v>80</v>
      </c>
      <c r="H48" s="55"/>
      <c r="I48" s="55"/>
      <c r="J48" s="55"/>
      <c r="K48" s="55"/>
      <c r="L48" s="55"/>
      <c r="M48" s="55">
        <v>35</v>
      </c>
      <c r="N48" s="55">
        <v>35</v>
      </c>
      <c r="O48" s="55"/>
      <c r="P48" s="55">
        <v>30</v>
      </c>
      <c r="Q48" s="55"/>
      <c r="R48" s="42"/>
      <c r="S48" s="42"/>
      <c r="T48" s="27"/>
      <c r="U48" s="40" t="str">
        <f>_xlfn.IFNA("",((T48+Q48+N48-R48)+(O48*2))/E48)</f>
        <v/>
      </c>
      <c r="V48" s="22">
        <v>277</v>
      </c>
      <c r="W48" s="22" t="s">
        <v>83</v>
      </c>
      <c r="X48" s="22" t="s">
        <v>84</v>
      </c>
      <c r="Y48" s="69">
        <v>1331</v>
      </c>
      <c r="Z48" s="41"/>
      <c r="AA48" s="1" t="s">
        <v>169</v>
      </c>
      <c r="AB48" s="28" t="s">
        <v>117</v>
      </c>
    </row>
    <row r="49" spans="1:28" x14ac:dyDescent="0.3">
      <c r="A49" s="43" t="s">
        <v>45</v>
      </c>
      <c r="B49" s="43" t="s">
        <v>62</v>
      </c>
      <c r="C49" s="44" t="s">
        <v>39</v>
      </c>
      <c r="D49" s="43"/>
      <c r="E49" s="44">
        <f t="shared" ref="E49:T49" si="5">SUM(E37:E48)</f>
        <v>240</v>
      </c>
      <c r="F49" s="44">
        <f t="shared" si="5"/>
        <v>33</v>
      </c>
      <c r="G49" s="44">
        <f t="shared" si="5"/>
        <v>80</v>
      </c>
      <c r="H49" s="44">
        <f t="shared" si="5"/>
        <v>0</v>
      </c>
      <c r="I49" s="44">
        <f t="shared" si="5"/>
        <v>0</v>
      </c>
      <c r="J49" s="44">
        <f t="shared" si="5"/>
        <v>26</v>
      </c>
      <c r="K49" s="44">
        <f t="shared" si="5"/>
        <v>46</v>
      </c>
      <c r="L49" s="44">
        <f t="shared" si="5"/>
        <v>0</v>
      </c>
      <c r="M49" s="44">
        <f t="shared" si="5"/>
        <v>58</v>
      </c>
      <c r="N49" s="44">
        <f t="shared" si="5"/>
        <v>58</v>
      </c>
      <c r="O49" s="44">
        <f t="shared" si="5"/>
        <v>0</v>
      </c>
      <c r="P49" s="44">
        <f t="shared" si="5"/>
        <v>30</v>
      </c>
      <c r="Q49" s="44">
        <f t="shared" si="5"/>
        <v>0</v>
      </c>
      <c r="R49" s="44">
        <f t="shared" si="5"/>
        <v>0</v>
      </c>
      <c r="S49" s="44">
        <f t="shared" si="5"/>
        <v>0</v>
      </c>
      <c r="T49" s="44">
        <f t="shared" si="5"/>
        <v>92</v>
      </c>
      <c r="U49" s="45">
        <f>((T49+Q49+N49-R49)+(O49*2))/E49</f>
        <v>0.625</v>
      </c>
      <c r="V49" s="46">
        <v>277</v>
      </c>
      <c r="W49" s="46" t="s">
        <v>83</v>
      </c>
      <c r="X49" s="46" t="s">
        <v>84</v>
      </c>
      <c r="Y49" s="70">
        <v>1331</v>
      </c>
      <c r="Z49" s="47"/>
      <c r="AA49" s="43" t="s">
        <v>169</v>
      </c>
      <c r="AB49" s="74" t="s">
        <v>117</v>
      </c>
    </row>
    <row r="50" spans="1:28" x14ac:dyDescent="0.3">
      <c r="A50" s="1"/>
      <c r="B50" s="1"/>
      <c r="C50" s="1"/>
      <c r="D50" s="1"/>
      <c r="F50" s="48" t="s">
        <v>40</v>
      </c>
      <c r="G50" s="49">
        <f>F49/G49</f>
        <v>0.41249999999999998</v>
      </c>
      <c r="H50" s="27"/>
      <c r="I50" s="1"/>
      <c r="J50" s="48" t="s">
        <v>41</v>
      </c>
      <c r="K50" s="50">
        <f>J49/K49</f>
        <v>0.56521739130434778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C1AC-5295-4BA0-84EA-DFCD681242FE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163</v>
      </c>
      <c r="D4" s="7" t="s">
        <v>4</v>
      </c>
      <c r="E4" s="8"/>
      <c r="F4" s="5"/>
      <c r="G4" s="1"/>
      <c r="J4" s="15" t="s">
        <v>286</v>
      </c>
      <c r="K4" s="16" t="s">
        <v>44</v>
      </c>
      <c r="L4" s="17"/>
      <c r="M4" s="18"/>
      <c r="N4" s="19">
        <v>22</v>
      </c>
      <c r="O4" s="19">
        <v>21</v>
      </c>
      <c r="P4" s="19">
        <v>16</v>
      </c>
      <c r="Q4" s="19">
        <v>23</v>
      </c>
      <c r="R4" s="20"/>
      <c r="S4" s="21">
        <f>SUM(N4:R4)</f>
        <v>82</v>
      </c>
      <c r="T4" s="22">
        <v>285</v>
      </c>
    </row>
    <row r="5" spans="1:28" x14ac:dyDescent="0.3">
      <c r="B5" s="1"/>
      <c r="C5" s="6" t="s">
        <v>223</v>
      </c>
      <c r="D5" s="7" t="s">
        <v>5</v>
      </c>
      <c r="E5" s="1"/>
      <c r="F5" s="1"/>
      <c r="G5" s="1"/>
      <c r="J5" s="15" t="s">
        <v>287</v>
      </c>
      <c r="K5" s="16" t="s">
        <v>51</v>
      </c>
      <c r="L5" s="17"/>
      <c r="M5" s="18"/>
      <c r="N5" s="19">
        <v>26</v>
      </c>
      <c r="O5" s="19">
        <v>16</v>
      </c>
      <c r="P5" s="19">
        <v>24</v>
      </c>
      <c r="Q5" s="19">
        <v>27</v>
      </c>
      <c r="R5" s="20"/>
      <c r="S5" s="21">
        <f>SUM(N5:R5)</f>
        <v>93</v>
      </c>
      <c r="T5" s="22">
        <v>285</v>
      </c>
      <c r="U5" s="1"/>
      <c r="V5" s="1"/>
      <c r="W5" s="1"/>
    </row>
    <row r="6" spans="1:28" x14ac:dyDescent="0.3">
      <c r="C6" s="23">
        <v>200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285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26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50</v>
      </c>
      <c r="B13" s="1" t="s">
        <v>45</v>
      </c>
      <c r="C13" s="27" t="s">
        <v>116</v>
      </c>
      <c r="D13" s="38">
        <v>35</v>
      </c>
      <c r="E13" s="79"/>
      <c r="F13" s="27">
        <v>2</v>
      </c>
      <c r="G13" s="79"/>
      <c r="H13" s="27"/>
      <c r="I13" s="27"/>
      <c r="J13" s="27">
        <v>2</v>
      </c>
      <c r="K13" s="27">
        <v>2</v>
      </c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f>(H13*3)+((F13-H13)*2)+J13</f>
        <v>6</v>
      </c>
      <c r="U13" s="40" t="str">
        <f>IFERROR(((T13+Q13+N13-R13)+(O13*2))/E13,"")</f>
        <v/>
      </c>
      <c r="V13" s="22">
        <v>285</v>
      </c>
      <c r="W13" s="22" t="s">
        <v>95</v>
      </c>
      <c r="X13" s="22" t="s">
        <v>96</v>
      </c>
      <c r="Y13" s="69">
        <v>200</v>
      </c>
      <c r="Z13" s="41"/>
      <c r="AA13" s="1" t="s">
        <v>85</v>
      </c>
      <c r="AB13" s="28" t="s">
        <v>288</v>
      </c>
    </row>
    <row r="14" spans="1:28" x14ac:dyDescent="0.3">
      <c r="A14" s="1" t="s">
        <v>50</v>
      </c>
      <c r="B14" s="1" t="s">
        <v>45</v>
      </c>
      <c r="C14" s="27" t="s">
        <v>179</v>
      </c>
      <c r="D14" s="38">
        <v>42</v>
      </c>
      <c r="E14" s="79" t="s">
        <v>440</v>
      </c>
      <c r="F14" s="27"/>
      <c r="G14" s="79"/>
      <c r="H14" s="27"/>
      <c r="I14" s="27"/>
      <c r="J14" s="27"/>
      <c r="K14" s="27"/>
      <c r="L14" s="79"/>
      <c r="M14" s="79"/>
      <c r="N14" s="27"/>
      <c r="O14" s="84"/>
      <c r="P14" s="84"/>
      <c r="Q14" s="84"/>
      <c r="R14" s="84"/>
      <c r="S14" s="84"/>
      <c r="T14" s="39"/>
      <c r="U14" s="40" t="str">
        <f t="shared" ref="U14:U22" si="0">IFERROR(((T14+Q14+N14-R14)+(O14*2))/E14,"")</f>
        <v/>
      </c>
      <c r="V14" s="22">
        <v>285</v>
      </c>
      <c r="W14" s="22" t="s">
        <v>95</v>
      </c>
      <c r="X14" s="22" t="s">
        <v>96</v>
      </c>
      <c r="Y14" s="69">
        <v>200</v>
      </c>
      <c r="Z14" s="41"/>
      <c r="AA14" s="1" t="s">
        <v>85</v>
      </c>
      <c r="AB14" s="28" t="s">
        <v>288</v>
      </c>
    </row>
    <row r="15" spans="1:28" x14ac:dyDescent="0.3">
      <c r="A15" s="1" t="s">
        <v>50</v>
      </c>
      <c r="B15" s="1" t="s">
        <v>45</v>
      </c>
      <c r="C15" s="27" t="s">
        <v>72</v>
      </c>
      <c r="D15" s="38">
        <v>32</v>
      </c>
      <c r="E15" s="79"/>
      <c r="F15" s="27">
        <v>9</v>
      </c>
      <c r="G15" s="79"/>
      <c r="H15" s="27"/>
      <c r="I15" s="27"/>
      <c r="J15" s="27">
        <v>5</v>
      </c>
      <c r="K15" s="27">
        <v>8</v>
      </c>
      <c r="L15" s="79"/>
      <c r="M15" s="27">
        <v>8</v>
      </c>
      <c r="N15" s="27">
        <f>SUM(L15:M15)</f>
        <v>8</v>
      </c>
      <c r="O15" s="84"/>
      <c r="P15" s="84"/>
      <c r="Q15" s="84"/>
      <c r="R15" s="84"/>
      <c r="S15" s="84"/>
      <c r="T15" s="39">
        <f>(H15*3)+((F15-H15)*2)+J15</f>
        <v>23</v>
      </c>
      <c r="U15" s="40" t="str">
        <f t="shared" si="0"/>
        <v/>
      </c>
      <c r="V15" s="22">
        <v>285</v>
      </c>
      <c r="W15" s="22" t="s">
        <v>95</v>
      </c>
      <c r="X15" s="22" t="s">
        <v>96</v>
      </c>
      <c r="Y15" s="69">
        <v>200</v>
      </c>
      <c r="Z15" s="41"/>
      <c r="AA15" s="1" t="s">
        <v>85</v>
      </c>
      <c r="AB15" s="28" t="s">
        <v>288</v>
      </c>
    </row>
    <row r="16" spans="1:28" x14ac:dyDescent="0.3">
      <c r="A16" s="1" t="s">
        <v>50</v>
      </c>
      <c r="B16" s="1" t="s">
        <v>45</v>
      </c>
      <c r="C16" s="27" t="s">
        <v>81</v>
      </c>
      <c r="D16" s="38">
        <v>45</v>
      </c>
      <c r="E16" s="79"/>
      <c r="F16" s="27">
        <v>0</v>
      </c>
      <c r="G16" s="79"/>
      <c r="H16" s="27"/>
      <c r="I16" s="27"/>
      <c r="J16" s="27">
        <v>1</v>
      </c>
      <c r="K16" s="27">
        <v>2</v>
      </c>
      <c r="L16" s="79"/>
      <c r="M16" s="79"/>
      <c r="N16" s="27">
        <f>SUM(L16:M16)</f>
        <v>0</v>
      </c>
      <c r="O16" s="84"/>
      <c r="P16" s="84"/>
      <c r="Q16" s="84"/>
      <c r="R16" s="84"/>
      <c r="S16" s="84"/>
      <c r="T16" s="39">
        <f>(H16*3)+((F16-H16)*2)+J16</f>
        <v>1</v>
      </c>
      <c r="U16" s="40" t="str">
        <f t="shared" si="0"/>
        <v/>
      </c>
      <c r="V16" s="22">
        <v>285</v>
      </c>
      <c r="W16" s="22" t="s">
        <v>95</v>
      </c>
      <c r="X16" s="22" t="s">
        <v>96</v>
      </c>
      <c r="Y16" s="69">
        <v>200</v>
      </c>
      <c r="Z16" s="41"/>
      <c r="AA16" s="1" t="s">
        <v>85</v>
      </c>
      <c r="AB16" s="28" t="s">
        <v>288</v>
      </c>
    </row>
    <row r="17" spans="1:28" x14ac:dyDescent="0.3">
      <c r="A17" s="1" t="s">
        <v>50</v>
      </c>
      <c r="B17" s="1" t="s">
        <v>45</v>
      </c>
      <c r="C17" s="27" t="s">
        <v>75</v>
      </c>
      <c r="D17" s="38">
        <v>12</v>
      </c>
      <c r="E17" s="79" t="s">
        <v>440</v>
      </c>
      <c r="F17" s="27"/>
      <c r="G17" s="79"/>
      <c r="H17" s="27"/>
      <c r="I17" s="27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39"/>
      <c r="U17" s="40"/>
      <c r="V17" s="22">
        <v>285</v>
      </c>
      <c r="W17" s="22" t="s">
        <v>95</v>
      </c>
      <c r="X17" s="22" t="s">
        <v>96</v>
      </c>
      <c r="Y17" s="69">
        <v>200</v>
      </c>
      <c r="Z17" s="41"/>
      <c r="AA17" s="1" t="s">
        <v>85</v>
      </c>
      <c r="AB17" s="28" t="s">
        <v>288</v>
      </c>
    </row>
    <row r="18" spans="1:28" x14ac:dyDescent="0.3">
      <c r="A18" s="1" t="s">
        <v>50</v>
      </c>
      <c r="B18" s="1" t="s">
        <v>45</v>
      </c>
      <c r="C18" s="27" t="s">
        <v>70</v>
      </c>
      <c r="D18" s="38">
        <v>13</v>
      </c>
      <c r="E18" s="79"/>
      <c r="F18" s="27">
        <v>3</v>
      </c>
      <c r="G18" s="79"/>
      <c r="H18" s="27"/>
      <c r="I18" s="27"/>
      <c r="J18" s="27">
        <v>4</v>
      </c>
      <c r="K18" s="27">
        <v>6</v>
      </c>
      <c r="L18" s="79"/>
      <c r="M18" s="27">
        <v>5</v>
      </c>
      <c r="N18" s="27">
        <f>SUM(L18:M18)</f>
        <v>5</v>
      </c>
      <c r="O18" s="84"/>
      <c r="P18" s="84"/>
      <c r="Q18" s="39">
        <v>6</v>
      </c>
      <c r="R18" s="84"/>
      <c r="S18" s="84"/>
      <c r="T18" s="39">
        <f>(H18*3)+((F18-H18)*2)+J18</f>
        <v>10</v>
      </c>
      <c r="U18" s="40" t="str">
        <f t="shared" si="0"/>
        <v/>
      </c>
      <c r="V18" s="22">
        <v>285</v>
      </c>
      <c r="W18" s="22" t="s">
        <v>95</v>
      </c>
      <c r="X18" s="22" t="s">
        <v>96</v>
      </c>
      <c r="Y18" s="69">
        <v>200</v>
      </c>
      <c r="Z18" s="41"/>
      <c r="AA18" s="1" t="s">
        <v>85</v>
      </c>
      <c r="AB18" s="28" t="s">
        <v>288</v>
      </c>
    </row>
    <row r="19" spans="1:28" x14ac:dyDescent="0.3">
      <c r="A19" s="1" t="s">
        <v>50</v>
      </c>
      <c r="B19" s="1" t="s">
        <v>45</v>
      </c>
      <c r="C19" s="27" t="s">
        <v>79</v>
      </c>
      <c r="D19" s="38">
        <v>33</v>
      </c>
      <c r="E19" s="79"/>
      <c r="F19" s="27">
        <v>1</v>
      </c>
      <c r="G19" s="79"/>
      <c r="H19" s="27"/>
      <c r="I19" s="27"/>
      <c r="J19" s="27">
        <v>5</v>
      </c>
      <c r="K19" s="27">
        <v>6</v>
      </c>
      <c r="L19" s="79"/>
      <c r="M19" s="79"/>
      <c r="N19" s="27">
        <f>SUM(L19:M19)</f>
        <v>0</v>
      </c>
      <c r="O19" s="39">
        <v>5</v>
      </c>
      <c r="P19" s="84"/>
      <c r="Q19" s="39">
        <v>3</v>
      </c>
      <c r="R19" s="84"/>
      <c r="S19" s="84"/>
      <c r="T19" s="39">
        <f>(H19*3)+((F19-H19)*2)+J19</f>
        <v>7</v>
      </c>
      <c r="U19" s="40" t="str">
        <f t="shared" si="0"/>
        <v/>
      </c>
      <c r="V19" s="22">
        <v>285</v>
      </c>
      <c r="W19" s="22" t="s">
        <v>95</v>
      </c>
      <c r="X19" s="22" t="s">
        <v>96</v>
      </c>
      <c r="Y19" s="69">
        <v>200</v>
      </c>
      <c r="Z19" s="41"/>
      <c r="AA19" s="1" t="s">
        <v>85</v>
      </c>
      <c r="AB19" s="28" t="s">
        <v>288</v>
      </c>
    </row>
    <row r="20" spans="1:28" x14ac:dyDescent="0.3">
      <c r="A20" s="1" t="s">
        <v>50</v>
      </c>
      <c r="B20" s="1" t="s">
        <v>45</v>
      </c>
      <c r="C20" s="27" t="s">
        <v>74</v>
      </c>
      <c r="D20" s="38">
        <v>11</v>
      </c>
      <c r="E20" s="79"/>
      <c r="F20" s="27">
        <v>6</v>
      </c>
      <c r="G20" s="79"/>
      <c r="H20" s="27"/>
      <c r="I20" s="27"/>
      <c r="J20" s="27">
        <v>9</v>
      </c>
      <c r="K20" s="27">
        <v>11</v>
      </c>
      <c r="L20" s="79"/>
      <c r="M20" s="79"/>
      <c r="N20" s="27">
        <f>SUM(L20:M20)</f>
        <v>0</v>
      </c>
      <c r="O20" s="39">
        <v>5</v>
      </c>
      <c r="P20" s="84"/>
      <c r="Q20" s="84"/>
      <c r="R20" s="84"/>
      <c r="S20" s="39">
        <v>2</v>
      </c>
      <c r="T20" s="39">
        <f>(H20*3)+((F20-H20)*2)+J20</f>
        <v>21</v>
      </c>
      <c r="U20" s="40" t="str">
        <f t="shared" si="0"/>
        <v/>
      </c>
      <c r="V20" s="22">
        <v>285</v>
      </c>
      <c r="W20" s="22" t="s">
        <v>95</v>
      </c>
      <c r="X20" s="22" t="s">
        <v>96</v>
      </c>
      <c r="Y20" s="69">
        <v>200</v>
      </c>
      <c r="Z20" s="41"/>
      <c r="AA20" s="1" t="s">
        <v>85</v>
      </c>
      <c r="AB20" s="28" t="s">
        <v>288</v>
      </c>
    </row>
    <row r="21" spans="1:28" x14ac:dyDescent="0.3">
      <c r="A21" s="1" t="s">
        <v>50</v>
      </c>
      <c r="B21" s="1" t="s">
        <v>45</v>
      </c>
      <c r="C21" s="27" t="s">
        <v>73</v>
      </c>
      <c r="D21" s="38">
        <v>8</v>
      </c>
      <c r="E21" s="79"/>
      <c r="F21" s="27">
        <v>1</v>
      </c>
      <c r="G21" s="79"/>
      <c r="H21" s="27"/>
      <c r="I21" s="27"/>
      <c r="J21" s="27">
        <v>0</v>
      </c>
      <c r="K21" s="27">
        <v>0</v>
      </c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2</v>
      </c>
      <c r="U21" s="40" t="str">
        <f t="shared" si="0"/>
        <v/>
      </c>
      <c r="V21" s="22">
        <v>285</v>
      </c>
      <c r="W21" s="22" t="s">
        <v>95</v>
      </c>
      <c r="X21" s="22" t="s">
        <v>96</v>
      </c>
      <c r="Y21" s="69">
        <v>200</v>
      </c>
      <c r="Z21" s="41"/>
      <c r="AA21" s="1" t="s">
        <v>85</v>
      </c>
      <c r="AB21" s="28" t="s">
        <v>288</v>
      </c>
    </row>
    <row r="22" spans="1:28" x14ac:dyDescent="0.3">
      <c r="A22" s="1" t="s">
        <v>50</v>
      </c>
      <c r="B22" s="1" t="s">
        <v>45</v>
      </c>
      <c r="C22" s="27" t="s">
        <v>77</v>
      </c>
      <c r="D22" s="38">
        <v>22</v>
      </c>
      <c r="E22" s="79"/>
      <c r="F22" s="27">
        <v>5</v>
      </c>
      <c r="G22" s="79"/>
      <c r="H22" s="27"/>
      <c r="I22" s="27"/>
      <c r="J22" s="27">
        <v>2</v>
      </c>
      <c r="K22" s="27">
        <v>2</v>
      </c>
      <c r="L22" s="79"/>
      <c r="M22" s="79"/>
      <c r="N22" s="27">
        <f>SUM(L22:M22)</f>
        <v>0</v>
      </c>
      <c r="O22" s="84"/>
      <c r="P22" s="84"/>
      <c r="Q22" s="84"/>
      <c r="R22" s="84"/>
      <c r="S22" s="84"/>
      <c r="T22" s="39">
        <f>(H22*3)+((F22-H22)*2)+J22</f>
        <v>12</v>
      </c>
      <c r="U22" s="40" t="str">
        <f t="shared" si="0"/>
        <v/>
      </c>
      <c r="V22" s="22">
        <v>285</v>
      </c>
      <c r="W22" s="22" t="s">
        <v>95</v>
      </c>
      <c r="X22" s="22" t="s">
        <v>96</v>
      </c>
      <c r="Y22" s="69">
        <v>200</v>
      </c>
      <c r="Z22" s="41"/>
      <c r="AA22" s="1" t="s">
        <v>85</v>
      </c>
      <c r="AB22" s="28" t="s">
        <v>288</v>
      </c>
    </row>
    <row r="23" spans="1:28" x14ac:dyDescent="0.3">
      <c r="A23" s="1" t="s">
        <v>50</v>
      </c>
      <c r="B23" s="1" t="s">
        <v>45</v>
      </c>
      <c r="C23" s="55" t="s">
        <v>38</v>
      </c>
      <c r="D23" s="1"/>
      <c r="E23" s="55">
        <v>240</v>
      </c>
      <c r="F23" s="55"/>
      <c r="G23" s="55">
        <v>78</v>
      </c>
      <c r="H23" s="55"/>
      <c r="I23" s="55"/>
      <c r="J23" s="55"/>
      <c r="K23" s="55"/>
      <c r="L23" s="55"/>
      <c r="M23" s="55">
        <v>24</v>
      </c>
      <c r="N23" s="55">
        <v>24</v>
      </c>
      <c r="O23" s="55"/>
      <c r="P23" s="55">
        <v>25</v>
      </c>
      <c r="Q23" s="55">
        <v>5</v>
      </c>
      <c r="R23" s="55">
        <v>23</v>
      </c>
      <c r="S23" s="42"/>
      <c r="T23" s="42"/>
      <c r="U23" s="40" t="str">
        <f>_xlfn.IFNA("",((T23+Q23+N23-R23)+(O23*2))/E23)</f>
        <v/>
      </c>
      <c r="V23" s="22">
        <v>285</v>
      </c>
      <c r="W23" s="22" t="s">
        <v>95</v>
      </c>
      <c r="X23" s="22" t="s">
        <v>96</v>
      </c>
      <c r="Y23" s="69">
        <v>200</v>
      </c>
      <c r="Z23" s="41"/>
      <c r="AA23" s="1" t="s">
        <v>85</v>
      </c>
      <c r="AB23" s="28" t="s">
        <v>288</v>
      </c>
    </row>
    <row r="24" spans="1:28" x14ac:dyDescent="0.3">
      <c r="A24" s="43" t="s">
        <v>50</v>
      </c>
      <c r="B24" s="43" t="s">
        <v>45</v>
      </c>
      <c r="C24" s="44" t="s">
        <v>39</v>
      </c>
      <c r="D24" s="43"/>
      <c r="E24" s="44">
        <f t="shared" ref="E24:T24" si="1">SUM(E13:E23)</f>
        <v>240</v>
      </c>
      <c r="F24" s="44">
        <f t="shared" si="1"/>
        <v>27</v>
      </c>
      <c r="G24" s="44">
        <f t="shared" si="1"/>
        <v>78</v>
      </c>
      <c r="H24" s="44">
        <f t="shared" si="1"/>
        <v>0</v>
      </c>
      <c r="I24" s="44">
        <f t="shared" si="1"/>
        <v>0</v>
      </c>
      <c r="J24" s="44">
        <f t="shared" si="1"/>
        <v>28</v>
      </c>
      <c r="K24" s="44">
        <f t="shared" si="1"/>
        <v>37</v>
      </c>
      <c r="L24" s="44">
        <f t="shared" si="1"/>
        <v>0</v>
      </c>
      <c r="M24" s="44">
        <f t="shared" si="1"/>
        <v>37</v>
      </c>
      <c r="N24" s="44">
        <f t="shared" si="1"/>
        <v>37</v>
      </c>
      <c r="O24" s="44">
        <f t="shared" si="1"/>
        <v>10</v>
      </c>
      <c r="P24" s="44">
        <f t="shared" si="1"/>
        <v>25</v>
      </c>
      <c r="Q24" s="44">
        <f t="shared" si="1"/>
        <v>14</v>
      </c>
      <c r="R24" s="44">
        <f t="shared" si="1"/>
        <v>23</v>
      </c>
      <c r="S24" s="44">
        <f t="shared" si="1"/>
        <v>2</v>
      </c>
      <c r="T24" s="44">
        <f t="shared" si="1"/>
        <v>82</v>
      </c>
      <c r="U24" s="45">
        <f>((T24+Q24+N24-R24)+(O24*2))/E24</f>
        <v>0.54166666666666663</v>
      </c>
      <c r="V24" s="46">
        <v>285</v>
      </c>
      <c r="W24" s="46" t="s">
        <v>95</v>
      </c>
      <c r="X24" s="46" t="s">
        <v>96</v>
      </c>
      <c r="Y24" s="70">
        <v>200</v>
      </c>
      <c r="Z24" s="47"/>
      <c r="AA24" s="43" t="s">
        <v>85</v>
      </c>
      <c r="AB24" s="74" t="s">
        <v>288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0.34615384615384615</v>
      </c>
      <c r="H25" s="27"/>
      <c r="I25" s="1"/>
      <c r="J25" s="48" t="s">
        <v>41</v>
      </c>
      <c r="K25" s="50">
        <f>J24/K24</f>
        <v>0.7567567567567568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51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21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50</v>
      </c>
      <c r="C36" s="27" t="s">
        <v>328</v>
      </c>
      <c r="D36" s="38">
        <v>40</v>
      </c>
      <c r="E36" s="79"/>
      <c r="F36" s="27">
        <v>5</v>
      </c>
      <c r="G36" s="79"/>
      <c r="H36" s="27"/>
      <c r="I36" s="27"/>
      <c r="J36" s="27">
        <v>1</v>
      </c>
      <c r="K36" s="27">
        <v>2</v>
      </c>
      <c r="L36" s="79"/>
      <c r="M36" s="27">
        <v>10</v>
      </c>
      <c r="N36" s="27">
        <f>SUM(L36:M36)</f>
        <v>10</v>
      </c>
      <c r="O36" s="79"/>
      <c r="P36" s="84"/>
      <c r="Q36" s="79"/>
      <c r="R36" s="79"/>
      <c r="S36" s="27">
        <v>2</v>
      </c>
      <c r="T36" s="27">
        <f>+(F36*2)+J36</f>
        <v>11</v>
      </c>
      <c r="U36" s="40" t="str">
        <f>IFERROR(((T36+Q36+N36-R36)+(O36*2))/E36,"")</f>
        <v/>
      </c>
      <c r="V36" s="22">
        <v>285</v>
      </c>
      <c r="W36" s="22" t="s">
        <v>83</v>
      </c>
      <c r="X36" s="22" t="s">
        <v>84</v>
      </c>
      <c r="Y36" s="69">
        <v>200</v>
      </c>
      <c r="Z36" s="41"/>
      <c r="AA36" s="1" t="s">
        <v>289</v>
      </c>
      <c r="AB36" s="28" t="s">
        <v>215</v>
      </c>
    </row>
    <row r="37" spans="1:28" x14ac:dyDescent="0.3">
      <c r="A37" s="1" t="s">
        <v>45</v>
      </c>
      <c r="B37" s="1" t="s">
        <v>50</v>
      </c>
      <c r="C37" s="27" t="s">
        <v>329</v>
      </c>
      <c r="D37" s="38">
        <v>7</v>
      </c>
      <c r="E37" s="79"/>
      <c r="F37" s="27">
        <v>5</v>
      </c>
      <c r="G37" s="79"/>
      <c r="H37" s="27"/>
      <c r="I37" s="27"/>
      <c r="J37" s="27">
        <v>0</v>
      </c>
      <c r="K37" s="27">
        <v>0</v>
      </c>
      <c r="L37" s="79"/>
      <c r="M37" s="79"/>
      <c r="N37" s="27">
        <f t="shared" ref="N37:N42" si="2">SUM(L37:M37)</f>
        <v>0</v>
      </c>
      <c r="O37" s="84"/>
      <c r="P37" s="84"/>
      <c r="Q37" s="84"/>
      <c r="R37" s="84"/>
      <c r="S37" s="84"/>
      <c r="T37" s="27">
        <f t="shared" ref="T37:T46" si="3">+(F37*2)+J37</f>
        <v>10</v>
      </c>
      <c r="U37" s="40" t="str">
        <f t="shared" ref="U37:U46" si="4">IFERROR(((T37+Q37+N37-R37)+(O37*2))/E37,"")</f>
        <v/>
      </c>
      <c r="V37" s="22">
        <v>285</v>
      </c>
      <c r="W37" s="22" t="s">
        <v>83</v>
      </c>
      <c r="X37" s="22" t="s">
        <v>84</v>
      </c>
      <c r="Y37" s="69">
        <v>200</v>
      </c>
      <c r="Z37" s="41"/>
      <c r="AA37" s="1" t="s">
        <v>289</v>
      </c>
      <c r="AB37" s="28" t="s">
        <v>215</v>
      </c>
    </row>
    <row r="38" spans="1:28" x14ac:dyDescent="0.3">
      <c r="A38" s="1" t="s">
        <v>45</v>
      </c>
      <c r="B38" s="1" t="s">
        <v>50</v>
      </c>
      <c r="C38" s="27" t="s">
        <v>126</v>
      </c>
      <c r="D38" s="38">
        <v>15</v>
      </c>
      <c r="E38" s="79"/>
      <c r="F38" s="27">
        <v>5</v>
      </c>
      <c r="G38" s="79"/>
      <c r="H38" s="27"/>
      <c r="I38" s="27"/>
      <c r="J38" s="27">
        <v>7</v>
      </c>
      <c r="K38" s="27">
        <v>8</v>
      </c>
      <c r="L38" s="79"/>
      <c r="M38" s="27">
        <v>12</v>
      </c>
      <c r="N38" s="27">
        <f t="shared" si="2"/>
        <v>12</v>
      </c>
      <c r="O38" s="39">
        <v>3</v>
      </c>
      <c r="P38" s="84"/>
      <c r="Q38" s="84"/>
      <c r="R38" s="84"/>
      <c r="S38" s="84"/>
      <c r="T38" s="27">
        <f t="shared" si="3"/>
        <v>17</v>
      </c>
      <c r="U38" s="40" t="str">
        <f t="shared" si="4"/>
        <v/>
      </c>
      <c r="V38" s="22">
        <v>285</v>
      </c>
      <c r="W38" s="22" t="s">
        <v>83</v>
      </c>
      <c r="X38" s="22" t="s">
        <v>84</v>
      </c>
      <c r="Y38" s="69">
        <v>200</v>
      </c>
      <c r="Z38" s="41"/>
      <c r="AA38" s="1" t="s">
        <v>289</v>
      </c>
      <c r="AB38" s="28" t="s">
        <v>215</v>
      </c>
    </row>
    <row r="39" spans="1:28" x14ac:dyDescent="0.3">
      <c r="A39" s="1" t="s">
        <v>45</v>
      </c>
      <c r="B39" s="1" t="s">
        <v>50</v>
      </c>
      <c r="C39" s="27" t="s">
        <v>391</v>
      </c>
      <c r="D39" s="38">
        <v>50</v>
      </c>
      <c r="E39" s="79"/>
      <c r="F39" s="27">
        <v>3</v>
      </c>
      <c r="G39" s="79"/>
      <c r="H39" s="27"/>
      <c r="I39" s="27"/>
      <c r="J39" s="27">
        <v>8</v>
      </c>
      <c r="K39" s="27">
        <v>11</v>
      </c>
      <c r="L39" s="79"/>
      <c r="M39" s="79"/>
      <c r="N39" s="27">
        <f t="shared" si="2"/>
        <v>0</v>
      </c>
      <c r="O39" s="39">
        <v>3</v>
      </c>
      <c r="P39" s="84"/>
      <c r="Q39" s="84"/>
      <c r="R39" s="84"/>
      <c r="S39" s="84"/>
      <c r="T39" s="27">
        <f t="shared" si="3"/>
        <v>14</v>
      </c>
      <c r="U39" s="40" t="str">
        <f t="shared" si="4"/>
        <v/>
      </c>
      <c r="V39" s="22">
        <v>285</v>
      </c>
      <c r="W39" s="22" t="s">
        <v>83</v>
      </c>
      <c r="X39" s="22" t="s">
        <v>84</v>
      </c>
      <c r="Y39" s="69">
        <v>200</v>
      </c>
      <c r="Z39" s="41"/>
      <c r="AA39" s="1" t="s">
        <v>289</v>
      </c>
      <c r="AB39" s="28" t="s">
        <v>215</v>
      </c>
    </row>
    <row r="40" spans="1:28" x14ac:dyDescent="0.3">
      <c r="A40" s="1" t="s">
        <v>45</v>
      </c>
      <c r="B40" s="1" t="s">
        <v>50</v>
      </c>
      <c r="C40" s="27" t="s">
        <v>330</v>
      </c>
      <c r="D40" s="38">
        <v>10</v>
      </c>
      <c r="E40" s="79"/>
      <c r="F40" s="27">
        <v>1</v>
      </c>
      <c r="G40" s="79"/>
      <c r="H40" s="27"/>
      <c r="I40" s="27"/>
      <c r="J40" s="27">
        <v>4</v>
      </c>
      <c r="K40" s="27">
        <v>4</v>
      </c>
      <c r="L40" s="79"/>
      <c r="M40" s="79"/>
      <c r="N40" s="27">
        <f t="shared" si="2"/>
        <v>0</v>
      </c>
      <c r="O40" s="39">
        <v>3</v>
      </c>
      <c r="P40" s="84"/>
      <c r="Q40" s="39">
        <v>3</v>
      </c>
      <c r="R40" s="84"/>
      <c r="S40" s="84"/>
      <c r="T40" s="27">
        <f t="shared" si="3"/>
        <v>6</v>
      </c>
      <c r="U40" s="40" t="str">
        <f t="shared" si="4"/>
        <v/>
      </c>
      <c r="V40" s="22">
        <v>285</v>
      </c>
      <c r="W40" s="22" t="s">
        <v>83</v>
      </c>
      <c r="X40" s="22" t="s">
        <v>84</v>
      </c>
      <c r="Y40" s="69">
        <v>200</v>
      </c>
      <c r="Z40" s="41"/>
      <c r="AA40" s="1" t="s">
        <v>289</v>
      </c>
      <c r="AB40" s="28" t="s">
        <v>215</v>
      </c>
    </row>
    <row r="41" spans="1:28" x14ac:dyDescent="0.3">
      <c r="A41" s="1" t="s">
        <v>45</v>
      </c>
      <c r="B41" s="1" t="s">
        <v>50</v>
      </c>
      <c r="C41" s="27" t="s">
        <v>331</v>
      </c>
      <c r="D41" s="38">
        <v>20</v>
      </c>
      <c r="E41" s="79"/>
      <c r="F41" s="27">
        <v>0</v>
      </c>
      <c r="G41" s="79"/>
      <c r="H41" s="27"/>
      <c r="I41" s="27"/>
      <c r="J41" s="27">
        <v>2</v>
      </c>
      <c r="K41" s="27">
        <v>3</v>
      </c>
      <c r="L41" s="79"/>
      <c r="M41" s="79"/>
      <c r="N41" s="27">
        <f t="shared" si="2"/>
        <v>0</v>
      </c>
      <c r="O41" s="84"/>
      <c r="P41" s="84"/>
      <c r="Q41" s="84"/>
      <c r="R41" s="84"/>
      <c r="S41" s="84"/>
      <c r="T41" s="27">
        <f t="shared" si="3"/>
        <v>2</v>
      </c>
      <c r="U41" s="40" t="str">
        <f t="shared" si="4"/>
        <v/>
      </c>
      <c r="V41" s="22">
        <v>285</v>
      </c>
      <c r="W41" s="22" t="s">
        <v>83</v>
      </c>
      <c r="X41" s="22" t="s">
        <v>84</v>
      </c>
      <c r="Y41" s="69">
        <v>200</v>
      </c>
      <c r="Z41" s="41"/>
      <c r="AA41" s="1" t="s">
        <v>289</v>
      </c>
      <c r="AB41" s="28" t="s">
        <v>215</v>
      </c>
    </row>
    <row r="42" spans="1:28" x14ac:dyDescent="0.3">
      <c r="A42" s="1" t="s">
        <v>45</v>
      </c>
      <c r="B42" s="1" t="s">
        <v>50</v>
      </c>
      <c r="C42" s="27" t="s">
        <v>333</v>
      </c>
      <c r="D42" s="38">
        <v>17</v>
      </c>
      <c r="E42" s="79"/>
      <c r="F42" s="27">
        <v>1</v>
      </c>
      <c r="G42" s="79"/>
      <c r="H42" s="27"/>
      <c r="I42" s="27"/>
      <c r="J42" s="27">
        <v>0</v>
      </c>
      <c r="K42" s="27">
        <v>0</v>
      </c>
      <c r="L42" s="79"/>
      <c r="M42" s="79"/>
      <c r="N42" s="27">
        <f t="shared" si="2"/>
        <v>0</v>
      </c>
      <c r="O42" s="84"/>
      <c r="P42" s="84"/>
      <c r="Q42" s="84"/>
      <c r="R42" s="84"/>
      <c r="S42" s="84"/>
      <c r="T42" s="27">
        <f t="shared" si="3"/>
        <v>2</v>
      </c>
      <c r="U42" s="40" t="str">
        <f t="shared" si="4"/>
        <v/>
      </c>
      <c r="V42" s="22">
        <v>285</v>
      </c>
      <c r="W42" s="22" t="s">
        <v>83</v>
      </c>
      <c r="X42" s="22" t="s">
        <v>84</v>
      </c>
      <c r="Y42" s="69">
        <v>200</v>
      </c>
      <c r="Z42" s="41"/>
      <c r="AA42" s="1" t="s">
        <v>289</v>
      </c>
      <c r="AB42" s="28" t="s">
        <v>215</v>
      </c>
    </row>
    <row r="43" spans="1:28" x14ac:dyDescent="0.3">
      <c r="A43" s="1" t="s">
        <v>45</v>
      </c>
      <c r="B43" s="1" t="s">
        <v>50</v>
      </c>
      <c r="C43" s="27" t="s">
        <v>334</v>
      </c>
      <c r="D43" s="38">
        <v>11</v>
      </c>
      <c r="E43" s="79"/>
      <c r="F43" s="27">
        <v>2</v>
      </c>
      <c r="G43" s="79"/>
      <c r="H43" s="27"/>
      <c r="I43" s="27"/>
      <c r="J43" s="27">
        <v>3</v>
      </c>
      <c r="K43" s="27">
        <v>4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3"/>
        <v>7</v>
      </c>
      <c r="U43" s="40" t="str">
        <f t="shared" si="4"/>
        <v/>
      </c>
      <c r="V43" s="22">
        <v>285</v>
      </c>
      <c r="W43" s="22" t="s">
        <v>83</v>
      </c>
      <c r="X43" s="22" t="s">
        <v>84</v>
      </c>
      <c r="Y43" s="69">
        <v>200</v>
      </c>
      <c r="Z43" s="41"/>
      <c r="AA43" s="1" t="s">
        <v>289</v>
      </c>
      <c r="AB43" s="28" t="s">
        <v>215</v>
      </c>
    </row>
    <row r="44" spans="1:28" x14ac:dyDescent="0.3">
      <c r="A44" s="1" t="s">
        <v>45</v>
      </c>
      <c r="B44" s="1" t="s">
        <v>50</v>
      </c>
      <c r="C44" s="27" t="s">
        <v>335</v>
      </c>
      <c r="D44" s="38">
        <v>23</v>
      </c>
      <c r="E44" s="79"/>
      <c r="F44" s="27">
        <v>1</v>
      </c>
      <c r="G44" s="79"/>
      <c r="H44" s="27"/>
      <c r="I44" s="27"/>
      <c r="J44" s="27">
        <v>0</v>
      </c>
      <c r="K44" s="27">
        <v>0</v>
      </c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3"/>
        <v>2</v>
      </c>
      <c r="U44" s="40" t="str">
        <f t="shared" si="4"/>
        <v/>
      </c>
      <c r="V44" s="22">
        <v>285</v>
      </c>
      <c r="W44" s="22" t="s">
        <v>83</v>
      </c>
      <c r="X44" s="22" t="s">
        <v>84</v>
      </c>
      <c r="Y44" s="69">
        <v>200</v>
      </c>
      <c r="Z44" s="41"/>
      <c r="AA44" s="1" t="s">
        <v>289</v>
      </c>
      <c r="AB44" s="28" t="s">
        <v>215</v>
      </c>
    </row>
    <row r="45" spans="1:28" x14ac:dyDescent="0.3">
      <c r="A45" s="1" t="s">
        <v>45</v>
      </c>
      <c r="B45" s="1" t="s">
        <v>50</v>
      </c>
      <c r="C45" s="27" t="s">
        <v>336</v>
      </c>
      <c r="D45" s="38">
        <v>12</v>
      </c>
      <c r="E45" s="79"/>
      <c r="F45" s="27">
        <v>0</v>
      </c>
      <c r="G45" s="79"/>
      <c r="H45" s="27"/>
      <c r="I45" s="27"/>
      <c r="J45" s="27">
        <v>2</v>
      </c>
      <c r="K45" s="27">
        <v>2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3"/>
        <v>2</v>
      </c>
      <c r="U45" s="40" t="str">
        <f t="shared" si="4"/>
        <v/>
      </c>
      <c r="V45" s="22">
        <v>285</v>
      </c>
      <c r="W45" s="22" t="s">
        <v>83</v>
      </c>
      <c r="X45" s="22" t="s">
        <v>84</v>
      </c>
      <c r="Y45" s="69">
        <v>200</v>
      </c>
      <c r="Z45" s="41"/>
      <c r="AA45" s="1" t="s">
        <v>289</v>
      </c>
      <c r="AB45" s="28" t="s">
        <v>215</v>
      </c>
    </row>
    <row r="46" spans="1:28" x14ac:dyDescent="0.3">
      <c r="A46" s="1" t="s">
        <v>45</v>
      </c>
      <c r="B46" s="1" t="s">
        <v>50</v>
      </c>
      <c r="C46" s="27" t="s">
        <v>337</v>
      </c>
      <c r="D46" s="38">
        <v>22</v>
      </c>
      <c r="E46" s="79"/>
      <c r="F46" s="27">
        <v>9</v>
      </c>
      <c r="G46" s="79"/>
      <c r="H46" s="27"/>
      <c r="I46" s="27"/>
      <c r="J46" s="27">
        <v>2</v>
      </c>
      <c r="K46" s="27">
        <v>2</v>
      </c>
      <c r="L46" s="79"/>
      <c r="M46" s="27">
        <v>10</v>
      </c>
      <c r="N46" s="27">
        <f>SUM(L46:M46)</f>
        <v>10</v>
      </c>
      <c r="O46" s="84"/>
      <c r="P46" s="84"/>
      <c r="Q46" s="39">
        <v>3</v>
      </c>
      <c r="R46" s="84"/>
      <c r="S46" s="84"/>
      <c r="T46" s="27">
        <f t="shared" si="3"/>
        <v>20</v>
      </c>
      <c r="U46" s="40" t="str">
        <f t="shared" si="4"/>
        <v/>
      </c>
      <c r="V46" s="22">
        <v>285</v>
      </c>
      <c r="W46" s="22" t="s">
        <v>83</v>
      </c>
      <c r="X46" s="22" t="s">
        <v>84</v>
      </c>
      <c r="Y46" s="69">
        <v>200</v>
      </c>
      <c r="Z46" s="41"/>
      <c r="AA46" s="1" t="s">
        <v>289</v>
      </c>
      <c r="AB46" s="28" t="s">
        <v>215</v>
      </c>
    </row>
    <row r="47" spans="1:28" x14ac:dyDescent="0.3">
      <c r="A47" s="1" t="s">
        <v>45</v>
      </c>
      <c r="B47" s="1" t="s">
        <v>50</v>
      </c>
      <c r="C47" s="55" t="s">
        <v>38</v>
      </c>
      <c r="D47" s="1"/>
      <c r="E47" s="55">
        <v>240</v>
      </c>
      <c r="F47" s="55"/>
      <c r="G47" s="55">
        <v>82</v>
      </c>
      <c r="H47" s="55"/>
      <c r="I47" s="55"/>
      <c r="J47" s="55"/>
      <c r="K47" s="55"/>
      <c r="L47" s="55"/>
      <c r="M47" s="55">
        <v>17</v>
      </c>
      <c r="N47" s="55">
        <v>17</v>
      </c>
      <c r="O47" s="55"/>
      <c r="P47" s="55">
        <v>23</v>
      </c>
      <c r="Q47" s="55">
        <v>8</v>
      </c>
      <c r="R47" s="55">
        <v>26</v>
      </c>
      <c r="S47" s="55">
        <v>3</v>
      </c>
      <c r="T47" s="27"/>
      <c r="U47" s="40" t="str">
        <f>_xlfn.IFNA("",((T47+Q47+N47-R47)+(O47*2))/E47)</f>
        <v/>
      </c>
      <c r="V47" s="22">
        <v>285</v>
      </c>
      <c r="W47" s="22" t="s">
        <v>83</v>
      </c>
      <c r="X47" s="22" t="s">
        <v>84</v>
      </c>
      <c r="Y47" s="69">
        <v>200</v>
      </c>
      <c r="Z47" s="41"/>
      <c r="AA47" s="1" t="s">
        <v>289</v>
      </c>
      <c r="AB47" s="28" t="s">
        <v>215</v>
      </c>
    </row>
    <row r="48" spans="1:28" x14ac:dyDescent="0.3">
      <c r="A48" s="43" t="s">
        <v>45</v>
      </c>
      <c r="B48" s="43" t="s">
        <v>50</v>
      </c>
      <c r="C48" s="44" t="s">
        <v>39</v>
      </c>
      <c r="D48" s="43"/>
      <c r="E48" s="44">
        <f t="shared" ref="E48:T48" si="5">SUM(E36:E47)</f>
        <v>240</v>
      </c>
      <c r="F48" s="44">
        <f t="shared" si="5"/>
        <v>32</v>
      </c>
      <c r="G48" s="44">
        <f t="shared" si="5"/>
        <v>82</v>
      </c>
      <c r="H48" s="44">
        <f t="shared" si="5"/>
        <v>0</v>
      </c>
      <c r="I48" s="44">
        <f t="shared" si="5"/>
        <v>0</v>
      </c>
      <c r="J48" s="44">
        <f t="shared" si="5"/>
        <v>29</v>
      </c>
      <c r="K48" s="44">
        <f t="shared" si="5"/>
        <v>36</v>
      </c>
      <c r="L48" s="44">
        <f t="shared" si="5"/>
        <v>0</v>
      </c>
      <c r="M48" s="44">
        <f t="shared" si="5"/>
        <v>49</v>
      </c>
      <c r="N48" s="44">
        <f t="shared" si="5"/>
        <v>49</v>
      </c>
      <c r="O48" s="44">
        <f t="shared" si="5"/>
        <v>9</v>
      </c>
      <c r="P48" s="44">
        <f t="shared" si="5"/>
        <v>23</v>
      </c>
      <c r="Q48" s="44">
        <f t="shared" si="5"/>
        <v>14</v>
      </c>
      <c r="R48" s="44">
        <f t="shared" si="5"/>
        <v>26</v>
      </c>
      <c r="S48" s="44">
        <f t="shared" si="5"/>
        <v>5</v>
      </c>
      <c r="T48" s="44">
        <f t="shared" si="5"/>
        <v>93</v>
      </c>
      <c r="U48" s="45">
        <f>((T48+Q48+N48-R48)+(O48*2))/E48</f>
        <v>0.6166666666666667</v>
      </c>
      <c r="V48" s="46">
        <v>285</v>
      </c>
      <c r="W48" s="46" t="s">
        <v>83</v>
      </c>
      <c r="X48" s="46" t="s">
        <v>84</v>
      </c>
      <c r="Y48" s="70">
        <v>200</v>
      </c>
      <c r="Z48" s="47"/>
      <c r="AA48" s="43" t="s">
        <v>289</v>
      </c>
      <c r="AB48" s="74" t="s">
        <v>215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0.3902439024390244</v>
      </c>
      <c r="H49" s="27"/>
      <c r="I49" s="1"/>
      <c r="J49" s="48" t="s">
        <v>41</v>
      </c>
      <c r="K49" s="50">
        <f>J48/K48</f>
        <v>0.80555555555555558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82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0BA50-8438-4E88-94B3-18BE79952C0F}">
  <sheetPr>
    <tabColor rgb="FFFF0000"/>
  </sheetPr>
  <dimension ref="A1:AB50"/>
  <sheetViews>
    <sheetView workbookViewId="0">
      <selection activeCell="C3" sqref="C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516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108</v>
      </c>
      <c r="D4" s="7" t="s">
        <v>4</v>
      </c>
      <c r="E4" s="8"/>
      <c r="F4" s="5"/>
      <c r="G4" s="1"/>
      <c r="J4" s="15" t="s">
        <v>290</v>
      </c>
      <c r="K4" s="16" t="s">
        <v>44</v>
      </c>
      <c r="L4" s="17"/>
      <c r="M4" s="18"/>
      <c r="N4" s="19">
        <v>24</v>
      </c>
      <c r="O4" s="19">
        <v>20</v>
      </c>
      <c r="P4" s="19">
        <v>28</v>
      </c>
      <c r="Q4" s="19">
        <v>23</v>
      </c>
      <c r="R4" s="20"/>
      <c r="S4" s="21">
        <f>SUM(N4:R4)</f>
        <v>95</v>
      </c>
      <c r="T4" s="22">
        <v>293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291</v>
      </c>
      <c r="K5" s="16" t="s">
        <v>65</v>
      </c>
      <c r="L5" s="17"/>
      <c r="M5" s="18"/>
      <c r="N5" s="19">
        <v>20</v>
      </c>
      <c r="O5" s="19">
        <v>28</v>
      </c>
      <c r="P5" s="19">
        <v>25</v>
      </c>
      <c r="Q5" s="19">
        <v>14</v>
      </c>
      <c r="R5" s="20"/>
      <c r="S5" s="21">
        <f>SUM(N5:R5)</f>
        <v>87</v>
      </c>
      <c r="T5" s="22">
        <v>293</v>
      </c>
      <c r="U5" s="1"/>
      <c r="V5" s="1"/>
      <c r="W5" s="1"/>
    </row>
    <row r="6" spans="1:28" x14ac:dyDescent="0.3">
      <c r="C6" s="23">
        <v>2110</v>
      </c>
      <c r="D6" s="7" t="s">
        <v>6</v>
      </c>
      <c r="F6" s="1" t="s">
        <v>456</v>
      </c>
      <c r="T6" s="1"/>
      <c r="U6" s="1"/>
      <c r="V6" s="1"/>
      <c r="W6" s="1"/>
    </row>
    <row r="7" spans="1:28" x14ac:dyDescent="0.3">
      <c r="B7" s="1"/>
      <c r="C7" s="24" t="s">
        <v>110</v>
      </c>
      <c r="D7" s="7" t="s">
        <v>7</v>
      </c>
      <c r="G7" s="1"/>
      <c r="S7" s="1"/>
      <c r="T7" s="25" t="s">
        <v>8</v>
      </c>
      <c r="U7" s="1"/>
      <c r="V7" s="26">
        <v>293</v>
      </c>
      <c r="W7" s="1"/>
    </row>
    <row r="8" spans="1:28" x14ac:dyDescent="0.3">
      <c r="B8" s="1"/>
      <c r="C8" s="24" t="s">
        <v>451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27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116</v>
      </c>
      <c r="D13" s="38">
        <v>35</v>
      </c>
      <c r="E13" s="79"/>
      <c r="F13" s="27">
        <v>1</v>
      </c>
      <c r="G13" s="79"/>
      <c r="H13" s="79"/>
      <c r="I13" s="79"/>
      <c r="J13" s="27">
        <v>0</v>
      </c>
      <c r="K13" s="27">
        <v>0</v>
      </c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f>(H13*3)+((F13-H13)*2)+J13</f>
        <v>2</v>
      </c>
      <c r="U13" s="40" t="str">
        <f>IFERROR(((T13+Q13+N13-R13)+(O13*2))/E13,"")</f>
        <v/>
      </c>
      <c r="V13" s="22">
        <v>293</v>
      </c>
      <c r="W13" s="22" t="s">
        <v>83</v>
      </c>
      <c r="X13" s="22" t="s">
        <v>84</v>
      </c>
      <c r="Y13" s="69">
        <v>2110</v>
      </c>
      <c r="Z13" s="41"/>
      <c r="AA13" s="1" t="s">
        <v>85</v>
      </c>
      <c r="AB13" s="28" t="s">
        <v>292</v>
      </c>
    </row>
    <row r="14" spans="1:28" x14ac:dyDescent="0.3">
      <c r="A14" s="1" t="s">
        <v>64</v>
      </c>
      <c r="B14" s="1" t="s">
        <v>45</v>
      </c>
      <c r="C14" s="27" t="s">
        <v>179</v>
      </c>
      <c r="D14" s="38">
        <v>42</v>
      </c>
      <c r="E14" s="79" t="s">
        <v>440</v>
      </c>
      <c r="F14" s="27"/>
      <c r="G14" s="79"/>
      <c r="H14" s="79"/>
      <c r="I14" s="79"/>
      <c r="J14" s="27"/>
      <c r="K14" s="27"/>
      <c r="L14" s="79"/>
      <c r="M14" s="79"/>
      <c r="N14" s="27"/>
      <c r="O14" s="84"/>
      <c r="P14" s="84"/>
      <c r="Q14" s="84"/>
      <c r="R14" s="84"/>
      <c r="S14" s="84"/>
      <c r="T14" s="39"/>
      <c r="U14" s="40" t="str">
        <f t="shared" ref="U14:U22" si="0">IFERROR(((T14+Q14+N14-R14)+(O14*2))/E14,"")</f>
        <v/>
      </c>
      <c r="V14" s="22">
        <v>293</v>
      </c>
      <c r="W14" s="22" t="s">
        <v>83</v>
      </c>
      <c r="X14" s="22" t="s">
        <v>84</v>
      </c>
      <c r="Y14" s="69">
        <v>2110</v>
      </c>
      <c r="Z14" s="41"/>
      <c r="AA14" s="1" t="s">
        <v>85</v>
      </c>
      <c r="AB14" s="28" t="s">
        <v>292</v>
      </c>
    </row>
    <row r="15" spans="1:28" x14ac:dyDescent="0.3">
      <c r="A15" s="1" t="s">
        <v>64</v>
      </c>
      <c r="B15" s="1" t="s">
        <v>45</v>
      </c>
      <c r="C15" s="27" t="s">
        <v>72</v>
      </c>
      <c r="D15" s="38">
        <v>32</v>
      </c>
      <c r="E15" s="79"/>
      <c r="F15" s="27">
        <v>3</v>
      </c>
      <c r="G15" s="79"/>
      <c r="H15" s="79"/>
      <c r="I15" s="79"/>
      <c r="J15" s="27">
        <v>0</v>
      </c>
      <c r="K15" s="27">
        <v>2</v>
      </c>
      <c r="L15" s="79"/>
      <c r="M15" s="27">
        <v>12</v>
      </c>
      <c r="N15" s="27">
        <f>SUM(L15:M15)</f>
        <v>12</v>
      </c>
      <c r="O15" s="84"/>
      <c r="P15" s="84"/>
      <c r="Q15" s="84"/>
      <c r="R15" s="84"/>
      <c r="S15" s="84"/>
      <c r="T15" s="39">
        <f>(H15*3)+((F15-H15)*2)+J15</f>
        <v>6</v>
      </c>
      <c r="U15" s="40" t="str">
        <f t="shared" si="0"/>
        <v/>
      </c>
      <c r="V15" s="22">
        <v>293</v>
      </c>
      <c r="W15" s="22" t="s">
        <v>83</v>
      </c>
      <c r="X15" s="22" t="s">
        <v>84</v>
      </c>
      <c r="Y15" s="69">
        <v>2110</v>
      </c>
      <c r="Z15" s="41"/>
      <c r="AA15" s="1" t="s">
        <v>85</v>
      </c>
      <c r="AB15" s="28" t="s">
        <v>292</v>
      </c>
    </row>
    <row r="16" spans="1:28" x14ac:dyDescent="0.3">
      <c r="A16" s="1" t="s">
        <v>64</v>
      </c>
      <c r="B16" s="1" t="s">
        <v>45</v>
      </c>
      <c r="C16" s="27" t="s">
        <v>81</v>
      </c>
      <c r="D16" s="38">
        <v>45</v>
      </c>
      <c r="E16" s="79" t="s">
        <v>440</v>
      </c>
      <c r="F16" s="27"/>
      <c r="G16" s="79"/>
      <c r="H16" s="79"/>
      <c r="I16" s="79"/>
      <c r="J16" s="27"/>
      <c r="K16" s="27"/>
      <c r="L16" s="79"/>
      <c r="M16" s="79"/>
      <c r="N16" s="27"/>
      <c r="O16" s="84"/>
      <c r="P16" s="84"/>
      <c r="Q16" s="84"/>
      <c r="R16" s="84"/>
      <c r="S16" s="84"/>
      <c r="T16" s="39"/>
      <c r="U16" s="40" t="str">
        <f t="shared" si="0"/>
        <v/>
      </c>
      <c r="V16" s="22">
        <v>293</v>
      </c>
      <c r="W16" s="22" t="s">
        <v>83</v>
      </c>
      <c r="X16" s="22" t="s">
        <v>84</v>
      </c>
      <c r="Y16" s="69">
        <v>2110</v>
      </c>
      <c r="Z16" s="41"/>
      <c r="AA16" s="1" t="s">
        <v>85</v>
      </c>
      <c r="AB16" s="28" t="s">
        <v>292</v>
      </c>
    </row>
    <row r="17" spans="1:28" x14ac:dyDescent="0.3">
      <c r="A17" s="1" t="s">
        <v>64</v>
      </c>
      <c r="B17" s="1" t="s">
        <v>45</v>
      </c>
      <c r="C17" s="27" t="s">
        <v>75</v>
      </c>
      <c r="D17" s="38">
        <v>12</v>
      </c>
      <c r="E17" s="79" t="s">
        <v>440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39"/>
      <c r="U17" s="40"/>
      <c r="V17" s="22">
        <v>293</v>
      </c>
      <c r="W17" s="22" t="s">
        <v>83</v>
      </c>
      <c r="X17" s="22" t="s">
        <v>84</v>
      </c>
      <c r="Y17" s="69">
        <v>2110</v>
      </c>
      <c r="Z17" s="41"/>
      <c r="AA17" s="1" t="s">
        <v>85</v>
      </c>
      <c r="AB17" s="28" t="s">
        <v>292</v>
      </c>
    </row>
    <row r="18" spans="1:28" x14ac:dyDescent="0.3">
      <c r="A18" s="1" t="s">
        <v>64</v>
      </c>
      <c r="B18" s="1" t="s">
        <v>45</v>
      </c>
      <c r="C18" s="27" t="s">
        <v>70</v>
      </c>
      <c r="D18" s="38">
        <v>13</v>
      </c>
      <c r="E18" s="79"/>
      <c r="F18" s="27">
        <v>12</v>
      </c>
      <c r="G18" s="79"/>
      <c r="H18" s="79"/>
      <c r="I18" s="79"/>
      <c r="J18" s="27">
        <v>8</v>
      </c>
      <c r="K18" s="27">
        <v>10</v>
      </c>
      <c r="L18" s="79"/>
      <c r="M18" s="27">
        <v>11</v>
      </c>
      <c r="N18" s="27">
        <f>SUM(L18:M18)</f>
        <v>11</v>
      </c>
      <c r="O18" s="84"/>
      <c r="P18" s="84"/>
      <c r="Q18" s="84"/>
      <c r="R18" s="84"/>
      <c r="S18" s="84"/>
      <c r="T18" s="39">
        <f>(H18*3)+((F18-H18)*2)+J18</f>
        <v>32</v>
      </c>
      <c r="U18" s="40" t="str">
        <f t="shared" si="0"/>
        <v/>
      </c>
      <c r="V18" s="22">
        <v>293</v>
      </c>
      <c r="W18" s="22" t="s">
        <v>83</v>
      </c>
      <c r="X18" s="22" t="s">
        <v>84</v>
      </c>
      <c r="Y18" s="69">
        <v>2110</v>
      </c>
      <c r="Z18" s="41"/>
      <c r="AA18" s="1" t="s">
        <v>85</v>
      </c>
      <c r="AB18" s="28" t="s">
        <v>292</v>
      </c>
    </row>
    <row r="19" spans="1:28" x14ac:dyDescent="0.3">
      <c r="A19" s="1" t="s">
        <v>64</v>
      </c>
      <c r="B19" s="1" t="s">
        <v>45</v>
      </c>
      <c r="C19" s="27" t="s">
        <v>79</v>
      </c>
      <c r="D19" s="38">
        <v>33</v>
      </c>
      <c r="E19" s="79"/>
      <c r="F19" s="27">
        <v>6</v>
      </c>
      <c r="G19" s="79"/>
      <c r="H19" s="79"/>
      <c r="I19" s="79"/>
      <c r="J19" s="27">
        <v>9</v>
      </c>
      <c r="K19" s="27">
        <v>10</v>
      </c>
      <c r="L19" s="79"/>
      <c r="M19" s="79"/>
      <c r="N19" s="27">
        <f>SUM(L19:M19)</f>
        <v>0</v>
      </c>
      <c r="O19" s="84"/>
      <c r="P19" s="84"/>
      <c r="Q19" s="84"/>
      <c r="R19" s="84"/>
      <c r="S19" s="84"/>
      <c r="T19" s="39">
        <f>(H19*3)+((F19-H19)*2)+J19</f>
        <v>21</v>
      </c>
      <c r="U19" s="40" t="str">
        <f t="shared" si="0"/>
        <v/>
      </c>
      <c r="V19" s="22">
        <v>293</v>
      </c>
      <c r="W19" s="22" t="s">
        <v>83</v>
      </c>
      <c r="X19" s="22" t="s">
        <v>84</v>
      </c>
      <c r="Y19" s="69">
        <v>2110</v>
      </c>
      <c r="Z19" s="41"/>
      <c r="AA19" s="1" t="s">
        <v>85</v>
      </c>
      <c r="AB19" s="28" t="s">
        <v>292</v>
      </c>
    </row>
    <row r="20" spans="1:28" x14ac:dyDescent="0.3">
      <c r="A20" s="1" t="s">
        <v>64</v>
      </c>
      <c r="B20" s="1" t="s">
        <v>45</v>
      </c>
      <c r="C20" s="27" t="s">
        <v>74</v>
      </c>
      <c r="D20" s="38">
        <v>11</v>
      </c>
      <c r="E20" s="79"/>
      <c r="F20" s="27">
        <v>8</v>
      </c>
      <c r="G20" s="79"/>
      <c r="H20" s="79"/>
      <c r="I20" s="79"/>
      <c r="J20" s="27">
        <v>4</v>
      </c>
      <c r="K20" s="27">
        <v>5</v>
      </c>
      <c r="L20" s="79"/>
      <c r="M20" s="79"/>
      <c r="N20" s="27">
        <f>SUM(L20:M20)</f>
        <v>0</v>
      </c>
      <c r="O20" s="84"/>
      <c r="P20" s="84"/>
      <c r="Q20" s="84"/>
      <c r="R20" s="84"/>
      <c r="S20" s="84"/>
      <c r="T20" s="39">
        <f>(H20*3)+((F20-H20)*2)+J20</f>
        <v>20</v>
      </c>
      <c r="U20" s="40" t="str">
        <f t="shared" si="0"/>
        <v/>
      </c>
      <c r="V20" s="22">
        <v>293</v>
      </c>
      <c r="W20" s="22" t="s">
        <v>83</v>
      </c>
      <c r="X20" s="22" t="s">
        <v>84</v>
      </c>
      <c r="Y20" s="69">
        <v>2110</v>
      </c>
      <c r="Z20" s="41"/>
      <c r="AA20" s="1" t="s">
        <v>85</v>
      </c>
      <c r="AB20" s="28" t="s">
        <v>292</v>
      </c>
    </row>
    <row r="21" spans="1:28" x14ac:dyDescent="0.3">
      <c r="A21" s="1" t="s">
        <v>64</v>
      </c>
      <c r="B21" s="1" t="s">
        <v>45</v>
      </c>
      <c r="C21" s="27" t="s">
        <v>73</v>
      </c>
      <c r="D21" s="38">
        <v>8</v>
      </c>
      <c r="E21" s="79"/>
      <c r="F21" s="27">
        <v>2</v>
      </c>
      <c r="G21" s="79"/>
      <c r="H21" s="79"/>
      <c r="I21" s="79"/>
      <c r="J21" s="27">
        <v>0</v>
      </c>
      <c r="K21" s="27">
        <v>0</v>
      </c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4</v>
      </c>
      <c r="U21" s="40" t="str">
        <f t="shared" si="0"/>
        <v/>
      </c>
      <c r="V21" s="22">
        <v>293</v>
      </c>
      <c r="W21" s="22" t="s">
        <v>83</v>
      </c>
      <c r="X21" s="22" t="s">
        <v>84</v>
      </c>
      <c r="Y21" s="69">
        <v>2110</v>
      </c>
      <c r="Z21" s="41"/>
      <c r="AA21" s="1" t="s">
        <v>85</v>
      </c>
      <c r="AB21" s="28" t="s">
        <v>292</v>
      </c>
    </row>
    <row r="22" spans="1:28" x14ac:dyDescent="0.3">
      <c r="A22" s="1" t="s">
        <v>64</v>
      </c>
      <c r="B22" s="1" t="s">
        <v>45</v>
      </c>
      <c r="C22" s="27" t="s">
        <v>77</v>
      </c>
      <c r="D22" s="38">
        <v>22</v>
      </c>
      <c r="E22" s="79"/>
      <c r="F22" s="27">
        <v>4</v>
      </c>
      <c r="G22" s="79"/>
      <c r="H22" s="79"/>
      <c r="I22" s="79"/>
      <c r="J22" s="27">
        <v>2</v>
      </c>
      <c r="K22" s="27">
        <v>3</v>
      </c>
      <c r="L22" s="79"/>
      <c r="M22" s="27">
        <v>10</v>
      </c>
      <c r="N22" s="27">
        <f>SUM(L22:M22)</f>
        <v>10</v>
      </c>
      <c r="O22" s="84"/>
      <c r="P22" s="84"/>
      <c r="Q22" s="84"/>
      <c r="R22" s="84"/>
      <c r="S22" s="84"/>
      <c r="T22" s="39">
        <f>(H22*3)+((F22-H22)*2)+J22</f>
        <v>10</v>
      </c>
      <c r="U22" s="40" t="str">
        <f t="shared" si="0"/>
        <v/>
      </c>
      <c r="V22" s="22">
        <v>293</v>
      </c>
      <c r="W22" s="22" t="s">
        <v>83</v>
      </c>
      <c r="X22" s="22" t="s">
        <v>84</v>
      </c>
      <c r="Y22" s="69">
        <v>2110</v>
      </c>
      <c r="Z22" s="41"/>
      <c r="AA22" s="1" t="s">
        <v>85</v>
      </c>
      <c r="AB22" s="28" t="s">
        <v>292</v>
      </c>
    </row>
    <row r="23" spans="1:28" x14ac:dyDescent="0.3">
      <c r="A23" s="1" t="s">
        <v>64</v>
      </c>
      <c r="B23" s="1" t="s">
        <v>45</v>
      </c>
      <c r="C23" s="55" t="s">
        <v>38</v>
      </c>
      <c r="D23" s="1"/>
      <c r="E23" s="55">
        <v>240</v>
      </c>
      <c r="F23" s="55"/>
      <c r="G23" s="55">
        <v>87</v>
      </c>
      <c r="H23" s="55"/>
      <c r="I23" s="55"/>
      <c r="J23" s="55"/>
      <c r="K23" s="55"/>
      <c r="L23" s="55"/>
      <c r="M23" s="55">
        <v>21</v>
      </c>
      <c r="N23" s="55">
        <v>21</v>
      </c>
      <c r="O23" s="55"/>
      <c r="P23" s="55">
        <v>26</v>
      </c>
      <c r="Q23" s="55">
        <v>12</v>
      </c>
      <c r="R23" s="55">
        <v>19</v>
      </c>
      <c r="S23" s="55">
        <v>5</v>
      </c>
      <c r="T23" s="55"/>
      <c r="U23" s="40" t="str">
        <f>_xlfn.IFNA("",((T23+Q23+N23-R23)+(O23*2))/E23)</f>
        <v/>
      </c>
      <c r="V23" s="22">
        <v>293</v>
      </c>
      <c r="W23" s="22" t="s">
        <v>83</v>
      </c>
      <c r="X23" s="22" t="s">
        <v>84</v>
      </c>
      <c r="Y23" s="69">
        <v>2110</v>
      </c>
      <c r="Z23" s="41"/>
      <c r="AA23" s="1" t="s">
        <v>85</v>
      </c>
      <c r="AB23" s="28" t="s">
        <v>292</v>
      </c>
    </row>
    <row r="24" spans="1:28" x14ac:dyDescent="0.3">
      <c r="A24" s="43" t="s">
        <v>64</v>
      </c>
      <c r="B24" s="43" t="s">
        <v>45</v>
      </c>
      <c r="C24" s="44" t="s">
        <v>39</v>
      </c>
      <c r="D24" s="43"/>
      <c r="E24" s="44">
        <f t="shared" ref="E24:T24" si="1">SUM(E13:E23)</f>
        <v>240</v>
      </c>
      <c r="F24" s="44">
        <f t="shared" si="1"/>
        <v>36</v>
      </c>
      <c r="G24" s="44">
        <f t="shared" si="1"/>
        <v>87</v>
      </c>
      <c r="H24" s="44">
        <f t="shared" si="1"/>
        <v>0</v>
      </c>
      <c r="I24" s="44">
        <f t="shared" si="1"/>
        <v>0</v>
      </c>
      <c r="J24" s="44">
        <f t="shared" si="1"/>
        <v>23</v>
      </c>
      <c r="K24" s="44">
        <f t="shared" si="1"/>
        <v>30</v>
      </c>
      <c r="L24" s="44">
        <f t="shared" si="1"/>
        <v>0</v>
      </c>
      <c r="M24" s="44">
        <f t="shared" si="1"/>
        <v>54</v>
      </c>
      <c r="N24" s="44">
        <f t="shared" si="1"/>
        <v>54</v>
      </c>
      <c r="O24" s="44">
        <f t="shared" si="1"/>
        <v>0</v>
      </c>
      <c r="P24" s="44">
        <f t="shared" si="1"/>
        <v>26</v>
      </c>
      <c r="Q24" s="44">
        <f t="shared" si="1"/>
        <v>12</v>
      </c>
      <c r="R24" s="44">
        <f t="shared" si="1"/>
        <v>19</v>
      </c>
      <c r="S24" s="44">
        <f t="shared" si="1"/>
        <v>5</v>
      </c>
      <c r="T24" s="44">
        <f t="shared" si="1"/>
        <v>95</v>
      </c>
      <c r="U24" s="45">
        <f>((T24+Q24+N24-R24)+(O24*2))/E24</f>
        <v>0.59166666666666667</v>
      </c>
      <c r="V24" s="46">
        <v>293</v>
      </c>
      <c r="W24" s="46" t="s">
        <v>83</v>
      </c>
      <c r="X24" s="46" t="s">
        <v>84</v>
      </c>
      <c r="Y24" s="70">
        <v>2110</v>
      </c>
      <c r="Z24" s="47"/>
      <c r="AA24" s="43" t="s">
        <v>85</v>
      </c>
      <c r="AB24" s="74" t="s">
        <v>292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0.41379310344827586</v>
      </c>
      <c r="H25" s="27"/>
      <c r="I25" s="1"/>
      <c r="J25" s="48" t="s">
        <v>41</v>
      </c>
      <c r="K25" s="50">
        <f>J24/K24</f>
        <v>0.76666666666666672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527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25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64</v>
      </c>
      <c r="C36" s="27" t="s">
        <v>185</v>
      </c>
      <c r="D36" s="38">
        <v>30</v>
      </c>
      <c r="E36" s="79"/>
      <c r="F36" s="27">
        <v>7</v>
      </c>
      <c r="G36" s="27">
        <v>24</v>
      </c>
      <c r="H36" s="79"/>
      <c r="I36" s="79"/>
      <c r="J36" s="27">
        <v>7</v>
      </c>
      <c r="K36" s="27">
        <v>9</v>
      </c>
      <c r="L36" s="79"/>
      <c r="M36" s="79"/>
      <c r="N36" s="27">
        <f>SUM(L36:M36)</f>
        <v>0</v>
      </c>
      <c r="O36" s="79"/>
      <c r="P36" s="84"/>
      <c r="Q36" s="79"/>
      <c r="R36" s="79"/>
      <c r="S36" s="79"/>
      <c r="T36" s="27">
        <f>+(F36*2)+J36</f>
        <v>21</v>
      </c>
      <c r="U36" s="40" t="str">
        <f>IFERROR(((T36+Q36+N36-R36)+(O36*2))/E36,"")</f>
        <v/>
      </c>
      <c r="V36" s="22">
        <v>293</v>
      </c>
      <c r="W36" s="22" t="s">
        <v>95</v>
      </c>
      <c r="X36" s="22" t="s">
        <v>96</v>
      </c>
      <c r="Y36" s="69">
        <v>2110</v>
      </c>
      <c r="Z36" s="41"/>
      <c r="AA36" s="1" t="s">
        <v>186</v>
      </c>
      <c r="AB36" s="28" t="s">
        <v>293</v>
      </c>
    </row>
    <row r="37" spans="1:28" x14ac:dyDescent="0.3">
      <c r="A37" s="1" t="s">
        <v>45</v>
      </c>
      <c r="B37" s="1" t="s">
        <v>64</v>
      </c>
      <c r="C37" s="27" t="s">
        <v>448</v>
      </c>
      <c r="D37" s="38">
        <v>20</v>
      </c>
      <c r="E37" s="79"/>
      <c r="F37" s="27">
        <v>1</v>
      </c>
      <c r="G37" s="79"/>
      <c r="H37" s="79"/>
      <c r="I37" s="79"/>
      <c r="J37" s="27">
        <v>0</v>
      </c>
      <c r="K37" s="27">
        <v>0</v>
      </c>
      <c r="L37" s="79"/>
      <c r="M37" s="79"/>
      <c r="N37" s="27">
        <f t="shared" ref="N37:N42" si="2">SUM(L37:M37)</f>
        <v>0</v>
      </c>
      <c r="O37" s="84"/>
      <c r="P37" s="84"/>
      <c r="Q37" s="84"/>
      <c r="R37" s="84"/>
      <c r="S37" s="84"/>
      <c r="T37" s="27">
        <f t="shared" ref="T37:T45" si="3">+(F37*2)+J37</f>
        <v>2</v>
      </c>
      <c r="U37" s="40" t="str">
        <f t="shared" ref="U37:U45" si="4">IFERROR(((T37+Q37+N37-R37)+(O37*2))/E37,"")</f>
        <v/>
      </c>
      <c r="V37" s="22">
        <v>293</v>
      </c>
      <c r="W37" s="22" t="s">
        <v>95</v>
      </c>
      <c r="X37" s="22" t="s">
        <v>96</v>
      </c>
      <c r="Y37" s="69">
        <v>2110</v>
      </c>
      <c r="Z37" s="41"/>
      <c r="AA37" s="1" t="s">
        <v>186</v>
      </c>
      <c r="AB37" s="28" t="s">
        <v>293</v>
      </c>
    </row>
    <row r="38" spans="1:28" x14ac:dyDescent="0.3">
      <c r="A38" s="1" t="s">
        <v>45</v>
      </c>
      <c r="B38" s="1" t="s">
        <v>64</v>
      </c>
      <c r="C38" s="27" t="s">
        <v>188</v>
      </c>
      <c r="D38" s="38">
        <v>50</v>
      </c>
      <c r="E38" s="79"/>
      <c r="F38" s="27">
        <v>6</v>
      </c>
      <c r="G38" s="79"/>
      <c r="H38" s="79"/>
      <c r="I38" s="79"/>
      <c r="J38" s="27">
        <v>5</v>
      </c>
      <c r="K38" s="27">
        <v>8</v>
      </c>
      <c r="L38" s="79"/>
      <c r="M38" s="79"/>
      <c r="N38" s="27">
        <f t="shared" si="2"/>
        <v>0</v>
      </c>
      <c r="O38" s="84"/>
      <c r="P38" s="84"/>
      <c r="Q38" s="84"/>
      <c r="R38" s="84"/>
      <c r="S38" s="84"/>
      <c r="T38" s="27">
        <f t="shared" si="3"/>
        <v>17</v>
      </c>
      <c r="U38" s="40" t="str">
        <f t="shared" si="4"/>
        <v/>
      </c>
      <c r="V38" s="22">
        <v>293</v>
      </c>
      <c r="W38" s="22" t="s">
        <v>95</v>
      </c>
      <c r="X38" s="22" t="s">
        <v>96</v>
      </c>
      <c r="Y38" s="69">
        <v>2110</v>
      </c>
      <c r="Z38" s="41"/>
      <c r="AA38" s="1" t="s">
        <v>186</v>
      </c>
      <c r="AB38" s="28" t="s">
        <v>293</v>
      </c>
    </row>
    <row r="39" spans="1:28" x14ac:dyDescent="0.3">
      <c r="A39" s="1" t="s">
        <v>45</v>
      </c>
      <c r="B39" s="1" t="s">
        <v>64</v>
      </c>
      <c r="C39" s="27" t="s">
        <v>189</v>
      </c>
      <c r="D39" s="38">
        <v>12</v>
      </c>
      <c r="E39" s="79"/>
      <c r="F39" s="27">
        <v>3</v>
      </c>
      <c r="G39" s="79"/>
      <c r="H39" s="79"/>
      <c r="I39" s="79"/>
      <c r="J39" s="27">
        <v>2</v>
      </c>
      <c r="K39" s="27">
        <v>5</v>
      </c>
      <c r="L39" s="79"/>
      <c r="M39" s="79"/>
      <c r="N39" s="27">
        <f t="shared" si="2"/>
        <v>0</v>
      </c>
      <c r="O39" s="84"/>
      <c r="P39" s="84"/>
      <c r="Q39" s="84"/>
      <c r="R39" s="84"/>
      <c r="S39" s="84"/>
      <c r="T39" s="27">
        <f t="shared" si="3"/>
        <v>8</v>
      </c>
      <c r="U39" s="40" t="str">
        <f t="shared" si="4"/>
        <v/>
      </c>
      <c r="V39" s="22">
        <v>293</v>
      </c>
      <c r="W39" s="22" t="s">
        <v>95</v>
      </c>
      <c r="X39" s="22" t="s">
        <v>96</v>
      </c>
      <c r="Y39" s="69">
        <v>2110</v>
      </c>
      <c r="Z39" s="41"/>
      <c r="AA39" s="1" t="s">
        <v>186</v>
      </c>
      <c r="AB39" s="28" t="s">
        <v>293</v>
      </c>
    </row>
    <row r="40" spans="1:28" x14ac:dyDescent="0.3">
      <c r="A40" s="1" t="s">
        <v>45</v>
      </c>
      <c r="B40" s="1" t="s">
        <v>64</v>
      </c>
      <c r="C40" s="27" t="s">
        <v>190</v>
      </c>
      <c r="D40" s="38">
        <v>34</v>
      </c>
      <c r="E40" s="79"/>
      <c r="F40" s="27">
        <v>8</v>
      </c>
      <c r="G40" s="79"/>
      <c r="H40" s="79"/>
      <c r="I40" s="79"/>
      <c r="J40" s="27">
        <v>3</v>
      </c>
      <c r="K40" s="27">
        <v>4</v>
      </c>
      <c r="L40" s="79"/>
      <c r="M40" s="79"/>
      <c r="N40" s="27">
        <f t="shared" si="2"/>
        <v>0</v>
      </c>
      <c r="O40" s="84"/>
      <c r="P40" s="84"/>
      <c r="Q40" s="84"/>
      <c r="R40" s="84"/>
      <c r="S40" s="84"/>
      <c r="T40" s="27">
        <f t="shared" si="3"/>
        <v>19</v>
      </c>
      <c r="U40" s="40" t="str">
        <f t="shared" si="4"/>
        <v/>
      </c>
      <c r="V40" s="22">
        <v>293</v>
      </c>
      <c r="W40" s="22" t="s">
        <v>95</v>
      </c>
      <c r="X40" s="22" t="s">
        <v>96</v>
      </c>
      <c r="Y40" s="69">
        <v>2110</v>
      </c>
      <c r="Z40" s="41"/>
      <c r="AA40" s="1" t="s">
        <v>186</v>
      </c>
      <c r="AB40" s="28" t="s">
        <v>293</v>
      </c>
    </row>
    <row r="41" spans="1:28" x14ac:dyDescent="0.3">
      <c r="A41" s="1" t="s">
        <v>45</v>
      </c>
      <c r="B41" s="1" t="s">
        <v>64</v>
      </c>
      <c r="C41" s="27" t="s">
        <v>191</v>
      </c>
      <c r="D41" s="38">
        <v>44</v>
      </c>
      <c r="E41" s="79"/>
      <c r="F41" s="27">
        <v>3</v>
      </c>
      <c r="G41" s="79"/>
      <c r="H41" s="79"/>
      <c r="I41" s="79"/>
      <c r="J41" s="27">
        <v>3</v>
      </c>
      <c r="K41" s="27">
        <v>5</v>
      </c>
      <c r="L41" s="79"/>
      <c r="M41" s="27">
        <v>10</v>
      </c>
      <c r="N41" s="27">
        <f t="shared" si="2"/>
        <v>10</v>
      </c>
      <c r="O41" s="84"/>
      <c r="P41" s="55">
        <v>6</v>
      </c>
      <c r="Q41" s="84"/>
      <c r="R41" s="84"/>
      <c r="S41" s="84"/>
      <c r="T41" s="27">
        <f t="shared" si="3"/>
        <v>9</v>
      </c>
      <c r="U41" s="40" t="str">
        <f t="shared" si="4"/>
        <v/>
      </c>
      <c r="V41" s="22">
        <v>293</v>
      </c>
      <c r="W41" s="22" t="s">
        <v>95</v>
      </c>
      <c r="X41" s="22" t="s">
        <v>96</v>
      </c>
      <c r="Y41" s="69">
        <v>2110</v>
      </c>
      <c r="Z41" s="41"/>
      <c r="AA41" s="1" t="s">
        <v>186</v>
      </c>
      <c r="AB41" s="28" t="s">
        <v>293</v>
      </c>
    </row>
    <row r="42" spans="1:28" x14ac:dyDescent="0.3">
      <c r="A42" s="1" t="s">
        <v>45</v>
      </c>
      <c r="B42" s="1" t="s">
        <v>64</v>
      </c>
      <c r="C42" s="27" t="s">
        <v>192</v>
      </c>
      <c r="D42" s="38">
        <v>52</v>
      </c>
      <c r="E42" s="79"/>
      <c r="F42" s="27">
        <v>3</v>
      </c>
      <c r="G42" s="79"/>
      <c r="H42" s="79"/>
      <c r="I42" s="79"/>
      <c r="J42" s="27">
        <v>3</v>
      </c>
      <c r="K42" s="27">
        <v>5</v>
      </c>
      <c r="L42" s="79"/>
      <c r="M42" s="79"/>
      <c r="N42" s="27">
        <f t="shared" si="2"/>
        <v>0</v>
      </c>
      <c r="O42" s="84"/>
      <c r="P42" s="84"/>
      <c r="Q42" s="84"/>
      <c r="R42" s="84"/>
      <c r="S42" s="84"/>
      <c r="T42" s="27">
        <f t="shared" si="3"/>
        <v>9</v>
      </c>
      <c r="U42" s="40" t="str">
        <f t="shared" si="4"/>
        <v/>
      </c>
      <c r="V42" s="22">
        <v>293</v>
      </c>
      <c r="W42" s="22" t="s">
        <v>95</v>
      </c>
      <c r="X42" s="22" t="s">
        <v>96</v>
      </c>
      <c r="Y42" s="69">
        <v>2110</v>
      </c>
      <c r="Z42" s="41"/>
      <c r="AA42" s="1" t="s">
        <v>186</v>
      </c>
      <c r="AB42" s="28" t="s">
        <v>293</v>
      </c>
    </row>
    <row r="43" spans="1:28" x14ac:dyDescent="0.3">
      <c r="A43" s="1" t="s">
        <v>45</v>
      </c>
      <c r="B43" s="1" t="s">
        <v>64</v>
      </c>
      <c r="C43" s="27" t="s">
        <v>193</v>
      </c>
      <c r="D43" s="38">
        <v>32</v>
      </c>
      <c r="E43" s="79" t="s">
        <v>440</v>
      </c>
      <c r="F43" s="27"/>
      <c r="G43" s="79"/>
      <c r="H43" s="79"/>
      <c r="I43" s="79"/>
      <c r="J43" s="27"/>
      <c r="K43" s="27"/>
      <c r="L43" s="79"/>
      <c r="M43" s="79"/>
      <c r="N43" s="27"/>
      <c r="O43" s="84"/>
      <c r="P43" s="84"/>
      <c r="Q43" s="84"/>
      <c r="R43" s="84"/>
      <c r="S43" s="84"/>
      <c r="T43" s="27"/>
      <c r="U43" s="40" t="str">
        <f t="shared" si="4"/>
        <v/>
      </c>
      <c r="V43" s="22">
        <v>293</v>
      </c>
      <c r="W43" s="22" t="s">
        <v>95</v>
      </c>
      <c r="X43" s="22" t="s">
        <v>96</v>
      </c>
      <c r="Y43" s="69">
        <v>2110</v>
      </c>
      <c r="Z43" s="41"/>
      <c r="AA43" s="1" t="s">
        <v>186</v>
      </c>
      <c r="AB43" s="28" t="s">
        <v>293</v>
      </c>
    </row>
    <row r="44" spans="1:28" x14ac:dyDescent="0.3">
      <c r="A44" s="1" t="s">
        <v>45</v>
      </c>
      <c r="B44" s="1" t="s">
        <v>64</v>
      </c>
      <c r="C44" s="27" t="s">
        <v>195</v>
      </c>
      <c r="D44" s="38">
        <v>40</v>
      </c>
      <c r="E44" s="79" t="s">
        <v>440</v>
      </c>
      <c r="F44" s="27"/>
      <c r="G44" s="79"/>
      <c r="H44" s="79"/>
      <c r="I44" s="79"/>
      <c r="J44" s="27"/>
      <c r="K44" s="27"/>
      <c r="L44" s="79"/>
      <c r="M44" s="79"/>
      <c r="N44" s="27"/>
      <c r="O44" s="84"/>
      <c r="P44" s="84"/>
      <c r="Q44" s="84"/>
      <c r="R44" s="84"/>
      <c r="S44" s="84"/>
      <c r="T44" s="27"/>
      <c r="U44" s="40" t="str">
        <f t="shared" si="4"/>
        <v/>
      </c>
      <c r="V44" s="22">
        <v>293</v>
      </c>
      <c r="W44" s="22" t="s">
        <v>95</v>
      </c>
      <c r="X44" s="22" t="s">
        <v>96</v>
      </c>
      <c r="Y44" s="69">
        <v>2110</v>
      </c>
      <c r="Z44" s="41"/>
      <c r="AA44" s="1" t="s">
        <v>186</v>
      </c>
      <c r="AB44" s="28" t="s">
        <v>293</v>
      </c>
    </row>
    <row r="45" spans="1:28" x14ac:dyDescent="0.3">
      <c r="A45" s="1" t="s">
        <v>45</v>
      </c>
      <c r="B45" s="1" t="s">
        <v>64</v>
      </c>
      <c r="C45" s="27" t="s">
        <v>196</v>
      </c>
      <c r="D45" s="38">
        <v>10</v>
      </c>
      <c r="E45" s="79"/>
      <c r="F45" s="27">
        <v>1</v>
      </c>
      <c r="G45" s="79"/>
      <c r="H45" s="79"/>
      <c r="I45" s="79"/>
      <c r="J45" s="27">
        <v>0</v>
      </c>
      <c r="K45" s="27">
        <v>0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3"/>
        <v>2</v>
      </c>
      <c r="U45" s="40" t="str">
        <f t="shared" si="4"/>
        <v/>
      </c>
      <c r="V45" s="22">
        <v>293</v>
      </c>
      <c r="W45" s="22" t="s">
        <v>95</v>
      </c>
      <c r="X45" s="22" t="s">
        <v>96</v>
      </c>
      <c r="Y45" s="69">
        <v>2110</v>
      </c>
      <c r="Z45" s="41"/>
      <c r="AA45" s="1" t="s">
        <v>186</v>
      </c>
      <c r="AB45" s="28" t="s">
        <v>293</v>
      </c>
    </row>
    <row r="46" spans="1:28" x14ac:dyDescent="0.3">
      <c r="A46" s="1" t="s">
        <v>45</v>
      </c>
      <c r="B46" s="1" t="s">
        <v>64</v>
      </c>
      <c r="C46" s="55" t="s">
        <v>38</v>
      </c>
      <c r="D46" s="1"/>
      <c r="E46" s="55">
        <v>240</v>
      </c>
      <c r="F46" s="42"/>
      <c r="G46" s="55">
        <v>48</v>
      </c>
      <c r="H46" s="55"/>
      <c r="I46" s="55"/>
      <c r="J46" s="55"/>
      <c r="K46" s="55"/>
      <c r="L46" s="55"/>
      <c r="M46" s="55">
        <v>33</v>
      </c>
      <c r="N46" s="55">
        <v>33</v>
      </c>
      <c r="O46" s="55"/>
      <c r="P46" s="55">
        <v>17</v>
      </c>
      <c r="Q46" s="55">
        <v>9</v>
      </c>
      <c r="R46" s="55">
        <v>23</v>
      </c>
      <c r="S46" s="55">
        <v>1</v>
      </c>
      <c r="T46" s="5"/>
      <c r="U46" s="83" t="str">
        <f>_xlfn.IFNA("",((T46+Q46+N46-R46)+(O46*2))/E46)</f>
        <v/>
      </c>
      <c r="V46" s="22">
        <v>293</v>
      </c>
      <c r="W46" s="22" t="s">
        <v>95</v>
      </c>
      <c r="X46" s="22" t="s">
        <v>96</v>
      </c>
      <c r="Y46" s="69">
        <v>2110</v>
      </c>
      <c r="Z46" s="41"/>
      <c r="AA46" s="1" t="s">
        <v>186</v>
      </c>
      <c r="AB46" s="28" t="s">
        <v>293</v>
      </c>
    </row>
    <row r="47" spans="1:28" x14ac:dyDescent="0.3">
      <c r="A47" s="43" t="s">
        <v>45</v>
      </c>
      <c r="B47" s="43" t="s">
        <v>64</v>
      </c>
      <c r="C47" s="44" t="s">
        <v>39</v>
      </c>
      <c r="D47" s="43"/>
      <c r="E47" s="44">
        <f t="shared" ref="E47:T47" si="5">SUM(E36:E46)</f>
        <v>240</v>
      </c>
      <c r="F47" s="44">
        <f t="shared" si="5"/>
        <v>32</v>
      </c>
      <c r="G47" s="44">
        <f t="shared" si="5"/>
        <v>72</v>
      </c>
      <c r="H47" s="44">
        <f t="shared" si="5"/>
        <v>0</v>
      </c>
      <c r="I47" s="44">
        <f t="shared" si="5"/>
        <v>0</v>
      </c>
      <c r="J47" s="44">
        <f t="shared" si="5"/>
        <v>23</v>
      </c>
      <c r="K47" s="44">
        <f t="shared" si="5"/>
        <v>36</v>
      </c>
      <c r="L47" s="44">
        <f t="shared" si="5"/>
        <v>0</v>
      </c>
      <c r="M47" s="44">
        <f t="shared" si="5"/>
        <v>43</v>
      </c>
      <c r="N47" s="44">
        <f t="shared" si="5"/>
        <v>43</v>
      </c>
      <c r="O47" s="44">
        <f t="shared" si="5"/>
        <v>0</v>
      </c>
      <c r="P47" s="44">
        <f t="shared" si="5"/>
        <v>23</v>
      </c>
      <c r="Q47" s="44">
        <f t="shared" si="5"/>
        <v>9</v>
      </c>
      <c r="R47" s="44">
        <f t="shared" si="5"/>
        <v>23</v>
      </c>
      <c r="S47" s="44">
        <f t="shared" si="5"/>
        <v>1</v>
      </c>
      <c r="T47" s="44">
        <f t="shared" si="5"/>
        <v>87</v>
      </c>
      <c r="U47" s="45">
        <f>((T47+Q47+N47-R47)+(O47*2))/E47</f>
        <v>0.48333333333333334</v>
      </c>
      <c r="V47" s="46">
        <v>293</v>
      </c>
      <c r="W47" s="46" t="s">
        <v>95</v>
      </c>
      <c r="X47" s="46" t="s">
        <v>96</v>
      </c>
      <c r="Y47" s="70">
        <v>2110</v>
      </c>
      <c r="Z47" s="47"/>
      <c r="AA47" s="43" t="s">
        <v>186</v>
      </c>
      <c r="AB47" s="74" t="s">
        <v>293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0.44444444444444442</v>
      </c>
      <c r="H48" s="27"/>
      <c r="I48" s="1"/>
      <c r="J48" s="48" t="s">
        <v>41</v>
      </c>
      <c r="K48" s="50">
        <f>J47/K47</f>
        <v>0.63888888888888884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5C6C-562C-48A7-8157-67F76296AEBF}">
  <sheetPr>
    <tabColor rgb="FFFF0000"/>
    <pageSetUpPr fitToPage="1"/>
  </sheetPr>
  <dimension ref="A1:AB50"/>
  <sheetViews>
    <sheetView topLeftCell="A2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259</v>
      </c>
      <c r="D4" s="7" t="s">
        <v>4</v>
      </c>
      <c r="E4" s="8"/>
      <c r="F4" s="5"/>
      <c r="G4" s="1"/>
      <c r="J4" s="15" t="s">
        <v>294</v>
      </c>
      <c r="K4" s="16" t="s">
        <v>44</v>
      </c>
      <c r="L4" s="17"/>
      <c r="M4" s="18"/>
      <c r="N4" s="19">
        <v>23</v>
      </c>
      <c r="O4" s="19">
        <v>21</v>
      </c>
      <c r="P4" s="19">
        <v>25</v>
      </c>
      <c r="Q4" s="19">
        <v>25</v>
      </c>
      <c r="R4" s="20"/>
      <c r="S4" s="21">
        <f>SUM(N4:R4)</f>
        <v>94</v>
      </c>
      <c r="T4" s="22">
        <v>297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295</v>
      </c>
      <c r="K5" s="16" t="s">
        <v>69</v>
      </c>
      <c r="L5" s="17"/>
      <c r="M5" s="18"/>
      <c r="N5" s="19">
        <v>15</v>
      </c>
      <c r="O5" s="19">
        <v>23</v>
      </c>
      <c r="P5" s="58">
        <v>20</v>
      </c>
      <c r="Q5" s="19">
        <v>23</v>
      </c>
      <c r="R5" s="20"/>
      <c r="S5" s="21">
        <f>SUM(N5:R5)</f>
        <v>81</v>
      </c>
      <c r="T5" s="22">
        <v>297</v>
      </c>
      <c r="U5" s="1"/>
      <c r="V5" s="1"/>
      <c r="W5" s="1"/>
    </row>
    <row r="6" spans="1:28" x14ac:dyDescent="0.3">
      <c r="C6" s="23">
        <v>1102</v>
      </c>
      <c r="D6" s="7" t="s">
        <v>6</v>
      </c>
      <c r="F6" s="1"/>
      <c r="J6" s="1" t="s">
        <v>528</v>
      </c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J7" s="1" t="s">
        <v>529</v>
      </c>
      <c r="S7" s="1"/>
      <c r="T7" s="25" t="s">
        <v>8</v>
      </c>
      <c r="U7" s="1"/>
      <c r="V7" s="26">
        <v>297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1" t="s">
        <v>530</v>
      </c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28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116</v>
      </c>
      <c r="D13" s="38">
        <v>35</v>
      </c>
      <c r="E13" s="79"/>
      <c r="F13" s="27">
        <v>1</v>
      </c>
      <c r="G13" s="79"/>
      <c r="H13" s="79"/>
      <c r="I13" s="79"/>
      <c r="J13" s="27">
        <v>0</v>
      </c>
      <c r="K13" s="27">
        <v>0</v>
      </c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f>(H13*3)+((F13-H13)*2)+J13</f>
        <v>2</v>
      </c>
      <c r="U13" s="40" t="str">
        <f>IFERROR(((T13+Q13+N13-R13)+(O13*2))/E13,"")</f>
        <v/>
      </c>
      <c r="V13" s="22">
        <v>297</v>
      </c>
      <c r="W13" s="22" t="s">
        <v>83</v>
      </c>
      <c r="X13" s="22" t="s">
        <v>84</v>
      </c>
      <c r="Y13" s="69">
        <v>1102</v>
      </c>
      <c r="Z13" s="41"/>
      <c r="AA13" s="1" t="s">
        <v>85</v>
      </c>
      <c r="AB13" s="28" t="s">
        <v>296</v>
      </c>
    </row>
    <row r="14" spans="1:28" x14ac:dyDescent="0.3">
      <c r="A14" s="1" t="s">
        <v>68</v>
      </c>
      <c r="B14" s="1" t="s">
        <v>45</v>
      </c>
      <c r="C14" s="27" t="s">
        <v>179</v>
      </c>
      <c r="D14" s="38">
        <v>42</v>
      </c>
      <c r="E14" s="79"/>
      <c r="F14" s="27">
        <v>0</v>
      </c>
      <c r="G14" s="79"/>
      <c r="H14" s="79"/>
      <c r="I14" s="79"/>
      <c r="J14" s="27">
        <v>0</v>
      </c>
      <c r="K14" s="27">
        <v>0</v>
      </c>
      <c r="L14" s="79"/>
      <c r="M14" s="79"/>
      <c r="N14" s="27">
        <f t="shared" ref="N14:N20" si="0">SUM(L14:M14)</f>
        <v>0</v>
      </c>
      <c r="O14" s="84"/>
      <c r="P14" s="84"/>
      <c r="Q14" s="84"/>
      <c r="R14" s="84"/>
      <c r="S14" s="84"/>
      <c r="T14" s="39">
        <f t="shared" ref="T14:T20" si="1">(H14*3)+((F14-H14)*2)+J14</f>
        <v>0</v>
      </c>
      <c r="U14" s="40" t="str">
        <f t="shared" ref="U14:U22" si="2">IFERROR(((T14+Q14+N14-R14)+(O14*2))/E14,"")</f>
        <v/>
      </c>
      <c r="V14" s="22">
        <v>297</v>
      </c>
      <c r="W14" s="22" t="s">
        <v>83</v>
      </c>
      <c r="X14" s="22" t="s">
        <v>84</v>
      </c>
      <c r="Y14" s="69">
        <v>1102</v>
      </c>
      <c r="Z14" s="41"/>
      <c r="AA14" s="1" t="s">
        <v>85</v>
      </c>
      <c r="AB14" s="28" t="s">
        <v>296</v>
      </c>
    </row>
    <row r="15" spans="1:28" x14ac:dyDescent="0.3">
      <c r="A15" s="1" t="s">
        <v>68</v>
      </c>
      <c r="B15" s="1" t="s">
        <v>45</v>
      </c>
      <c r="C15" s="27" t="s">
        <v>72</v>
      </c>
      <c r="D15" s="38">
        <v>32</v>
      </c>
      <c r="E15" s="27">
        <v>41</v>
      </c>
      <c r="F15" s="27">
        <v>6</v>
      </c>
      <c r="G15" s="79"/>
      <c r="H15" s="79"/>
      <c r="I15" s="79"/>
      <c r="J15" s="27">
        <v>5</v>
      </c>
      <c r="K15" s="27">
        <v>6</v>
      </c>
      <c r="L15" s="79"/>
      <c r="M15" s="27">
        <v>11</v>
      </c>
      <c r="N15" s="27">
        <f t="shared" si="0"/>
        <v>11</v>
      </c>
      <c r="O15" s="84"/>
      <c r="P15" s="84"/>
      <c r="Q15" s="84"/>
      <c r="R15" s="84"/>
      <c r="S15" s="84"/>
      <c r="T15" s="39">
        <f t="shared" si="1"/>
        <v>17</v>
      </c>
      <c r="U15" s="40">
        <f t="shared" si="2"/>
        <v>0.68292682926829273</v>
      </c>
      <c r="V15" s="22">
        <v>297</v>
      </c>
      <c r="W15" s="22" t="s">
        <v>83</v>
      </c>
      <c r="X15" s="22" t="s">
        <v>84</v>
      </c>
      <c r="Y15" s="69">
        <v>1102</v>
      </c>
      <c r="Z15" s="41"/>
      <c r="AA15" s="1" t="s">
        <v>85</v>
      </c>
      <c r="AB15" s="28" t="s">
        <v>296</v>
      </c>
    </row>
    <row r="16" spans="1:28" x14ac:dyDescent="0.3">
      <c r="A16" s="1" t="s">
        <v>68</v>
      </c>
      <c r="B16" s="1" t="s">
        <v>45</v>
      </c>
      <c r="C16" s="27" t="s">
        <v>81</v>
      </c>
      <c r="D16" s="38">
        <v>45</v>
      </c>
      <c r="E16" s="27">
        <v>3</v>
      </c>
      <c r="F16" s="27">
        <v>1</v>
      </c>
      <c r="G16" s="79"/>
      <c r="H16" s="79"/>
      <c r="I16" s="79"/>
      <c r="J16" s="27">
        <v>0</v>
      </c>
      <c r="K16" s="27">
        <v>0</v>
      </c>
      <c r="L16" s="79"/>
      <c r="M16" s="79"/>
      <c r="N16" s="27">
        <f t="shared" si="0"/>
        <v>0</v>
      </c>
      <c r="O16" s="84"/>
      <c r="P16" s="84"/>
      <c r="Q16" s="84"/>
      <c r="R16" s="84"/>
      <c r="S16" s="84"/>
      <c r="T16" s="39">
        <f t="shared" si="1"/>
        <v>2</v>
      </c>
      <c r="U16" s="40">
        <f t="shared" si="2"/>
        <v>0.66666666666666663</v>
      </c>
      <c r="V16" s="22">
        <v>297</v>
      </c>
      <c r="W16" s="22" t="s">
        <v>83</v>
      </c>
      <c r="X16" s="22" t="s">
        <v>84</v>
      </c>
      <c r="Y16" s="69">
        <v>1102</v>
      </c>
      <c r="Z16" s="41"/>
      <c r="AA16" s="1" t="s">
        <v>85</v>
      </c>
      <c r="AB16" s="28" t="s">
        <v>296</v>
      </c>
    </row>
    <row r="17" spans="1:28" x14ac:dyDescent="0.3">
      <c r="A17" s="1" t="s">
        <v>68</v>
      </c>
      <c r="B17" s="1" t="s">
        <v>45</v>
      </c>
      <c r="C17" s="27" t="s">
        <v>75</v>
      </c>
      <c r="D17" s="38">
        <v>12</v>
      </c>
      <c r="E17" s="79" t="s">
        <v>440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39"/>
      <c r="U17" s="40"/>
      <c r="V17" s="22">
        <v>297</v>
      </c>
      <c r="W17" s="22" t="s">
        <v>83</v>
      </c>
      <c r="X17" s="22" t="s">
        <v>84</v>
      </c>
      <c r="Y17" s="69">
        <v>1102</v>
      </c>
      <c r="Z17" s="41"/>
      <c r="AA17" s="1" t="s">
        <v>85</v>
      </c>
      <c r="AB17" s="28" t="s">
        <v>296</v>
      </c>
    </row>
    <row r="18" spans="1:28" x14ac:dyDescent="0.3">
      <c r="A18" s="1" t="s">
        <v>68</v>
      </c>
      <c r="B18" s="1" t="s">
        <v>45</v>
      </c>
      <c r="C18" s="27" t="s">
        <v>70</v>
      </c>
      <c r="D18" s="38">
        <v>13</v>
      </c>
      <c r="E18" s="27">
        <v>46</v>
      </c>
      <c r="F18" s="27">
        <v>11</v>
      </c>
      <c r="G18" s="79"/>
      <c r="H18" s="79"/>
      <c r="I18" s="79"/>
      <c r="J18" s="27">
        <v>6</v>
      </c>
      <c r="K18" s="27">
        <v>8</v>
      </c>
      <c r="L18" s="79"/>
      <c r="M18" s="27">
        <v>16</v>
      </c>
      <c r="N18" s="27">
        <f t="shared" si="0"/>
        <v>16</v>
      </c>
      <c r="O18" s="84"/>
      <c r="P18" s="84"/>
      <c r="Q18" s="39">
        <v>5</v>
      </c>
      <c r="R18" s="84"/>
      <c r="S18" s="84"/>
      <c r="T18" s="39">
        <f t="shared" si="1"/>
        <v>28</v>
      </c>
      <c r="U18" s="40">
        <f t="shared" si="2"/>
        <v>1.0652173913043479</v>
      </c>
      <c r="V18" s="22">
        <v>297</v>
      </c>
      <c r="W18" s="22" t="s">
        <v>83</v>
      </c>
      <c r="X18" s="22" t="s">
        <v>84</v>
      </c>
      <c r="Y18" s="69">
        <v>1102</v>
      </c>
      <c r="Z18" s="41"/>
      <c r="AA18" s="1" t="s">
        <v>85</v>
      </c>
      <c r="AB18" s="28" t="s">
        <v>296</v>
      </c>
    </row>
    <row r="19" spans="1:28" x14ac:dyDescent="0.3">
      <c r="A19" s="1" t="s">
        <v>68</v>
      </c>
      <c r="B19" s="1" t="s">
        <v>45</v>
      </c>
      <c r="C19" s="27" t="s">
        <v>79</v>
      </c>
      <c r="D19" s="38">
        <v>33</v>
      </c>
      <c r="E19" s="79"/>
      <c r="F19" s="27">
        <v>3</v>
      </c>
      <c r="G19" s="79"/>
      <c r="H19" s="79"/>
      <c r="I19" s="79"/>
      <c r="J19" s="27">
        <v>0</v>
      </c>
      <c r="K19" s="27">
        <v>0</v>
      </c>
      <c r="L19" s="79"/>
      <c r="M19" s="79"/>
      <c r="N19" s="27">
        <f t="shared" si="0"/>
        <v>0</v>
      </c>
      <c r="O19" s="84"/>
      <c r="P19" s="84"/>
      <c r="Q19" s="84"/>
      <c r="R19" s="84"/>
      <c r="S19" s="84"/>
      <c r="T19" s="39">
        <f t="shared" si="1"/>
        <v>6</v>
      </c>
      <c r="U19" s="40" t="str">
        <f t="shared" si="2"/>
        <v/>
      </c>
      <c r="V19" s="22">
        <v>297</v>
      </c>
      <c r="W19" s="22" t="s">
        <v>83</v>
      </c>
      <c r="X19" s="22" t="s">
        <v>84</v>
      </c>
      <c r="Y19" s="69">
        <v>1102</v>
      </c>
      <c r="Z19" s="41"/>
      <c r="AA19" s="1" t="s">
        <v>85</v>
      </c>
      <c r="AB19" s="28" t="s">
        <v>296</v>
      </c>
    </row>
    <row r="20" spans="1:28" x14ac:dyDescent="0.3">
      <c r="A20" s="1" t="s">
        <v>68</v>
      </c>
      <c r="B20" s="1" t="s">
        <v>45</v>
      </c>
      <c r="C20" s="27" t="s">
        <v>74</v>
      </c>
      <c r="D20" s="38">
        <v>11</v>
      </c>
      <c r="E20" s="27">
        <v>48</v>
      </c>
      <c r="F20" s="27">
        <v>8</v>
      </c>
      <c r="G20" s="79"/>
      <c r="H20" s="79"/>
      <c r="I20" s="79"/>
      <c r="J20" s="27">
        <v>5</v>
      </c>
      <c r="K20" s="27">
        <v>5</v>
      </c>
      <c r="L20" s="79"/>
      <c r="M20" s="79"/>
      <c r="N20" s="27">
        <f t="shared" si="0"/>
        <v>0</v>
      </c>
      <c r="O20" s="84"/>
      <c r="P20" s="84"/>
      <c r="Q20" s="84"/>
      <c r="R20" s="84"/>
      <c r="S20" s="84"/>
      <c r="T20" s="39">
        <f t="shared" si="1"/>
        <v>21</v>
      </c>
      <c r="U20" s="40">
        <f t="shared" si="2"/>
        <v>0.4375</v>
      </c>
      <c r="V20" s="22">
        <v>297</v>
      </c>
      <c r="W20" s="22" t="s">
        <v>83</v>
      </c>
      <c r="X20" s="22" t="s">
        <v>84</v>
      </c>
      <c r="Y20" s="69">
        <v>1102</v>
      </c>
      <c r="Z20" s="41"/>
      <c r="AA20" s="1" t="s">
        <v>85</v>
      </c>
      <c r="AB20" s="28" t="s">
        <v>296</v>
      </c>
    </row>
    <row r="21" spans="1:28" x14ac:dyDescent="0.3">
      <c r="A21" s="1" t="s">
        <v>68</v>
      </c>
      <c r="B21" s="1" t="s">
        <v>45</v>
      </c>
      <c r="C21" s="27" t="s">
        <v>73</v>
      </c>
      <c r="D21" s="38">
        <v>8</v>
      </c>
      <c r="E21" s="27">
        <v>48</v>
      </c>
      <c r="F21" s="27">
        <v>3</v>
      </c>
      <c r="G21" s="79"/>
      <c r="H21" s="79"/>
      <c r="I21" s="79"/>
      <c r="J21" s="27">
        <v>0</v>
      </c>
      <c r="K21" s="27">
        <v>0</v>
      </c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6</v>
      </c>
      <c r="U21" s="40">
        <f t="shared" si="2"/>
        <v>0.125</v>
      </c>
      <c r="V21" s="22">
        <v>297</v>
      </c>
      <c r="W21" s="22" t="s">
        <v>83</v>
      </c>
      <c r="X21" s="22" t="s">
        <v>84</v>
      </c>
      <c r="Y21" s="69">
        <v>1102</v>
      </c>
      <c r="Z21" s="41"/>
      <c r="AA21" s="1" t="s">
        <v>85</v>
      </c>
      <c r="AB21" s="28" t="s">
        <v>296</v>
      </c>
    </row>
    <row r="22" spans="1:28" x14ac:dyDescent="0.3">
      <c r="A22" s="1" t="s">
        <v>68</v>
      </c>
      <c r="B22" s="1" t="s">
        <v>45</v>
      </c>
      <c r="C22" s="27" t="s">
        <v>77</v>
      </c>
      <c r="D22" s="38">
        <v>22</v>
      </c>
      <c r="E22" s="27">
        <v>40</v>
      </c>
      <c r="F22" s="27">
        <v>5</v>
      </c>
      <c r="G22" s="79"/>
      <c r="H22" s="79"/>
      <c r="I22" s="79"/>
      <c r="J22" s="27">
        <v>2</v>
      </c>
      <c r="K22" s="27">
        <v>6</v>
      </c>
      <c r="L22" s="79"/>
      <c r="M22" s="27">
        <v>13</v>
      </c>
      <c r="N22" s="27">
        <f>SUM(L22:M22)</f>
        <v>13</v>
      </c>
      <c r="O22" s="84"/>
      <c r="P22" s="84"/>
      <c r="Q22" s="84"/>
      <c r="R22" s="84"/>
      <c r="S22" s="84"/>
      <c r="T22" s="39">
        <f>(H22*3)+((F22-H22)*2)+J22</f>
        <v>12</v>
      </c>
      <c r="U22" s="40">
        <f t="shared" si="2"/>
        <v>0.625</v>
      </c>
      <c r="V22" s="22">
        <v>297</v>
      </c>
      <c r="W22" s="22" t="s">
        <v>83</v>
      </c>
      <c r="X22" s="22" t="s">
        <v>84</v>
      </c>
      <c r="Y22" s="69">
        <v>1102</v>
      </c>
      <c r="Z22" s="41"/>
      <c r="AA22" s="1" t="s">
        <v>85</v>
      </c>
      <c r="AB22" s="28" t="s">
        <v>296</v>
      </c>
    </row>
    <row r="23" spans="1:28" x14ac:dyDescent="0.3">
      <c r="A23" s="1" t="s">
        <v>68</v>
      </c>
      <c r="B23" s="1" t="s">
        <v>45</v>
      </c>
      <c r="C23" s="55" t="s">
        <v>38</v>
      </c>
      <c r="D23" s="1"/>
      <c r="E23" s="55">
        <v>14</v>
      </c>
      <c r="F23" s="55"/>
      <c r="G23" s="55">
        <v>86</v>
      </c>
      <c r="H23" s="55"/>
      <c r="I23" s="55"/>
      <c r="J23" s="55"/>
      <c r="K23" s="55"/>
      <c r="L23" s="55">
        <v>27</v>
      </c>
      <c r="M23" s="55">
        <v>-8</v>
      </c>
      <c r="N23" s="55">
        <f>SUM(L23:M23)</f>
        <v>19</v>
      </c>
      <c r="O23" s="55"/>
      <c r="P23" s="55">
        <v>24</v>
      </c>
      <c r="Q23" s="55"/>
      <c r="R23" s="55">
        <v>19</v>
      </c>
      <c r="S23" s="55"/>
      <c r="T23" s="42"/>
      <c r="U23" s="40" t="str">
        <f>_xlfn.IFNA("",((T23+Q23+N23-R23)+(O23*2))/E23)</f>
        <v/>
      </c>
      <c r="V23" s="22">
        <v>297</v>
      </c>
      <c r="W23" s="22" t="s">
        <v>83</v>
      </c>
      <c r="X23" s="22" t="s">
        <v>84</v>
      </c>
      <c r="Y23" s="69">
        <v>1102</v>
      </c>
      <c r="Z23" s="41"/>
      <c r="AA23" s="1" t="s">
        <v>85</v>
      </c>
      <c r="AB23" s="28" t="s">
        <v>296</v>
      </c>
    </row>
    <row r="24" spans="1:28" x14ac:dyDescent="0.3">
      <c r="A24" s="43" t="s">
        <v>68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38</v>
      </c>
      <c r="G24" s="44">
        <f t="shared" si="3"/>
        <v>86</v>
      </c>
      <c r="H24" s="44">
        <f t="shared" si="3"/>
        <v>0</v>
      </c>
      <c r="I24" s="44">
        <f t="shared" si="3"/>
        <v>0</v>
      </c>
      <c r="J24" s="44">
        <f t="shared" si="3"/>
        <v>18</v>
      </c>
      <c r="K24" s="44">
        <f t="shared" si="3"/>
        <v>25</v>
      </c>
      <c r="L24" s="44">
        <f t="shared" si="3"/>
        <v>27</v>
      </c>
      <c r="M24" s="44">
        <f t="shared" si="3"/>
        <v>32</v>
      </c>
      <c r="N24" s="44">
        <f t="shared" si="3"/>
        <v>59</v>
      </c>
      <c r="O24" s="44">
        <f t="shared" si="3"/>
        <v>0</v>
      </c>
      <c r="P24" s="44">
        <f t="shared" si="3"/>
        <v>24</v>
      </c>
      <c r="Q24" s="44">
        <f t="shared" si="3"/>
        <v>5</v>
      </c>
      <c r="R24" s="44">
        <f t="shared" si="3"/>
        <v>19</v>
      </c>
      <c r="S24" s="44">
        <f t="shared" si="3"/>
        <v>0</v>
      </c>
      <c r="T24" s="44">
        <f t="shared" si="3"/>
        <v>94</v>
      </c>
      <c r="U24" s="45">
        <f>((T24+Q24+N24-R24)+(O24*2))/E24</f>
        <v>0.57916666666666672</v>
      </c>
      <c r="V24" s="46">
        <v>297</v>
      </c>
      <c r="W24" s="46" t="s">
        <v>83</v>
      </c>
      <c r="X24" s="46" t="s">
        <v>84</v>
      </c>
      <c r="Y24" s="70">
        <v>1102</v>
      </c>
      <c r="Z24" s="47"/>
      <c r="AA24" s="43" t="s">
        <v>85</v>
      </c>
      <c r="AB24" s="74" t="s">
        <v>296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0.44186046511627908</v>
      </c>
      <c r="H25" s="27"/>
      <c r="I25" s="1"/>
      <c r="J25" s="48" t="s">
        <v>41</v>
      </c>
      <c r="K25" s="50">
        <f>J24/K24</f>
        <v>0.72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L26" t="s">
        <v>457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459</v>
      </c>
      <c r="D27" s="1"/>
      <c r="E27" s="1"/>
      <c r="F27" s="1"/>
      <c r="G27" s="1"/>
      <c r="H27" s="1"/>
      <c r="I27" s="1"/>
      <c r="J27" s="1"/>
      <c r="K27" s="1"/>
      <c r="L27" s="1" t="s">
        <v>458</v>
      </c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460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27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449</v>
      </c>
      <c r="D35" s="38">
        <v>22</v>
      </c>
      <c r="E35" s="79"/>
      <c r="F35" s="27">
        <v>3</v>
      </c>
      <c r="G35" s="79"/>
      <c r="H35" s="79"/>
      <c r="I35" s="79"/>
      <c r="J35" s="27">
        <v>1</v>
      </c>
      <c r="K35" s="27">
        <v>1</v>
      </c>
      <c r="L35" s="79"/>
      <c r="M35" s="27">
        <v>9</v>
      </c>
      <c r="N35" s="27">
        <f>SUM(L35:M35)</f>
        <v>9</v>
      </c>
      <c r="O35" s="79"/>
      <c r="P35" s="84"/>
      <c r="Q35" s="79"/>
      <c r="R35" s="79"/>
      <c r="S35" s="79"/>
      <c r="T35" s="27">
        <f>+(F35*2)+J35</f>
        <v>7</v>
      </c>
      <c r="U35" s="40" t="str">
        <f>IFERROR(((T35+Q35+N35-R35)+(O35*2))/E35,"")</f>
        <v/>
      </c>
      <c r="V35" s="22">
        <v>297</v>
      </c>
      <c r="W35" s="22" t="s">
        <v>95</v>
      </c>
      <c r="X35" s="22" t="s">
        <v>96</v>
      </c>
      <c r="Y35" s="69">
        <v>1102</v>
      </c>
      <c r="Z35" s="41"/>
      <c r="AA35" s="1" t="s">
        <v>272</v>
      </c>
      <c r="AB35" s="28" t="s">
        <v>297</v>
      </c>
    </row>
    <row r="36" spans="1:28" x14ac:dyDescent="0.3">
      <c r="A36" s="1" t="s">
        <v>45</v>
      </c>
      <c r="B36" s="1" t="s">
        <v>68</v>
      </c>
      <c r="C36" s="27" t="s">
        <v>399</v>
      </c>
      <c r="D36" s="38">
        <v>15</v>
      </c>
      <c r="E36" s="79"/>
      <c r="F36" s="27">
        <v>3</v>
      </c>
      <c r="G36" s="79"/>
      <c r="H36" s="79"/>
      <c r="I36" s="79"/>
      <c r="J36" s="27">
        <v>0</v>
      </c>
      <c r="K36" s="27">
        <v>0</v>
      </c>
      <c r="L36" s="79"/>
      <c r="M36" s="79"/>
      <c r="N36" s="27">
        <f>SUM(L36:M36)</f>
        <v>0</v>
      </c>
      <c r="O36" s="84"/>
      <c r="P36" s="84"/>
      <c r="Q36" s="84"/>
      <c r="R36" s="84"/>
      <c r="S36" s="84"/>
      <c r="T36" s="27">
        <f t="shared" ref="T36:T45" si="4">+(F36*2)+J36</f>
        <v>6</v>
      </c>
      <c r="U36" s="40" t="str">
        <f t="shared" ref="U36:U45" si="5">IFERROR(((T36+Q36+N36-R36)+(O36*2))/E36,"")</f>
        <v/>
      </c>
      <c r="V36" s="22">
        <v>297</v>
      </c>
      <c r="W36" s="22" t="s">
        <v>95</v>
      </c>
      <c r="X36" s="22" t="s">
        <v>96</v>
      </c>
      <c r="Y36" s="69">
        <v>1102</v>
      </c>
      <c r="Z36" s="41"/>
      <c r="AA36" s="1" t="s">
        <v>272</v>
      </c>
      <c r="AB36" s="28" t="s">
        <v>297</v>
      </c>
    </row>
    <row r="37" spans="1:28" x14ac:dyDescent="0.3">
      <c r="A37" s="1" t="s">
        <v>45</v>
      </c>
      <c r="B37" s="1" t="s">
        <v>68</v>
      </c>
      <c r="C37" s="27" t="s">
        <v>400</v>
      </c>
      <c r="D37" s="38">
        <v>10</v>
      </c>
      <c r="E37" s="79"/>
      <c r="F37" s="27">
        <v>1</v>
      </c>
      <c r="G37" s="79"/>
      <c r="H37" s="79"/>
      <c r="I37" s="79"/>
      <c r="J37" s="27">
        <v>0</v>
      </c>
      <c r="K37" s="27">
        <v>0</v>
      </c>
      <c r="L37" s="79"/>
      <c r="M37" s="79"/>
      <c r="N37" s="27">
        <f>SUM(L37:M37)</f>
        <v>0</v>
      </c>
      <c r="O37" s="84"/>
      <c r="P37" s="84"/>
      <c r="Q37" s="84"/>
      <c r="R37" s="84"/>
      <c r="S37" s="84"/>
      <c r="T37" s="27">
        <f t="shared" si="4"/>
        <v>2</v>
      </c>
      <c r="U37" s="40" t="str">
        <f t="shared" si="5"/>
        <v/>
      </c>
      <c r="V37" s="22">
        <v>297</v>
      </c>
      <c r="W37" s="22" t="s">
        <v>95</v>
      </c>
      <c r="X37" s="22" t="s">
        <v>96</v>
      </c>
      <c r="Y37" s="69">
        <v>1102</v>
      </c>
      <c r="Z37" s="41"/>
      <c r="AA37" s="1" t="s">
        <v>272</v>
      </c>
      <c r="AB37" s="28" t="s">
        <v>297</v>
      </c>
    </row>
    <row r="38" spans="1:28" x14ac:dyDescent="0.3">
      <c r="A38" s="1" t="s">
        <v>45</v>
      </c>
      <c r="B38" s="1" t="s">
        <v>68</v>
      </c>
      <c r="C38" s="27" t="s">
        <v>401</v>
      </c>
      <c r="D38" s="38">
        <v>12</v>
      </c>
      <c r="E38" s="79"/>
      <c r="F38" s="27">
        <v>1</v>
      </c>
      <c r="G38" s="79"/>
      <c r="H38" s="79"/>
      <c r="I38" s="79"/>
      <c r="J38" s="27">
        <v>0</v>
      </c>
      <c r="K38" s="27">
        <v>0</v>
      </c>
      <c r="L38" s="79"/>
      <c r="M38" s="79"/>
      <c r="N38" s="27">
        <f>SUM(L38:M38)</f>
        <v>0</v>
      </c>
      <c r="O38" s="84"/>
      <c r="P38" s="84"/>
      <c r="Q38" s="84"/>
      <c r="R38" s="84"/>
      <c r="S38" s="84"/>
      <c r="T38" s="27">
        <f t="shared" si="4"/>
        <v>2</v>
      </c>
      <c r="U38" s="40" t="str">
        <f t="shared" si="5"/>
        <v/>
      </c>
      <c r="V38" s="22">
        <v>297</v>
      </c>
      <c r="W38" s="22" t="s">
        <v>95</v>
      </c>
      <c r="X38" s="22" t="s">
        <v>96</v>
      </c>
      <c r="Y38" s="69">
        <v>1102</v>
      </c>
      <c r="Z38" s="41"/>
      <c r="AA38" s="1" t="s">
        <v>272</v>
      </c>
      <c r="AB38" s="28" t="s">
        <v>297</v>
      </c>
    </row>
    <row r="39" spans="1:28" x14ac:dyDescent="0.3">
      <c r="A39" s="1" t="s">
        <v>45</v>
      </c>
      <c r="B39" s="1" t="s">
        <v>68</v>
      </c>
      <c r="C39" s="27" t="s">
        <v>403</v>
      </c>
      <c r="D39" s="38">
        <v>30</v>
      </c>
      <c r="E39" s="79"/>
      <c r="F39" s="27">
        <v>4</v>
      </c>
      <c r="G39" s="79"/>
      <c r="H39" s="79"/>
      <c r="I39" s="79"/>
      <c r="J39" s="27">
        <v>0</v>
      </c>
      <c r="K39" s="27">
        <v>0</v>
      </c>
      <c r="L39" s="79"/>
      <c r="M39" s="79"/>
      <c r="N39" s="27">
        <f>SUM(L39:M39)</f>
        <v>0</v>
      </c>
      <c r="O39" s="84"/>
      <c r="P39" s="84"/>
      <c r="Q39" s="84"/>
      <c r="R39" s="84"/>
      <c r="S39" s="84"/>
      <c r="T39" s="27">
        <f t="shared" si="4"/>
        <v>8</v>
      </c>
      <c r="U39" s="40" t="str">
        <f t="shared" si="5"/>
        <v/>
      </c>
      <c r="V39" s="22">
        <v>297</v>
      </c>
      <c r="W39" s="22" t="s">
        <v>95</v>
      </c>
      <c r="X39" s="22" t="s">
        <v>96</v>
      </c>
      <c r="Y39" s="69">
        <v>1102</v>
      </c>
      <c r="Z39" s="41"/>
      <c r="AA39" s="1" t="s">
        <v>272</v>
      </c>
      <c r="AB39" s="28" t="s">
        <v>297</v>
      </c>
    </row>
    <row r="40" spans="1:28" x14ac:dyDescent="0.3">
      <c r="A40" s="1" t="s">
        <v>45</v>
      </c>
      <c r="B40" s="1" t="s">
        <v>68</v>
      </c>
      <c r="C40" s="27" t="s">
        <v>404</v>
      </c>
      <c r="D40" s="38">
        <v>24</v>
      </c>
      <c r="E40" s="79" t="s">
        <v>440</v>
      </c>
      <c r="F40" s="27"/>
      <c r="G40" s="79"/>
      <c r="H40" s="79"/>
      <c r="I40" s="79"/>
      <c r="J40" s="27"/>
      <c r="K40" s="27"/>
      <c r="L40" s="79"/>
      <c r="M40" s="79"/>
      <c r="N40" s="27"/>
      <c r="O40" s="84"/>
      <c r="P40" s="84"/>
      <c r="Q40" s="84"/>
      <c r="R40" s="84"/>
      <c r="S40" s="84"/>
      <c r="T40" s="27"/>
      <c r="U40" s="40" t="str">
        <f t="shared" si="5"/>
        <v/>
      </c>
      <c r="V40" s="22">
        <v>297</v>
      </c>
      <c r="W40" s="22" t="s">
        <v>95</v>
      </c>
      <c r="X40" s="22" t="s">
        <v>96</v>
      </c>
      <c r="Y40" s="69">
        <v>1102</v>
      </c>
      <c r="Z40" s="41"/>
      <c r="AA40" s="1" t="s">
        <v>272</v>
      </c>
      <c r="AB40" s="28" t="s">
        <v>297</v>
      </c>
    </row>
    <row r="41" spans="1:28" x14ac:dyDescent="0.3">
      <c r="A41" s="1" t="s">
        <v>45</v>
      </c>
      <c r="B41" s="1" t="s">
        <v>68</v>
      </c>
      <c r="C41" s="27" t="s">
        <v>405</v>
      </c>
      <c r="D41" s="38">
        <v>31</v>
      </c>
      <c r="E41" s="79"/>
      <c r="F41" s="27">
        <v>4</v>
      </c>
      <c r="G41" s="79"/>
      <c r="H41" s="79"/>
      <c r="I41" s="79"/>
      <c r="J41" s="27">
        <v>4</v>
      </c>
      <c r="K41" s="27">
        <v>7</v>
      </c>
      <c r="L41" s="79"/>
      <c r="M41" s="79"/>
      <c r="N41" s="27">
        <f>SUM(L41:M41)</f>
        <v>0</v>
      </c>
      <c r="O41" s="84"/>
      <c r="P41" s="84"/>
      <c r="Q41" s="84"/>
      <c r="R41" s="84"/>
      <c r="S41" s="84"/>
      <c r="T41" s="27">
        <f t="shared" si="4"/>
        <v>12</v>
      </c>
      <c r="U41" s="40" t="str">
        <f t="shared" si="5"/>
        <v/>
      </c>
      <c r="V41" s="22">
        <v>297</v>
      </c>
      <c r="W41" s="22" t="s">
        <v>95</v>
      </c>
      <c r="X41" s="22" t="s">
        <v>96</v>
      </c>
      <c r="Y41" s="69">
        <v>1102</v>
      </c>
      <c r="Z41" s="41"/>
      <c r="AA41" s="1" t="s">
        <v>272</v>
      </c>
      <c r="AB41" s="28" t="s">
        <v>297</v>
      </c>
    </row>
    <row r="42" spans="1:28" x14ac:dyDescent="0.3">
      <c r="A42" s="1" t="s">
        <v>45</v>
      </c>
      <c r="B42" s="1" t="s">
        <v>68</v>
      </c>
      <c r="C42" s="27" t="s">
        <v>350</v>
      </c>
      <c r="D42" s="38">
        <v>33</v>
      </c>
      <c r="E42" s="79"/>
      <c r="F42" s="27">
        <v>11</v>
      </c>
      <c r="G42" s="27">
        <v>12</v>
      </c>
      <c r="H42" s="79"/>
      <c r="I42" s="79"/>
      <c r="J42" s="27">
        <v>7</v>
      </c>
      <c r="K42" s="27">
        <v>9</v>
      </c>
      <c r="L42" s="79"/>
      <c r="M42" s="27">
        <v>7</v>
      </c>
      <c r="N42" s="27">
        <f>SUM(L42:M42)</f>
        <v>7</v>
      </c>
      <c r="O42" s="84"/>
      <c r="P42" s="84"/>
      <c r="Q42" s="84"/>
      <c r="R42" s="84"/>
      <c r="S42" s="84"/>
      <c r="T42" s="27">
        <f t="shared" si="4"/>
        <v>29</v>
      </c>
      <c r="U42" s="40" t="str">
        <f t="shared" si="5"/>
        <v/>
      </c>
      <c r="V42" s="22">
        <v>297</v>
      </c>
      <c r="W42" s="22" t="s">
        <v>95</v>
      </c>
      <c r="X42" s="22" t="s">
        <v>96</v>
      </c>
      <c r="Y42" s="69">
        <v>1102</v>
      </c>
      <c r="Z42" s="41"/>
      <c r="AA42" s="1" t="s">
        <v>272</v>
      </c>
      <c r="AB42" s="28" t="s">
        <v>297</v>
      </c>
    </row>
    <row r="43" spans="1:28" x14ac:dyDescent="0.3">
      <c r="A43" s="1" t="s">
        <v>45</v>
      </c>
      <c r="B43" s="1" t="s">
        <v>68</v>
      </c>
      <c r="C43" s="27" t="s">
        <v>406</v>
      </c>
      <c r="D43" s="38">
        <v>34</v>
      </c>
      <c r="E43" s="79"/>
      <c r="F43" s="27">
        <v>1</v>
      </c>
      <c r="G43" s="79"/>
      <c r="H43" s="79"/>
      <c r="I43" s="79"/>
      <c r="J43" s="27">
        <v>4</v>
      </c>
      <c r="K43" s="27">
        <v>7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4"/>
        <v>6</v>
      </c>
      <c r="U43" s="40" t="str">
        <f t="shared" si="5"/>
        <v/>
      </c>
      <c r="V43" s="22">
        <v>297</v>
      </c>
      <c r="W43" s="22" t="s">
        <v>95</v>
      </c>
      <c r="X43" s="22" t="s">
        <v>96</v>
      </c>
      <c r="Y43" s="69">
        <v>1102</v>
      </c>
      <c r="Z43" s="41"/>
      <c r="AA43" s="1" t="s">
        <v>272</v>
      </c>
      <c r="AB43" s="28" t="s">
        <v>297</v>
      </c>
    </row>
    <row r="44" spans="1:28" x14ac:dyDescent="0.3">
      <c r="A44" s="1" t="s">
        <v>45</v>
      </c>
      <c r="B44" s="1" t="s">
        <v>68</v>
      </c>
      <c r="C44" s="27" t="s">
        <v>407</v>
      </c>
      <c r="D44" s="38">
        <v>5</v>
      </c>
      <c r="E44" s="79" t="s">
        <v>440</v>
      </c>
      <c r="F44" s="27"/>
      <c r="G44" s="79"/>
      <c r="H44" s="79"/>
      <c r="I44" s="79"/>
      <c r="J44" s="27"/>
      <c r="K44" s="27"/>
      <c r="L44" s="79"/>
      <c r="M44" s="79"/>
      <c r="N44" s="27"/>
      <c r="O44" s="84"/>
      <c r="P44" s="84"/>
      <c r="Q44" s="84"/>
      <c r="R44" s="84"/>
      <c r="S44" s="84"/>
      <c r="T44" s="27"/>
      <c r="U44" s="40" t="str">
        <f t="shared" si="5"/>
        <v/>
      </c>
      <c r="V44" s="22">
        <v>297</v>
      </c>
      <c r="W44" s="22" t="s">
        <v>95</v>
      </c>
      <c r="X44" s="22" t="s">
        <v>96</v>
      </c>
      <c r="Y44" s="69">
        <v>1102</v>
      </c>
      <c r="Z44" s="41"/>
      <c r="AA44" s="1" t="s">
        <v>272</v>
      </c>
      <c r="AB44" s="28" t="s">
        <v>297</v>
      </c>
    </row>
    <row r="45" spans="1:28" x14ac:dyDescent="0.3">
      <c r="A45" s="1" t="s">
        <v>45</v>
      </c>
      <c r="B45" s="1" t="s">
        <v>68</v>
      </c>
      <c r="C45" s="27" t="s">
        <v>408</v>
      </c>
      <c r="D45" s="38">
        <v>11</v>
      </c>
      <c r="E45" s="79"/>
      <c r="F45" s="27">
        <v>4</v>
      </c>
      <c r="G45" s="79"/>
      <c r="H45" s="79"/>
      <c r="I45" s="79"/>
      <c r="J45" s="27">
        <v>1</v>
      </c>
      <c r="K45" s="27">
        <v>2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4"/>
        <v>9</v>
      </c>
      <c r="U45" s="40" t="str">
        <f t="shared" si="5"/>
        <v/>
      </c>
      <c r="V45" s="22">
        <v>297</v>
      </c>
      <c r="W45" s="22" t="s">
        <v>95</v>
      </c>
      <c r="X45" s="22" t="s">
        <v>96</v>
      </c>
      <c r="Y45" s="69">
        <v>1102</v>
      </c>
      <c r="Z45" s="41"/>
      <c r="AA45" s="1" t="s">
        <v>272</v>
      </c>
      <c r="AB45" s="28" t="s">
        <v>297</v>
      </c>
    </row>
    <row r="46" spans="1:28" x14ac:dyDescent="0.3">
      <c r="A46" s="1" t="s">
        <v>45</v>
      </c>
      <c r="B46" s="1" t="s">
        <v>68</v>
      </c>
      <c r="C46" s="55" t="s">
        <v>38</v>
      </c>
      <c r="D46" s="1"/>
      <c r="E46" s="55">
        <v>240</v>
      </c>
      <c r="F46" s="55"/>
      <c r="G46" s="55">
        <v>63</v>
      </c>
      <c r="H46" s="55"/>
      <c r="I46" s="55"/>
      <c r="J46" s="55"/>
      <c r="K46" s="55"/>
      <c r="L46" s="55"/>
      <c r="M46" s="55">
        <v>22</v>
      </c>
      <c r="N46" s="55">
        <v>16</v>
      </c>
      <c r="O46" s="55"/>
      <c r="P46" s="55">
        <v>24</v>
      </c>
      <c r="Q46" s="55"/>
      <c r="R46" s="55">
        <v>18</v>
      </c>
      <c r="S46" s="42"/>
      <c r="T46" s="27"/>
      <c r="U46" s="40" t="str">
        <f>_xlfn.IFNA("",((T46+Q46+N46-R46)+(O46*2))/E46)</f>
        <v/>
      </c>
      <c r="V46" s="22">
        <v>297</v>
      </c>
      <c r="W46" s="22" t="s">
        <v>95</v>
      </c>
      <c r="X46" s="22" t="s">
        <v>96</v>
      </c>
      <c r="Y46" s="69">
        <v>1102</v>
      </c>
      <c r="Z46" s="41"/>
      <c r="AA46" s="1" t="s">
        <v>272</v>
      </c>
      <c r="AB46" s="28" t="s">
        <v>297</v>
      </c>
    </row>
    <row r="47" spans="1:28" x14ac:dyDescent="0.3">
      <c r="A47" s="43" t="s">
        <v>45</v>
      </c>
      <c r="B47" s="43" t="s">
        <v>68</v>
      </c>
      <c r="C47" s="44" t="s">
        <v>39</v>
      </c>
      <c r="D47" s="43"/>
      <c r="E47" s="44">
        <f t="shared" ref="E47:T47" si="6">SUM(E35:E46)</f>
        <v>240</v>
      </c>
      <c r="F47" s="44">
        <f t="shared" si="6"/>
        <v>32</v>
      </c>
      <c r="G47" s="44">
        <f t="shared" si="6"/>
        <v>75</v>
      </c>
      <c r="H47" s="44">
        <f t="shared" si="6"/>
        <v>0</v>
      </c>
      <c r="I47" s="44">
        <f t="shared" si="6"/>
        <v>0</v>
      </c>
      <c r="J47" s="44">
        <f t="shared" si="6"/>
        <v>17</v>
      </c>
      <c r="K47" s="44">
        <f t="shared" si="6"/>
        <v>26</v>
      </c>
      <c r="L47" s="44">
        <f t="shared" si="6"/>
        <v>0</v>
      </c>
      <c r="M47" s="44">
        <f t="shared" si="6"/>
        <v>38</v>
      </c>
      <c r="N47" s="44">
        <f t="shared" si="6"/>
        <v>32</v>
      </c>
      <c r="O47" s="44">
        <f t="shared" si="6"/>
        <v>0</v>
      </c>
      <c r="P47" s="44">
        <f t="shared" si="6"/>
        <v>24</v>
      </c>
      <c r="Q47" s="44">
        <f t="shared" si="6"/>
        <v>0</v>
      </c>
      <c r="R47" s="44">
        <f t="shared" si="6"/>
        <v>18</v>
      </c>
      <c r="S47" s="44">
        <f t="shared" si="6"/>
        <v>0</v>
      </c>
      <c r="T47" s="44">
        <f t="shared" si="6"/>
        <v>81</v>
      </c>
      <c r="U47" s="45">
        <f>((T47+Q47+N47-R47)+(O47*2))/E47</f>
        <v>0.39583333333333331</v>
      </c>
      <c r="V47" s="46">
        <v>297</v>
      </c>
      <c r="W47" s="46" t="s">
        <v>95</v>
      </c>
      <c r="X47" s="46" t="s">
        <v>96</v>
      </c>
      <c r="Y47" s="70">
        <v>1102</v>
      </c>
      <c r="Z47" s="47"/>
      <c r="AA47" s="43" t="s">
        <v>272</v>
      </c>
      <c r="AB47" s="73" t="s">
        <v>297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0.42666666666666669</v>
      </c>
      <c r="H48" s="27"/>
      <c r="I48" s="1"/>
      <c r="J48" s="48" t="s">
        <v>41</v>
      </c>
      <c r="K48" s="50">
        <f>J47/K47</f>
        <v>0.65384615384615385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5D2E-DA38-4AED-9741-6D81A8ED0567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471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181</v>
      </c>
      <c r="D4" s="7" t="s">
        <v>4</v>
      </c>
      <c r="E4" s="8"/>
      <c r="F4" s="5"/>
      <c r="G4" s="1"/>
      <c r="J4" s="15" t="s">
        <v>298</v>
      </c>
      <c r="K4" s="16" t="s">
        <v>44</v>
      </c>
      <c r="L4" s="17"/>
      <c r="M4" s="18"/>
      <c r="N4" s="19">
        <v>23</v>
      </c>
      <c r="O4" s="19">
        <v>25</v>
      </c>
      <c r="P4" s="19">
        <v>12</v>
      </c>
      <c r="Q4" s="19">
        <v>20</v>
      </c>
      <c r="R4" s="20"/>
      <c r="S4" s="21">
        <f>SUM(N4:R4)</f>
        <v>80</v>
      </c>
      <c r="T4" s="22">
        <v>315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299</v>
      </c>
      <c r="K5" s="16" t="s">
        <v>51</v>
      </c>
      <c r="L5" s="17"/>
      <c r="M5" s="18"/>
      <c r="N5" s="19">
        <v>27</v>
      </c>
      <c r="O5" s="19">
        <v>14</v>
      </c>
      <c r="P5" s="19">
        <v>19</v>
      </c>
      <c r="Q5" s="19">
        <v>28</v>
      </c>
      <c r="R5" s="20"/>
      <c r="S5" s="21">
        <f>SUM(N5:R5)</f>
        <v>88</v>
      </c>
      <c r="T5" s="22">
        <v>315</v>
      </c>
      <c r="U5" s="1"/>
      <c r="V5" s="1"/>
      <c r="W5" s="1"/>
    </row>
    <row r="6" spans="1:28" x14ac:dyDescent="0.3">
      <c r="C6" s="23">
        <v>1930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109</v>
      </c>
      <c r="D7" s="7" t="s">
        <v>7</v>
      </c>
      <c r="G7" s="1"/>
      <c r="S7" s="1"/>
      <c r="T7" s="25" t="s">
        <v>8</v>
      </c>
      <c r="U7" s="1"/>
      <c r="V7" s="26">
        <v>315</v>
      </c>
      <c r="W7" s="1"/>
    </row>
    <row r="8" spans="1:28" x14ac:dyDescent="0.3">
      <c r="B8" s="1"/>
      <c r="C8" s="24" t="s">
        <v>147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29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50</v>
      </c>
      <c r="B13" s="1" t="s">
        <v>45</v>
      </c>
      <c r="C13" s="27" t="s">
        <v>116</v>
      </c>
      <c r="D13" s="38">
        <v>35</v>
      </c>
      <c r="E13" s="79"/>
      <c r="F13" s="79"/>
      <c r="G13" s="79"/>
      <c r="H13" s="79"/>
      <c r="I13" s="79"/>
      <c r="J13" s="79"/>
      <c r="K13" s="79"/>
      <c r="L13" s="79"/>
      <c r="M13" s="79"/>
      <c r="N13" s="27">
        <f>SUM(L13:M13)</f>
        <v>0</v>
      </c>
      <c r="O13" s="79"/>
      <c r="P13" s="84"/>
      <c r="Q13" s="79"/>
      <c r="R13" s="79"/>
      <c r="S13" s="79"/>
      <c r="T13" s="27">
        <v>1</v>
      </c>
      <c r="U13" s="40" t="str">
        <f>IFERROR(((T13+Q13+N13-R13)+(O13*2))/E13,"")</f>
        <v/>
      </c>
      <c r="V13" s="22">
        <v>315</v>
      </c>
      <c r="W13" s="22" t="s">
        <v>83</v>
      </c>
      <c r="X13" s="22" t="s">
        <v>96</v>
      </c>
      <c r="Y13" s="69">
        <v>1930</v>
      </c>
      <c r="Z13" s="41"/>
      <c r="AA13" s="1" t="s">
        <v>85</v>
      </c>
      <c r="AB13" s="28" t="s">
        <v>300</v>
      </c>
    </row>
    <row r="14" spans="1:28" x14ac:dyDescent="0.3">
      <c r="A14" s="1" t="s">
        <v>50</v>
      </c>
      <c r="B14" s="1" t="s">
        <v>45</v>
      </c>
      <c r="C14" s="27" t="s">
        <v>179</v>
      </c>
      <c r="D14" s="38">
        <v>42</v>
      </c>
      <c r="E14" s="79"/>
      <c r="F14" s="79"/>
      <c r="G14" s="79"/>
      <c r="H14" s="79"/>
      <c r="I14" s="79"/>
      <c r="J14" s="79"/>
      <c r="K14" s="79"/>
      <c r="L14" s="79"/>
      <c r="M14" s="79"/>
      <c r="N14" s="27">
        <f t="shared" ref="N14:N20" si="0">SUM(L14:M14)</f>
        <v>0</v>
      </c>
      <c r="O14" s="84"/>
      <c r="P14" s="84"/>
      <c r="Q14" s="84"/>
      <c r="R14" s="84"/>
      <c r="S14" s="84"/>
      <c r="T14" s="27">
        <v>4</v>
      </c>
      <c r="U14" s="40" t="str">
        <f t="shared" ref="U14:U23" si="1">IFERROR(((T14+Q14+N14-R14)+(O14*2))/E14,"")</f>
        <v/>
      </c>
      <c r="V14" s="22">
        <v>315</v>
      </c>
      <c r="W14" s="22" t="s">
        <v>83</v>
      </c>
      <c r="X14" s="22" t="s">
        <v>96</v>
      </c>
      <c r="Y14" s="69">
        <v>1930</v>
      </c>
      <c r="Z14" s="41"/>
      <c r="AA14" s="1" t="s">
        <v>85</v>
      </c>
      <c r="AB14" s="28" t="s">
        <v>300</v>
      </c>
    </row>
    <row r="15" spans="1:28" x14ac:dyDescent="0.3">
      <c r="A15" s="1" t="s">
        <v>50</v>
      </c>
      <c r="B15" s="1" t="s">
        <v>45</v>
      </c>
      <c r="C15" s="27" t="s">
        <v>72</v>
      </c>
      <c r="D15" s="38">
        <v>32</v>
      </c>
      <c r="E15" s="79"/>
      <c r="F15" s="79"/>
      <c r="G15" s="79"/>
      <c r="H15" s="79"/>
      <c r="I15" s="79"/>
      <c r="J15" s="79"/>
      <c r="K15" s="79"/>
      <c r="L15" s="79"/>
      <c r="M15" s="79"/>
      <c r="N15" s="27">
        <f t="shared" si="0"/>
        <v>0</v>
      </c>
      <c r="O15" s="84"/>
      <c r="P15" s="84"/>
      <c r="Q15" s="84"/>
      <c r="R15" s="84"/>
      <c r="S15" s="84"/>
      <c r="T15" s="27">
        <v>8</v>
      </c>
      <c r="U15" s="40" t="str">
        <f t="shared" si="1"/>
        <v/>
      </c>
      <c r="V15" s="22">
        <v>315</v>
      </c>
      <c r="W15" s="22" t="s">
        <v>83</v>
      </c>
      <c r="X15" s="22" t="s">
        <v>96</v>
      </c>
      <c r="Y15" s="69">
        <v>1930</v>
      </c>
      <c r="Z15" s="41"/>
      <c r="AA15" s="1" t="s">
        <v>85</v>
      </c>
      <c r="AB15" s="28" t="s">
        <v>300</v>
      </c>
    </row>
    <row r="16" spans="1:28" x14ac:dyDescent="0.3">
      <c r="A16" s="1" t="s">
        <v>50</v>
      </c>
      <c r="B16" s="1" t="s">
        <v>45</v>
      </c>
      <c r="C16" s="27" t="s">
        <v>81</v>
      </c>
      <c r="D16" s="38">
        <v>45</v>
      </c>
      <c r="E16" s="79" t="s">
        <v>440</v>
      </c>
      <c r="F16" s="79"/>
      <c r="G16" s="79"/>
      <c r="H16" s="79"/>
      <c r="I16" s="79"/>
      <c r="J16" s="79"/>
      <c r="K16" s="79"/>
      <c r="L16" s="79"/>
      <c r="M16" s="79"/>
      <c r="N16" s="27"/>
      <c r="O16" s="84"/>
      <c r="P16" s="84"/>
      <c r="Q16" s="84"/>
      <c r="R16" s="84"/>
      <c r="S16" s="84"/>
      <c r="T16" s="27"/>
      <c r="U16" s="40" t="str">
        <f t="shared" si="1"/>
        <v/>
      </c>
      <c r="V16" s="22">
        <v>315</v>
      </c>
      <c r="W16" s="22" t="s">
        <v>83</v>
      </c>
      <c r="X16" s="22" t="s">
        <v>96</v>
      </c>
      <c r="Y16" s="69">
        <v>1930</v>
      </c>
      <c r="Z16" s="41"/>
      <c r="AA16" s="1" t="s">
        <v>85</v>
      </c>
      <c r="AB16" s="28" t="s">
        <v>300</v>
      </c>
    </row>
    <row r="17" spans="1:28" x14ac:dyDescent="0.3">
      <c r="A17" s="1" t="s">
        <v>50</v>
      </c>
      <c r="B17" s="1" t="s">
        <v>45</v>
      </c>
      <c r="C17" s="27" t="s">
        <v>75</v>
      </c>
      <c r="D17" s="38">
        <v>12</v>
      </c>
      <c r="E17" s="79" t="s">
        <v>440</v>
      </c>
      <c r="F17" s="79"/>
      <c r="G17" s="79"/>
      <c r="H17" s="79"/>
      <c r="I17" s="79"/>
      <c r="J17" s="79"/>
      <c r="K17" s="79"/>
      <c r="L17" s="79"/>
      <c r="M17" s="79"/>
      <c r="N17" s="27"/>
      <c r="O17" s="84"/>
      <c r="P17" s="84"/>
      <c r="Q17" s="84"/>
      <c r="R17" s="84"/>
      <c r="S17" s="84"/>
      <c r="T17" s="27"/>
      <c r="U17" s="40"/>
      <c r="V17" s="22">
        <v>315</v>
      </c>
      <c r="W17" s="22" t="s">
        <v>83</v>
      </c>
      <c r="X17" s="22" t="s">
        <v>96</v>
      </c>
      <c r="Y17" s="69">
        <v>1930</v>
      </c>
      <c r="Z17" s="41"/>
      <c r="AA17" s="1" t="s">
        <v>85</v>
      </c>
      <c r="AB17" s="28" t="s">
        <v>300</v>
      </c>
    </row>
    <row r="18" spans="1:28" x14ac:dyDescent="0.3">
      <c r="A18" s="1" t="s">
        <v>50</v>
      </c>
      <c r="B18" s="1" t="s">
        <v>45</v>
      </c>
      <c r="C18" s="27" t="s">
        <v>70</v>
      </c>
      <c r="D18" s="38">
        <v>13</v>
      </c>
      <c r="E18" s="79"/>
      <c r="F18" s="79"/>
      <c r="G18" s="79"/>
      <c r="H18" s="79"/>
      <c r="I18" s="79"/>
      <c r="J18" s="79"/>
      <c r="K18" s="79"/>
      <c r="L18" s="79"/>
      <c r="M18" s="79"/>
      <c r="N18" s="27">
        <f t="shared" si="0"/>
        <v>0</v>
      </c>
      <c r="O18" s="84"/>
      <c r="P18" s="39">
        <v>1</v>
      </c>
      <c r="Q18" s="87" t="s">
        <v>532</v>
      </c>
      <c r="R18" s="84"/>
      <c r="S18" s="84"/>
      <c r="T18" s="27">
        <v>17</v>
      </c>
      <c r="U18" s="40" t="str">
        <f t="shared" si="1"/>
        <v/>
      </c>
      <c r="V18" s="22">
        <v>315</v>
      </c>
      <c r="W18" s="22" t="s">
        <v>83</v>
      </c>
      <c r="X18" s="22" t="s">
        <v>96</v>
      </c>
      <c r="Y18" s="69">
        <v>1930</v>
      </c>
      <c r="Z18" s="41"/>
      <c r="AA18" s="1" t="s">
        <v>85</v>
      </c>
      <c r="AB18" s="28" t="s">
        <v>300</v>
      </c>
    </row>
    <row r="19" spans="1:28" x14ac:dyDescent="0.3">
      <c r="A19" s="1" t="s">
        <v>50</v>
      </c>
      <c r="B19" s="1" t="s">
        <v>45</v>
      </c>
      <c r="C19" s="27" t="s">
        <v>79</v>
      </c>
      <c r="D19" s="38">
        <v>33</v>
      </c>
      <c r="E19" s="79"/>
      <c r="F19" s="79"/>
      <c r="G19" s="79"/>
      <c r="H19" s="79"/>
      <c r="I19" s="79"/>
      <c r="J19" s="79"/>
      <c r="K19" s="79"/>
      <c r="L19" s="79"/>
      <c r="M19" s="79"/>
      <c r="N19" s="27">
        <f t="shared" si="0"/>
        <v>0</v>
      </c>
      <c r="O19" s="84"/>
      <c r="P19" s="84"/>
      <c r="Q19" s="84"/>
      <c r="R19" s="84"/>
      <c r="S19" s="84"/>
      <c r="T19" s="27">
        <v>11</v>
      </c>
      <c r="U19" s="40" t="str">
        <f t="shared" si="1"/>
        <v/>
      </c>
      <c r="V19" s="22">
        <v>315</v>
      </c>
      <c r="W19" s="22" t="s">
        <v>83</v>
      </c>
      <c r="X19" s="22" t="s">
        <v>96</v>
      </c>
      <c r="Y19" s="69">
        <v>1930</v>
      </c>
      <c r="Z19" s="41"/>
      <c r="AA19" s="1" t="s">
        <v>85</v>
      </c>
      <c r="AB19" s="28" t="s">
        <v>300</v>
      </c>
    </row>
    <row r="20" spans="1:28" x14ac:dyDescent="0.3">
      <c r="A20" s="1" t="s">
        <v>50</v>
      </c>
      <c r="B20" s="1" t="s">
        <v>45</v>
      </c>
      <c r="C20" s="27" t="s">
        <v>74</v>
      </c>
      <c r="D20" s="38">
        <v>11</v>
      </c>
      <c r="E20" s="79"/>
      <c r="F20" s="79"/>
      <c r="G20" s="79"/>
      <c r="H20" s="79"/>
      <c r="I20" s="79"/>
      <c r="J20" s="79"/>
      <c r="K20" s="79"/>
      <c r="L20" s="79"/>
      <c r="M20" s="79"/>
      <c r="N20" s="27">
        <f t="shared" si="0"/>
        <v>0</v>
      </c>
      <c r="O20" s="84"/>
      <c r="P20" s="84"/>
      <c r="Q20" s="84"/>
      <c r="R20" s="84"/>
      <c r="S20" s="84"/>
      <c r="T20" s="27">
        <v>11</v>
      </c>
      <c r="U20" s="40" t="str">
        <f t="shared" si="1"/>
        <v/>
      </c>
      <c r="V20" s="22">
        <v>315</v>
      </c>
      <c r="W20" s="22" t="s">
        <v>83</v>
      </c>
      <c r="X20" s="22" t="s">
        <v>96</v>
      </c>
      <c r="Y20" s="69">
        <v>1930</v>
      </c>
      <c r="Z20" s="41" t="s">
        <v>461</v>
      </c>
      <c r="AA20" s="1" t="s">
        <v>85</v>
      </c>
      <c r="AB20" s="28" t="s">
        <v>300</v>
      </c>
    </row>
    <row r="21" spans="1:28" x14ac:dyDescent="0.3">
      <c r="A21" s="1" t="s">
        <v>50</v>
      </c>
      <c r="B21" s="1" t="s">
        <v>45</v>
      </c>
      <c r="C21" s="27" t="s">
        <v>73</v>
      </c>
      <c r="D21" s="38">
        <v>8</v>
      </c>
      <c r="E21" s="79"/>
      <c r="F21" s="79"/>
      <c r="G21" s="79"/>
      <c r="H21" s="79"/>
      <c r="I21" s="79"/>
      <c r="J21" s="79"/>
      <c r="K21" s="79"/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27">
        <v>6</v>
      </c>
      <c r="U21" s="40" t="str">
        <f t="shared" si="1"/>
        <v/>
      </c>
      <c r="V21" s="22">
        <v>315</v>
      </c>
      <c r="W21" s="22" t="s">
        <v>83</v>
      </c>
      <c r="X21" s="22" t="s">
        <v>96</v>
      </c>
      <c r="Y21" s="69">
        <v>1930</v>
      </c>
      <c r="Z21" s="41"/>
      <c r="AA21" s="1" t="s">
        <v>85</v>
      </c>
      <c r="AB21" s="28" t="s">
        <v>300</v>
      </c>
    </row>
    <row r="22" spans="1:28" x14ac:dyDescent="0.3">
      <c r="A22" s="1" t="s">
        <v>50</v>
      </c>
      <c r="B22" s="1" t="s">
        <v>45</v>
      </c>
      <c r="C22" s="27" t="s">
        <v>177</v>
      </c>
      <c r="D22" s="38">
        <v>21</v>
      </c>
      <c r="E22" s="79"/>
      <c r="F22" s="79"/>
      <c r="G22" s="79"/>
      <c r="H22" s="79"/>
      <c r="I22" s="79"/>
      <c r="J22" s="79"/>
      <c r="K22" s="79"/>
      <c r="L22" s="79"/>
      <c r="M22" s="79"/>
      <c r="N22" s="27">
        <f>SUM(L22:M22)</f>
        <v>0</v>
      </c>
      <c r="O22" s="39">
        <v>1</v>
      </c>
      <c r="P22" s="55">
        <v>6</v>
      </c>
      <c r="Q22" s="87" t="s">
        <v>531</v>
      </c>
      <c r="R22" s="84"/>
      <c r="S22" s="84"/>
      <c r="T22" s="27">
        <v>22</v>
      </c>
      <c r="U22" s="40" t="str">
        <f t="shared" si="1"/>
        <v/>
      </c>
      <c r="V22" s="22">
        <v>315</v>
      </c>
      <c r="W22" s="22" t="s">
        <v>83</v>
      </c>
      <c r="X22" s="22" t="s">
        <v>96</v>
      </c>
      <c r="Y22" s="69">
        <v>1930</v>
      </c>
      <c r="Z22" s="41" t="s">
        <v>533</v>
      </c>
      <c r="AA22" s="1" t="s">
        <v>85</v>
      </c>
      <c r="AB22" s="28" t="s">
        <v>300</v>
      </c>
    </row>
    <row r="23" spans="1:28" x14ac:dyDescent="0.3">
      <c r="A23" s="1" t="s">
        <v>50</v>
      </c>
      <c r="B23" s="1" t="s">
        <v>45</v>
      </c>
      <c r="C23" s="27" t="s">
        <v>77</v>
      </c>
      <c r="D23" s="38">
        <v>22</v>
      </c>
      <c r="E23" s="79" t="s">
        <v>440</v>
      </c>
      <c r="F23" s="79"/>
      <c r="G23" s="79"/>
      <c r="H23" s="79"/>
      <c r="I23" s="79"/>
      <c r="J23" s="79"/>
      <c r="K23" s="79"/>
      <c r="L23" s="79"/>
      <c r="M23" s="79"/>
      <c r="N23" s="27"/>
      <c r="O23" s="84"/>
      <c r="P23" s="84"/>
      <c r="Q23" s="84"/>
      <c r="R23" s="84"/>
      <c r="S23" s="84"/>
      <c r="T23" s="27"/>
      <c r="U23" s="40" t="str">
        <f t="shared" si="1"/>
        <v/>
      </c>
      <c r="V23" s="22">
        <v>315</v>
      </c>
      <c r="W23" s="22" t="s">
        <v>83</v>
      </c>
      <c r="X23" s="22" t="s">
        <v>96</v>
      </c>
      <c r="Y23" s="69">
        <v>1930</v>
      </c>
      <c r="Z23" s="41"/>
      <c r="AA23" s="1" t="s">
        <v>85</v>
      </c>
      <c r="AB23" s="28" t="s">
        <v>300</v>
      </c>
    </row>
    <row r="24" spans="1:28" x14ac:dyDescent="0.3">
      <c r="A24" s="1" t="s">
        <v>50</v>
      </c>
      <c r="B24" s="1" t="s">
        <v>45</v>
      </c>
      <c r="C24" s="55" t="s">
        <v>38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"/>
      <c r="O24" s="55"/>
      <c r="P24" s="55">
        <v>14</v>
      </c>
      <c r="Q24" s="55"/>
      <c r="R24" s="55"/>
      <c r="S24" s="42"/>
      <c r="T24" s="27"/>
      <c r="U24" s="40" t="str">
        <f>_xlfn.IFNA("",((T24+Q24+N24-R24)+(O24*2))/E24)</f>
        <v/>
      </c>
      <c r="V24" s="22">
        <v>315</v>
      </c>
      <c r="W24" s="22" t="s">
        <v>83</v>
      </c>
      <c r="X24" s="22" t="s">
        <v>96</v>
      </c>
      <c r="Y24" s="69">
        <v>1930</v>
      </c>
      <c r="Z24" s="41"/>
      <c r="AA24" s="1" t="s">
        <v>85</v>
      </c>
      <c r="AB24" s="28" t="s">
        <v>300</v>
      </c>
    </row>
    <row r="25" spans="1:28" x14ac:dyDescent="0.3">
      <c r="A25" s="43" t="s">
        <v>50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0</v>
      </c>
      <c r="G25" s="44">
        <f t="shared" si="2"/>
        <v>0</v>
      </c>
      <c r="H25" s="44">
        <f t="shared" si="2"/>
        <v>0</v>
      </c>
      <c r="I25" s="44">
        <f t="shared" si="2"/>
        <v>0</v>
      </c>
      <c r="J25" s="44">
        <f t="shared" si="2"/>
        <v>0</v>
      </c>
      <c r="K25" s="44">
        <f t="shared" si="2"/>
        <v>0</v>
      </c>
      <c r="L25" s="44">
        <f t="shared" si="2"/>
        <v>0</v>
      </c>
      <c r="M25" s="44">
        <f t="shared" si="2"/>
        <v>0</v>
      </c>
      <c r="N25" s="44">
        <f t="shared" si="2"/>
        <v>0</v>
      </c>
      <c r="O25" s="44">
        <f t="shared" si="2"/>
        <v>1</v>
      </c>
      <c r="P25" s="44">
        <f t="shared" si="2"/>
        <v>21</v>
      </c>
      <c r="Q25" s="44">
        <f t="shared" si="2"/>
        <v>0</v>
      </c>
      <c r="R25" s="44">
        <f t="shared" si="2"/>
        <v>0</v>
      </c>
      <c r="S25" s="44">
        <f t="shared" si="2"/>
        <v>0</v>
      </c>
      <c r="T25" s="44">
        <f t="shared" si="2"/>
        <v>80</v>
      </c>
      <c r="U25" s="45">
        <f>((T25+Q25+N25-R25)+(O25*2))/E25</f>
        <v>0.34166666666666667</v>
      </c>
      <c r="V25" s="46">
        <v>315</v>
      </c>
      <c r="W25" s="46" t="s">
        <v>83</v>
      </c>
      <c r="X25" s="46" t="s">
        <v>96</v>
      </c>
      <c r="Y25" s="72">
        <v>1930</v>
      </c>
      <c r="Z25" s="78" t="s">
        <v>443</v>
      </c>
      <c r="AA25" s="43" t="s">
        <v>85</v>
      </c>
      <c r="AB25" s="73" t="s">
        <v>300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 t="e">
        <f>J25/K25</f>
        <v>#DIV/0!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478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29" s="1"/>
      <c r="B29" s="1"/>
      <c r="C29" s="1" t="s">
        <v>477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51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28</v>
      </c>
      <c r="AB33" s="82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50</v>
      </c>
      <c r="C35" s="27" t="s">
        <v>328</v>
      </c>
      <c r="D35" s="38">
        <v>40</v>
      </c>
      <c r="E35" s="79"/>
      <c r="F35" s="79"/>
      <c r="G35" s="79"/>
      <c r="H35" s="79"/>
      <c r="I35" s="79"/>
      <c r="J35" s="79"/>
      <c r="K35" s="79"/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v>12</v>
      </c>
      <c r="U35" s="40" t="str">
        <f>IFERROR(((T35+Q35+N35-R35)+(O35*2))/E35,"")</f>
        <v/>
      </c>
      <c r="V35" s="22">
        <v>315</v>
      </c>
      <c r="W35" s="22" t="s">
        <v>95</v>
      </c>
      <c r="X35" s="22" t="s">
        <v>84</v>
      </c>
      <c r="Y35" s="69">
        <v>1930</v>
      </c>
      <c r="Z35" s="41" t="s">
        <v>472</v>
      </c>
      <c r="AA35" s="1" t="s">
        <v>289</v>
      </c>
      <c r="AB35" s="28" t="s">
        <v>301</v>
      </c>
    </row>
    <row r="36" spans="1:28" x14ac:dyDescent="0.3">
      <c r="A36" s="1" t="s">
        <v>45</v>
      </c>
      <c r="B36" s="1" t="s">
        <v>50</v>
      </c>
      <c r="C36" s="27" t="s">
        <v>329</v>
      </c>
      <c r="D36" s="38">
        <v>7</v>
      </c>
      <c r="E36" s="79"/>
      <c r="F36" s="79"/>
      <c r="G36" s="79"/>
      <c r="H36" s="79"/>
      <c r="I36" s="79"/>
      <c r="J36" s="79"/>
      <c r="K36" s="79"/>
      <c r="L36" s="79"/>
      <c r="M36" s="79"/>
      <c r="N36" s="27">
        <f t="shared" ref="N36:N41" si="3">SUM(L36:M36)</f>
        <v>0</v>
      </c>
      <c r="O36" s="84"/>
      <c r="P36" s="84"/>
      <c r="Q36" s="84"/>
      <c r="R36" s="84"/>
      <c r="S36" s="84"/>
      <c r="T36" s="39">
        <v>2</v>
      </c>
      <c r="U36" s="40" t="str">
        <f t="shared" ref="U36:U45" si="4">IFERROR(((T36+Q36+N36-R36)+(O36*2))/E36,"")</f>
        <v/>
      </c>
      <c r="V36" s="22">
        <v>315</v>
      </c>
      <c r="W36" s="22" t="s">
        <v>95</v>
      </c>
      <c r="X36" s="22" t="s">
        <v>84</v>
      </c>
      <c r="Y36" s="69">
        <v>1930</v>
      </c>
      <c r="Z36" s="41" t="s">
        <v>472</v>
      </c>
      <c r="AA36" s="1" t="s">
        <v>289</v>
      </c>
      <c r="AB36" s="28" t="s">
        <v>301</v>
      </c>
    </row>
    <row r="37" spans="1:28" x14ac:dyDescent="0.3">
      <c r="A37" s="1" t="s">
        <v>45</v>
      </c>
      <c r="B37" s="1" t="s">
        <v>50</v>
      </c>
      <c r="C37" s="27" t="s">
        <v>126</v>
      </c>
      <c r="D37" s="38">
        <v>15</v>
      </c>
      <c r="E37" s="79"/>
      <c r="F37" s="79"/>
      <c r="G37" s="79"/>
      <c r="H37" s="79"/>
      <c r="I37" s="79"/>
      <c r="J37" s="79"/>
      <c r="K37" s="79"/>
      <c r="L37" s="79"/>
      <c r="M37" s="79"/>
      <c r="N37" s="27">
        <f t="shared" si="3"/>
        <v>0</v>
      </c>
      <c r="O37" s="84"/>
      <c r="P37" s="84"/>
      <c r="Q37" s="84"/>
      <c r="R37" s="84"/>
      <c r="S37" s="84"/>
      <c r="T37" s="39">
        <v>16</v>
      </c>
      <c r="U37" s="40" t="str">
        <f t="shared" si="4"/>
        <v/>
      </c>
      <c r="V37" s="22">
        <v>315</v>
      </c>
      <c r="W37" s="22" t="s">
        <v>95</v>
      </c>
      <c r="X37" s="22" t="s">
        <v>84</v>
      </c>
      <c r="Y37" s="69">
        <v>1930</v>
      </c>
      <c r="Z37" s="41" t="s">
        <v>472</v>
      </c>
      <c r="AA37" s="1" t="s">
        <v>289</v>
      </c>
      <c r="AB37" s="28" t="s">
        <v>301</v>
      </c>
    </row>
    <row r="38" spans="1:28" x14ac:dyDescent="0.3">
      <c r="A38" s="1" t="s">
        <v>45</v>
      </c>
      <c r="B38" s="1" t="s">
        <v>50</v>
      </c>
      <c r="C38" s="27" t="s">
        <v>391</v>
      </c>
      <c r="D38" s="38">
        <v>50</v>
      </c>
      <c r="E38" s="79"/>
      <c r="F38" s="79"/>
      <c r="G38" s="79"/>
      <c r="H38" s="79"/>
      <c r="I38" s="79"/>
      <c r="J38" s="79"/>
      <c r="K38" s="79"/>
      <c r="L38" s="79"/>
      <c r="M38" s="79"/>
      <c r="N38" s="27">
        <f t="shared" si="3"/>
        <v>0</v>
      </c>
      <c r="O38" s="84"/>
      <c r="P38" s="84"/>
      <c r="Q38" s="84"/>
      <c r="R38" s="84"/>
      <c r="S38" s="84"/>
      <c r="T38" s="39">
        <v>12</v>
      </c>
      <c r="U38" s="40" t="str">
        <f t="shared" si="4"/>
        <v/>
      </c>
      <c r="V38" s="22">
        <v>315</v>
      </c>
      <c r="W38" s="22" t="s">
        <v>95</v>
      </c>
      <c r="X38" s="22" t="s">
        <v>84</v>
      </c>
      <c r="Y38" s="69">
        <v>1930</v>
      </c>
      <c r="Z38" s="41" t="s">
        <v>472</v>
      </c>
      <c r="AA38" s="1" t="s">
        <v>289</v>
      </c>
      <c r="AB38" s="28" t="s">
        <v>301</v>
      </c>
    </row>
    <row r="39" spans="1:28" x14ac:dyDescent="0.3">
      <c r="A39" s="1" t="s">
        <v>45</v>
      </c>
      <c r="B39" s="1" t="s">
        <v>50</v>
      </c>
      <c r="C39" s="27" t="s">
        <v>330</v>
      </c>
      <c r="D39" s="38">
        <v>10</v>
      </c>
      <c r="E39" s="79"/>
      <c r="F39" s="79"/>
      <c r="G39" s="79"/>
      <c r="H39" s="79"/>
      <c r="I39" s="79"/>
      <c r="J39" s="79"/>
      <c r="K39" s="79"/>
      <c r="L39" s="79"/>
      <c r="M39" s="79"/>
      <c r="N39" s="27">
        <f t="shared" si="3"/>
        <v>0</v>
      </c>
      <c r="O39" s="84"/>
      <c r="P39" s="84"/>
      <c r="Q39" s="84"/>
      <c r="R39" s="84"/>
      <c r="S39" s="84"/>
      <c r="T39" s="39">
        <v>2</v>
      </c>
      <c r="U39" s="40" t="str">
        <f t="shared" si="4"/>
        <v/>
      </c>
      <c r="V39" s="22">
        <v>315</v>
      </c>
      <c r="W39" s="22" t="s">
        <v>95</v>
      </c>
      <c r="X39" s="22" t="s">
        <v>84</v>
      </c>
      <c r="Y39" s="69">
        <v>1930</v>
      </c>
      <c r="Z39" s="41" t="s">
        <v>472</v>
      </c>
      <c r="AA39" s="1" t="s">
        <v>289</v>
      </c>
      <c r="AB39" s="28" t="s">
        <v>301</v>
      </c>
    </row>
    <row r="40" spans="1:28" x14ac:dyDescent="0.3">
      <c r="A40" s="1" t="s">
        <v>45</v>
      </c>
      <c r="B40" s="1" t="s">
        <v>50</v>
      </c>
      <c r="C40" s="27" t="s">
        <v>331</v>
      </c>
      <c r="D40" s="38">
        <v>20</v>
      </c>
      <c r="E40" s="79" t="s">
        <v>440</v>
      </c>
      <c r="F40" s="79"/>
      <c r="G40" s="79"/>
      <c r="H40" s="79"/>
      <c r="I40" s="79"/>
      <c r="J40" s="79"/>
      <c r="K40" s="79"/>
      <c r="L40" s="79"/>
      <c r="M40" s="79"/>
      <c r="N40" s="27"/>
      <c r="O40" s="84"/>
      <c r="P40" s="84"/>
      <c r="Q40" s="84"/>
      <c r="R40" s="84"/>
      <c r="S40" s="84"/>
      <c r="T40" s="39"/>
      <c r="U40" s="40" t="str">
        <f t="shared" si="4"/>
        <v/>
      </c>
      <c r="V40" s="22">
        <v>315</v>
      </c>
      <c r="W40" s="22" t="s">
        <v>95</v>
      </c>
      <c r="X40" s="22" t="s">
        <v>84</v>
      </c>
      <c r="Y40" s="69">
        <v>1930</v>
      </c>
      <c r="Z40" s="41" t="s">
        <v>472</v>
      </c>
      <c r="AA40" s="1" t="s">
        <v>289</v>
      </c>
      <c r="AB40" s="28" t="s">
        <v>301</v>
      </c>
    </row>
    <row r="41" spans="1:28" x14ac:dyDescent="0.3">
      <c r="A41" s="1" t="s">
        <v>45</v>
      </c>
      <c r="B41" s="1" t="s">
        <v>50</v>
      </c>
      <c r="C41" s="27" t="s">
        <v>333</v>
      </c>
      <c r="D41" s="38">
        <v>17</v>
      </c>
      <c r="E41" s="79"/>
      <c r="F41" s="79"/>
      <c r="G41" s="79"/>
      <c r="H41" s="79"/>
      <c r="I41" s="79"/>
      <c r="J41" s="79"/>
      <c r="K41" s="79"/>
      <c r="L41" s="79"/>
      <c r="M41" s="79"/>
      <c r="N41" s="27">
        <f t="shared" si="3"/>
        <v>0</v>
      </c>
      <c r="O41" s="84"/>
      <c r="P41" s="84"/>
      <c r="Q41" s="84"/>
      <c r="R41" s="84"/>
      <c r="S41" s="84"/>
      <c r="T41" s="39">
        <v>29</v>
      </c>
      <c r="U41" s="40" t="str">
        <f t="shared" si="4"/>
        <v/>
      </c>
      <c r="V41" s="22">
        <v>315</v>
      </c>
      <c r="W41" s="22" t="s">
        <v>95</v>
      </c>
      <c r="X41" s="22" t="s">
        <v>84</v>
      </c>
      <c r="Y41" s="69">
        <v>1930</v>
      </c>
      <c r="Z41" s="41" t="s">
        <v>472</v>
      </c>
      <c r="AA41" s="1" t="s">
        <v>289</v>
      </c>
      <c r="AB41" s="28" t="s">
        <v>301</v>
      </c>
    </row>
    <row r="42" spans="1:28" x14ac:dyDescent="0.3">
      <c r="A42" s="1" t="s">
        <v>45</v>
      </c>
      <c r="B42" s="1" t="s">
        <v>50</v>
      </c>
      <c r="C42" s="27" t="s">
        <v>334</v>
      </c>
      <c r="D42" s="38">
        <v>11</v>
      </c>
      <c r="E42" s="79"/>
      <c r="F42" s="79"/>
      <c r="G42" s="79"/>
      <c r="H42" s="79"/>
      <c r="I42" s="79"/>
      <c r="J42" s="79"/>
      <c r="K42" s="79"/>
      <c r="L42" s="79"/>
      <c r="M42" s="79"/>
      <c r="N42" s="27">
        <f>SUM(L42:M42)</f>
        <v>0</v>
      </c>
      <c r="O42" s="84"/>
      <c r="P42" s="84"/>
      <c r="Q42" s="84"/>
      <c r="R42" s="84"/>
      <c r="S42" s="84"/>
      <c r="T42" s="39">
        <v>11</v>
      </c>
      <c r="U42" s="40" t="str">
        <f t="shared" si="4"/>
        <v/>
      </c>
      <c r="V42" s="22">
        <v>315</v>
      </c>
      <c r="W42" s="22" t="s">
        <v>95</v>
      </c>
      <c r="X42" s="22" t="s">
        <v>84</v>
      </c>
      <c r="Y42" s="69">
        <v>1930</v>
      </c>
      <c r="Z42" s="41" t="s">
        <v>472</v>
      </c>
      <c r="AA42" s="1" t="s">
        <v>289</v>
      </c>
      <c r="AB42" s="28" t="s">
        <v>301</v>
      </c>
    </row>
    <row r="43" spans="1:28" x14ac:dyDescent="0.3">
      <c r="A43" s="1" t="s">
        <v>45</v>
      </c>
      <c r="B43" s="1" t="s">
        <v>50</v>
      </c>
      <c r="C43" s="27" t="s">
        <v>335</v>
      </c>
      <c r="D43" s="38">
        <v>23</v>
      </c>
      <c r="E43" s="79"/>
      <c r="F43" s="79"/>
      <c r="G43" s="79"/>
      <c r="H43" s="79"/>
      <c r="I43" s="79"/>
      <c r="J43" s="79"/>
      <c r="K43" s="79"/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39">
        <v>2</v>
      </c>
      <c r="U43" s="40" t="str">
        <f t="shared" si="4"/>
        <v/>
      </c>
      <c r="V43" s="22">
        <v>315</v>
      </c>
      <c r="W43" s="22" t="s">
        <v>95</v>
      </c>
      <c r="X43" s="22" t="s">
        <v>84</v>
      </c>
      <c r="Y43" s="69">
        <v>1930</v>
      </c>
      <c r="Z43" s="41" t="s">
        <v>472</v>
      </c>
      <c r="AA43" s="1" t="s">
        <v>289</v>
      </c>
      <c r="AB43" s="28" t="s">
        <v>301</v>
      </c>
    </row>
    <row r="44" spans="1:28" x14ac:dyDescent="0.3">
      <c r="A44" s="1" t="s">
        <v>45</v>
      </c>
      <c r="B44" s="1" t="s">
        <v>50</v>
      </c>
      <c r="C44" s="27" t="s">
        <v>336</v>
      </c>
      <c r="D44" s="38">
        <v>12</v>
      </c>
      <c r="E44" s="79"/>
      <c r="F44" s="79"/>
      <c r="G44" s="79"/>
      <c r="H44" s="79"/>
      <c r="I44" s="79"/>
      <c r="J44" s="79"/>
      <c r="K44" s="79"/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39">
        <v>2</v>
      </c>
      <c r="U44" s="40" t="str">
        <f t="shared" si="4"/>
        <v/>
      </c>
      <c r="V44" s="22">
        <v>315</v>
      </c>
      <c r="W44" s="22" t="s">
        <v>95</v>
      </c>
      <c r="X44" s="22" t="s">
        <v>84</v>
      </c>
      <c r="Y44" s="69">
        <v>1930</v>
      </c>
      <c r="Z44" s="41" t="s">
        <v>472</v>
      </c>
      <c r="AA44" s="1" t="s">
        <v>289</v>
      </c>
      <c r="AB44" s="28" t="s">
        <v>301</v>
      </c>
    </row>
    <row r="45" spans="1:28" x14ac:dyDescent="0.3">
      <c r="A45" s="1" t="s">
        <v>45</v>
      </c>
      <c r="B45" s="1" t="s">
        <v>50</v>
      </c>
      <c r="C45" s="27" t="s">
        <v>337</v>
      </c>
      <c r="D45" s="38">
        <v>22</v>
      </c>
      <c r="E45" s="79" t="s">
        <v>440</v>
      </c>
      <c r="F45" s="79"/>
      <c r="G45" s="79"/>
      <c r="H45" s="79"/>
      <c r="I45" s="79"/>
      <c r="J45" s="79"/>
      <c r="K45" s="79"/>
      <c r="L45" s="79"/>
      <c r="M45" s="79"/>
      <c r="N45" s="27"/>
      <c r="O45" s="84"/>
      <c r="P45" s="84"/>
      <c r="Q45" s="84"/>
      <c r="R45" s="84"/>
      <c r="S45" s="84"/>
      <c r="T45" s="39"/>
      <c r="U45" s="40" t="str">
        <f t="shared" si="4"/>
        <v/>
      </c>
      <c r="V45" s="22">
        <v>315</v>
      </c>
      <c r="W45" s="22" t="s">
        <v>95</v>
      </c>
      <c r="X45" s="22" t="s">
        <v>84</v>
      </c>
      <c r="Y45" s="69">
        <v>1930</v>
      </c>
      <c r="Z45" s="41" t="s">
        <v>472</v>
      </c>
      <c r="AA45" s="1" t="s">
        <v>289</v>
      </c>
      <c r="AB45" s="28" t="s">
        <v>301</v>
      </c>
    </row>
    <row r="46" spans="1:28" x14ac:dyDescent="0.3">
      <c r="A46" s="1" t="s">
        <v>45</v>
      </c>
      <c r="B46" s="1" t="s">
        <v>50</v>
      </c>
      <c r="C46" s="55" t="s">
        <v>38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>
        <v>25</v>
      </c>
      <c r="Q46" s="42"/>
      <c r="R46" s="42"/>
      <c r="S46" s="42"/>
      <c r="T46" s="42"/>
      <c r="U46" s="40" t="str">
        <f>_xlfn.IFNA("",((T46+Q46+N46-R46)+(O46*2))/E46)</f>
        <v/>
      </c>
      <c r="V46" s="22">
        <v>315</v>
      </c>
      <c r="W46" s="22" t="s">
        <v>95</v>
      </c>
      <c r="X46" s="22" t="s">
        <v>84</v>
      </c>
      <c r="Y46" s="69">
        <v>1930</v>
      </c>
      <c r="Z46" s="41" t="s">
        <v>472</v>
      </c>
      <c r="AA46" s="1" t="s">
        <v>289</v>
      </c>
      <c r="AB46" s="28" t="s">
        <v>301</v>
      </c>
    </row>
    <row r="47" spans="1:28" x14ac:dyDescent="0.3">
      <c r="A47" s="43" t="s">
        <v>45</v>
      </c>
      <c r="B47" s="43" t="s">
        <v>50</v>
      </c>
      <c r="C47" s="44" t="s">
        <v>39</v>
      </c>
      <c r="D47" s="43"/>
      <c r="E47" s="44">
        <f t="shared" ref="E47:T47" si="5">SUM(E35:E46)</f>
        <v>240</v>
      </c>
      <c r="F47" s="44">
        <f t="shared" si="5"/>
        <v>0</v>
      </c>
      <c r="G47" s="44">
        <f t="shared" si="5"/>
        <v>0</v>
      </c>
      <c r="H47" s="44">
        <f t="shared" si="5"/>
        <v>0</v>
      </c>
      <c r="I47" s="44">
        <f t="shared" si="5"/>
        <v>0</v>
      </c>
      <c r="J47" s="44">
        <f t="shared" si="5"/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44">
        <f t="shared" si="5"/>
        <v>25</v>
      </c>
      <c r="Q47" s="44">
        <f t="shared" si="5"/>
        <v>0</v>
      </c>
      <c r="R47" s="44">
        <f t="shared" si="5"/>
        <v>0</v>
      </c>
      <c r="S47" s="44">
        <f t="shared" si="5"/>
        <v>0</v>
      </c>
      <c r="T47" s="44">
        <f t="shared" si="5"/>
        <v>88</v>
      </c>
      <c r="U47" s="45">
        <f>((T47+Q47+N47-R47)+(O47*2))/E47</f>
        <v>0.36666666666666664</v>
      </c>
      <c r="V47" s="46">
        <v>315</v>
      </c>
      <c r="W47" s="46" t="s">
        <v>95</v>
      </c>
      <c r="X47" s="46" t="s">
        <v>84</v>
      </c>
      <c r="Y47" s="72">
        <v>1930</v>
      </c>
      <c r="Z47" s="47" t="s">
        <v>472</v>
      </c>
      <c r="AA47" s="43" t="s">
        <v>289</v>
      </c>
      <c r="AB47" s="74" t="s">
        <v>301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82"/>
    </row>
    <row r="52" spans="1:28" x14ac:dyDescent="0.3">
      <c r="AB52" s="82"/>
    </row>
    <row r="53" spans="1:28" x14ac:dyDescent="0.3">
      <c r="AB53" s="82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A0D4-81F2-49EA-8147-9BDB42FD3393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146</v>
      </c>
      <c r="D4" s="7" t="s">
        <v>4</v>
      </c>
      <c r="E4" s="8"/>
      <c r="F4" s="5"/>
      <c r="G4" s="1"/>
      <c r="J4" s="15" t="s">
        <v>224</v>
      </c>
      <c r="K4" s="16" t="s">
        <v>44</v>
      </c>
      <c r="L4" s="17"/>
      <c r="M4" s="18"/>
      <c r="N4" s="19">
        <v>21</v>
      </c>
      <c r="O4" s="19">
        <v>20</v>
      </c>
      <c r="P4" s="19">
        <v>33</v>
      </c>
      <c r="Q4" s="19">
        <v>24</v>
      </c>
      <c r="R4" s="20"/>
      <c r="S4" s="21">
        <f>SUM(N4:R4)</f>
        <v>98</v>
      </c>
      <c r="T4" s="22">
        <v>145</v>
      </c>
    </row>
    <row r="5" spans="1:28" x14ac:dyDescent="0.3">
      <c r="B5" s="1"/>
      <c r="C5" s="6" t="s">
        <v>223</v>
      </c>
      <c r="D5" s="7" t="s">
        <v>5</v>
      </c>
      <c r="E5" s="1"/>
      <c r="F5" s="1"/>
      <c r="G5" s="1"/>
      <c r="J5" s="15" t="s">
        <v>225</v>
      </c>
      <c r="K5" s="16" t="s">
        <v>51</v>
      </c>
      <c r="L5" s="17"/>
      <c r="M5" s="18"/>
      <c r="N5" s="19">
        <v>16</v>
      </c>
      <c r="O5" s="19">
        <v>24</v>
      </c>
      <c r="P5" s="19">
        <v>25</v>
      </c>
      <c r="Q5" s="19">
        <v>26</v>
      </c>
      <c r="R5" s="20"/>
      <c r="S5" s="21">
        <f>SUM(N5:R5)</f>
        <v>91</v>
      </c>
      <c r="T5" s="22">
        <v>145</v>
      </c>
      <c r="U5" s="1"/>
      <c r="V5" s="1"/>
      <c r="W5" s="1"/>
    </row>
    <row r="6" spans="1:28" x14ac:dyDescent="0.3">
      <c r="C6" s="23">
        <v>928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145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50</v>
      </c>
      <c r="B13" s="1" t="s">
        <v>45</v>
      </c>
      <c r="C13" s="27" t="s">
        <v>76</v>
      </c>
      <c r="D13" s="38">
        <v>14</v>
      </c>
      <c r="E13" s="79" t="s">
        <v>440</v>
      </c>
      <c r="F13" s="27"/>
      <c r="G13" s="79"/>
      <c r="H13" s="27"/>
      <c r="I13" s="27"/>
      <c r="J13" s="27"/>
      <c r="K13" s="79"/>
      <c r="L13" s="79"/>
      <c r="M13" s="79"/>
      <c r="N13" s="27"/>
      <c r="O13" s="79"/>
      <c r="P13" s="84"/>
      <c r="Q13" s="79"/>
      <c r="R13" s="79"/>
      <c r="S13" s="79"/>
      <c r="T13" s="27"/>
      <c r="U13" s="40" t="str">
        <f>IFERROR(((T13+Q13+N13-R13)+(O13*2))/E13,"")</f>
        <v/>
      </c>
      <c r="V13" s="22">
        <v>145</v>
      </c>
      <c r="W13" s="22" t="s">
        <v>95</v>
      </c>
      <c r="X13" s="22" t="s">
        <v>84</v>
      </c>
      <c r="Y13" s="69">
        <v>928</v>
      </c>
      <c r="Z13" s="41"/>
      <c r="AA13" s="1" t="s">
        <v>85</v>
      </c>
      <c r="AB13" s="28" t="s">
        <v>226</v>
      </c>
    </row>
    <row r="14" spans="1:28" x14ac:dyDescent="0.3">
      <c r="A14" s="1" t="s">
        <v>50</v>
      </c>
      <c r="B14" s="1" t="s">
        <v>45</v>
      </c>
      <c r="C14" s="27" t="s">
        <v>80</v>
      </c>
      <c r="D14" s="38">
        <v>42</v>
      </c>
      <c r="E14" s="79" t="s">
        <v>440</v>
      </c>
      <c r="F14" s="27"/>
      <c r="G14" s="79"/>
      <c r="H14" s="27"/>
      <c r="I14" s="27"/>
      <c r="J14" s="27"/>
      <c r="K14" s="79"/>
      <c r="L14" s="79"/>
      <c r="M14" s="79"/>
      <c r="N14" s="27"/>
      <c r="O14" s="84"/>
      <c r="P14" s="84"/>
      <c r="Q14" s="84"/>
      <c r="R14" s="84"/>
      <c r="S14" s="84"/>
      <c r="T14" s="39"/>
      <c r="U14" s="40" t="str">
        <f t="shared" ref="U14:U23" si="0">IFERROR(((T14+Q14+N14-R14)+(O14*2))/E14,"")</f>
        <v/>
      </c>
      <c r="V14" s="22">
        <v>145</v>
      </c>
      <c r="W14" s="22" t="s">
        <v>95</v>
      </c>
      <c r="X14" s="22" t="s">
        <v>84</v>
      </c>
      <c r="Y14" s="69">
        <v>928</v>
      </c>
      <c r="Z14" s="41"/>
      <c r="AA14" s="1" t="s">
        <v>85</v>
      </c>
      <c r="AB14" s="28" t="s">
        <v>226</v>
      </c>
    </row>
    <row r="15" spans="1:28" x14ac:dyDescent="0.3">
      <c r="A15" s="1" t="s">
        <v>50</v>
      </c>
      <c r="B15" s="1" t="s">
        <v>45</v>
      </c>
      <c r="C15" s="27" t="s">
        <v>72</v>
      </c>
      <c r="D15" s="38">
        <v>32</v>
      </c>
      <c r="E15" s="79"/>
      <c r="F15" s="27">
        <v>3</v>
      </c>
      <c r="G15" s="79"/>
      <c r="H15" s="27"/>
      <c r="I15" s="27"/>
      <c r="J15" s="27">
        <v>1</v>
      </c>
      <c r="K15" s="79"/>
      <c r="L15" s="79"/>
      <c r="M15" s="79"/>
      <c r="N15" s="27">
        <f>SUM(L15:M15)</f>
        <v>0</v>
      </c>
      <c r="O15" s="84"/>
      <c r="P15" s="84"/>
      <c r="Q15" s="84"/>
      <c r="R15" s="84"/>
      <c r="S15" s="84"/>
      <c r="T15" s="39">
        <f>(H15*3)+((F15-H15)*2)+J15</f>
        <v>7</v>
      </c>
      <c r="U15" s="40" t="str">
        <f t="shared" si="0"/>
        <v/>
      </c>
      <c r="V15" s="22">
        <v>145</v>
      </c>
      <c r="W15" s="22" t="s">
        <v>95</v>
      </c>
      <c r="X15" s="22" t="s">
        <v>84</v>
      </c>
      <c r="Y15" s="69">
        <v>928</v>
      </c>
      <c r="Z15" s="41"/>
      <c r="AA15" s="1" t="s">
        <v>85</v>
      </c>
      <c r="AB15" s="28" t="s">
        <v>226</v>
      </c>
    </row>
    <row r="16" spans="1:28" x14ac:dyDescent="0.3">
      <c r="A16" s="1" t="s">
        <v>50</v>
      </c>
      <c r="B16" s="1" t="s">
        <v>45</v>
      </c>
      <c r="C16" s="27" t="s">
        <v>71</v>
      </c>
      <c r="D16" s="38">
        <v>10</v>
      </c>
      <c r="E16" s="79"/>
      <c r="F16" s="27">
        <v>4</v>
      </c>
      <c r="G16" s="79"/>
      <c r="H16" s="27"/>
      <c r="I16" s="27"/>
      <c r="J16" s="27">
        <v>0</v>
      </c>
      <c r="K16" s="79"/>
      <c r="L16" s="79"/>
      <c r="M16" s="79"/>
      <c r="N16" s="27">
        <f>SUM(L16:M16)</f>
        <v>0</v>
      </c>
      <c r="O16" s="84"/>
      <c r="P16" s="84"/>
      <c r="Q16" s="84"/>
      <c r="R16" s="84"/>
      <c r="S16" s="84"/>
      <c r="T16" s="39">
        <f>(H16*3)+((F16-H16)*2)+J16</f>
        <v>8</v>
      </c>
      <c r="U16" s="40" t="str">
        <f t="shared" si="0"/>
        <v/>
      </c>
      <c r="V16" s="22">
        <v>145</v>
      </c>
      <c r="W16" s="22" t="s">
        <v>95</v>
      </c>
      <c r="X16" s="22" t="s">
        <v>84</v>
      </c>
      <c r="Y16" s="69">
        <v>928</v>
      </c>
      <c r="Z16" s="41"/>
      <c r="AA16" s="1" t="s">
        <v>85</v>
      </c>
      <c r="AB16" s="28" t="s">
        <v>226</v>
      </c>
    </row>
    <row r="17" spans="1:28" x14ac:dyDescent="0.3">
      <c r="A17" s="1" t="s">
        <v>50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27"/>
      <c r="I17" s="27"/>
      <c r="J17" s="27"/>
      <c r="K17" s="79"/>
      <c r="L17" s="79"/>
      <c r="M17" s="79"/>
      <c r="N17" s="27"/>
      <c r="O17" s="84"/>
      <c r="P17" s="84"/>
      <c r="Q17" s="84"/>
      <c r="R17" s="84"/>
      <c r="S17" s="84"/>
      <c r="T17" s="39"/>
      <c r="U17" s="40" t="str">
        <f t="shared" si="0"/>
        <v/>
      </c>
      <c r="V17" s="22">
        <v>145</v>
      </c>
      <c r="W17" s="22" t="s">
        <v>95</v>
      </c>
      <c r="X17" s="22" t="s">
        <v>84</v>
      </c>
      <c r="Y17" s="69">
        <v>928</v>
      </c>
      <c r="Z17" s="41"/>
      <c r="AA17" s="1" t="s">
        <v>85</v>
      </c>
      <c r="AB17" s="28" t="s">
        <v>226</v>
      </c>
    </row>
    <row r="18" spans="1:28" x14ac:dyDescent="0.3">
      <c r="A18" s="1" t="s">
        <v>50</v>
      </c>
      <c r="B18" s="1" t="s">
        <v>45</v>
      </c>
      <c r="C18" s="27" t="s">
        <v>75</v>
      </c>
      <c r="D18" s="38">
        <v>12</v>
      </c>
      <c r="E18" s="79" t="s">
        <v>440</v>
      </c>
      <c r="F18" s="27"/>
      <c r="G18" s="79"/>
      <c r="H18" s="27"/>
      <c r="I18" s="27"/>
      <c r="J18" s="27"/>
      <c r="K18" s="79"/>
      <c r="L18" s="79"/>
      <c r="M18" s="79"/>
      <c r="N18" s="27"/>
      <c r="O18" s="84"/>
      <c r="P18" s="84"/>
      <c r="Q18" s="84"/>
      <c r="R18" s="84"/>
      <c r="S18" s="84"/>
      <c r="T18" s="39"/>
      <c r="U18" s="40" t="str">
        <f t="shared" si="0"/>
        <v/>
      </c>
      <c r="V18" s="22">
        <v>145</v>
      </c>
      <c r="W18" s="22" t="s">
        <v>95</v>
      </c>
      <c r="X18" s="22" t="s">
        <v>84</v>
      </c>
      <c r="Y18" s="69">
        <v>928</v>
      </c>
      <c r="Z18" s="41"/>
      <c r="AA18" s="1" t="s">
        <v>85</v>
      </c>
      <c r="AB18" s="28" t="s">
        <v>226</v>
      </c>
    </row>
    <row r="19" spans="1:28" x14ac:dyDescent="0.3">
      <c r="A19" s="1" t="s">
        <v>50</v>
      </c>
      <c r="B19" s="1" t="s">
        <v>45</v>
      </c>
      <c r="C19" s="27" t="s">
        <v>70</v>
      </c>
      <c r="D19" s="38">
        <v>13</v>
      </c>
      <c r="E19" s="79"/>
      <c r="F19" s="27">
        <v>4</v>
      </c>
      <c r="G19" s="79"/>
      <c r="H19" s="27"/>
      <c r="I19" s="27"/>
      <c r="J19" s="27">
        <v>1</v>
      </c>
      <c r="K19" s="79"/>
      <c r="L19" s="79"/>
      <c r="M19" s="27">
        <v>8</v>
      </c>
      <c r="N19" s="27">
        <f>SUM(L19:M19)</f>
        <v>8</v>
      </c>
      <c r="O19" s="84"/>
      <c r="P19" s="84"/>
      <c r="Q19" s="84"/>
      <c r="R19" s="84"/>
      <c r="S19" s="84"/>
      <c r="T19" s="39">
        <f>(H19*3)+((F19-H19)*2)+J19</f>
        <v>9</v>
      </c>
      <c r="U19" s="40" t="str">
        <f t="shared" si="0"/>
        <v/>
      </c>
      <c r="V19" s="22">
        <v>145</v>
      </c>
      <c r="W19" s="22" t="s">
        <v>95</v>
      </c>
      <c r="X19" s="22" t="s">
        <v>84</v>
      </c>
      <c r="Y19" s="69">
        <v>928</v>
      </c>
      <c r="Z19" s="41"/>
      <c r="AA19" s="1" t="s">
        <v>85</v>
      </c>
      <c r="AB19" s="28" t="s">
        <v>226</v>
      </c>
    </row>
    <row r="20" spans="1:28" x14ac:dyDescent="0.3">
      <c r="A20" s="1" t="s">
        <v>50</v>
      </c>
      <c r="B20" s="1" t="s">
        <v>45</v>
      </c>
      <c r="C20" s="27" t="s">
        <v>79</v>
      </c>
      <c r="D20" s="38">
        <v>33</v>
      </c>
      <c r="E20" s="79"/>
      <c r="F20" s="27">
        <v>6</v>
      </c>
      <c r="G20" s="79"/>
      <c r="H20" s="27"/>
      <c r="I20" s="27"/>
      <c r="J20" s="27">
        <v>4</v>
      </c>
      <c r="K20" s="79"/>
      <c r="L20" s="79"/>
      <c r="M20" s="79"/>
      <c r="N20" s="27">
        <f>SUM(L20:M20)</f>
        <v>0</v>
      </c>
      <c r="O20" s="84"/>
      <c r="P20" s="84"/>
      <c r="Q20" s="84"/>
      <c r="R20" s="84"/>
      <c r="S20" s="84"/>
      <c r="T20" s="39">
        <f>(H20*3)+((F20-H20)*2)+J20</f>
        <v>16</v>
      </c>
      <c r="U20" s="40" t="str">
        <f t="shared" si="0"/>
        <v/>
      </c>
      <c r="V20" s="22">
        <v>145</v>
      </c>
      <c r="W20" s="22" t="s">
        <v>95</v>
      </c>
      <c r="X20" s="22" t="s">
        <v>84</v>
      </c>
      <c r="Y20" s="69">
        <v>928</v>
      </c>
      <c r="Z20" s="41"/>
      <c r="AA20" s="1" t="s">
        <v>85</v>
      </c>
      <c r="AB20" s="28" t="s">
        <v>226</v>
      </c>
    </row>
    <row r="21" spans="1:28" x14ac:dyDescent="0.3">
      <c r="A21" s="1" t="s">
        <v>50</v>
      </c>
      <c r="B21" s="1" t="s">
        <v>45</v>
      </c>
      <c r="C21" s="27" t="s">
        <v>74</v>
      </c>
      <c r="D21" s="38">
        <v>11</v>
      </c>
      <c r="E21" s="79"/>
      <c r="F21" s="27">
        <v>15</v>
      </c>
      <c r="G21" s="79"/>
      <c r="H21" s="27"/>
      <c r="I21" s="27"/>
      <c r="J21" s="27">
        <v>11</v>
      </c>
      <c r="K21" s="79"/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41</v>
      </c>
      <c r="U21" s="40" t="str">
        <f t="shared" si="0"/>
        <v/>
      </c>
      <c r="V21" s="22">
        <v>145</v>
      </c>
      <c r="W21" s="22" t="s">
        <v>95</v>
      </c>
      <c r="X21" s="22" t="s">
        <v>84</v>
      </c>
      <c r="Y21" s="69">
        <v>928</v>
      </c>
      <c r="Z21" s="41"/>
      <c r="AA21" s="1" t="s">
        <v>85</v>
      </c>
      <c r="AB21" s="28" t="s">
        <v>226</v>
      </c>
    </row>
    <row r="22" spans="1:28" x14ac:dyDescent="0.3">
      <c r="A22" s="1" t="s">
        <v>50</v>
      </c>
      <c r="B22" s="1" t="s">
        <v>45</v>
      </c>
      <c r="C22" s="27" t="s">
        <v>73</v>
      </c>
      <c r="D22" s="38">
        <v>8</v>
      </c>
      <c r="E22" s="79"/>
      <c r="F22" s="27">
        <v>2</v>
      </c>
      <c r="G22" s="79"/>
      <c r="H22" s="27"/>
      <c r="I22" s="27"/>
      <c r="J22" s="27">
        <v>1</v>
      </c>
      <c r="K22" s="79"/>
      <c r="L22" s="79"/>
      <c r="M22" s="79"/>
      <c r="N22" s="27">
        <f>SUM(L22:M22)</f>
        <v>0</v>
      </c>
      <c r="O22" s="84"/>
      <c r="P22" s="84"/>
      <c r="Q22" s="84"/>
      <c r="R22" s="84"/>
      <c r="S22" s="84"/>
      <c r="T22" s="39">
        <f>(H22*3)+((F22-H22)*2)+J22</f>
        <v>5</v>
      </c>
      <c r="U22" s="40" t="str">
        <f t="shared" si="0"/>
        <v/>
      </c>
      <c r="V22" s="22">
        <v>145</v>
      </c>
      <c r="W22" s="22" t="s">
        <v>95</v>
      </c>
      <c r="X22" s="22" t="s">
        <v>84</v>
      </c>
      <c r="Y22" s="69">
        <v>928</v>
      </c>
      <c r="Z22" s="41"/>
      <c r="AA22" s="1" t="s">
        <v>85</v>
      </c>
      <c r="AB22" s="28" t="s">
        <v>226</v>
      </c>
    </row>
    <row r="23" spans="1:28" x14ac:dyDescent="0.3">
      <c r="A23" s="1" t="s">
        <v>50</v>
      </c>
      <c r="B23" s="1" t="s">
        <v>45</v>
      </c>
      <c r="C23" s="27" t="s">
        <v>77</v>
      </c>
      <c r="D23" s="38">
        <v>22</v>
      </c>
      <c r="E23" s="79"/>
      <c r="F23" s="27">
        <v>4</v>
      </c>
      <c r="G23" s="79"/>
      <c r="H23" s="27"/>
      <c r="I23" s="27"/>
      <c r="J23" s="27">
        <v>4</v>
      </c>
      <c r="K23" s="79"/>
      <c r="L23" s="79"/>
      <c r="M23" s="79"/>
      <c r="N23" s="27">
        <f>SUM(L23:M23)</f>
        <v>0</v>
      </c>
      <c r="O23" s="84"/>
      <c r="P23" s="84"/>
      <c r="Q23" s="84"/>
      <c r="R23" s="84"/>
      <c r="S23" s="84"/>
      <c r="T23" s="39">
        <f>(H23*3)+((F23-H23)*2)+J23</f>
        <v>12</v>
      </c>
      <c r="U23" s="40" t="str">
        <f t="shared" si="0"/>
        <v/>
      </c>
      <c r="V23" s="22">
        <v>145</v>
      </c>
      <c r="W23" s="22" t="s">
        <v>95</v>
      </c>
      <c r="X23" s="22" t="s">
        <v>84</v>
      </c>
      <c r="Y23" s="69">
        <v>928</v>
      </c>
      <c r="Z23" s="41"/>
      <c r="AA23" s="1" t="s">
        <v>85</v>
      </c>
      <c r="AB23" s="28" t="s">
        <v>226</v>
      </c>
    </row>
    <row r="24" spans="1:28" x14ac:dyDescent="0.3">
      <c r="A24" s="1" t="s">
        <v>50</v>
      </c>
      <c r="B24" s="1" t="s">
        <v>45</v>
      </c>
      <c r="C24" s="55" t="s">
        <v>38</v>
      </c>
      <c r="D24" s="1"/>
      <c r="E24" s="55">
        <v>240</v>
      </c>
      <c r="F24" s="55"/>
      <c r="G24" s="55">
        <v>88</v>
      </c>
      <c r="H24" s="55"/>
      <c r="I24" s="55"/>
      <c r="J24" s="55"/>
      <c r="K24" s="55">
        <v>35</v>
      </c>
      <c r="L24" s="55"/>
      <c r="M24" s="55"/>
      <c r="N24" s="55"/>
      <c r="O24" s="55"/>
      <c r="P24" s="55"/>
      <c r="Q24" s="55"/>
      <c r="R24" s="42"/>
      <c r="S24" s="42"/>
      <c r="T24" s="42"/>
      <c r="U24" s="40" t="str">
        <f>_xlfn.IFNA("",((T24+Q24+N24-R24)+(O24*2))/E24)</f>
        <v/>
      </c>
      <c r="V24" s="22">
        <v>145</v>
      </c>
      <c r="W24" s="22" t="s">
        <v>95</v>
      </c>
      <c r="X24" s="22" t="s">
        <v>84</v>
      </c>
      <c r="Y24" s="69">
        <v>928</v>
      </c>
      <c r="Z24" s="41"/>
      <c r="AA24" s="1" t="s">
        <v>85</v>
      </c>
      <c r="AB24" s="28" t="s">
        <v>226</v>
      </c>
    </row>
    <row r="25" spans="1:28" x14ac:dyDescent="0.3">
      <c r="A25" s="43" t="s">
        <v>50</v>
      </c>
      <c r="B25" s="43" t="s">
        <v>45</v>
      </c>
      <c r="C25" s="44" t="s">
        <v>39</v>
      </c>
      <c r="D25" s="43"/>
      <c r="E25" s="44">
        <f t="shared" ref="E25:T25" si="1">SUM(E13:E24)</f>
        <v>240</v>
      </c>
      <c r="F25" s="44">
        <f t="shared" si="1"/>
        <v>38</v>
      </c>
      <c r="G25" s="44">
        <f t="shared" si="1"/>
        <v>88</v>
      </c>
      <c r="H25" s="44">
        <f t="shared" si="1"/>
        <v>0</v>
      </c>
      <c r="I25" s="44">
        <f t="shared" si="1"/>
        <v>0</v>
      </c>
      <c r="J25" s="44">
        <f t="shared" si="1"/>
        <v>22</v>
      </c>
      <c r="K25" s="44">
        <f t="shared" si="1"/>
        <v>35</v>
      </c>
      <c r="L25" s="44">
        <f t="shared" si="1"/>
        <v>0</v>
      </c>
      <c r="M25" s="44">
        <f t="shared" si="1"/>
        <v>8</v>
      </c>
      <c r="N25" s="44">
        <f t="shared" si="1"/>
        <v>8</v>
      </c>
      <c r="O25" s="44">
        <f t="shared" si="1"/>
        <v>0</v>
      </c>
      <c r="P25" s="44">
        <f t="shared" si="1"/>
        <v>0</v>
      </c>
      <c r="Q25" s="44">
        <f t="shared" si="1"/>
        <v>0</v>
      </c>
      <c r="R25" s="44">
        <f t="shared" si="1"/>
        <v>0</v>
      </c>
      <c r="S25" s="44">
        <f t="shared" si="1"/>
        <v>0</v>
      </c>
      <c r="T25" s="44">
        <f t="shared" si="1"/>
        <v>98</v>
      </c>
      <c r="U25" s="45">
        <f>((T25+Q25+N25-R25)+(O25*2))/E25</f>
        <v>0.44166666666666665</v>
      </c>
      <c r="V25" s="46">
        <v>145</v>
      </c>
      <c r="W25" s="46" t="s">
        <v>95</v>
      </c>
      <c r="X25" s="46" t="s">
        <v>84</v>
      </c>
      <c r="Y25" s="70">
        <v>928</v>
      </c>
      <c r="Z25" s="47"/>
      <c r="AA25" s="43" t="s">
        <v>85</v>
      </c>
      <c r="AB25" s="73" t="s">
        <v>226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0.43181818181818182</v>
      </c>
      <c r="H26" s="27"/>
      <c r="I26" s="1"/>
      <c r="J26" s="48" t="s">
        <v>41</v>
      </c>
      <c r="K26" s="50">
        <f>J25/K25</f>
        <v>0.62857142857142856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50</v>
      </c>
      <c r="C35" s="27" t="s">
        <v>328</v>
      </c>
      <c r="D35" s="38">
        <v>40</v>
      </c>
      <c r="E35" s="79"/>
      <c r="F35" s="27">
        <v>0</v>
      </c>
      <c r="G35" s="79"/>
      <c r="H35" s="27"/>
      <c r="I35" s="27"/>
      <c r="J35" s="27">
        <v>5</v>
      </c>
      <c r="K35" s="79"/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+(F35*2)+(H35*3)+J35</f>
        <v>5</v>
      </c>
      <c r="U35" s="40" t="str">
        <f>IFERROR(((T35+Q35+N35-R35)+(O35*2))/E35,"")</f>
        <v/>
      </c>
      <c r="V35" s="22">
        <v>145</v>
      </c>
      <c r="W35" s="22" t="s">
        <v>83</v>
      </c>
      <c r="X35" s="22" t="s">
        <v>96</v>
      </c>
      <c r="Y35" s="69">
        <v>928</v>
      </c>
      <c r="Z35" s="41"/>
      <c r="AA35" s="1" t="s">
        <v>227</v>
      </c>
      <c r="AB35" s="28" t="s">
        <v>228</v>
      </c>
    </row>
    <row r="36" spans="1:28" x14ac:dyDescent="0.3">
      <c r="A36" s="1" t="s">
        <v>45</v>
      </c>
      <c r="B36" s="1" t="s">
        <v>50</v>
      </c>
      <c r="C36" s="27" t="s">
        <v>329</v>
      </c>
      <c r="D36" s="38">
        <v>7</v>
      </c>
      <c r="E36" s="79"/>
      <c r="F36" s="27">
        <v>3</v>
      </c>
      <c r="G36" s="79"/>
      <c r="H36" s="27"/>
      <c r="I36" s="27"/>
      <c r="J36" s="27">
        <v>4</v>
      </c>
      <c r="K36" s="79"/>
      <c r="L36" s="79"/>
      <c r="M36" s="79"/>
      <c r="N36" s="27">
        <f t="shared" ref="N36:N41" si="2">SUM(L36:M36)</f>
        <v>0</v>
      </c>
      <c r="O36" s="84"/>
      <c r="P36" s="84"/>
      <c r="Q36" s="84"/>
      <c r="R36" s="84"/>
      <c r="S36" s="84"/>
      <c r="T36" s="27">
        <f t="shared" ref="T36:T44" si="3">+(F36*2)+(H36*3)+J36</f>
        <v>10</v>
      </c>
      <c r="U36" s="40" t="str">
        <f t="shared" ref="U36:U46" si="4">IFERROR(((T36+Q36+N36-R36)+(O36*2))/E36,"")</f>
        <v/>
      </c>
      <c r="V36" s="22">
        <v>145</v>
      </c>
      <c r="W36" s="22" t="s">
        <v>83</v>
      </c>
      <c r="X36" s="22" t="s">
        <v>96</v>
      </c>
      <c r="Y36" s="69">
        <v>928</v>
      </c>
      <c r="Z36" s="41"/>
      <c r="AA36" s="1" t="s">
        <v>227</v>
      </c>
      <c r="AB36" s="28" t="s">
        <v>228</v>
      </c>
    </row>
    <row r="37" spans="1:28" x14ac:dyDescent="0.3">
      <c r="A37" s="1" t="s">
        <v>45</v>
      </c>
      <c r="B37" s="1" t="s">
        <v>50</v>
      </c>
      <c r="C37" s="27" t="s">
        <v>126</v>
      </c>
      <c r="D37" s="38">
        <v>15</v>
      </c>
      <c r="E37" s="79"/>
      <c r="F37" s="27">
        <v>10</v>
      </c>
      <c r="G37" s="79"/>
      <c r="H37" s="27"/>
      <c r="I37" s="27"/>
      <c r="J37" s="27">
        <v>3</v>
      </c>
      <c r="K37" s="79"/>
      <c r="L37" s="79"/>
      <c r="M37" s="79"/>
      <c r="N37" s="27">
        <f t="shared" si="2"/>
        <v>0</v>
      </c>
      <c r="O37" s="84"/>
      <c r="P37" s="84"/>
      <c r="Q37" s="84"/>
      <c r="R37" s="84"/>
      <c r="S37" s="84"/>
      <c r="T37" s="27">
        <f t="shared" si="3"/>
        <v>23</v>
      </c>
      <c r="U37" s="40" t="str">
        <f t="shared" si="4"/>
        <v/>
      </c>
      <c r="V37" s="22">
        <v>145</v>
      </c>
      <c r="W37" s="22" t="s">
        <v>83</v>
      </c>
      <c r="X37" s="22" t="s">
        <v>96</v>
      </c>
      <c r="Y37" s="69">
        <v>928</v>
      </c>
      <c r="Z37" s="41"/>
      <c r="AA37" s="1" t="s">
        <v>227</v>
      </c>
      <c r="AB37" s="28" t="s">
        <v>228</v>
      </c>
    </row>
    <row r="38" spans="1:28" x14ac:dyDescent="0.3">
      <c r="A38" s="1" t="s">
        <v>45</v>
      </c>
      <c r="B38" s="1" t="s">
        <v>50</v>
      </c>
      <c r="C38" s="27" t="s">
        <v>330</v>
      </c>
      <c r="D38" s="38">
        <v>10</v>
      </c>
      <c r="E38" s="79"/>
      <c r="F38" s="27">
        <v>0</v>
      </c>
      <c r="G38" s="79"/>
      <c r="H38" s="27">
        <v>1</v>
      </c>
      <c r="I38" s="27">
        <v>1</v>
      </c>
      <c r="J38" s="27">
        <v>2</v>
      </c>
      <c r="K38" s="79"/>
      <c r="L38" s="79"/>
      <c r="M38" s="79"/>
      <c r="N38" s="27">
        <f t="shared" si="2"/>
        <v>0</v>
      </c>
      <c r="O38" s="84"/>
      <c r="P38" s="84"/>
      <c r="Q38" s="84"/>
      <c r="R38" s="84"/>
      <c r="S38" s="84"/>
      <c r="T38" s="27">
        <f t="shared" si="3"/>
        <v>5</v>
      </c>
      <c r="U38" s="40" t="str">
        <f t="shared" si="4"/>
        <v/>
      </c>
      <c r="V38" s="22">
        <v>145</v>
      </c>
      <c r="W38" s="22" t="s">
        <v>83</v>
      </c>
      <c r="X38" s="22" t="s">
        <v>96</v>
      </c>
      <c r="Y38" s="69">
        <v>928</v>
      </c>
      <c r="Z38" s="41"/>
      <c r="AA38" s="1" t="s">
        <v>227</v>
      </c>
      <c r="AB38" s="28" t="s">
        <v>228</v>
      </c>
    </row>
    <row r="39" spans="1:28" x14ac:dyDescent="0.3">
      <c r="A39" s="1" t="s">
        <v>45</v>
      </c>
      <c r="B39" s="1" t="s">
        <v>50</v>
      </c>
      <c r="C39" s="27" t="s">
        <v>331</v>
      </c>
      <c r="D39" s="38">
        <v>20</v>
      </c>
      <c r="E39" s="79"/>
      <c r="F39" s="27">
        <v>4</v>
      </c>
      <c r="G39" s="79"/>
      <c r="H39" s="27"/>
      <c r="I39" s="27"/>
      <c r="J39" s="27">
        <v>0</v>
      </c>
      <c r="K39" s="79"/>
      <c r="L39" s="79"/>
      <c r="M39" s="79"/>
      <c r="N39" s="27">
        <f t="shared" si="2"/>
        <v>0</v>
      </c>
      <c r="O39" s="84"/>
      <c r="P39" s="84"/>
      <c r="Q39" s="84"/>
      <c r="R39" s="84"/>
      <c r="S39" s="84"/>
      <c r="T39" s="27">
        <f t="shared" si="3"/>
        <v>8</v>
      </c>
      <c r="U39" s="40" t="str">
        <f t="shared" si="4"/>
        <v/>
      </c>
      <c r="V39" s="22">
        <v>145</v>
      </c>
      <c r="W39" s="22" t="s">
        <v>83</v>
      </c>
      <c r="X39" s="22" t="s">
        <v>96</v>
      </c>
      <c r="Y39" s="69">
        <v>928</v>
      </c>
      <c r="Z39" s="41"/>
      <c r="AA39" s="1" t="s">
        <v>227</v>
      </c>
      <c r="AB39" s="28" t="s">
        <v>228</v>
      </c>
    </row>
    <row r="40" spans="1:28" x14ac:dyDescent="0.3">
      <c r="A40" s="1" t="s">
        <v>45</v>
      </c>
      <c r="B40" s="1" t="s">
        <v>50</v>
      </c>
      <c r="C40" s="27" t="s">
        <v>332</v>
      </c>
      <c r="D40" s="38">
        <v>24</v>
      </c>
      <c r="E40" s="79" t="s">
        <v>440</v>
      </c>
      <c r="F40" s="27"/>
      <c r="G40" s="79"/>
      <c r="H40" s="27"/>
      <c r="I40" s="27"/>
      <c r="J40" s="27"/>
      <c r="K40" s="79"/>
      <c r="L40" s="79"/>
      <c r="M40" s="79"/>
      <c r="N40" s="27"/>
      <c r="O40" s="84"/>
      <c r="P40" s="84"/>
      <c r="Q40" s="84"/>
      <c r="R40" s="84"/>
      <c r="S40" s="84"/>
      <c r="T40" s="27"/>
      <c r="U40" s="40" t="str">
        <f t="shared" si="4"/>
        <v/>
      </c>
      <c r="V40" s="22">
        <v>145</v>
      </c>
      <c r="W40" s="22" t="s">
        <v>83</v>
      </c>
      <c r="X40" s="22" t="s">
        <v>96</v>
      </c>
      <c r="Y40" s="69">
        <v>928</v>
      </c>
      <c r="Z40" s="41"/>
      <c r="AA40" s="1" t="s">
        <v>227</v>
      </c>
      <c r="AB40" s="28" t="s">
        <v>228</v>
      </c>
    </row>
    <row r="41" spans="1:28" x14ac:dyDescent="0.3">
      <c r="A41" s="1" t="s">
        <v>45</v>
      </c>
      <c r="B41" s="1" t="s">
        <v>50</v>
      </c>
      <c r="C41" s="27" t="s">
        <v>333</v>
      </c>
      <c r="D41" s="38">
        <v>17</v>
      </c>
      <c r="E41" s="79"/>
      <c r="F41" s="27">
        <v>7</v>
      </c>
      <c r="G41" s="79"/>
      <c r="H41" s="27"/>
      <c r="I41" s="27"/>
      <c r="J41" s="27">
        <v>5</v>
      </c>
      <c r="K41" s="79"/>
      <c r="L41" s="79"/>
      <c r="M41" s="79"/>
      <c r="N41" s="27">
        <f t="shared" si="2"/>
        <v>0</v>
      </c>
      <c r="O41" s="84"/>
      <c r="P41" s="84"/>
      <c r="Q41" s="84"/>
      <c r="R41" s="84"/>
      <c r="S41" s="84"/>
      <c r="T41" s="27">
        <f t="shared" si="3"/>
        <v>19</v>
      </c>
      <c r="U41" s="40" t="str">
        <f t="shared" si="4"/>
        <v/>
      </c>
      <c r="V41" s="22">
        <v>145</v>
      </c>
      <c r="W41" s="22" t="s">
        <v>83</v>
      </c>
      <c r="X41" s="22" t="s">
        <v>96</v>
      </c>
      <c r="Y41" s="69">
        <v>928</v>
      </c>
      <c r="Z41" s="41"/>
      <c r="AA41" s="1" t="s">
        <v>227</v>
      </c>
      <c r="AB41" s="28" t="s">
        <v>228</v>
      </c>
    </row>
    <row r="42" spans="1:28" x14ac:dyDescent="0.3">
      <c r="A42" s="1" t="s">
        <v>45</v>
      </c>
      <c r="B42" s="1" t="s">
        <v>50</v>
      </c>
      <c r="C42" s="27" t="s">
        <v>334</v>
      </c>
      <c r="D42" s="38">
        <v>11</v>
      </c>
      <c r="E42" s="79"/>
      <c r="F42" s="27">
        <v>3</v>
      </c>
      <c r="G42" s="79"/>
      <c r="H42" s="27"/>
      <c r="I42" s="27"/>
      <c r="J42" s="27">
        <v>4</v>
      </c>
      <c r="K42" s="79"/>
      <c r="L42" s="79"/>
      <c r="M42" s="79"/>
      <c r="N42" s="27">
        <f>SUM(L42:M42)</f>
        <v>0</v>
      </c>
      <c r="O42" s="84"/>
      <c r="P42" s="84"/>
      <c r="Q42" s="84"/>
      <c r="R42" s="84"/>
      <c r="S42" s="84"/>
      <c r="T42" s="27">
        <f t="shared" si="3"/>
        <v>10</v>
      </c>
      <c r="U42" s="40" t="str">
        <f t="shared" si="4"/>
        <v/>
      </c>
      <c r="V42" s="22">
        <v>145</v>
      </c>
      <c r="W42" s="22" t="s">
        <v>83</v>
      </c>
      <c r="X42" s="22" t="s">
        <v>96</v>
      </c>
      <c r="Y42" s="69">
        <v>928</v>
      </c>
      <c r="Z42" s="41"/>
      <c r="AA42" s="1" t="s">
        <v>227</v>
      </c>
      <c r="AB42" s="28" t="s">
        <v>228</v>
      </c>
    </row>
    <row r="43" spans="1:28" x14ac:dyDescent="0.3">
      <c r="A43" s="1" t="s">
        <v>45</v>
      </c>
      <c r="B43" s="1" t="s">
        <v>50</v>
      </c>
      <c r="C43" s="27" t="s">
        <v>335</v>
      </c>
      <c r="D43" s="38">
        <v>23</v>
      </c>
      <c r="E43" s="79" t="s">
        <v>440</v>
      </c>
      <c r="F43" s="27"/>
      <c r="G43" s="79"/>
      <c r="H43" s="27"/>
      <c r="I43" s="27"/>
      <c r="J43" s="27"/>
      <c r="K43" s="79"/>
      <c r="L43" s="79"/>
      <c r="M43" s="79"/>
      <c r="N43" s="27"/>
      <c r="O43" s="84"/>
      <c r="P43" s="84"/>
      <c r="Q43" s="84"/>
      <c r="R43" s="84"/>
      <c r="S43" s="84"/>
      <c r="T43" s="27"/>
      <c r="U43" s="40" t="str">
        <f t="shared" si="4"/>
        <v/>
      </c>
      <c r="V43" s="22">
        <v>145</v>
      </c>
      <c r="W43" s="22" t="s">
        <v>83</v>
      </c>
      <c r="X43" s="22" t="s">
        <v>96</v>
      </c>
      <c r="Y43" s="69">
        <v>928</v>
      </c>
      <c r="Z43" s="41"/>
      <c r="AA43" s="1" t="s">
        <v>227</v>
      </c>
      <c r="AB43" s="28" t="s">
        <v>228</v>
      </c>
    </row>
    <row r="44" spans="1:28" x14ac:dyDescent="0.3">
      <c r="A44" s="1" t="s">
        <v>45</v>
      </c>
      <c r="B44" s="1" t="s">
        <v>50</v>
      </c>
      <c r="C44" s="27" t="s">
        <v>336</v>
      </c>
      <c r="D44" s="38">
        <v>12</v>
      </c>
      <c r="E44" s="79"/>
      <c r="F44" s="27">
        <v>5</v>
      </c>
      <c r="G44" s="79"/>
      <c r="H44" s="27"/>
      <c r="I44" s="27"/>
      <c r="J44" s="27">
        <v>1</v>
      </c>
      <c r="K44" s="79"/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3"/>
        <v>11</v>
      </c>
      <c r="U44" s="40" t="str">
        <f t="shared" si="4"/>
        <v/>
      </c>
      <c r="V44" s="22">
        <v>145</v>
      </c>
      <c r="W44" s="22" t="s">
        <v>83</v>
      </c>
      <c r="X44" s="22" t="s">
        <v>96</v>
      </c>
      <c r="Y44" s="69">
        <v>928</v>
      </c>
      <c r="Z44" s="41"/>
      <c r="AA44" s="1" t="s">
        <v>227</v>
      </c>
      <c r="AB44" s="28" t="s">
        <v>228</v>
      </c>
    </row>
    <row r="45" spans="1:28" x14ac:dyDescent="0.3">
      <c r="A45" s="1" t="s">
        <v>45</v>
      </c>
      <c r="B45" s="1" t="s">
        <v>50</v>
      </c>
      <c r="C45" s="27" t="s">
        <v>368</v>
      </c>
      <c r="D45" s="38">
        <v>50</v>
      </c>
      <c r="E45" s="79" t="s">
        <v>440</v>
      </c>
      <c r="F45" s="27"/>
      <c r="G45" s="79"/>
      <c r="H45" s="27"/>
      <c r="I45" s="27"/>
      <c r="J45" s="27"/>
      <c r="K45" s="79"/>
      <c r="L45" s="79"/>
      <c r="M45" s="79"/>
      <c r="N45" s="27"/>
      <c r="O45" s="84"/>
      <c r="P45" s="84"/>
      <c r="Q45" s="84"/>
      <c r="R45" s="84"/>
      <c r="S45" s="84"/>
      <c r="T45" s="27"/>
      <c r="U45" s="40" t="str">
        <f t="shared" si="4"/>
        <v/>
      </c>
      <c r="V45" s="22">
        <v>145</v>
      </c>
      <c r="W45" s="22" t="s">
        <v>83</v>
      </c>
      <c r="X45" s="22" t="s">
        <v>96</v>
      </c>
      <c r="Y45" s="69">
        <v>928</v>
      </c>
      <c r="Z45" s="41"/>
      <c r="AA45" s="1" t="s">
        <v>227</v>
      </c>
      <c r="AB45" s="28" t="s">
        <v>228</v>
      </c>
    </row>
    <row r="46" spans="1:28" x14ac:dyDescent="0.3">
      <c r="A46" s="1" t="s">
        <v>45</v>
      </c>
      <c r="B46" s="1" t="s">
        <v>50</v>
      </c>
      <c r="C46" s="27" t="s">
        <v>337</v>
      </c>
      <c r="D46" s="38">
        <v>22</v>
      </c>
      <c r="E46" s="79" t="s">
        <v>440</v>
      </c>
      <c r="F46" s="27"/>
      <c r="G46" s="79"/>
      <c r="H46" s="27"/>
      <c r="I46" s="27"/>
      <c r="J46" s="27"/>
      <c r="K46" s="79"/>
      <c r="L46" s="79"/>
      <c r="M46" s="79"/>
      <c r="N46" s="27"/>
      <c r="O46" s="84"/>
      <c r="P46" s="84"/>
      <c r="Q46" s="84"/>
      <c r="R46" s="84"/>
      <c r="S46" s="84"/>
      <c r="T46" s="27"/>
      <c r="U46" s="40" t="str">
        <f t="shared" si="4"/>
        <v/>
      </c>
      <c r="V46" s="22">
        <v>145</v>
      </c>
      <c r="W46" s="22" t="s">
        <v>83</v>
      </c>
      <c r="X46" s="22" t="s">
        <v>96</v>
      </c>
      <c r="Y46" s="69">
        <v>928</v>
      </c>
      <c r="Z46" s="41"/>
      <c r="AA46" s="1" t="s">
        <v>227</v>
      </c>
      <c r="AB46" s="28" t="s">
        <v>228</v>
      </c>
    </row>
    <row r="47" spans="1:28" x14ac:dyDescent="0.3">
      <c r="A47" s="1" t="s">
        <v>45</v>
      </c>
      <c r="B47" s="1" t="s">
        <v>50</v>
      </c>
      <c r="C47" s="55" t="s">
        <v>38</v>
      </c>
      <c r="D47" s="1"/>
      <c r="E47" s="55">
        <v>240</v>
      </c>
      <c r="F47" s="55"/>
      <c r="G47" s="55">
        <v>65</v>
      </c>
      <c r="H47" s="55"/>
      <c r="I47" s="55"/>
      <c r="J47" s="55"/>
      <c r="K47" s="55">
        <v>33</v>
      </c>
      <c r="L47" s="55"/>
      <c r="M47" s="55"/>
      <c r="N47" s="27"/>
      <c r="O47" s="42"/>
      <c r="P47" s="42"/>
      <c r="Q47" s="42"/>
      <c r="R47" s="42"/>
      <c r="S47" s="42"/>
      <c r="T47" s="27"/>
      <c r="U47" s="40" t="str">
        <f>_xlfn.IFNA("",((T47+Q47+N47-R47)+(O47*2))/E47)</f>
        <v/>
      </c>
      <c r="V47" s="22">
        <v>145</v>
      </c>
      <c r="W47" s="22" t="s">
        <v>83</v>
      </c>
      <c r="X47" s="22" t="s">
        <v>96</v>
      </c>
      <c r="Y47" s="69">
        <v>928</v>
      </c>
      <c r="Z47" s="41"/>
      <c r="AA47" s="1" t="s">
        <v>227</v>
      </c>
      <c r="AB47" s="28" t="s">
        <v>228</v>
      </c>
    </row>
    <row r="48" spans="1:28" x14ac:dyDescent="0.3">
      <c r="A48" s="43" t="s">
        <v>45</v>
      </c>
      <c r="B48" s="43" t="s">
        <v>50</v>
      </c>
      <c r="C48" s="44" t="s">
        <v>39</v>
      </c>
      <c r="D48" s="43"/>
      <c r="E48" s="44">
        <f t="shared" ref="E48:T48" si="5">SUM(E35:E47)</f>
        <v>240</v>
      </c>
      <c r="F48" s="44">
        <f t="shared" si="5"/>
        <v>32</v>
      </c>
      <c r="G48" s="44">
        <f t="shared" si="5"/>
        <v>65</v>
      </c>
      <c r="H48" s="44">
        <f t="shared" si="5"/>
        <v>1</v>
      </c>
      <c r="I48" s="44">
        <f t="shared" si="5"/>
        <v>1</v>
      </c>
      <c r="J48" s="44">
        <f t="shared" si="5"/>
        <v>24</v>
      </c>
      <c r="K48" s="44">
        <f t="shared" si="5"/>
        <v>33</v>
      </c>
      <c r="L48" s="44">
        <f t="shared" si="5"/>
        <v>0</v>
      </c>
      <c r="M48" s="44">
        <f t="shared" si="5"/>
        <v>0</v>
      </c>
      <c r="N48" s="44">
        <f t="shared" si="5"/>
        <v>0</v>
      </c>
      <c r="O48" s="44">
        <f t="shared" si="5"/>
        <v>0</v>
      </c>
      <c r="P48" s="44">
        <f t="shared" si="5"/>
        <v>0</v>
      </c>
      <c r="Q48" s="44">
        <f t="shared" si="5"/>
        <v>0</v>
      </c>
      <c r="R48" s="44">
        <f t="shared" si="5"/>
        <v>0</v>
      </c>
      <c r="S48" s="44">
        <f t="shared" si="5"/>
        <v>0</v>
      </c>
      <c r="T48" s="44">
        <f t="shared" si="5"/>
        <v>91</v>
      </c>
      <c r="U48" s="45">
        <f>((T48+Q48+N48-R48)+(O48*2))/E48</f>
        <v>0.37916666666666665</v>
      </c>
      <c r="V48" s="46">
        <v>145</v>
      </c>
      <c r="W48" s="46" t="s">
        <v>83</v>
      </c>
      <c r="X48" s="46" t="s">
        <v>256</v>
      </c>
      <c r="Y48" s="70">
        <v>928</v>
      </c>
      <c r="Z48" s="47"/>
      <c r="AA48" s="43" t="s">
        <v>227</v>
      </c>
      <c r="AB48" s="74" t="s">
        <v>228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0.49230769230769234</v>
      </c>
      <c r="H49" s="27"/>
      <c r="I49" s="1"/>
      <c r="J49" s="48" t="s">
        <v>41</v>
      </c>
      <c r="K49" s="50">
        <f>J48/K48</f>
        <v>0.72727272727272729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769E-C7A9-4480-A584-D5BBFA42C631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537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538</v>
      </c>
    </row>
    <row r="3" spans="1:28" x14ac:dyDescent="0.3">
      <c r="B3" s="1"/>
      <c r="C3" s="6">
        <v>29275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87</v>
      </c>
      <c r="D4" s="7" t="s">
        <v>4</v>
      </c>
      <c r="E4" s="8"/>
      <c r="F4" s="5"/>
      <c r="G4" s="1"/>
      <c r="J4" s="15" t="s">
        <v>302</v>
      </c>
      <c r="K4" s="16" t="s">
        <v>44</v>
      </c>
      <c r="L4" s="17"/>
      <c r="M4" s="18"/>
      <c r="N4" s="19">
        <v>28</v>
      </c>
      <c r="O4" s="19">
        <v>25</v>
      </c>
      <c r="P4" s="19">
        <v>23</v>
      </c>
      <c r="Q4" s="19">
        <v>33</v>
      </c>
      <c r="R4" s="20"/>
      <c r="S4" s="21">
        <f>SUM(N4:R4)</f>
        <v>109</v>
      </c>
      <c r="T4" s="22">
        <v>317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303</v>
      </c>
      <c r="K5" s="16" t="s">
        <v>55</v>
      </c>
      <c r="L5" s="17"/>
      <c r="M5" s="18"/>
      <c r="N5" s="19">
        <v>32</v>
      </c>
      <c r="O5" s="19">
        <v>21</v>
      </c>
      <c r="P5" s="19">
        <v>27</v>
      </c>
      <c r="Q5" s="19">
        <v>36</v>
      </c>
      <c r="R5" s="20"/>
      <c r="S5" s="21">
        <f>SUM(N5:R5)</f>
        <v>116</v>
      </c>
      <c r="T5" s="22">
        <v>317</v>
      </c>
      <c r="U5" s="1"/>
      <c r="V5" s="1"/>
      <c r="W5" s="1"/>
    </row>
    <row r="6" spans="1:28" x14ac:dyDescent="0.3">
      <c r="C6" s="23">
        <v>1131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317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30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54</v>
      </c>
      <c r="B13" s="1" t="s">
        <v>45</v>
      </c>
      <c r="C13" s="27" t="s">
        <v>116</v>
      </c>
      <c r="D13" s="38">
        <v>35</v>
      </c>
      <c r="E13" s="27">
        <v>18</v>
      </c>
      <c r="F13" s="27">
        <v>2</v>
      </c>
      <c r="G13" s="27">
        <v>4</v>
      </c>
      <c r="H13" s="27"/>
      <c r="I13" s="27"/>
      <c r="J13" s="27">
        <v>0</v>
      </c>
      <c r="K13" s="27">
        <v>0</v>
      </c>
      <c r="L13" s="27">
        <v>3</v>
      </c>
      <c r="M13" s="27">
        <v>5</v>
      </c>
      <c r="N13" s="27">
        <f>SUM(L13:M13)</f>
        <v>8</v>
      </c>
      <c r="O13" s="27">
        <v>2</v>
      </c>
      <c r="P13" s="39">
        <v>2</v>
      </c>
      <c r="Q13" s="27">
        <v>1</v>
      </c>
      <c r="R13" s="27">
        <v>3</v>
      </c>
      <c r="S13" s="27">
        <v>1</v>
      </c>
      <c r="T13" s="27">
        <f>(H13*3)+((F13-H13)*2)+J13</f>
        <v>4</v>
      </c>
      <c r="U13" s="40">
        <f>IFERROR(((T13+Q13+N13-R13)+(O13*2))/E13,"")</f>
        <v>0.77777777777777779</v>
      </c>
      <c r="V13" s="22">
        <v>317</v>
      </c>
      <c r="W13" s="22" t="s">
        <v>83</v>
      </c>
      <c r="X13" s="22" t="s">
        <v>96</v>
      </c>
      <c r="Y13" s="69">
        <v>1131</v>
      </c>
      <c r="Z13" s="41"/>
      <c r="AA13" s="1" t="s">
        <v>85</v>
      </c>
      <c r="AB13" s="28" t="s">
        <v>304</v>
      </c>
    </row>
    <row r="14" spans="1:28" x14ac:dyDescent="0.3">
      <c r="A14" s="1" t="s">
        <v>54</v>
      </c>
      <c r="B14" s="1" t="s">
        <v>45</v>
      </c>
      <c r="C14" s="27" t="s">
        <v>179</v>
      </c>
      <c r="D14" s="38">
        <v>42</v>
      </c>
      <c r="E14" s="79" t="s">
        <v>440</v>
      </c>
      <c r="F14" s="27"/>
      <c r="G14" s="79"/>
      <c r="H14" s="79"/>
      <c r="I14" s="79"/>
      <c r="J14" s="27"/>
      <c r="K14" s="27"/>
      <c r="L14" s="79"/>
      <c r="M14" s="79"/>
      <c r="N14" s="27"/>
      <c r="O14" s="84"/>
      <c r="P14" s="84"/>
      <c r="Q14" s="84"/>
      <c r="R14" s="84"/>
      <c r="S14" s="84"/>
      <c r="T14" s="39"/>
      <c r="U14" s="40" t="str">
        <f t="shared" ref="U14:U23" si="0">IFERROR(((T14+Q14+N14-R14)+(O14*2))/E14,"")</f>
        <v/>
      </c>
      <c r="V14" s="22">
        <v>317</v>
      </c>
      <c r="W14" s="22" t="s">
        <v>83</v>
      </c>
      <c r="X14" s="22" t="s">
        <v>96</v>
      </c>
      <c r="Y14" s="69">
        <v>1131</v>
      </c>
      <c r="Z14" s="41"/>
      <c r="AA14" s="1" t="s">
        <v>85</v>
      </c>
      <c r="AB14" s="28" t="s">
        <v>304</v>
      </c>
    </row>
    <row r="15" spans="1:28" x14ac:dyDescent="0.3">
      <c r="A15" s="1" t="s">
        <v>54</v>
      </c>
      <c r="B15" s="1" t="s">
        <v>45</v>
      </c>
      <c r="C15" s="27" t="s">
        <v>72</v>
      </c>
      <c r="D15" s="38">
        <v>32</v>
      </c>
      <c r="E15" s="79"/>
      <c r="F15" s="27">
        <v>5</v>
      </c>
      <c r="G15" s="79"/>
      <c r="H15" s="79"/>
      <c r="I15" s="79"/>
      <c r="J15" s="27">
        <v>2</v>
      </c>
      <c r="K15" s="27">
        <v>4</v>
      </c>
      <c r="L15" s="79"/>
      <c r="M15" s="79"/>
      <c r="N15" s="27">
        <f t="shared" ref="N15:N20" si="1">SUM(L15:M15)</f>
        <v>0</v>
      </c>
      <c r="O15" s="84"/>
      <c r="P15" s="55">
        <v>6</v>
      </c>
      <c r="Q15" s="84"/>
      <c r="R15" s="84"/>
      <c r="S15" s="84"/>
      <c r="T15" s="39">
        <f t="shared" ref="T15:T20" si="2">(H15*3)+((F15-H15)*2)+J15</f>
        <v>12</v>
      </c>
      <c r="U15" s="40" t="str">
        <f t="shared" si="0"/>
        <v/>
      </c>
      <c r="V15" s="22">
        <v>317</v>
      </c>
      <c r="W15" s="22" t="s">
        <v>83</v>
      </c>
      <c r="X15" s="22" t="s">
        <v>96</v>
      </c>
      <c r="Y15" s="69">
        <v>1131</v>
      </c>
      <c r="Z15" s="41"/>
      <c r="AA15" s="1" t="s">
        <v>85</v>
      </c>
      <c r="AB15" s="28" t="s">
        <v>304</v>
      </c>
    </row>
    <row r="16" spans="1:28" x14ac:dyDescent="0.3">
      <c r="A16" s="1" t="s">
        <v>54</v>
      </c>
      <c r="B16" s="1" t="s">
        <v>45</v>
      </c>
      <c r="C16" s="27" t="s">
        <v>81</v>
      </c>
      <c r="D16" s="38">
        <v>45</v>
      </c>
      <c r="E16" s="79" t="s">
        <v>440</v>
      </c>
      <c r="F16" s="27"/>
      <c r="G16" s="79"/>
      <c r="H16" s="79"/>
      <c r="I16" s="79"/>
      <c r="J16" s="27"/>
      <c r="K16" s="27"/>
      <c r="L16" s="79"/>
      <c r="M16" s="79"/>
      <c r="N16" s="27"/>
      <c r="O16" s="84"/>
      <c r="P16" s="84"/>
      <c r="Q16" s="84"/>
      <c r="R16" s="84"/>
      <c r="S16" s="84"/>
      <c r="T16" s="39"/>
      <c r="U16" s="40" t="str">
        <f t="shared" si="0"/>
        <v/>
      </c>
      <c r="V16" s="22">
        <v>317</v>
      </c>
      <c r="W16" s="22" t="s">
        <v>83</v>
      </c>
      <c r="X16" s="22" t="s">
        <v>96</v>
      </c>
      <c r="Y16" s="69">
        <v>1131</v>
      </c>
      <c r="Z16" s="41"/>
      <c r="AA16" s="1" t="s">
        <v>85</v>
      </c>
      <c r="AB16" s="28" t="s">
        <v>304</v>
      </c>
    </row>
    <row r="17" spans="1:28" x14ac:dyDescent="0.3">
      <c r="A17" s="1" t="s">
        <v>54</v>
      </c>
      <c r="B17" s="1" t="s">
        <v>45</v>
      </c>
      <c r="C17" s="27" t="s">
        <v>75</v>
      </c>
      <c r="D17" s="38">
        <v>12</v>
      </c>
      <c r="E17" s="79" t="s">
        <v>440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39"/>
      <c r="U17" s="40"/>
      <c r="V17" s="22">
        <v>317</v>
      </c>
      <c r="W17" s="22" t="s">
        <v>83</v>
      </c>
      <c r="X17" s="22" t="s">
        <v>96</v>
      </c>
      <c r="Y17" s="69">
        <v>1131</v>
      </c>
      <c r="Z17" s="41"/>
      <c r="AA17" s="1" t="s">
        <v>85</v>
      </c>
      <c r="AB17" s="28" t="s">
        <v>304</v>
      </c>
    </row>
    <row r="18" spans="1:28" x14ac:dyDescent="0.3">
      <c r="A18" s="1" t="s">
        <v>54</v>
      </c>
      <c r="B18" s="1" t="s">
        <v>45</v>
      </c>
      <c r="C18" s="27" t="s">
        <v>70</v>
      </c>
      <c r="D18" s="38">
        <v>13</v>
      </c>
      <c r="E18" s="79"/>
      <c r="F18" s="27">
        <v>8</v>
      </c>
      <c r="G18" s="79"/>
      <c r="H18" s="79"/>
      <c r="I18" s="79"/>
      <c r="J18" s="27">
        <v>5</v>
      </c>
      <c r="K18" s="27">
        <v>9</v>
      </c>
      <c r="L18" s="79"/>
      <c r="M18" s="79"/>
      <c r="N18" s="27">
        <f t="shared" si="1"/>
        <v>0</v>
      </c>
      <c r="O18" s="84"/>
      <c r="P18" s="84"/>
      <c r="Q18" s="84"/>
      <c r="R18" s="84"/>
      <c r="S18" s="84"/>
      <c r="T18" s="39">
        <f t="shared" si="2"/>
        <v>21</v>
      </c>
      <c r="U18" s="40" t="str">
        <f t="shared" si="0"/>
        <v/>
      </c>
      <c r="V18" s="22">
        <v>317</v>
      </c>
      <c r="W18" s="22" t="s">
        <v>83</v>
      </c>
      <c r="X18" s="22" t="s">
        <v>96</v>
      </c>
      <c r="Y18" s="69">
        <v>1131</v>
      </c>
      <c r="Z18" s="41"/>
      <c r="AA18" s="1" t="s">
        <v>85</v>
      </c>
      <c r="AB18" s="28" t="s">
        <v>304</v>
      </c>
    </row>
    <row r="19" spans="1:28" x14ac:dyDescent="0.3">
      <c r="A19" s="1" t="s">
        <v>54</v>
      </c>
      <c r="B19" s="1" t="s">
        <v>45</v>
      </c>
      <c r="C19" s="27" t="s">
        <v>79</v>
      </c>
      <c r="D19" s="38">
        <v>33</v>
      </c>
      <c r="E19" s="79"/>
      <c r="F19" s="27">
        <v>7</v>
      </c>
      <c r="G19" s="79"/>
      <c r="H19" s="79"/>
      <c r="I19" s="79"/>
      <c r="J19" s="27">
        <v>9</v>
      </c>
      <c r="K19" s="27">
        <v>10</v>
      </c>
      <c r="L19" s="79"/>
      <c r="M19" s="79"/>
      <c r="N19" s="27">
        <f t="shared" si="1"/>
        <v>0</v>
      </c>
      <c r="O19" s="84"/>
      <c r="P19" s="84"/>
      <c r="Q19" s="84"/>
      <c r="R19" s="84"/>
      <c r="S19" s="84"/>
      <c r="T19" s="39">
        <f t="shared" si="2"/>
        <v>23</v>
      </c>
      <c r="U19" s="40" t="str">
        <f t="shared" si="0"/>
        <v/>
      </c>
      <c r="V19" s="22">
        <v>317</v>
      </c>
      <c r="W19" s="22" t="s">
        <v>83</v>
      </c>
      <c r="X19" s="22" t="s">
        <v>96</v>
      </c>
      <c r="Y19" s="69">
        <v>1131</v>
      </c>
      <c r="Z19" s="41"/>
      <c r="AA19" s="1" t="s">
        <v>85</v>
      </c>
      <c r="AB19" s="28" t="s">
        <v>304</v>
      </c>
    </row>
    <row r="20" spans="1:28" x14ac:dyDescent="0.3">
      <c r="A20" s="1" t="s">
        <v>54</v>
      </c>
      <c r="B20" s="1" t="s">
        <v>45</v>
      </c>
      <c r="C20" s="27" t="s">
        <v>74</v>
      </c>
      <c r="D20" s="38">
        <v>11</v>
      </c>
      <c r="E20" s="79"/>
      <c r="F20" s="27">
        <v>6</v>
      </c>
      <c r="G20" s="79"/>
      <c r="H20" s="79"/>
      <c r="I20" s="79"/>
      <c r="J20" s="27">
        <v>6</v>
      </c>
      <c r="K20" s="27">
        <v>7</v>
      </c>
      <c r="L20" s="79"/>
      <c r="M20" s="79"/>
      <c r="N20" s="27">
        <f t="shared" si="1"/>
        <v>0</v>
      </c>
      <c r="O20" s="84"/>
      <c r="P20" s="84"/>
      <c r="Q20" s="84"/>
      <c r="R20" s="84"/>
      <c r="S20" s="84"/>
      <c r="T20" s="39">
        <f t="shared" si="2"/>
        <v>18</v>
      </c>
      <c r="U20" s="40" t="str">
        <f t="shared" si="0"/>
        <v/>
      </c>
      <c r="V20" s="22">
        <v>317</v>
      </c>
      <c r="W20" s="22" t="s">
        <v>83</v>
      </c>
      <c r="X20" s="22" t="s">
        <v>96</v>
      </c>
      <c r="Y20" s="69">
        <v>1131</v>
      </c>
      <c r="Z20" s="41"/>
      <c r="AA20" s="1" t="s">
        <v>85</v>
      </c>
      <c r="AB20" s="28" t="s">
        <v>304</v>
      </c>
    </row>
    <row r="21" spans="1:28" x14ac:dyDescent="0.3">
      <c r="A21" s="1" t="s">
        <v>54</v>
      </c>
      <c r="B21" s="1" t="s">
        <v>45</v>
      </c>
      <c r="C21" s="27" t="s">
        <v>73</v>
      </c>
      <c r="D21" s="38">
        <v>8</v>
      </c>
      <c r="E21" s="79"/>
      <c r="F21" s="27">
        <v>3</v>
      </c>
      <c r="G21" s="79"/>
      <c r="H21" s="79"/>
      <c r="I21" s="79"/>
      <c r="J21" s="27">
        <v>0</v>
      </c>
      <c r="K21" s="27">
        <v>0</v>
      </c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6</v>
      </c>
      <c r="U21" s="40" t="str">
        <f t="shared" si="0"/>
        <v/>
      </c>
      <c r="V21" s="22">
        <v>317</v>
      </c>
      <c r="W21" s="22" t="s">
        <v>83</v>
      </c>
      <c r="X21" s="22" t="s">
        <v>96</v>
      </c>
      <c r="Y21" s="69">
        <v>1131</v>
      </c>
      <c r="Z21" s="41"/>
      <c r="AA21" s="1" t="s">
        <v>85</v>
      </c>
      <c r="AB21" s="28" t="s">
        <v>304</v>
      </c>
    </row>
    <row r="22" spans="1:28" x14ac:dyDescent="0.3">
      <c r="A22" s="1" t="s">
        <v>54</v>
      </c>
      <c r="B22" s="1" t="s">
        <v>45</v>
      </c>
      <c r="C22" s="27" t="s">
        <v>177</v>
      </c>
      <c r="D22" s="38">
        <v>21</v>
      </c>
      <c r="E22" s="27">
        <v>25</v>
      </c>
      <c r="F22" s="27">
        <v>6</v>
      </c>
      <c r="G22" s="27">
        <v>14</v>
      </c>
      <c r="H22" s="27"/>
      <c r="I22" s="27"/>
      <c r="J22" s="27">
        <v>5</v>
      </c>
      <c r="K22" s="27">
        <v>12</v>
      </c>
      <c r="L22" s="27">
        <v>0</v>
      </c>
      <c r="M22" s="27">
        <v>1</v>
      </c>
      <c r="N22" s="27">
        <f>SUM(L22:M22)</f>
        <v>1</v>
      </c>
      <c r="O22" s="39">
        <v>3</v>
      </c>
      <c r="P22" s="39">
        <v>4</v>
      </c>
      <c r="Q22" s="39">
        <v>1</v>
      </c>
      <c r="R22" s="39">
        <v>1</v>
      </c>
      <c r="S22" s="39">
        <v>0</v>
      </c>
      <c r="T22" s="39">
        <f>(H22*3)+((F22-H22)*2)+J22</f>
        <v>17</v>
      </c>
      <c r="U22" s="40">
        <f t="shared" si="0"/>
        <v>0.96</v>
      </c>
      <c r="V22" s="22">
        <v>317</v>
      </c>
      <c r="W22" s="22" t="s">
        <v>83</v>
      </c>
      <c r="X22" s="22" t="s">
        <v>96</v>
      </c>
      <c r="Y22" s="69">
        <v>1131</v>
      </c>
      <c r="Z22" s="41"/>
      <c r="AA22" s="1" t="s">
        <v>85</v>
      </c>
      <c r="AB22" s="28" t="s">
        <v>304</v>
      </c>
    </row>
    <row r="23" spans="1:28" x14ac:dyDescent="0.3">
      <c r="A23" s="1" t="s">
        <v>54</v>
      </c>
      <c r="B23" s="1" t="s">
        <v>45</v>
      </c>
      <c r="C23" s="27" t="s">
        <v>77</v>
      </c>
      <c r="D23" s="38">
        <v>22</v>
      </c>
      <c r="E23" s="79"/>
      <c r="F23" s="27">
        <v>3</v>
      </c>
      <c r="G23" s="79"/>
      <c r="H23" s="79"/>
      <c r="I23" s="79"/>
      <c r="J23" s="27">
        <v>2</v>
      </c>
      <c r="K23" s="27">
        <v>2</v>
      </c>
      <c r="L23" s="79"/>
      <c r="M23" s="79"/>
      <c r="N23" s="27">
        <f>SUM(L23:M23)</f>
        <v>0</v>
      </c>
      <c r="O23" s="84"/>
      <c r="P23" s="84"/>
      <c r="Q23" s="84"/>
      <c r="R23" s="84"/>
      <c r="S23" s="84"/>
      <c r="T23" s="39">
        <f>(H23*3)+((F23-H23)*2)+J23</f>
        <v>8</v>
      </c>
      <c r="U23" s="40" t="str">
        <f t="shared" si="0"/>
        <v/>
      </c>
      <c r="V23" s="22">
        <v>317</v>
      </c>
      <c r="W23" s="22" t="s">
        <v>83</v>
      </c>
      <c r="X23" s="22" t="s">
        <v>96</v>
      </c>
      <c r="Y23" s="69">
        <v>1131</v>
      </c>
      <c r="Z23" s="41"/>
      <c r="AA23" s="1" t="s">
        <v>85</v>
      </c>
      <c r="AB23" s="28" t="s">
        <v>304</v>
      </c>
    </row>
    <row r="24" spans="1:28" x14ac:dyDescent="0.3">
      <c r="A24" s="1" t="s">
        <v>54</v>
      </c>
      <c r="B24" s="1" t="s">
        <v>45</v>
      </c>
      <c r="C24" s="55" t="s">
        <v>38</v>
      </c>
      <c r="D24" s="1"/>
      <c r="E24" s="55">
        <v>197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>
        <v>14</v>
      </c>
      <c r="Q24" s="55"/>
      <c r="R24" s="42"/>
      <c r="S24" s="42"/>
      <c r="T24" s="42"/>
      <c r="U24" s="40" t="str">
        <f>_xlfn.IFNA("",((T24+Q24+N24-R24)+(O24*2))/E24)</f>
        <v/>
      </c>
      <c r="V24" s="22">
        <v>317</v>
      </c>
      <c r="W24" s="22" t="s">
        <v>83</v>
      </c>
      <c r="X24" s="22" t="s">
        <v>96</v>
      </c>
      <c r="Y24" s="69">
        <v>1131</v>
      </c>
      <c r="Z24" s="41"/>
      <c r="AA24" s="1" t="s">
        <v>85</v>
      </c>
      <c r="AB24" s="28" t="s">
        <v>304</v>
      </c>
    </row>
    <row r="25" spans="1:28" x14ac:dyDescent="0.3">
      <c r="A25" s="43" t="s">
        <v>54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40</v>
      </c>
      <c r="G25" s="44">
        <f t="shared" si="3"/>
        <v>18</v>
      </c>
      <c r="H25" s="44">
        <f t="shared" si="3"/>
        <v>0</v>
      </c>
      <c r="I25" s="44">
        <f t="shared" si="3"/>
        <v>0</v>
      </c>
      <c r="J25" s="44">
        <f t="shared" si="3"/>
        <v>29</v>
      </c>
      <c r="K25" s="44">
        <f t="shared" si="3"/>
        <v>44</v>
      </c>
      <c r="L25" s="44">
        <f t="shared" si="3"/>
        <v>3</v>
      </c>
      <c r="M25" s="44">
        <f t="shared" si="3"/>
        <v>6</v>
      </c>
      <c r="N25" s="44">
        <f t="shared" si="3"/>
        <v>9</v>
      </c>
      <c r="O25" s="44">
        <f t="shared" si="3"/>
        <v>5</v>
      </c>
      <c r="P25" s="44">
        <f t="shared" si="3"/>
        <v>26</v>
      </c>
      <c r="Q25" s="44">
        <f t="shared" si="3"/>
        <v>2</v>
      </c>
      <c r="R25" s="44">
        <f t="shared" si="3"/>
        <v>4</v>
      </c>
      <c r="S25" s="44">
        <f t="shared" si="3"/>
        <v>1</v>
      </c>
      <c r="T25" s="44">
        <f t="shared" si="3"/>
        <v>109</v>
      </c>
      <c r="U25" s="45">
        <f>((T25+Q25+N25-R25)+(O25*2))/E25</f>
        <v>0.52500000000000002</v>
      </c>
      <c r="V25" s="46">
        <v>317</v>
      </c>
      <c r="W25" s="46" t="s">
        <v>83</v>
      </c>
      <c r="X25" s="46" t="s">
        <v>96</v>
      </c>
      <c r="Y25" s="70">
        <v>1131</v>
      </c>
      <c r="Z25" s="47"/>
      <c r="AA25" s="43" t="s">
        <v>85</v>
      </c>
      <c r="AB25" s="74" t="s">
        <v>304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2.2222222222222223</v>
      </c>
      <c r="H26" s="27"/>
      <c r="I26" s="1"/>
      <c r="J26" s="48" t="s">
        <v>41</v>
      </c>
      <c r="K26" s="50">
        <f>J25/K25</f>
        <v>0.65909090909090906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55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26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54</v>
      </c>
      <c r="C36" s="27" t="s">
        <v>369</v>
      </c>
      <c r="D36" s="38">
        <v>21</v>
      </c>
      <c r="E36" s="27">
        <v>22</v>
      </c>
      <c r="F36" s="27">
        <v>3</v>
      </c>
      <c r="G36" s="27">
        <v>7</v>
      </c>
      <c r="H36" s="27"/>
      <c r="I36" s="27"/>
      <c r="J36" s="27">
        <v>5</v>
      </c>
      <c r="K36" s="27">
        <v>9</v>
      </c>
      <c r="L36" s="27">
        <v>1</v>
      </c>
      <c r="M36" s="27">
        <v>5</v>
      </c>
      <c r="N36" s="27">
        <f>SUM(L36:M36)</f>
        <v>6</v>
      </c>
      <c r="O36" s="27">
        <v>4</v>
      </c>
      <c r="P36" s="39">
        <v>3</v>
      </c>
      <c r="Q36" s="27">
        <v>1</v>
      </c>
      <c r="R36" s="27">
        <v>3</v>
      </c>
      <c r="S36" s="27">
        <v>0</v>
      </c>
      <c r="T36" s="27">
        <f>+(F36*2)+J36</f>
        <v>11</v>
      </c>
      <c r="U36" s="40">
        <f>IFERROR(((T36+Q36+N36-R36)+(O36*2))/E36,"")</f>
        <v>1.0454545454545454</v>
      </c>
      <c r="V36" s="22">
        <v>317</v>
      </c>
      <c r="W36" s="22" t="s">
        <v>95</v>
      </c>
      <c r="X36" s="22" t="s">
        <v>84</v>
      </c>
      <c r="Y36" s="69">
        <v>1131</v>
      </c>
      <c r="Z36" s="41"/>
      <c r="AA36" s="1" t="s">
        <v>305</v>
      </c>
      <c r="AB36" s="28" t="s">
        <v>306</v>
      </c>
    </row>
    <row r="37" spans="1:28" x14ac:dyDescent="0.3">
      <c r="A37" s="1" t="s">
        <v>45</v>
      </c>
      <c r="B37" s="1" t="s">
        <v>54</v>
      </c>
      <c r="C37" s="27" t="s">
        <v>370</v>
      </c>
      <c r="D37" s="38">
        <v>32</v>
      </c>
      <c r="E37" s="79"/>
      <c r="F37" s="27">
        <v>6</v>
      </c>
      <c r="G37" s="79"/>
      <c r="H37" s="79"/>
      <c r="I37" s="79"/>
      <c r="J37" s="27">
        <v>2</v>
      </c>
      <c r="K37" s="27">
        <v>2</v>
      </c>
      <c r="L37" s="79"/>
      <c r="M37" s="79"/>
      <c r="N37" s="27">
        <f t="shared" ref="N37:N43" si="4">SUM(L37:M37)</f>
        <v>0</v>
      </c>
      <c r="O37" s="84"/>
      <c r="P37" s="84"/>
      <c r="Q37" s="84"/>
      <c r="R37" s="84"/>
      <c r="S37" s="84"/>
      <c r="T37" s="27">
        <f t="shared" ref="T37:T44" si="5">+(F37*2)+J37</f>
        <v>14</v>
      </c>
      <c r="U37" s="40" t="str">
        <f t="shared" ref="U37:U44" si="6">IFERROR(((T37+Q37+N37-R37)+(O37*2))/E37,"")</f>
        <v/>
      </c>
      <c r="V37" s="22">
        <v>317</v>
      </c>
      <c r="W37" s="22" t="s">
        <v>95</v>
      </c>
      <c r="X37" s="22" t="s">
        <v>84</v>
      </c>
      <c r="Y37" s="69">
        <v>1131</v>
      </c>
      <c r="Z37" s="41"/>
      <c r="AA37" s="1" t="s">
        <v>305</v>
      </c>
      <c r="AB37" s="28" t="s">
        <v>306</v>
      </c>
    </row>
    <row r="38" spans="1:28" x14ac:dyDescent="0.3">
      <c r="A38" s="1" t="s">
        <v>45</v>
      </c>
      <c r="B38" s="1" t="s">
        <v>54</v>
      </c>
      <c r="C38" s="27" t="s">
        <v>373</v>
      </c>
      <c r="D38" s="38">
        <v>42</v>
      </c>
      <c r="E38" s="79" t="s">
        <v>440</v>
      </c>
      <c r="F38" s="27"/>
      <c r="G38" s="79"/>
      <c r="H38" s="79"/>
      <c r="I38" s="79"/>
      <c r="J38" s="27"/>
      <c r="K38" s="27"/>
      <c r="L38" s="79"/>
      <c r="M38" s="79"/>
      <c r="N38" s="27"/>
      <c r="O38" s="84"/>
      <c r="P38" s="84"/>
      <c r="Q38" s="84"/>
      <c r="R38" s="84"/>
      <c r="S38" s="84"/>
      <c r="T38" s="27"/>
      <c r="U38" s="40"/>
      <c r="V38" s="22">
        <v>317</v>
      </c>
      <c r="W38" s="22" t="s">
        <v>95</v>
      </c>
      <c r="X38" s="22" t="s">
        <v>84</v>
      </c>
      <c r="Y38" s="69">
        <v>1131</v>
      </c>
      <c r="Z38" s="41"/>
      <c r="AA38" s="1" t="s">
        <v>305</v>
      </c>
      <c r="AB38" s="28" t="s">
        <v>306</v>
      </c>
    </row>
    <row r="39" spans="1:28" x14ac:dyDescent="0.3">
      <c r="A39" s="1" t="s">
        <v>45</v>
      </c>
      <c r="B39" s="1" t="s">
        <v>54</v>
      </c>
      <c r="C39" s="27" t="s">
        <v>462</v>
      </c>
      <c r="D39" s="38">
        <v>13</v>
      </c>
      <c r="E39" s="27">
        <v>22</v>
      </c>
      <c r="F39" s="27">
        <v>4</v>
      </c>
      <c r="G39" s="27">
        <v>8</v>
      </c>
      <c r="H39" s="27"/>
      <c r="I39" s="27"/>
      <c r="J39" s="27">
        <v>4</v>
      </c>
      <c r="K39" s="27">
        <v>4</v>
      </c>
      <c r="L39" s="27">
        <v>1</v>
      </c>
      <c r="M39" s="27"/>
      <c r="N39" s="27">
        <f t="shared" si="4"/>
        <v>1</v>
      </c>
      <c r="O39" s="39">
        <v>6</v>
      </c>
      <c r="P39" s="55">
        <v>6</v>
      </c>
      <c r="Q39" s="39">
        <v>1</v>
      </c>
      <c r="R39" s="39">
        <v>3</v>
      </c>
      <c r="S39" s="39">
        <v>0</v>
      </c>
      <c r="T39" s="27">
        <f t="shared" si="5"/>
        <v>12</v>
      </c>
      <c r="U39" s="40">
        <f t="shared" si="6"/>
        <v>1.0454545454545454</v>
      </c>
      <c r="V39" s="22">
        <v>317</v>
      </c>
      <c r="W39" s="22" t="s">
        <v>95</v>
      </c>
      <c r="X39" s="22" t="s">
        <v>84</v>
      </c>
      <c r="Y39" s="69">
        <v>1131</v>
      </c>
      <c r="Z39" s="41"/>
      <c r="AA39" s="1" t="s">
        <v>305</v>
      </c>
      <c r="AB39" s="28" t="s">
        <v>306</v>
      </c>
    </row>
    <row r="40" spans="1:28" x14ac:dyDescent="0.3">
      <c r="A40" s="1" t="s">
        <v>45</v>
      </c>
      <c r="B40" s="1" t="s">
        <v>54</v>
      </c>
      <c r="C40" s="27" t="s">
        <v>374</v>
      </c>
      <c r="D40" s="38">
        <v>53</v>
      </c>
      <c r="E40" s="79"/>
      <c r="F40" s="27">
        <v>10</v>
      </c>
      <c r="G40" s="79"/>
      <c r="H40" s="79"/>
      <c r="I40" s="79"/>
      <c r="J40" s="27">
        <v>2</v>
      </c>
      <c r="K40" s="27">
        <v>2</v>
      </c>
      <c r="L40" s="79"/>
      <c r="M40" s="79"/>
      <c r="N40" s="27">
        <f t="shared" si="4"/>
        <v>0</v>
      </c>
      <c r="O40" s="84"/>
      <c r="P40" s="55">
        <v>6</v>
      </c>
      <c r="Q40" s="84"/>
      <c r="R40" s="84"/>
      <c r="S40" s="84"/>
      <c r="T40" s="27">
        <f t="shared" si="5"/>
        <v>22</v>
      </c>
      <c r="U40" s="40" t="str">
        <f t="shared" si="6"/>
        <v/>
      </c>
      <c r="V40" s="22">
        <v>317</v>
      </c>
      <c r="W40" s="22" t="s">
        <v>95</v>
      </c>
      <c r="X40" s="22" t="s">
        <v>84</v>
      </c>
      <c r="Y40" s="69">
        <v>1131</v>
      </c>
      <c r="Z40" s="41"/>
      <c r="AA40" s="1" t="s">
        <v>305</v>
      </c>
      <c r="AB40" s="28" t="s">
        <v>306</v>
      </c>
    </row>
    <row r="41" spans="1:28" x14ac:dyDescent="0.3">
      <c r="A41" s="1" t="s">
        <v>45</v>
      </c>
      <c r="B41" s="1" t="s">
        <v>54</v>
      </c>
      <c r="C41" s="27" t="s">
        <v>375</v>
      </c>
      <c r="D41" s="38">
        <v>33</v>
      </c>
      <c r="E41" s="79"/>
      <c r="F41" s="27">
        <v>4</v>
      </c>
      <c r="G41" s="79"/>
      <c r="H41" s="79"/>
      <c r="I41" s="79"/>
      <c r="J41" s="27">
        <v>0</v>
      </c>
      <c r="K41" s="27">
        <v>0</v>
      </c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27">
        <f t="shared" si="5"/>
        <v>8</v>
      </c>
      <c r="U41" s="40" t="str">
        <f t="shared" si="6"/>
        <v/>
      </c>
      <c r="V41" s="22">
        <v>317</v>
      </c>
      <c r="W41" s="22" t="s">
        <v>95</v>
      </c>
      <c r="X41" s="22" t="s">
        <v>84</v>
      </c>
      <c r="Y41" s="69">
        <v>1131</v>
      </c>
      <c r="Z41" s="41"/>
      <c r="AA41" s="1" t="s">
        <v>305</v>
      </c>
      <c r="AB41" s="28" t="s">
        <v>306</v>
      </c>
    </row>
    <row r="42" spans="1:28" x14ac:dyDescent="0.3">
      <c r="A42" s="1" t="s">
        <v>45</v>
      </c>
      <c r="B42" s="1" t="s">
        <v>54</v>
      </c>
      <c r="C42" s="27" t="s">
        <v>194</v>
      </c>
      <c r="D42" s="38">
        <v>10</v>
      </c>
      <c r="E42" s="27">
        <v>16</v>
      </c>
      <c r="F42" s="27">
        <v>2</v>
      </c>
      <c r="G42" s="27">
        <v>10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1</v>
      </c>
      <c r="P42" s="55">
        <v>6</v>
      </c>
      <c r="Q42" s="39">
        <v>0</v>
      </c>
      <c r="R42" s="39">
        <v>0</v>
      </c>
      <c r="S42" s="39">
        <v>0</v>
      </c>
      <c r="T42" s="27">
        <f t="shared" si="5"/>
        <v>4</v>
      </c>
      <c r="U42" s="40">
        <f t="shared" si="6"/>
        <v>0.4375</v>
      </c>
      <c r="V42" s="22">
        <v>317</v>
      </c>
      <c r="W42" s="22" t="s">
        <v>95</v>
      </c>
      <c r="X42" s="22" t="s">
        <v>84</v>
      </c>
      <c r="Y42" s="69">
        <v>1131</v>
      </c>
      <c r="Z42" s="41"/>
      <c r="AA42" s="1" t="s">
        <v>305</v>
      </c>
      <c r="AB42" s="28" t="s">
        <v>306</v>
      </c>
    </row>
    <row r="43" spans="1:28" x14ac:dyDescent="0.3">
      <c r="A43" s="1" t="s">
        <v>45</v>
      </c>
      <c r="B43" s="1" t="s">
        <v>54</v>
      </c>
      <c r="C43" s="27" t="s">
        <v>376</v>
      </c>
      <c r="D43" s="38">
        <v>12</v>
      </c>
      <c r="E43" s="79"/>
      <c r="F43" s="27">
        <v>3</v>
      </c>
      <c r="G43" s="79"/>
      <c r="H43" s="79"/>
      <c r="I43" s="79"/>
      <c r="J43" s="27">
        <v>4</v>
      </c>
      <c r="K43" s="27">
        <v>4</v>
      </c>
      <c r="L43" s="79"/>
      <c r="M43" s="79"/>
      <c r="N43" s="27">
        <f t="shared" si="4"/>
        <v>0</v>
      </c>
      <c r="O43" s="84"/>
      <c r="P43" s="84"/>
      <c r="Q43" s="84"/>
      <c r="R43" s="84"/>
      <c r="S43" s="84"/>
      <c r="T43" s="27">
        <f t="shared" si="5"/>
        <v>10</v>
      </c>
      <c r="U43" s="40" t="str">
        <f t="shared" si="6"/>
        <v/>
      </c>
      <c r="V43" s="22">
        <v>317</v>
      </c>
      <c r="W43" s="22" t="s">
        <v>95</v>
      </c>
      <c r="X43" s="22" t="s">
        <v>84</v>
      </c>
      <c r="Y43" s="69">
        <v>1131</v>
      </c>
      <c r="Z43" s="41"/>
      <c r="AA43" s="1" t="s">
        <v>305</v>
      </c>
      <c r="AB43" s="28" t="s">
        <v>306</v>
      </c>
    </row>
    <row r="44" spans="1:28" x14ac:dyDescent="0.3">
      <c r="A44" s="1" t="s">
        <v>45</v>
      </c>
      <c r="B44" s="1" t="s">
        <v>54</v>
      </c>
      <c r="C44" s="27" t="s">
        <v>378</v>
      </c>
      <c r="D44" s="38">
        <v>11</v>
      </c>
      <c r="E44" s="79"/>
      <c r="F44" s="27">
        <v>15</v>
      </c>
      <c r="G44" s="79"/>
      <c r="H44" s="79"/>
      <c r="I44" s="79"/>
      <c r="J44" s="27">
        <v>5</v>
      </c>
      <c r="K44" s="27">
        <v>7</v>
      </c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5"/>
        <v>35</v>
      </c>
      <c r="U44" s="40" t="str">
        <f t="shared" si="6"/>
        <v/>
      </c>
      <c r="V44" s="22">
        <v>317</v>
      </c>
      <c r="W44" s="22" t="s">
        <v>95</v>
      </c>
      <c r="X44" s="22" t="s">
        <v>84</v>
      </c>
      <c r="Y44" s="69">
        <v>1131</v>
      </c>
      <c r="Z44" s="41"/>
      <c r="AA44" s="1" t="s">
        <v>305</v>
      </c>
      <c r="AB44" s="28" t="s">
        <v>306</v>
      </c>
    </row>
    <row r="45" spans="1:28" x14ac:dyDescent="0.3">
      <c r="A45" s="1" t="s">
        <v>45</v>
      </c>
      <c r="B45" s="1" t="s">
        <v>54</v>
      </c>
      <c r="C45" s="55" t="s">
        <v>38</v>
      </c>
      <c r="D45" s="1"/>
      <c r="E45" s="55">
        <v>180</v>
      </c>
      <c r="F45" s="55"/>
      <c r="G45" s="55"/>
      <c r="H45" s="55"/>
      <c r="I45" s="55"/>
      <c r="J45" s="55"/>
      <c r="K45" s="55"/>
      <c r="L45" s="55"/>
      <c r="M45" s="55"/>
      <c r="N45" s="5"/>
      <c r="O45" s="55"/>
      <c r="P45" s="55">
        <v>11</v>
      </c>
      <c r="Q45" s="55"/>
      <c r="R45" s="42"/>
      <c r="S45" s="42"/>
      <c r="T45" s="27"/>
      <c r="U45" s="40" t="str">
        <f>_xlfn.IFNA("",((T45+Q45+N45-R45)+(O45*2))/E45)</f>
        <v/>
      </c>
      <c r="V45" s="22">
        <v>317</v>
      </c>
      <c r="W45" s="22" t="s">
        <v>95</v>
      </c>
      <c r="X45" s="22" t="s">
        <v>84</v>
      </c>
      <c r="Y45" s="69">
        <v>1131</v>
      </c>
      <c r="Z45" s="41"/>
      <c r="AA45" s="1" t="s">
        <v>305</v>
      </c>
      <c r="AB45" s="28" t="s">
        <v>306</v>
      </c>
    </row>
    <row r="46" spans="1:28" x14ac:dyDescent="0.3">
      <c r="A46" s="43" t="s">
        <v>45</v>
      </c>
      <c r="B46" s="43" t="s">
        <v>54</v>
      </c>
      <c r="C46" s="44" t="s">
        <v>39</v>
      </c>
      <c r="D46" s="43"/>
      <c r="E46" s="44">
        <f t="shared" ref="E46:T46" si="7">SUM(E36:E45)</f>
        <v>240</v>
      </c>
      <c r="F46" s="44">
        <f t="shared" si="7"/>
        <v>47</v>
      </c>
      <c r="G46" s="44">
        <f t="shared" si="7"/>
        <v>25</v>
      </c>
      <c r="H46" s="44">
        <f t="shared" si="7"/>
        <v>0</v>
      </c>
      <c r="I46" s="44">
        <f t="shared" si="7"/>
        <v>0</v>
      </c>
      <c r="J46" s="44">
        <f t="shared" si="7"/>
        <v>22</v>
      </c>
      <c r="K46" s="44">
        <f t="shared" si="7"/>
        <v>28</v>
      </c>
      <c r="L46" s="44">
        <f t="shared" si="7"/>
        <v>2</v>
      </c>
      <c r="M46" s="44">
        <f t="shared" si="7"/>
        <v>6</v>
      </c>
      <c r="N46" s="44">
        <f t="shared" si="7"/>
        <v>8</v>
      </c>
      <c r="O46" s="44">
        <f t="shared" si="7"/>
        <v>11</v>
      </c>
      <c r="P46" s="44">
        <f t="shared" si="7"/>
        <v>32</v>
      </c>
      <c r="Q46" s="44">
        <f t="shared" si="7"/>
        <v>2</v>
      </c>
      <c r="R46" s="44">
        <f t="shared" si="7"/>
        <v>6</v>
      </c>
      <c r="S46" s="44">
        <f t="shared" si="7"/>
        <v>0</v>
      </c>
      <c r="T46" s="44">
        <f t="shared" si="7"/>
        <v>116</v>
      </c>
      <c r="U46" s="45">
        <f>((T46+Q46+N46-R46)+(O46*2))/E46</f>
        <v>0.59166666666666667</v>
      </c>
      <c r="V46" s="46">
        <v>317</v>
      </c>
      <c r="W46" s="46" t="s">
        <v>95</v>
      </c>
      <c r="X46" s="46" t="s">
        <v>84</v>
      </c>
      <c r="Y46" s="70">
        <v>1131</v>
      </c>
      <c r="Z46" s="47"/>
      <c r="AA46" s="43" t="s">
        <v>305</v>
      </c>
      <c r="AB46" s="74" t="s">
        <v>306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1.88</v>
      </c>
      <c r="H47" s="27"/>
      <c r="I47" s="1"/>
      <c r="J47" s="48" t="s">
        <v>41</v>
      </c>
      <c r="K47" s="50">
        <f>J46/K46</f>
        <v>0.7857142857142857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82"/>
    </row>
    <row r="51" spans="2:28" x14ac:dyDescent="0.3">
      <c r="AB51" s="82"/>
    </row>
    <row r="52" spans="2:28" x14ac:dyDescent="0.3">
      <c r="AB52" s="82"/>
    </row>
    <row r="53" spans="2:28" x14ac:dyDescent="0.3">
      <c r="AB53" s="82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7308-95C1-4E16-8017-B608156132A0}">
  <sheetPr>
    <tabColor rgb="FFFF000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29282</v>
      </c>
      <c r="D3" s="7" t="s">
        <v>0</v>
      </c>
      <c r="E3" s="8"/>
      <c r="F3" s="5" t="s">
        <v>463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87</v>
      </c>
      <c r="D4" s="7" t="s">
        <v>4</v>
      </c>
      <c r="E4" s="8"/>
      <c r="F4" s="5" t="s">
        <v>464</v>
      </c>
      <c r="G4" s="1"/>
      <c r="J4" s="15" t="s">
        <v>307</v>
      </c>
      <c r="K4" s="16" t="s">
        <v>44</v>
      </c>
      <c r="L4" s="17"/>
      <c r="M4" s="18"/>
      <c r="N4" s="19">
        <v>28</v>
      </c>
      <c r="O4" s="19">
        <v>29</v>
      </c>
      <c r="P4" s="19">
        <v>24</v>
      </c>
      <c r="Q4" s="19">
        <v>19</v>
      </c>
      <c r="R4" s="20"/>
      <c r="S4" s="21">
        <f>SUM(N4:R4)</f>
        <v>100</v>
      </c>
      <c r="T4" s="22">
        <v>329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308</v>
      </c>
      <c r="K5" s="16" t="s">
        <v>67</v>
      </c>
      <c r="L5" s="17"/>
      <c r="M5" s="18"/>
      <c r="N5" s="19">
        <v>27</v>
      </c>
      <c r="O5" s="19">
        <v>30</v>
      </c>
      <c r="P5" s="19">
        <v>24</v>
      </c>
      <c r="Q5" s="19">
        <v>21</v>
      </c>
      <c r="R5" s="20"/>
      <c r="S5" s="21">
        <f>SUM(N5:R5)</f>
        <v>102</v>
      </c>
      <c r="T5" s="22">
        <v>329</v>
      </c>
      <c r="U5" s="1"/>
      <c r="V5" s="1"/>
      <c r="W5" s="1"/>
    </row>
    <row r="6" spans="1:28" x14ac:dyDescent="0.3">
      <c r="C6" s="23">
        <v>2212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329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31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179</v>
      </c>
      <c r="D13" s="38">
        <v>42</v>
      </c>
      <c r="E13" s="79" t="s">
        <v>440</v>
      </c>
      <c r="F13" s="27"/>
      <c r="G13" s="79"/>
      <c r="H13" s="27"/>
      <c r="I13" s="27"/>
      <c r="J13" s="27"/>
      <c r="K13" s="27"/>
      <c r="L13" s="79"/>
      <c r="M13" s="79"/>
      <c r="N13" s="27"/>
      <c r="O13" s="84"/>
      <c r="P13" s="84"/>
      <c r="Q13" s="84"/>
      <c r="R13" s="84"/>
      <c r="S13" s="84"/>
      <c r="T13" s="39"/>
      <c r="U13" s="40" t="str">
        <f t="shared" ref="U13:U22" si="0">IFERROR(((T13+Q13+N13-R13)+(O13*2))/E13,"")</f>
        <v/>
      </c>
      <c r="V13" s="22">
        <v>329</v>
      </c>
      <c r="W13" s="22" t="s">
        <v>83</v>
      </c>
      <c r="X13" s="22" t="s">
        <v>96</v>
      </c>
      <c r="Y13" s="69">
        <v>2212</v>
      </c>
      <c r="Z13" s="41"/>
      <c r="AA13" s="1" t="s">
        <v>85</v>
      </c>
      <c r="AB13" s="28" t="s">
        <v>309</v>
      </c>
    </row>
    <row r="14" spans="1:28" x14ac:dyDescent="0.3">
      <c r="A14" s="1" t="s">
        <v>66</v>
      </c>
      <c r="B14" s="1" t="s">
        <v>45</v>
      </c>
      <c r="C14" s="27" t="s">
        <v>72</v>
      </c>
      <c r="D14" s="38">
        <v>32</v>
      </c>
      <c r="E14" s="79"/>
      <c r="F14" s="27">
        <v>1</v>
      </c>
      <c r="G14" s="79"/>
      <c r="H14" s="27"/>
      <c r="I14" s="27"/>
      <c r="J14" s="27">
        <v>2</v>
      </c>
      <c r="K14" s="27">
        <v>4</v>
      </c>
      <c r="L14" s="79"/>
      <c r="M14" s="27">
        <v>11</v>
      </c>
      <c r="N14" s="27">
        <f t="shared" ref="N14:N19" si="1">SUM(L14:M14)</f>
        <v>11</v>
      </c>
      <c r="O14" s="84"/>
      <c r="P14" s="84"/>
      <c r="Q14" s="39">
        <v>2</v>
      </c>
      <c r="R14" s="84"/>
      <c r="S14" s="84"/>
      <c r="T14" s="39">
        <f t="shared" ref="T14:T19" si="2">(H14*3)+((F14-H14)*2)+J14</f>
        <v>4</v>
      </c>
      <c r="U14" s="40" t="str">
        <f t="shared" si="0"/>
        <v/>
      </c>
      <c r="V14" s="22">
        <v>329</v>
      </c>
      <c r="W14" s="22" t="s">
        <v>83</v>
      </c>
      <c r="X14" s="22" t="s">
        <v>96</v>
      </c>
      <c r="Y14" s="69">
        <v>2212</v>
      </c>
      <c r="Z14" s="41"/>
      <c r="AA14" s="1" t="s">
        <v>85</v>
      </c>
      <c r="AB14" s="28" t="s">
        <v>309</v>
      </c>
    </row>
    <row r="15" spans="1:28" x14ac:dyDescent="0.3">
      <c r="A15" s="1" t="s">
        <v>66</v>
      </c>
      <c r="B15" s="1" t="s">
        <v>45</v>
      </c>
      <c r="C15" s="27" t="s">
        <v>81</v>
      </c>
      <c r="D15" s="38">
        <v>45</v>
      </c>
      <c r="E15" s="79"/>
      <c r="F15" s="27">
        <v>3</v>
      </c>
      <c r="G15" s="79"/>
      <c r="H15" s="27"/>
      <c r="I15" s="27"/>
      <c r="J15" s="27">
        <v>2</v>
      </c>
      <c r="K15" s="27">
        <v>3</v>
      </c>
      <c r="L15" s="79"/>
      <c r="M15" s="79"/>
      <c r="N15" s="27">
        <f t="shared" si="1"/>
        <v>0</v>
      </c>
      <c r="O15" s="84"/>
      <c r="P15" s="84"/>
      <c r="Q15" s="84"/>
      <c r="R15" s="84"/>
      <c r="S15" s="84"/>
      <c r="T15" s="39">
        <f t="shared" si="2"/>
        <v>8</v>
      </c>
      <c r="U15" s="40" t="str">
        <f t="shared" si="0"/>
        <v/>
      </c>
      <c r="V15" s="22">
        <v>329</v>
      </c>
      <c r="W15" s="22" t="s">
        <v>83</v>
      </c>
      <c r="X15" s="22" t="s">
        <v>96</v>
      </c>
      <c r="Y15" s="69">
        <v>2212</v>
      </c>
      <c r="Z15" s="41"/>
      <c r="AA15" s="1" t="s">
        <v>85</v>
      </c>
      <c r="AB15" s="28" t="s">
        <v>309</v>
      </c>
    </row>
    <row r="16" spans="1:28" x14ac:dyDescent="0.3">
      <c r="A16" s="1" t="s">
        <v>66</v>
      </c>
      <c r="B16" s="1" t="s">
        <v>45</v>
      </c>
      <c r="C16" s="27" t="s">
        <v>75</v>
      </c>
      <c r="D16" s="38">
        <v>12</v>
      </c>
      <c r="E16" s="79" t="s">
        <v>440</v>
      </c>
      <c r="F16" s="27"/>
      <c r="G16" s="79"/>
      <c r="H16" s="27"/>
      <c r="I16" s="27"/>
      <c r="J16" s="27"/>
      <c r="K16" s="27"/>
      <c r="L16" s="79"/>
      <c r="M16" s="79"/>
      <c r="N16" s="27"/>
      <c r="O16" s="84"/>
      <c r="P16" s="84"/>
      <c r="Q16" s="84"/>
      <c r="R16" s="84"/>
      <c r="S16" s="84"/>
      <c r="T16" s="39"/>
      <c r="U16" s="40"/>
      <c r="V16" s="22">
        <v>329</v>
      </c>
      <c r="W16" s="22" t="s">
        <v>83</v>
      </c>
      <c r="X16" s="22" t="s">
        <v>96</v>
      </c>
      <c r="Y16" s="69">
        <v>2212</v>
      </c>
      <c r="Z16" s="41"/>
      <c r="AA16" s="1" t="s">
        <v>85</v>
      </c>
      <c r="AB16" s="28" t="s">
        <v>309</v>
      </c>
    </row>
    <row r="17" spans="1:28" x14ac:dyDescent="0.3">
      <c r="A17" s="1" t="s">
        <v>66</v>
      </c>
      <c r="B17" s="1" t="s">
        <v>45</v>
      </c>
      <c r="C17" s="27" t="s">
        <v>70</v>
      </c>
      <c r="D17" s="38">
        <v>13</v>
      </c>
      <c r="E17" s="79"/>
      <c r="F17" s="27">
        <v>6</v>
      </c>
      <c r="G17" s="79"/>
      <c r="H17" s="27"/>
      <c r="I17" s="27"/>
      <c r="J17" s="27">
        <v>1</v>
      </c>
      <c r="K17" s="27">
        <v>2</v>
      </c>
      <c r="L17" s="79"/>
      <c r="M17" s="79"/>
      <c r="N17" s="27">
        <f t="shared" si="1"/>
        <v>0</v>
      </c>
      <c r="O17" s="84"/>
      <c r="P17" s="84"/>
      <c r="Q17" s="84"/>
      <c r="R17" s="84"/>
      <c r="S17" s="84"/>
      <c r="T17" s="39">
        <f t="shared" si="2"/>
        <v>13</v>
      </c>
      <c r="U17" s="40" t="str">
        <f t="shared" si="0"/>
        <v/>
      </c>
      <c r="V17" s="22">
        <v>329</v>
      </c>
      <c r="W17" s="22" t="s">
        <v>83</v>
      </c>
      <c r="X17" s="22" t="s">
        <v>96</v>
      </c>
      <c r="Y17" s="69">
        <v>2212</v>
      </c>
      <c r="Z17" s="41"/>
      <c r="AA17" s="1" t="s">
        <v>85</v>
      </c>
      <c r="AB17" s="28" t="s">
        <v>309</v>
      </c>
    </row>
    <row r="18" spans="1:28" x14ac:dyDescent="0.3">
      <c r="A18" s="1" t="s">
        <v>66</v>
      </c>
      <c r="B18" s="1" t="s">
        <v>45</v>
      </c>
      <c r="C18" s="27" t="s">
        <v>79</v>
      </c>
      <c r="D18" s="38">
        <v>33</v>
      </c>
      <c r="E18" s="79"/>
      <c r="F18" s="27">
        <v>3</v>
      </c>
      <c r="G18" s="79"/>
      <c r="H18" s="27"/>
      <c r="I18" s="27"/>
      <c r="J18" s="27">
        <v>3</v>
      </c>
      <c r="K18" s="27">
        <v>6</v>
      </c>
      <c r="L18" s="79"/>
      <c r="M18" s="79"/>
      <c r="N18" s="27">
        <f t="shared" si="1"/>
        <v>0</v>
      </c>
      <c r="O18" s="39">
        <v>4</v>
      </c>
      <c r="P18" s="84"/>
      <c r="Q18" s="39">
        <v>2</v>
      </c>
      <c r="R18" s="84"/>
      <c r="S18" s="84"/>
      <c r="T18" s="39">
        <f t="shared" si="2"/>
        <v>9</v>
      </c>
      <c r="U18" s="40" t="str">
        <f t="shared" si="0"/>
        <v/>
      </c>
      <c r="V18" s="22">
        <v>329</v>
      </c>
      <c r="W18" s="22" t="s">
        <v>83</v>
      </c>
      <c r="X18" s="22" t="s">
        <v>96</v>
      </c>
      <c r="Y18" s="69">
        <v>2212</v>
      </c>
      <c r="Z18" s="41"/>
      <c r="AA18" s="1" t="s">
        <v>85</v>
      </c>
      <c r="AB18" s="28" t="s">
        <v>309</v>
      </c>
    </row>
    <row r="19" spans="1:28" x14ac:dyDescent="0.3">
      <c r="A19" s="1" t="s">
        <v>66</v>
      </c>
      <c r="B19" s="1" t="s">
        <v>45</v>
      </c>
      <c r="C19" s="27" t="s">
        <v>74</v>
      </c>
      <c r="D19" s="38">
        <v>11</v>
      </c>
      <c r="E19" s="27">
        <v>48</v>
      </c>
      <c r="F19" s="27">
        <v>10</v>
      </c>
      <c r="G19" s="79"/>
      <c r="H19" s="27"/>
      <c r="I19" s="27"/>
      <c r="J19" s="27">
        <v>9</v>
      </c>
      <c r="K19" s="27">
        <v>10</v>
      </c>
      <c r="L19" s="79"/>
      <c r="M19" s="79"/>
      <c r="N19" s="27">
        <f t="shared" si="1"/>
        <v>0</v>
      </c>
      <c r="O19" s="39">
        <v>7</v>
      </c>
      <c r="P19" s="84"/>
      <c r="Q19" s="84"/>
      <c r="R19" s="39">
        <v>9</v>
      </c>
      <c r="S19" s="84"/>
      <c r="T19" s="39">
        <f t="shared" si="2"/>
        <v>29</v>
      </c>
      <c r="U19" s="40">
        <f t="shared" si="0"/>
        <v>0.70833333333333337</v>
      </c>
      <c r="V19" s="22">
        <v>329</v>
      </c>
      <c r="W19" s="22" t="s">
        <v>83</v>
      </c>
      <c r="X19" s="22" t="s">
        <v>96</v>
      </c>
      <c r="Y19" s="69">
        <v>2212</v>
      </c>
      <c r="Z19" s="41"/>
      <c r="AA19" s="1" t="s">
        <v>85</v>
      </c>
      <c r="AB19" s="28" t="s">
        <v>309</v>
      </c>
    </row>
    <row r="20" spans="1:28" x14ac:dyDescent="0.3">
      <c r="A20" s="1" t="s">
        <v>66</v>
      </c>
      <c r="B20" s="1" t="s">
        <v>45</v>
      </c>
      <c r="C20" s="27" t="s">
        <v>73</v>
      </c>
      <c r="D20" s="38">
        <v>8</v>
      </c>
      <c r="E20" s="79"/>
      <c r="F20" s="27">
        <v>2</v>
      </c>
      <c r="G20" s="79"/>
      <c r="H20" s="27"/>
      <c r="I20" s="27"/>
      <c r="J20" s="27">
        <v>1</v>
      </c>
      <c r="K20" s="27">
        <v>3</v>
      </c>
      <c r="L20" s="79"/>
      <c r="M20" s="79"/>
      <c r="N20" s="27">
        <f>SUM(L20:M20)</f>
        <v>0</v>
      </c>
      <c r="O20" s="84"/>
      <c r="P20" s="55">
        <v>6</v>
      </c>
      <c r="Q20" s="84"/>
      <c r="R20" s="84"/>
      <c r="S20" s="84"/>
      <c r="T20" s="39">
        <f>(H20*3)+((F20-H20)*2)+J20</f>
        <v>5</v>
      </c>
      <c r="U20" s="40" t="str">
        <f t="shared" si="0"/>
        <v/>
      </c>
      <c r="V20" s="22">
        <v>329</v>
      </c>
      <c r="W20" s="22" t="s">
        <v>83</v>
      </c>
      <c r="X20" s="22" t="s">
        <v>96</v>
      </c>
      <c r="Y20" s="69">
        <v>2212</v>
      </c>
      <c r="Z20" s="41"/>
      <c r="AA20" s="1" t="s">
        <v>85</v>
      </c>
      <c r="AB20" s="28" t="s">
        <v>309</v>
      </c>
    </row>
    <row r="21" spans="1:28" x14ac:dyDescent="0.3">
      <c r="A21" s="1" t="s">
        <v>66</v>
      </c>
      <c r="B21" s="1" t="s">
        <v>45</v>
      </c>
      <c r="C21" s="27" t="s">
        <v>177</v>
      </c>
      <c r="D21" s="38">
        <v>21</v>
      </c>
      <c r="E21" s="79"/>
      <c r="F21" s="27">
        <v>9</v>
      </c>
      <c r="G21" s="79"/>
      <c r="H21" s="27"/>
      <c r="I21" s="27"/>
      <c r="J21" s="27">
        <v>5</v>
      </c>
      <c r="K21" s="27">
        <v>10</v>
      </c>
      <c r="L21" s="79"/>
      <c r="M21" s="79"/>
      <c r="N21" s="27">
        <f>SUM(L21:M21)</f>
        <v>0</v>
      </c>
      <c r="O21" s="84"/>
      <c r="P21" s="84"/>
      <c r="Q21" s="39">
        <v>2</v>
      </c>
      <c r="R21" s="84"/>
      <c r="S21" s="84"/>
      <c r="T21" s="39">
        <f>(H21*3)+((F21-H21)*2)+J21</f>
        <v>23</v>
      </c>
      <c r="U21" s="40" t="str">
        <f t="shared" si="0"/>
        <v/>
      </c>
      <c r="V21" s="22">
        <v>329</v>
      </c>
      <c r="W21" s="22" t="s">
        <v>83</v>
      </c>
      <c r="X21" s="22" t="s">
        <v>96</v>
      </c>
      <c r="Y21" s="69">
        <v>2212</v>
      </c>
      <c r="Z21" s="41"/>
      <c r="AA21" s="1" t="s">
        <v>85</v>
      </c>
      <c r="AB21" s="28" t="s">
        <v>309</v>
      </c>
    </row>
    <row r="22" spans="1:28" x14ac:dyDescent="0.3">
      <c r="A22" s="1" t="s">
        <v>66</v>
      </c>
      <c r="B22" s="1" t="s">
        <v>45</v>
      </c>
      <c r="C22" s="27" t="s">
        <v>77</v>
      </c>
      <c r="D22" s="38">
        <v>22</v>
      </c>
      <c r="E22" s="79"/>
      <c r="F22" s="27">
        <v>3</v>
      </c>
      <c r="G22" s="79"/>
      <c r="H22" s="27"/>
      <c r="I22" s="27"/>
      <c r="J22" s="27">
        <v>3</v>
      </c>
      <c r="K22" s="27">
        <v>4</v>
      </c>
      <c r="L22" s="79"/>
      <c r="M22" s="79"/>
      <c r="N22" s="27">
        <f>SUM(L22:M22)</f>
        <v>0</v>
      </c>
      <c r="O22" s="84"/>
      <c r="P22" s="55">
        <v>6</v>
      </c>
      <c r="Q22" s="84"/>
      <c r="R22" s="84"/>
      <c r="S22" s="84"/>
      <c r="T22" s="39">
        <f>(H22*3)+((F22-H22)*2)+J22</f>
        <v>9</v>
      </c>
      <c r="U22" s="40" t="str">
        <f t="shared" si="0"/>
        <v/>
      </c>
      <c r="V22" s="22">
        <v>329</v>
      </c>
      <c r="W22" s="22" t="s">
        <v>83</v>
      </c>
      <c r="X22" s="22" t="s">
        <v>96</v>
      </c>
      <c r="Y22" s="69">
        <v>2212</v>
      </c>
      <c r="Z22" s="41"/>
      <c r="AA22" s="1" t="s">
        <v>85</v>
      </c>
      <c r="AB22" s="28" t="s">
        <v>309</v>
      </c>
    </row>
    <row r="23" spans="1:28" x14ac:dyDescent="0.3">
      <c r="A23" s="1" t="s">
        <v>66</v>
      </c>
      <c r="B23" s="1" t="s">
        <v>45</v>
      </c>
      <c r="C23" s="55" t="s">
        <v>38</v>
      </c>
      <c r="D23" s="25"/>
      <c r="E23" s="55">
        <v>192</v>
      </c>
      <c r="F23" s="55"/>
      <c r="G23" s="55">
        <v>82</v>
      </c>
      <c r="H23" s="55"/>
      <c r="I23" s="55"/>
      <c r="J23" s="55"/>
      <c r="K23" s="55"/>
      <c r="L23" s="55"/>
      <c r="M23" s="55">
        <v>33</v>
      </c>
      <c r="N23" s="55">
        <f>SUM(L23:M23)</f>
        <v>33</v>
      </c>
      <c r="O23" s="55"/>
      <c r="P23" s="55"/>
      <c r="Q23" s="55">
        <v>3</v>
      </c>
      <c r="R23" s="55">
        <v>13</v>
      </c>
      <c r="S23" s="55"/>
      <c r="T23" s="55"/>
      <c r="U23" s="40" t="str">
        <f>_xlfn.IFNA("",((T23+Q23+N23-R23)+(O23*2))/E23)</f>
        <v/>
      </c>
      <c r="V23" s="22">
        <v>329</v>
      </c>
      <c r="W23" s="22" t="s">
        <v>83</v>
      </c>
      <c r="X23" s="22" t="s">
        <v>96</v>
      </c>
      <c r="Y23" s="69">
        <v>2212</v>
      </c>
      <c r="Z23" s="41"/>
      <c r="AA23" s="1" t="s">
        <v>85</v>
      </c>
      <c r="AB23" s="28" t="s">
        <v>309</v>
      </c>
    </row>
    <row r="24" spans="1:28" x14ac:dyDescent="0.3">
      <c r="A24" s="43" t="s">
        <v>66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37</v>
      </c>
      <c r="G24" s="44">
        <f t="shared" si="3"/>
        <v>82</v>
      </c>
      <c r="H24" s="44">
        <f t="shared" si="3"/>
        <v>0</v>
      </c>
      <c r="I24" s="44">
        <f t="shared" si="3"/>
        <v>0</v>
      </c>
      <c r="J24" s="44">
        <f t="shared" si="3"/>
        <v>26</v>
      </c>
      <c r="K24" s="44">
        <f t="shared" si="3"/>
        <v>42</v>
      </c>
      <c r="L24" s="44">
        <f t="shared" si="3"/>
        <v>0</v>
      </c>
      <c r="M24" s="44">
        <f t="shared" si="3"/>
        <v>44</v>
      </c>
      <c r="N24" s="44">
        <f t="shared" si="3"/>
        <v>44</v>
      </c>
      <c r="O24" s="44">
        <f t="shared" si="3"/>
        <v>11</v>
      </c>
      <c r="P24" s="44">
        <f t="shared" si="3"/>
        <v>12</v>
      </c>
      <c r="Q24" s="44">
        <f t="shared" si="3"/>
        <v>9</v>
      </c>
      <c r="R24" s="44">
        <f t="shared" si="3"/>
        <v>22</v>
      </c>
      <c r="S24" s="44">
        <f t="shared" si="3"/>
        <v>0</v>
      </c>
      <c r="T24" s="44">
        <f t="shared" si="3"/>
        <v>100</v>
      </c>
      <c r="U24" s="45">
        <f>((T24+Q24+N24-R24)+(O24*2))/E24</f>
        <v>0.63749999999999996</v>
      </c>
      <c r="V24" s="46">
        <v>329</v>
      </c>
      <c r="W24" s="46" t="s">
        <v>83</v>
      </c>
      <c r="X24" s="46" t="s">
        <v>96</v>
      </c>
      <c r="Y24" s="70">
        <v>2212</v>
      </c>
      <c r="Z24" s="47"/>
      <c r="AA24" s="43" t="s">
        <v>85</v>
      </c>
      <c r="AB24" s="74" t="s">
        <v>309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0.45121951219512196</v>
      </c>
      <c r="H25" s="27"/>
      <c r="I25" s="1"/>
      <c r="J25" s="48" t="s">
        <v>41</v>
      </c>
      <c r="K25" s="50">
        <f>J24/K24</f>
        <v>0.61904761904761907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31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201</v>
      </c>
      <c r="D35" s="38">
        <v>11</v>
      </c>
      <c r="E35" s="79"/>
      <c r="F35" s="27">
        <v>3</v>
      </c>
      <c r="G35" s="79"/>
      <c r="H35" s="27"/>
      <c r="I35" s="27"/>
      <c r="J35" s="27">
        <v>3</v>
      </c>
      <c r="K35" s="27">
        <v>5</v>
      </c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+(F35*2)+J35</f>
        <v>9</v>
      </c>
      <c r="U35" s="40" t="str">
        <f>IFERROR(((T35+Q35+N35-R35)+(O35*2))/E35,"")</f>
        <v/>
      </c>
      <c r="V35" s="22">
        <v>329</v>
      </c>
      <c r="W35" s="22" t="s">
        <v>95</v>
      </c>
      <c r="X35" s="22" t="s">
        <v>84</v>
      </c>
      <c r="Y35" s="69">
        <v>2212</v>
      </c>
      <c r="Z35" s="41"/>
      <c r="AA35" s="1" t="s">
        <v>202</v>
      </c>
      <c r="AB35" s="28" t="s">
        <v>310</v>
      </c>
    </row>
    <row r="36" spans="1:28" x14ac:dyDescent="0.3">
      <c r="A36" s="1" t="s">
        <v>45</v>
      </c>
      <c r="B36" s="1" t="s">
        <v>66</v>
      </c>
      <c r="C36" s="27" t="s">
        <v>204</v>
      </c>
      <c r="D36" s="38">
        <v>24</v>
      </c>
      <c r="E36" s="79"/>
      <c r="F36" s="27">
        <v>6</v>
      </c>
      <c r="G36" s="79"/>
      <c r="H36" s="27"/>
      <c r="I36" s="27"/>
      <c r="J36" s="27">
        <v>6</v>
      </c>
      <c r="K36" s="27">
        <v>7</v>
      </c>
      <c r="L36" s="79"/>
      <c r="M36" s="79"/>
      <c r="N36" s="27">
        <f t="shared" ref="N36:N41" si="4">SUM(L36:M36)</f>
        <v>0</v>
      </c>
      <c r="O36" s="84"/>
      <c r="P36" s="84"/>
      <c r="Q36" s="84"/>
      <c r="R36" s="84"/>
      <c r="S36" s="84"/>
      <c r="T36" s="27">
        <f t="shared" ref="T36:T43" si="5">+(F36*2)+J36</f>
        <v>18</v>
      </c>
      <c r="U36" s="40" t="str">
        <f t="shared" ref="U36:U43" si="6">IFERROR(((T36+Q36+N36-R36)+(O36*2))/E36,"")</f>
        <v/>
      </c>
      <c r="V36" s="22">
        <v>329</v>
      </c>
      <c r="W36" s="22" t="s">
        <v>95</v>
      </c>
      <c r="X36" s="22" t="s">
        <v>84</v>
      </c>
      <c r="Y36" s="69">
        <v>2212</v>
      </c>
      <c r="Z36" s="41"/>
      <c r="AA36" s="1" t="s">
        <v>202</v>
      </c>
      <c r="AB36" s="28" t="s">
        <v>310</v>
      </c>
    </row>
    <row r="37" spans="1:28" x14ac:dyDescent="0.3">
      <c r="A37" s="1" t="s">
        <v>45</v>
      </c>
      <c r="B37" s="1" t="s">
        <v>66</v>
      </c>
      <c r="C37" s="27" t="s">
        <v>205</v>
      </c>
      <c r="D37" s="38">
        <v>22</v>
      </c>
      <c r="E37" s="79"/>
      <c r="F37" s="27">
        <v>3</v>
      </c>
      <c r="G37" s="79"/>
      <c r="H37" s="27"/>
      <c r="I37" s="27"/>
      <c r="J37" s="27">
        <v>4</v>
      </c>
      <c r="K37" s="27">
        <v>4</v>
      </c>
      <c r="L37" s="79"/>
      <c r="M37" s="79"/>
      <c r="N37" s="27">
        <f t="shared" si="4"/>
        <v>0</v>
      </c>
      <c r="O37" s="39">
        <v>5</v>
      </c>
      <c r="P37" s="84"/>
      <c r="Q37" s="84"/>
      <c r="R37" s="84"/>
      <c r="S37" s="84"/>
      <c r="T37" s="27">
        <f t="shared" si="5"/>
        <v>10</v>
      </c>
      <c r="U37" s="40" t="str">
        <f t="shared" si="6"/>
        <v/>
      </c>
      <c r="V37" s="22">
        <v>329</v>
      </c>
      <c r="W37" s="22" t="s">
        <v>95</v>
      </c>
      <c r="X37" s="22" t="s">
        <v>84</v>
      </c>
      <c r="Y37" s="69">
        <v>2212</v>
      </c>
      <c r="Z37" s="41"/>
      <c r="AA37" s="1" t="s">
        <v>202</v>
      </c>
      <c r="AB37" s="28" t="s">
        <v>310</v>
      </c>
    </row>
    <row r="38" spans="1:28" x14ac:dyDescent="0.3">
      <c r="A38" s="1" t="s">
        <v>45</v>
      </c>
      <c r="B38" s="1" t="s">
        <v>66</v>
      </c>
      <c r="C38" s="27" t="s">
        <v>206</v>
      </c>
      <c r="D38" s="38">
        <v>3</v>
      </c>
      <c r="E38" s="79" t="s">
        <v>440</v>
      </c>
      <c r="F38" s="27"/>
      <c r="G38" s="79"/>
      <c r="H38" s="27"/>
      <c r="I38" s="27"/>
      <c r="J38" s="27"/>
      <c r="K38" s="27"/>
      <c r="L38" s="79"/>
      <c r="M38" s="79"/>
      <c r="N38" s="27"/>
      <c r="O38" s="84"/>
      <c r="P38" s="84"/>
      <c r="Q38" s="84"/>
      <c r="R38" s="84"/>
      <c r="S38" s="84"/>
      <c r="T38" s="27"/>
      <c r="U38" s="40" t="str">
        <f t="shared" si="6"/>
        <v/>
      </c>
      <c r="V38" s="22">
        <v>329</v>
      </c>
      <c r="W38" s="22" t="s">
        <v>95</v>
      </c>
      <c r="X38" s="22" t="s">
        <v>84</v>
      </c>
      <c r="Y38" s="69">
        <v>2212</v>
      </c>
      <c r="Z38" s="41"/>
      <c r="AA38" s="1" t="s">
        <v>202</v>
      </c>
      <c r="AB38" s="28" t="s">
        <v>310</v>
      </c>
    </row>
    <row r="39" spans="1:28" x14ac:dyDescent="0.3">
      <c r="A39" s="1" t="s">
        <v>45</v>
      </c>
      <c r="B39" s="1" t="s">
        <v>66</v>
      </c>
      <c r="C39" s="27" t="s">
        <v>207</v>
      </c>
      <c r="D39" s="38">
        <v>45</v>
      </c>
      <c r="E39" s="79"/>
      <c r="F39" s="27">
        <v>2</v>
      </c>
      <c r="G39" s="79"/>
      <c r="H39" s="27"/>
      <c r="I39" s="27"/>
      <c r="J39" s="27">
        <v>2</v>
      </c>
      <c r="K39" s="27">
        <v>2</v>
      </c>
      <c r="L39" s="79"/>
      <c r="M39" s="79"/>
      <c r="N39" s="27">
        <f t="shared" si="4"/>
        <v>0</v>
      </c>
      <c r="O39" s="84"/>
      <c r="P39" s="84"/>
      <c r="Q39" s="84"/>
      <c r="R39" s="84"/>
      <c r="S39" s="84"/>
      <c r="T39" s="27">
        <f t="shared" si="5"/>
        <v>6</v>
      </c>
      <c r="U39" s="40" t="str">
        <f t="shared" si="6"/>
        <v/>
      </c>
      <c r="V39" s="22">
        <v>329</v>
      </c>
      <c r="W39" s="22" t="s">
        <v>95</v>
      </c>
      <c r="X39" s="22" t="s">
        <v>84</v>
      </c>
      <c r="Y39" s="69">
        <v>2212</v>
      </c>
      <c r="Z39" s="41"/>
      <c r="AA39" s="1" t="s">
        <v>202</v>
      </c>
      <c r="AB39" s="28" t="s">
        <v>310</v>
      </c>
    </row>
    <row r="40" spans="1:28" x14ac:dyDescent="0.3">
      <c r="A40" s="1" t="s">
        <v>45</v>
      </c>
      <c r="B40" s="1" t="s">
        <v>66</v>
      </c>
      <c r="C40" s="27" t="s">
        <v>208</v>
      </c>
      <c r="D40" s="38">
        <v>23</v>
      </c>
      <c r="E40" s="79"/>
      <c r="F40" s="27">
        <v>4</v>
      </c>
      <c r="G40" s="79"/>
      <c r="H40" s="27"/>
      <c r="I40" s="27"/>
      <c r="J40" s="27">
        <v>7</v>
      </c>
      <c r="K40" s="27">
        <v>7</v>
      </c>
      <c r="L40" s="79"/>
      <c r="M40" s="79"/>
      <c r="N40" s="27">
        <f t="shared" si="4"/>
        <v>0</v>
      </c>
      <c r="O40" s="84"/>
      <c r="P40" s="84"/>
      <c r="Q40" s="84"/>
      <c r="R40" s="84"/>
      <c r="S40" s="84"/>
      <c r="T40" s="27">
        <f t="shared" si="5"/>
        <v>15</v>
      </c>
      <c r="U40" s="40" t="str">
        <f t="shared" si="6"/>
        <v/>
      </c>
      <c r="V40" s="22">
        <v>329</v>
      </c>
      <c r="W40" s="22" t="s">
        <v>95</v>
      </c>
      <c r="X40" s="22" t="s">
        <v>84</v>
      </c>
      <c r="Y40" s="69">
        <v>2212</v>
      </c>
      <c r="Z40" s="41"/>
      <c r="AA40" s="1" t="s">
        <v>202</v>
      </c>
      <c r="AB40" s="28" t="s">
        <v>310</v>
      </c>
    </row>
    <row r="41" spans="1:28" x14ac:dyDescent="0.3">
      <c r="A41" s="1" t="s">
        <v>45</v>
      </c>
      <c r="B41" s="1" t="s">
        <v>66</v>
      </c>
      <c r="C41" s="27" t="s">
        <v>209</v>
      </c>
      <c r="D41" s="38">
        <v>40</v>
      </c>
      <c r="E41" s="79"/>
      <c r="F41" s="27">
        <v>1</v>
      </c>
      <c r="G41" s="79"/>
      <c r="H41" s="27"/>
      <c r="I41" s="27"/>
      <c r="J41" s="27">
        <v>0</v>
      </c>
      <c r="K41" s="27">
        <v>0</v>
      </c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27">
        <f t="shared" si="5"/>
        <v>2</v>
      </c>
      <c r="U41" s="40" t="str">
        <f t="shared" si="6"/>
        <v/>
      </c>
      <c r="V41" s="22">
        <v>329</v>
      </c>
      <c r="W41" s="22" t="s">
        <v>95</v>
      </c>
      <c r="X41" s="22" t="s">
        <v>84</v>
      </c>
      <c r="Y41" s="69">
        <v>2212</v>
      </c>
      <c r="Z41" s="41"/>
      <c r="AA41" s="1" t="s">
        <v>202</v>
      </c>
      <c r="AB41" s="28" t="s">
        <v>310</v>
      </c>
    </row>
    <row r="42" spans="1:28" x14ac:dyDescent="0.3">
      <c r="A42" s="1" t="s">
        <v>45</v>
      </c>
      <c r="B42" s="1" t="s">
        <v>66</v>
      </c>
      <c r="C42" s="27" t="s">
        <v>211</v>
      </c>
      <c r="D42" s="38">
        <v>10</v>
      </c>
      <c r="E42" s="79"/>
      <c r="F42" s="27">
        <v>14</v>
      </c>
      <c r="G42" s="27">
        <v>18</v>
      </c>
      <c r="H42" s="27"/>
      <c r="I42" s="27"/>
      <c r="J42" s="27">
        <v>6</v>
      </c>
      <c r="K42" s="27">
        <v>11</v>
      </c>
      <c r="L42" s="79"/>
      <c r="M42" s="27">
        <v>10</v>
      </c>
      <c r="N42" s="27">
        <f>SUM(L42:M42)</f>
        <v>10</v>
      </c>
      <c r="O42" s="84"/>
      <c r="P42" s="84"/>
      <c r="Q42" s="39">
        <v>4</v>
      </c>
      <c r="R42" s="84"/>
      <c r="S42" s="84"/>
      <c r="T42" s="27">
        <f t="shared" si="5"/>
        <v>34</v>
      </c>
      <c r="U42" s="40" t="str">
        <f t="shared" si="6"/>
        <v/>
      </c>
      <c r="V42" s="22">
        <v>329</v>
      </c>
      <c r="W42" s="22" t="s">
        <v>95</v>
      </c>
      <c r="X42" s="22" t="s">
        <v>84</v>
      </c>
      <c r="Y42" s="69">
        <v>2212</v>
      </c>
      <c r="Z42" s="41"/>
      <c r="AA42" s="1" t="s">
        <v>202</v>
      </c>
      <c r="AB42" s="28" t="s">
        <v>310</v>
      </c>
    </row>
    <row r="43" spans="1:28" x14ac:dyDescent="0.3">
      <c r="A43" s="1" t="s">
        <v>45</v>
      </c>
      <c r="B43" s="1" t="s">
        <v>66</v>
      </c>
      <c r="C43" s="27" t="s">
        <v>212</v>
      </c>
      <c r="D43" s="38">
        <v>15</v>
      </c>
      <c r="E43" s="79"/>
      <c r="F43" s="27">
        <v>2</v>
      </c>
      <c r="G43" s="79"/>
      <c r="H43" s="27"/>
      <c r="I43" s="27"/>
      <c r="J43" s="27">
        <v>4</v>
      </c>
      <c r="K43" s="27">
        <v>5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5"/>
        <v>8</v>
      </c>
      <c r="U43" s="40" t="str">
        <f t="shared" si="6"/>
        <v/>
      </c>
      <c r="V43" s="22">
        <v>329</v>
      </c>
      <c r="W43" s="22" t="s">
        <v>95</v>
      </c>
      <c r="X43" s="22" t="s">
        <v>84</v>
      </c>
      <c r="Y43" s="69">
        <v>2212</v>
      </c>
      <c r="Z43" s="41"/>
      <c r="AA43" s="1" t="s">
        <v>202</v>
      </c>
      <c r="AB43" s="28" t="s">
        <v>310</v>
      </c>
    </row>
    <row r="44" spans="1:28" x14ac:dyDescent="0.3">
      <c r="A44" s="1" t="s">
        <v>45</v>
      </c>
      <c r="B44" s="1" t="s">
        <v>66</v>
      </c>
      <c r="C44" s="55" t="s">
        <v>38</v>
      </c>
      <c r="D44" s="36"/>
      <c r="E44" s="55">
        <v>240</v>
      </c>
      <c r="F44" s="55"/>
      <c r="G44" s="55">
        <v>52</v>
      </c>
      <c r="H44" s="55"/>
      <c r="I44" s="55"/>
      <c r="J44" s="55"/>
      <c r="K44" s="55"/>
      <c r="L44" s="55"/>
      <c r="M44" s="55">
        <v>31</v>
      </c>
      <c r="N44" s="55">
        <f>SUM(L44:M44)</f>
        <v>31</v>
      </c>
      <c r="O44" s="55"/>
      <c r="P44" s="55"/>
      <c r="Q44" s="55">
        <v>4</v>
      </c>
      <c r="R44" s="55">
        <v>27</v>
      </c>
      <c r="S44" s="42"/>
      <c r="T44" s="27"/>
      <c r="U44" s="40" t="str">
        <f>_xlfn.IFNA("",((T44+Q44+N44-R44)+(O44*2))/E44)</f>
        <v/>
      </c>
      <c r="V44" s="22">
        <v>329</v>
      </c>
      <c r="W44" s="22" t="s">
        <v>95</v>
      </c>
      <c r="X44" s="22" t="s">
        <v>84</v>
      </c>
      <c r="Y44" s="69">
        <v>2212</v>
      </c>
      <c r="Z44" s="41"/>
      <c r="AA44" s="1" t="s">
        <v>202</v>
      </c>
      <c r="AB44" s="28" t="s">
        <v>310</v>
      </c>
    </row>
    <row r="45" spans="1:28" x14ac:dyDescent="0.3">
      <c r="A45" s="43" t="s">
        <v>45</v>
      </c>
      <c r="B45" s="43" t="s">
        <v>66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35</v>
      </c>
      <c r="G45" s="44">
        <f t="shared" si="7"/>
        <v>70</v>
      </c>
      <c r="H45" s="44">
        <f t="shared" si="7"/>
        <v>0</v>
      </c>
      <c r="I45" s="44">
        <f t="shared" si="7"/>
        <v>0</v>
      </c>
      <c r="J45" s="44">
        <f t="shared" si="7"/>
        <v>32</v>
      </c>
      <c r="K45" s="44">
        <f t="shared" si="7"/>
        <v>41</v>
      </c>
      <c r="L45" s="44">
        <f t="shared" si="7"/>
        <v>0</v>
      </c>
      <c r="M45" s="44">
        <f t="shared" si="7"/>
        <v>41</v>
      </c>
      <c r="N45" s="44">
        <f t="shared" si="7"/>
        <v>41</v>
      </c>
      <c r="O45" s="44">
        <f t="shared" si="7"/>
        <v>5</v>
      </c>
      <c r="P45" s="44">
        <f t="shared" si="7"/>
        <v>0</v>
      </c>
      <c r="Q45" s="44">
        <f t="shared" si="7"/>
        <v>8</v>
      </c>
      <c r="R45" s="44">
        <f t="shared" si="7"/>
        <v>27</v>
      </c>
      <c r="S45" s="44">
        <f t="shared" si="7"/>
        <v>0</v>
      </c>
      <c r="T45" s="44">
        <f t="shared" si="7"/>
        <v>102</v>
      </c>
      <c r="U45" s="45">
        <f>((T45+Q45+N45-R45)+(O45*2))/E45</f>
        <v>0.55833333333333335</v>
      </c>
      <c r="V45" s="46">
        <v>329</v>
      </c>
      <c r="W45" s="46" t="s">
        <v>95</v>
      </c>
      <c r="X45" s="46" t="s">
        <v>84</v>
      </c>
      <c r="Y45" s="70">
        <v>2212</v>
      </c>
      <c r="Z45" s="47"/>
      <c r="AA45" s="43" t="s">
        <v>202</v>
      </c>
      <c r="AB45" s="74" t="s">
        <v>310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0.5</v>
      </c>
      <c r="H46" s="27"/>
      <c r="I46" s="1"/>
      <c r="J46" s="48" t="s">
        <v>41</v>
      </c>
      <c r="K46" s="50">
        <f>J45/K45</f>
        <v>0.78048780487804881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EBE5-E9A7-4073-86B5-38251EA87A75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108</v>
      </c>
      <c r="D4" s="7" t="s">
        <v>4</v>
      </c>
      <c r="E4" s="8"/>
      <c r="F4" s="5"/>
      <c r="G4" s="1"/>
      <c r="J4" s="15" t="s">
        <v>311</v>
      </c>
      <c r="K4" s="16" t="s">
        <v>44</v>
      </c>
      <c r="L4" s="17"/>
      <c r="M4" s="18"/>
      <c r="N4" s="19">
        <v>29</v>
      </c>
      <c r="O4" s="19">
        <v>19</v>
      </c>
      <c r="P4" s="19">
        <v>14</v>
      </c>
      <c r="Q4" s="19">
        <v>13</v>
      </c>
      <c r="R4" s="20"/>
      <c r="S4" s="21">
        <f>SUM(N4:R4)</f>
        <v>75</v>
      </c>
      <c r="T4" s="22">
        <v>334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312</v>
      </c>
      <c r="K5" s="16" t="s">
        <v>69</v>
      </c>
      <c r="L5" s="17"/>
      <c r="M5" s="18"/>
      <c r="N5" s="19">
        <v>23</v>
      </c>
      <c r="O5" s="19">
        <v>18</v>
      </c>
      <c r="P5" s="19">
        <v>23</v>
      </c>
      <c r="Q5" s="19">
        <v>17</v>
      </c>
      <c r="R5" s="20"/>
      <c r="S5" s="21">
        <f>SUM(N5:R5)</f>
        <v>81</v>
      </c>
      <c r="T5" s="22">
        <v>334</v>
      </c>
      <c r="U5" s="1"/>
      <c r="V5" s="1"/>
      <c r="W5" s="1"/>
    </row>
    <row r="6" spans="1:28" x14ac:dyDescent="0.3">
      <c r="C6" s="23">
        <v>1229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334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32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179</v>
      </c>
      <c r="D13" s="38">
        <v>42</v>
      </c>
      <c r="E13" s="79" t="s">
        <v>440</v>
      </c>
      <c r="F13" s="27"/>
      <c r="G13" s="79"/>
      <c r="H13" s="79"/>
      <c r="I13" s="79"/>
      <c r="J13" s="27"/>
      <c r="K13" s="27"/>
      <c r="L13" s="79"/>
      <c r="M13" s="79"/>
      <c r="N13" s="27"/>
      <c r="O13" s="84"/>
      <c r="P13" s="84"/>
      <c r="Q13" s="84"/>
      <c r="R13" s="84"/>
      <c r="S13" s="84"/>
      <c r="T13" s="39"/>
      <c r="U13" s="40" t="str">
        <f t="shared" ref="U13:U22" si="0">IFERROR(((T13+Q13+N13-R13)+(O13*2))/E13,"")</f>
        <v/>
      </c>
      <c r="V13" s="22">
        <v>334</v>
      </c>
      <c r="W13" s="22" t="s">
        <v>83</v>
      </c>
      <c r="X13" s="22" t="s">
        <v>96</v>
      </c>
      <c r="Y13" s="69">
        <v>1229</v>
      </c>
      <c r="Z13" s="41"/>
      <c r="AA13" s="1" t="s">
        <v>85</v>
      </c>
      <c r="AB13" s="28" t="s">
        <v>313</v>
      </c>
    </row>
    <row r="14" spans="1:28" x14ac:dyDescent="0.3">
      <c r="A14" s="1" t="s">
        <v>68</v>
      </c>
      <c r="B14" s="1" t="s">
        <v>45</v>
      </c>
      <c r="C14" s="27" t="s">
        <v>72</v>
      </c>
      <c r="D14" s="38">
        <v>32</v>
      </c>
      <c r="E14" s="79"/>
      <c r="F14" s="27">
        <v>4</v>
      </c>
      <c r="G14" s="79"/>
      <c r="H14" s="79"/>
      <c r="I14" s="79"/>
      <c r="J14" s="27">
        <v>3</v>
      </c>
      <c r="K14" s="27">
        <v>6</v>
      </c>
      <c r="L14" s="79"/>
      <c r="M14" s="79"/>
      <c r="N14" s="27">
        <f t="shared" ref="N14:N19" si="1">SUM(L14:M14)</f>
        <v>0</v>
      </c>
      <c r="O14" s="84"/>
      <c r="P14" s="84"/>
      <c r="Q14" s="84"/>
      <c r="R14" s="84"/>
      <c r="S14" s="84"/>
      <c r="T14" s="39">
        <f t="shared" ref="T14:T19" si="2">(H14*3)+((F14-H14)*2)+J14</f>
        <v>11</v>
      </c>
      <c r="U14" s="40" t="str">
        <f t="shared" si="0"/>
        <v/>
      </c>
      <c r="V14" s="22">
        <v>334</v>
      </c>
      <c r="W14" s="22" t="s">
        <v>83</v>
      </c>
      <c r="X14" s="22" t="s">
        <v>96</v>
      </c>
      <c r="Y14" s="69">
        <v>1229</v>
      </c>
      <c r="Z14" s="41"/>
      <c r="AA14" s="1" t="s">
        <v>85</v>
      </c>
      <c r="AB14" s="28" t="s">
        <v>313</v>
      </c>
    </row>
    <row r="15" spans="1:28" x14ac:dyDescent="0.3">
      <c r="A15" s="1" t="s">
        <v>68</v>
      </c>
      <c r="B15" s="1" t="s">
        <v>45</v>
      </c>
      <c r="C15" s="27" t="s">
        <v>81</v>
      </c>
      <c r="D15" s="38">
        <v>45</v>
      </c>
      <c r="E15" s="79" t="s">
        <v>440</v>
      </c>
      <c r="F15" s="27"/>
      <c r="G15" s="79"/>
      <c r="H15" s="79"/>
      <c r="I15" s="79"/>
      <c r="J15" s="27"/>
      <c r="K15" s="27"/>
      <c r="L15" s="79"/>
      <c r="M15" s="79"/>
      <c r="N15" s="27"/>
      <c r="O15" s="84"/>
      <c r="P15" s="84"/>
      <c r="Q15" s="84"/>
      <c r="R15" s="84"/>
      <c r="S15" s="84"/>
      <c r="T15" s="39"/>
      <c r="U15" s="40" t="str">
        <f t="shared" si="0"/>
        <v/>
      </c>
      <c r="V15" s="22">
        <v>334</v>
      </c>
      <c r="W15" s="22" t="s">
        <v>83</v>
      </c>
      <c r="X15" s="22" t="s">
        <v>96</v>
      </c>
      <c r="Y15" s="69">
        <v>1229</v>
      </c>
      <c r="Z15" s="41"/>
      <c r="AA15" s="1" t="s">
        <v>85</v>
      </c>
      <c r="AB15" s="28" t="s">
        <v>313</v>
      </c>
    </row>
    <row r="16" spans="1:28" x14ac:dyDescent="0.3">
      <c r="A16" s="1" t="s">
        <v>68</v>
      </c>
      <c r="B16" s="1" t="s">
        <v>45</v>
      </c>
      <c r="C16" s="27" t="s">
        <v>75</v>
      </c>
      <c r="D16" s="38">
        <v>12</v>
      </c>
      <c r="E16" s="79" t="s">
        <v>440</v>
      </c>
      <c r="F16" s="27"/>
      <c r="G16" s="79"/>
      <c r="H16" s="79"/>
      <c r="I16" s="79"/>
      <c r="J16" s="27"/>
      <c r="K16" s="27"/>
      <c r="L16" s="79"/>
      <c r="M16" s="79"/>
      <c r="N16" s="27"/>
      <c r="O16" s="84"/>
      <c r="P16" s="84"/>
      <c r="Q16" s="84"/>
      <c r="R16" s="84"/>
      <c r="S16" s="84"/>
      <c r="T16" s="39"/>
      <c r="U16" s="40"/>
      <c r="V16" s="22">
        <v>334</v>
      </c>
      <c r="W16" s="22" t="s">
        <v>83</v>
      </c>
      <c r="X16" s="22" t="s">
        <v>96</v>
      </c>
      <c r="Y16" s="69">
        <v>1229</v>
      </c>
      <c r="Z16" s="41"/>
      <c r="AA16" s="1" t="s">
        <v>85</v>
      </c>
      <c r="AB16" s="28" t="s">
        <v>313</v>
      </c>
    </row>
    <row r="17" spans="1:28" x14ac:dyDescent="0.3">
      <c r="A17" s="1" t="s">
        <v>68</v>
      </c>
      <c r="B17" s="1" t="s">
        <v>45</v>
      </c>
      <c r="C17" s="27" t="s">
        <v>70</v>
      </c>
      <c r="D17" s="38">
        <v>13</v>
      </c>
      <c r="E17" s="79"/>
      <c r="F17" s="27">
        <v>2</v>
      </c>
      <c r="G17" s="27">
        <v>4</v>
      </c>
      <c r="H17" s="79"/>
      <c r="I17" s="79"/>
      <c r="J17" s="27">
        <v>8</v>
      </c>
      <c r="K17" s="27">
        <v>11</v>
      </c>
      <c r="L17" s="79"/>
      <c r="M17" s="27">
        <v>16</v>
      </c>
      <c r="N17" s="27">
        <f t="shared" si="1"/>
        <v>16</v>
      </c>
      <c r="O17" s="84"/>
      <c r="P17" s="84"/>
      <c r="Q17" s="84"/>
      <c r="R17" s="84"/>
      <c r="S17" s="84"/>
      <c r="T17" s="39">
        <f t="shared" si="2"/>
        <v>12</v>
      </c>
      <c r="U17" s="40" t="str">
        <f t="shared" si="0"/>
        <v/>
      </c>
      <c r="V17" s="22">
        <v>334</v>
      </c>
      <c r="W17" s="22" t="s">
        <v>83</v>
      </c>
      <c r="X17" s="22" t="s">
        <v>96</v>
      </c>
      <c r="Y17" s="69">
        <v>1229</v>
      </c>
      <c r="Z17" s="41"/>
      <c r="AA17" s="1" t="s">
        <v>85</v>
      </c>
      <c r="AB17" s="28" t="s">
        <v>313</v>
      </c>
    </row>
    <row r="18" spans="1:28" x14ac:dyDescent="0.3">
      <c r="A18" s="1" t="s">
        <v>68</v>
      </c>
      <c r="B18" s="1" t="s">
        <v>45</v>
      </c>
      <c r="C18" s="27" t="s">
        <v>79</v>
      </c>
      <c r="D18" s="38">
        <v>33</v>
      </c>
      <c r="E18" s="79"/>
      <c r="F18" s="27"/>
      <c r="G18" s="79"/>
      <c r="H18" s="27">
        <v>1</v>
      </c>
      <c r="I18" s="27">
        <v>1</v>
      </c>
      <c r="J18" s="27">
        <v>2</v>
      </c>
      <c r="K18" s="27">
        <v>4</v>
      </c>
      <c r="L18" s="79"/>
      <c r="M18" s="79"/>
      <c r="N18" s="27">
        <f t="shared" si="1"/>
        <v>0</v>
      </c>
      <c r="O18" s="84"/>
      <c r="P18" s="84"/>
      <c r="Q18" s="84"/>
      <c r="R18" s="84"/>
      <c r="S18" s="84"/>
      <c r="T18" s="39">
        <f>(H18*3)+((F18)*2)+J18</f>
        <v>5</v>
      </c>
      <c r="U18" s="40" t="str">
        <f t="shared" si="0"/>
        <v/>
      </c>
      <c r="V18" s="22">
        <v>334</v>
      </c>
      <c r="W18" s="22" t="s">
        <v>83</v>
      </c>
      <c r="X18" s="22" t="s">
        <v>96</v>
      </c>
      <c r="Y18" s="69">
        <v>1229</v>
      </c>
      <c r="Z18" s="41"/>
      <c r="AA18" s="1" t="s">
        <v>85</v>
      </c>
      <c r="AB18" s="28" t="s">
        <v>313</v>
      </c>
    </row>
    <row r="19" spans="1:28" x14ac:dyDescent="0.3">
      <c r="A19" s="1" t="s">
        <v>68</v>
      </c>
      <c r="B19" s="1" t="s">
        <v>45</v>
      </c>
      <c r="C19" s="27" t="s">
        <v>74</v>
      </c>
      <c r="D19" s="38">
        <v>11</v>
      </c>
      <c r="E19" s="79"/>
      <c r="F19" s="27">
        <v>7</v>
      </c>
      <c r="G19" s="79"/>
      <c r="H19" s="79"/>
      <c r="I19" s="79"/>
      <c r="J19" s="27">
        <v>3</v>
      </c>
      <c r="K19" s="27">
        <v>4</v>
      </c>
      <c r="L19" s="79"/>
      <c r="M19" s="79"/>
      <c r="N19" s="27">
        <f t="shared" si="1"/>
        <v>0</v>
      </c>
      <c r="O19" s="84"/>
      <c r="P19" s="84"/>
      <c r="Q19" s="84"/>
      <c r="R19" s="84"/>
      <c r="S19" s="84"/>
      <c r="T19" s="39">
        <f t="shared" si="2"/>
        <v>17</v>
      </c>
      <c r="U19" s="40" t="str">
        <f t="shared" si="0"/>
        <v/>
      </c>
      <c r="V19" s="22">
        <v>334</v>
      </c>
      <c r="W19" s="22" t="s">
        <v>83</v>
      </c>
      <c r="X19" s="22" t="s">
        <v>96</v>
      </c>
      <c r="Y19" s="69">
        <v>1229</v>
      </c>
      <c r="Z19" s="41"/>
      <c r="AA19" s="1" t="s">
        <v>85</v>
      </c>
      <c r="AB19" s="28" t="s">
        <v>313</v>
      </c>
    </row>
    <row r="20" spans="1:28" x14ac:dyDescent="0.3">
      <c r="A20" s="1" t="s">
        <v>68</v>
      </c>
      <c r="B20" s="1" t="s">
        <v>45</v>
      </c>
      <c r="C20" s="27" t="s">
        <v>73</v>
      </c>
      <c r="D20" s="38">
        <v>8</v>
      </c>
      <c r="E20" s="79"/>
      <c r="F20" s="27">
        <v>2</v>
      </c>
      <c r="G20" s="79"/>
      <c r="H20" s="79"/>
      <c r="I20" s="79"/>
      <c r="J20" s="27">
        <v>0</v>
      </c>
      <c r="K20" s="27">
        <v>0</v>
      </c>
      <c r="L20" s="79"/>
      <c r="M20" s="79"/>
      <c r="N20" s="27">
        <f>SUM(L20:M20)</f>
        <v>0</v>
      </c>
      <c r="O20" s="84"/>
      <c r="P20" s="84"/>
      <c r="Q20" s="84"/>
      <c r="R20" s="84"/>
      <c r="S20" s="84"/>
      <c r="T20" s="39">
        <f>(H20*3)+((F20-H20)*2)+J20</f>
        <v>4</v>
      </c>
      <c r="U20" s="40" t="str">
        <f t="shared" si="0"/>
        <v/>
      </c>
      <c r="V20" s="22">
        <v>334</v>
      </c>
      <c r="W20" s="22" t="s">
        <v>83</v>
      </c>
      <c r="X20" s="22" t="s">
        <v>96</v>
      </c>
      <c r="Y20" s="69">
        <v>1229</v>
      </c>
      <c r="Z20" s="41"/>
      <c r="AA20" s="1" t="s">
        <v>85</v>
      </c>
      <c r="AB20" s="28" t="s">
        <v>313</v>
      </c>
    </row>
    <row r="21" spans="1:28" x14ac:dyDescent="0.3">
      <c r="A21" s="1" t="s">
        <v>68</v>
      </c>
      <c r="B21" s="1" t="s">
        <v>45</v>
      </c>
      <c r="C21" s="27" t="s">
        <v>177</v>
      </c>
      <c r="D21" s="38">
        <v>21</v>
      </c>
      <c r="E21" s="79"/>
      <c r="F21" s="27">
        <v>9</v>
      </c>
      <c r="G21" s="79"/>
      <c r="H21" s="79"/>
      <c r="I21" s="79"/>
      <c r="J21" s="27">
        <v>6</v>
      </c>
      <c r="K21" s="27">
        <v>8</v>
      </c>
      <c r="L21" s="79"/>
      <c r="M21" s="79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24</v>
      </c>
      <c r="U21" s="40" t="str">
        <f t="shared" si="0"/>
        <v/>
      </c>
      <c r="V21" s="22">
        <v>334</v>
      </c>
      <c r="W21" s="22" t="s">
        <v>83</v>
      </c>
      <c r="X21" s="22" t="s">
        <v>96</v>
      </c>
      <c r="Y21" s="69">
        <v>1229</v>
      </c>
      <c r="Z21" s="41"/>
      <c r="AA21" s="1" t="s">
        <v>85</v>
      </c>
      <c r="AB21" s="28" t="s">
        <v>313</v>
      </c>
    </row>
    <row r="22" spans="1:28" x14ac:dyDescent="0.3">
      <c r="A22" s="1" t="s">
        <v>68</v>
      </c>
      <c r="B22" s="1" t="s">
        <v>45</v>
      </c>
      <c r="C22" s="27" t="s">
        <v>77</v>
      </c>
      <c r="D22" s="38">
        <v>22</v>
      </c>
      <c r="E22" s="79"/>
      <c r="F22" s="27">
        <v>1</v>
      </c>
      <c r="G22" s="79"/>
      <c r="H22" s="79"/>
      <c r="I22" s="79"/>
      <c r="J22" s="27">
        <v>0</v>
      </c>
      <c r="K22" s="27">
        <v>0</v>
      </c>
      <c r="L22" s="79"/>
      <c r="M22" s="79"/>
      <c r="N22" s="27">
        <f>SUM(L22:M22)</f>
        <v>0</v>
      </c>
      <c r="O22" s="84"/>
      <c r="P22" s="84"/>
      <c r="Q22" s="84"/>
      <c r="R22" s="84"/>
      <c r="S22" s="84"/>
      <c r="T22" s="39">
        <f>(H22*3)+((F22-H22)*2)+J22</f>
        <v>2</v>
      </c>
      <c r="U22" s="40" t="str">
        <f t="shared" si="0"/>
        <v/>
      </c>
      <c r="V22" s="22">
        <v>334</v>
      </c>
      <c r="W22" s="22" t="s">
        <v>83</v>
      </c>
      <c r="X22" s="22" t="s">
        <v>96</v>
      </c>
      <c r="Y22" s="69">
        <v>1229</v>
      </c>
      <c r="Z22" s="41"/>
      <c r="AA22" s="1" t="s">
        <v>85</v>
      </c>
      <c r="AB22" s="28" t="s">
        <v>313</v>
      </c>
    </row>
    <row r="23" spans="1:28" x14ac:dyDescent="0.3">
      <c r="A23" s="1" t="s">
        <v>68</v>
      </c>
      <c r="B23" s="1" t="s">
        <v>45</v>
      </c>
      <c r="C23" s="55" t="s">
        <v>38</v>
      </c>
      <c r="D23" s="1"/>
      <c r="E23" s="55">
        <v>240</v>
      </c>
      <c r="F23" s="55"/>
      <c r="G23" s="55">
        <v>66</v>
      </c>
      <c r="H23" s="55"/>
      <c r="I23" s="55"/>
      <c r="J23" s="55"/>
      <c r="K23" s="55"/>
      <c r="L23" s="55"/>
      <c r="M23" s="55">
        <v>36</v>
      </c>
      <c r="N23" s="55">
        <f>SUM(L23:M23)</f>
        <v>36</v>
      </c>
      <c r="O23" s="55"/>
      <c r="P23" s="55">
        <v>26</v>
      </c>
      <c r="Q23" s="55"/>
      <c r="R23" s="42"/>
      <c r="S23" s="42"/>
      <c r="T23" s="42"/>
      <c r="U23" s="40" t="str">
        <f>_xlfn.IFNA("",((T23+Q23+N23-R23)+(O23*2))/E23)</f>
        <v/>
      </c>
      <c r="V23" s="22">
        <v>334</v>
      </c>
      <c r="W23" s="22" t="s">
        <v>83</v>
      </c>
      <c r="X23" s="22" t="s">
        <v>96</v>
      </c>
      <c r="Y23" s="69">
        <v>1229</v>
      </c>
      <c r="Z23" s="41"/>
      <c r="AA23" s="1" t="s">
        <v>85</v>
      </c>
      <c r="AB23" s="28" t="s">
        <v>313</v>
      </c>
    </row>
    <row r="24" spans="1:28" x14ac:dyDescent="0.3">
      <c r="A24" s="43" t="s">
        <v>68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25</v>
      </c>
      <c r="G24" s="44">
        <f t="shared" si="3"/>
        <v>70</v>
      </c>
      <c r="H24" s="44">
        <f t="shared" si="3"/>
        <v>1</v>
      </c>
      <c r="I24" s="44">
        <f t="shared" si="3"/>
        <v>1</v>
      </c>
      <c r="J24" s="44">
        <f t="shared" si="3"/>
        <v>22</v>
      </c>
      <c r="K24" s="44">
        <f t="shared" si="3"/>
        <v>33</v>
      </c>
      <c r="L24" s="44">
        <f t="shared" si="3"/>
        <v>0</v>
      </c>
      <c r="M24" s="44">
        <f t="shared" si="3"/>
        <v>52</v>
      </c>
      <c r="N24" s="44">
        <f t="shared" si="3"/>
        <v>52</v>
      </c>
      <c r="O24" s="44">
        <f t="shared" si="3"/>
        <v>0</v>
      </c>
      <c r="P24" s="44">
        <f t="shared" si="3"/>
        <v>26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75</v>
      </c>
      <c r="U24" s="45">
        <f>((T24+Q24+N24-R24)+(O24*2))/E24</f>
        <v>0.52916666666666667</v>
      </c>
      <c r="V24" s="46">
        <v>334</v>
      </c>
      <c r="W24" s="46" t="s">
        <v>83</v>
      </c>
      <c r="X24" s="46" t="s">
        <v>96</v>
      </c>
      <c r="Y24" s="70">
        <v>1229</v>
      </c>
      <c r="Z24" s="47"/>
      <c r="AA24" s="43" t="s">
        <v>85</v>
      </c>
      <c r="AB24" s="74" t="s">
        <v>313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0.35714285714285715</v>
      </c>
      <c r="H25" s="27"/>
      <c r="I25" s="1"/>
      <c r="J25" s="48" t="s">
        <v>41</v>
      </c>
      <c r="K25" s="50">
        <f>J24/K24</f>
        <v>0.66666666666666663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32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449</v>
      </c>
      <c r="D35" s="38">
        <v>22</v>
      </c>
      <c r="E35" s="79"/>
      <c r="F35" s="27">
        <v>2</v>
      </c>
      <c r="G35" s="79"/>
      <c r="H35" s="79"/>
      <c r="I35" s="79"/>
      <c r="J35" s="27">
        <v>1</v>
      </c>
      <c r="K35" s="27">
        <v>1</v>
      </c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+(F35*2)+J35</f>
        <v>5</v>
      </c>
      <c r="U35" s="40" t="str">
        <f>IFERROR(((T35+Q35+N35-R35)+(O35*2))/E35,"")</f>
        <v/>
      </c>
      <c r="V35" s="22">
        <v>334</v>
      </c>
      <c r="W35" s="22" t="s">
        <v>95</v>
      </c>
      <c r="X35" s="22" t="s">
        <v>84</v>
      </c>
      <c r="Y35" s="69">
        <v>1229</v>
      </c>
      <c r="Z35" s="41"/>
      <c r="AA35" s="1" t="s">
        <v>272</v>
      </c>
      <c r="AB35" s="28" t="s">
        <v>314</v>
      </c>
    </row>
    <row r="36" spans="1:28" x14ac:dyDescent="0.3">
      <c r="A36" s="1" t="s">
        <v>45</v>
      </c>
      <c r="B36" s="1" t="s">
        <v>68</v>
      </c>
      <c r="C36" s="27" t="s">
        <v>399</v>
      </c>
      <c r="D36" s="38">
        <v>15</v>
      </c>
      <c r="E36" s="79"/>
      <c r="F36" s="27">
        <v>2</v>
      </c>
      <c r="G36" s="79"/>
      <c r="H36" s="79"/>
      <c r="I36" s="79"/>
      <c r="J36" s="27">
        <v>0</v>
      </c>
      <c r="K36" s="27">
        <v>0</v>
      </c>
      <c r="L36" s="79"/>
      <c r="M36" s="79"/>
      <c r="N36" s="27">
        <f>SUM(L36:M36)</f>
        <v>0</v>
      </c>
      <c r="O36" s="84"/>
      <c r="P36" s="84"/>
      <c r="Q36" s="84"/>
      <c r="R36" s="84"/>
      <c r="S36" s="84"/>
      <c r="T36" s="27">
        <f t="shared" ref="T36:T45" si="4">+(F36*2)+J36</f>
        <v>4</v>
      </c>
      <c r="U36" s="40" t="str">
        <f t="shared" ref="U36:U45" si="5">IFERROR(((T36+Q36+N36-R36)+(O36*2))/E36,"")</f>
        <v/>
      </c>
      <c r="V36" s="22">
        <v>334</v>
      </c>
      <c r="W36" s="22" t="s">
        <v>95</v>
      </c>
      <c r="X36" s="22" t="s">
        <v>84</v>
      </c>
      <c r="Y36" s="69">
        <v>1229</v>
      </c>
      <c r="Z36" s="41"/>
      <c r="AA36" s="1" t="s">
        <v>272</v>
      </c>
      <c r="AB36" s="28" t="s">
        <v>314</v>
      </c>
    </row>
    <row r="37" spans="1:28" x14ac:dyDescent="0.3">
      <c r="A37" s="1" t="s">
        <v>45</v>
      </c>
      <c r="B37" s="1" t="s">
        <v>68</v>
      </c>
      <c r="C37" s="27" t="s">
        <v>400</v>
      </c>
      <c r="D37" s="38">
        <v>10</v>
      </c>
      <c r="E37" s="79"/>
      <c r="F37" s="27">
        <v>8</v>
      </c>
      <c r="G37" s="79"/>
      <c r="H37" s="79"/>
      <c r="I37" s="79"/>
      <c r="J37" s="27">
        <v>4</v>
      </c>
      <c r="K37" s="27">
        <v>5</v>
      </c>
      <c r="L37" s="79"/>
      <c r="M37" s="79"/>
      <c r="N37" s="27">
        <f>SUM(L37:M37)</f>
        <v>0</v>
      </c>
      <c r="O37" s="84"/>
      <c r="P37" s="84"/>
      <c r="Q37" s="84"/>
      <c r="R37" s="84"/>
      <c r="S37" s="84"/>
      <c r="T37" s="27">
        <f t="shared" si="4"/>
        <v>20</v>
      </c>
      <c r="U37" s="40" t="str">
        <f t="shared" si="5"/>
        <v/>
      </c>
      <c r="V37" s="22">
        <v>334</v>
      </c>
      <c r="W37" s="22" t="s">
        <v>95</v>
      </c>
      <c r="X37" s="22" t="s">
        <v>84</v>
      </c>
      <c r="Y37" s="69">
        <v>1229</v>
      </c>
      <c r="Z37" s="41"/>
      <c r="AA37" s="1" t="s">
        <v>272</v>
      </c>
      <c r="AB37" s="28" t="s">
        <v>314</v>
      </c>
    </row>
    <row r="38" spans="1:28" x14ac:dyDescent="0.3">
      <c r="A38" s="1" t="s">
        <v>45</v>
      </c>
      <c r="B38" s="1" t="s">
        <v>68</v>
      </c>
      <c r="C38" s="27" t="s">
        <v>401</v>
      </c>
      <c r="D38" s="38">
        <v>12</v>
      </c>
      <c r="E38" s="79"/>
      <c r="F38" s="27">
        <v>1</v>
      </c>
      <c r="G38" s="79"/>
      <c r="H38" s="79"/>
      <c r="I38" s="79"/>
      <c r="J38" s="27">
        <v>0</v>
      </c>
      <c r="K38" s="27">
        <v>0</v>
      </c>
      <c r="L38" s="79"/>
      <c r="M38" s="79"/>
      <c r="N38" s="27">
        <f>SUM(L38:M38)</f>
        <v>0</v>
      </c>
      <c r="O38" s="84"/>
      <c r="P38" s="84"/>
      <c r="Q38" s="84"/>
      <c r="R38" s="84"/>
      <c r="S38" s="84"/>
      <c r="T38" s="27">
        <f t="shared" si="4"/>
        <v>2</v>
      </c>
      <c r="U38" s="40" t="str">
        <f t="shared" si="5"/>
        <v/>
      </c>
      <c r="V38" s="22">
        <v>334</v>
      </c>
      <c r="W38" s="22" t="s">
        <v>95</v>
      </c>
      <c r="X38" s="22" t="s">
        <v>84</v>
      </c>
      <c r="Y38" s="69">
        <v>1229</v>
      </c>
      <c r="Z38" s="41"/>
      <c r="AA38" s="1" t="s">
        <v>272</v>
      </c>
      <c r="AB38" s="28" t="s">
        <v>314</v>
      </c>
    </row>
    <row r="39" spans="1:28" x14ac:dyDescent="0.3">
      <c r="A39" s="1" t="s">
        <v>45</v>
      </c>
      <c r="B39" s="1" t="s">
        <v>68</v>
      </c>
      <c r="C39" s="27" t="s">
        <v>403</v>
      </c>
      <c r="D39" s="38">
        <v>30</v>
      </c>
      <c r="E39" s="79"/>
      <c r="F39" s="27">
        <v>2</v>
      </c>
      <c r="G39" s="79"/>
      <c r="H39" s="79"/>
      <c r="I39" s="79"/>
      <c r="J39" s="27">
        <v>5</v>
      </c>
      <c r="K39" s="27">
        <v>6</v>
      </c>
      <c r="L39" s="79"/>
      <c r="M39" s="27">
        <v>10</v>
      </c>
      <c r="N39" s="27">
        <f>SUM(L39:M39)</f>
        <v>10</v>
      </c>
      <c r="O39" s="84"/>
      <c r="P39" s="84"/>
      <c r="Q39" s="84"/>
      <c r="R39" s="84"/>
      <c r="S39" s="84"/>
      <c r="T39" s="27">
        <f t="shared" si="4"/>
        <v>9</v>
      </c>
      <c r="U39" s="40" t="str">
        <f t="shared" si="5"/>
        <v/>
      </c>
      <c r="V39" s="22">
        <v>334</v>
      </c>
      <c r="W39" s="22" t="s">
        <v>95</v>
      </c>
      <c r="X39" s="22" t="s">
        <v>84</v>
      </c>
      <c r="Y39" s="69">
        <v>1229</v>
      </c>
      <c r="Z39" s="41"/>
      <c r="AA39" s="1" t="s">
        <v>272</v>
      </c>
      <c r="AB39" s="28" t="s">
        <v>314</v>
      </c>
    </row>
    <row r="40" spans="1:28" x14ac:dyDescent="0.3">
      <c r="A40" s="1" t="s">
        <v>45</v>
      </c>
      <c r="B40" s="1" t="s">
        <v>68</v>
      </c>
      <c r="C40" s="27" t="s">
        <v>404</v>
      </c>
      <c r="D40" s="38">
        <v>24</v>
      </c>
      <c r="E40" s="79" t="s">
        <v>440</v>
      </c>
      <c r="F40" s="27"/>
      <c r="G40" s="79"/>
      <c r="H40" s="79"/>
      <c r="I40" s="79"/>
      <c r="J40" s="27"/>
      <c r="K40" s="27"/>
      <c r="L40" s="79"/>
      <c r="M40" s="79"/>
      <c r="N40" s="27"/>
      <c r="O40" s="84"/>
      <c r="P40" s="84"/>
      <c r="Q40" s="84"/>
      <c r="R40" s="84"/>
      <c r="S40" s="84"/>
      <c r="T40" s="27"/>
      <c r="U40" s="40" t="str">
        <f t="shared" si="5"/>
        <v/>
      </c>
      <c r="V40" s="22">
        <v>334</v>
      </c>
      <c r="W40" s="22" t="s">
        <v>95</v>
      </c>
      <c r="X40" s="22" t="s">
        <v>84</v>
      </c>
      <c r="Y40" s="69">
        <v>1229</v>
      </c>
      <c r="Z40" s="41"/>
      <c r="AA40" s="1" t="s">
        <v>272</v>
      </c>
      <c r="AB40" s="28" t="s">
        <v>314</v>
      </c>
    </row>
    <row r="41" spans="1:28" x14ac:dyDescent="0.3">
      <c r="A41" s="1" t="s">
        <v>45</v>
      </c>
      <c r="B41" s="1" t="s">
        <v>68</v>
      </c>
      <c r="C41" s="27" t="s">
        <v>405</v>
      </c>
      <c r="D41" s="38">
        <v>31</v>
      </c>
      <c r="E41" s="79"/>
      <c r="F41" s="27">
        <v>5</v>
      </c>
      <c r="G41" s="79"/>
      <c r="H41" s="79"/>
      <c r="I41" s="79"/>
      <c r="J41" s="27">
        <v>2</v>
      </c>
      <c r="K41" s="27">
        <v>2</v>
      </c>
      <c r="L41" s="79"/>
      <c r="M41" s="79"/>
      <c r="N41" s="27">
        <f>SUM(L41:M41)</f>
        <v>0</v>
      </c>
      <c r="O41" s="84"/>
      <c r="P41" s="84"/>
      <c r="Q41" s="84"/>
      <c r="R41" s="84"/>
      <c r="S41" s="84"/>
      <c r="T41" s="27">
        <f t="shared" si="4"/>
        <v>12</v>
      </c>
      <c r="U41" s="40" t="str">
        <f t="shared" si="5"/>
        <v/>
      </c>
      <c r="V41" s="22">
        <v>334</v>
      </c>
      <c r="W41" s="22" t="s">
        <v>95</v>
      </c>
      <c r="X41" s="22" t="s">
        <v>84</v>
      </c>
      <c r="Y41" s="69">
        <v>1229</v>
      </c>
      <c r="Z41" s="41"/>
      <c r="AA41" s="1" t="s">
        <v>272</v>
      </c>
      <c r="AB41" s="28" t="s">
        <v>314</v>
      </c>
    </row>
    <row r="42" spans="1:28" x14ac:dyDescent="0.3">
      <c r="A42" s="1" t="s">
        <v>45</v>
      </c>
      <c r="B42" s="1" t="s">
        <v>68</v>
      </c>
      <c r="C42" s="27" t="s">
        <v>350</v>
      </c>
      <c r="D42" s="38">
        <v>33</v>
      </c>
      <c r="E42" s="79"/>
      <c r="F42" s="27">
        <v>5</v>
      </c>
      <c r="G42" s="79"/>
      <c r="H42" s="79"/>
      <c r="I42" s="79"/>
      <c r="J42" s="27">
        <v>2</v>
      </c>
      <c r="K42" s="27">
        <v>3</v>
      </c>
      <c r="L42" s="79"/>
      <c r="M42" s="79"/>
      <c r="N42" s="27">
        <f>SUM(L42:M42)</f>
        <v>0</v>
      </c>
      <c r="O42" s="84"/>
      <c r="P42" s="84"/>
      <c r="Q42" s="84"/>
      <c r="R42" s="84"/>
      <c r="S42" s="84"/>
      <c r="T42" s="27">
        <f t="shared" si="4"/>
        <v>12</v>
      </c>
      <c r="U42" s="40" t="str">
        <f t="shared" si="5"/>
        <v/>
      </c>
      <c r="V42" s="22">
        <v>334</v>
      </c>
      <c r="W42" s="22" t="s">
        <v>95</v>
      </c>
      <c r="X42" s="22" t="s">
        <v>84</v>
      </c>
      <c r="Y42" s="69">
        <v>1229</v>
      </c>
      <c r="Z42" s="41"/>
      <c r="AA42" s="1" t="s">
        <v>272</v>
      </c>
      <c r="AB42" s="28" t="s">
        <v>314</v>
      </c>
    </row>
    <row r="43" spans="1:28" x14ac:dyDescent="0.3">
      <c r="A43" s="1" t="s">
        <v>45</v>
      </c>
      <c r="B43" s="1" t="s">
        <v>68</v>
      </c>
      <c r="C43" s="27" t="s">
        <v>406</v>
      </c>
      <c r="D43" s="38">
        <v>34</v>
      </c>
      <c r="E43" s="79"/>
      <c r="F43" s="27">
        <v>6</v>
      </c>
      <c r="G43" s="79"/>
      <c r="H43" s="79"/>
      <c r="I43" s="79"/>
      <c r="J43" s="27">
        <v>2</v>
      </c>
      <c r="K43" s="27">
        <v>4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4"/>
        <v>14</v>
      </c>
      <c r="U43" s="40" t="str">
        <f t="shared" si="5"/>
        <v/>
      </c>
      <c r="V43" s="22">
        <v>334</v>
      </c>
      <c r="W43" s="22" t="s">
        <v>95</v>
      </c>
      <c r="X43" s="22" t="s">
        <v>84</v>
      </c>
      <c r="Y43" s="69">
        <v>1229</v>
      </c>
      <c r="Z43" s="41"/>
      <c r="AA43" s="1" t="s">
        <v>272</v>
      </c>
      <c r="AB43" s="28" t="s">
        <v>314</v>
      </c>
    </row>
    <row r="44" spans="1:28" x14ac:dyDescent="0.3">
      <c r="A44" s="1" t="s">
        <v>45</v>
      </c>
      <c r="B44" s="1" t="s">
        <v>68</v>
      </c>
      <c r="C44" s="27" t="s">
        <v>407</v>
      </c>
      <c r="D44" s="38">
        <v>5</v>
      </c>
      <c r="E44" s="79" t="s">
        <v>440</v>
      </c>
      <c r="F44" s="27"/>
      <c r="G44" s="79"/>
      <c r="H44" s="79"/>
      <c r="I44" s="79"/>
      <c r="J44" s="27"/>
      <c r="K44" s="27"/>
      <c r="L44" s="79"/>
      <c r="M44" s="79"/>
      <c r="N44" s="27"/>
      <c r="O44" s="84"/>
      <c r="P44" s="84"/>
      <c r="Q44" s="84"/>
      <c r="R44" s="84"/>
      <c r="S44" s="84"/>
      <c r="T44" s="27"/>
      <c r="U44" s="40" t="str">
        <f t="shared" si="5"/>
        <v/>
      </c>
      <c r="V44" s="22">
        <v>334</v>
      </c>
      <c r="W44" s="22" t="s">
        <v>95</v>
      </c>
      <c r="X44" s="22" t="s">
        <v>84</v>
      </c>
      <c r="Y44" s="69">
        <v>1229</v>
      </c>
      <c r="Z44" s="41"/>
      <c r="AA44" s="1" t="s">
        <v>272</v>
      </c>
      <c r="AB44" s="28" t="s">
        <v>314</v>
      </c>
    </row>
    <row r="45" spans="1:28" x14ac:dyDescent="0.3">
      <c r="A45" s="1" t="s">
        <v>45</v>
      </c>
      <c r="B45" s="1" t="s">
        <v>68</v>
      </c>
      <c r="C45" s="27" t="s">
        <v>408</v>
      </c>
      <c r="D45" s="38">
        <v>11</v>
      </c>
      <c r="E45" s="79"/>
      <c r="F45" s="27">
        <v>1</v>
      </c>
      <c r="G45" s="79"/>
      <c r="H45" s="79"/>
      <c r="I45" s="79"/>
      <c r="J45" s="27">
        <v>1</v>
      </c>
      <c r="K45" s="27">
        <v>2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4"/>
        <v>3</v>
      </c>
      <c r="U45" s="40" t="str">
        <f t="shared" si="5"/>
        <v/>
      </c>
      <c r="V45" s="22">
        <v>334</v>
      </c>
      <c r="W45" s="22" t="s">
        <v>95</v>
      </c>
      <c r="X45" s="22" t="s">
        <v>84</v>
      </c>
      <c r="Y45" s="69">
        <v>1229</v>
      </c>
      <c r="Z45" s="41"/>
      <c r="AA45" s="1" t="s">
        <v>272</v>
      </c>
      <c r="AB45" s="28" t="s">
        <v>314</v>
      </c>
    </row>
    <row r="46" spans="1:28" x14ac:dyDescent="0.3">
      <c r="A46" s="1" t="s">
        <v>45</v>
      </c>
      <c r="B46" s="1" t="s">
        <v>68</v>
      </c>
      <c r="C46" s="55" t="s">
        <v>38</v>
      </c>
      <c r="D46" s="1"/>
      <c r="E46" s="55">
        <v>240</v>
      </c>
      <c r="F46" s="55"/>
      <c r="G46" s="55">
        <v>75</v>
      </c>
      <c r="H46" s="55"/>
      <c r="I46" s="55"/>
      <c r="J46" s="55"/>
      <c r="K46" s="55"/>
      <c r="L46" s="55"/>
      <c r="M46" s="55">
        <v>34</v>
      </c>
      <c r="N46" s="55">
        <v>34</v>
      </c>
      <c r="O46" s="55"/>
      <c r="P46" s="55">
        <v>27</v>
      </c>
      <c r="Q46" s="55"/>
      <c r="R46" s="42"/>
      <c r="S46" s="42"/>
      <c r="T46" s="27"/>
      <c r="U46" s="40" t="str">
        <f>_xlfn.IFNA("",((T46+Q46+N46-R46)+(O46*2))/E46)</f>
        <v/>
      </c>
      <c r="V46" s="22">
        <v>334</v>
      </c>
      <c r="W46" s="22" t="s">
        <v>95</v>
      </c>
      <c r="X46" s="22" t="s">
        <v>84</v>
      </c>
      <c r="Y46" s="69">
        <v>1229</v>
      </c>
      <c r="Z46" s="41"/>
      <c r="AA46" s="1" t="s">
        <v>272</v>
      </c>
      <c r="AB46" s="28" t="s">
        <v>314</v>
      </c>
    </row>
    <row r="47" spans="1:28" x14ac:dyDescent="0.3">
      <c r="A47" s="43" t="s">
        <v>45</v>
      </c>
      <c r="B47" s="43" t="s">
        <v>68</v>
      </c>
      <c r="C47" s="44" t="s">
        <v>39</v>
      </c>
      <c r="D47" s="43"/>
      <c r="E47" s="44">
        <f t="shared" ref="E47:T47" si="6">SUM(E35:E46)</f>
        <v>240</v>
      </c>
      <c r="F47" s="44">
        <f t="shared" si="6"/>
        <v>32</v>
      </c>
      <c r="G47" s="44">
        <f t="shared" si="6"/>
        <v>75</v>
      </c>
      <c r="H47" s="44">
        <f t="shared" si="6"/>
        <v>0</v>
      </c>
      <c r="I47" s="44">
        <f t="shared" si="6"/>
        <v>0</v>
      </c>
      <c r="J47" s="44">
        <f t="shared" si="6"/>
        <v>17</v>
      </c>
      <c r="K47" s="44">
        <f t="shared" si="6"/>
        <v>23</v>
      </c>
      <c r="L47" s="44">
        <f t="shared" si="6"/>
        <v>0</v>
      </c>
      <c r="M47" s="44">
        <f t="shared" si="6"/>
        <v>44</v>
      </c>
      <c r="N47" s="44">
        <f t="shared" si="6"/>
        <v>44</v>
      </c>
      <c r="O47" s="44">
        <f t="shared" si="6"/>
        <v>0</v>
      </c>
      <c r="P47" s="44">
        <f t="shared" si="6"/>
        <v>27</v>
      </c>
      <c r="Q47" s="44">
        <f t="shared" si="6"/>
        <v>0</v>
      </c>
      <c r="R47" s="44">
        <f t="shared" si="6"/>
        <v>0</v>
      </c>
      <c r="S47" s="44">
        <f t="shared" si="6"/>
        <v>0</v>
      </c>
      <c r="T47" s="44">
        <f t="shared" si="6"/>
        <v>81</v>
      </c>
      <c r="U47" s="45">
        <f>((T47+Q47+N47-R47)+(O47*2))/E47</f>
        <v>0.52083333333333337</v>
      </c>
      <c r="V47" s="46">
        <v>334</v>
      </c>
      <c r="W47" s="46" t="s">
        <v>95</v>
      </c>
      <c r="X47" s="46" t="s">
        <v>84</v>
      </c>
      <c r="Y47" s="72">
        <v>1229</v>
      </c>
      <c r="Z47" s="47"/>
      <c r="AA47" s="43" t="s">
        <v>272</v>
      </c>
      <c r="AB47" s="74" t="s">
        <v>314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0.42666666666666669</v>
      </c>
      <c r="H48" s="27"/>
      <c r="I48" s="1"/>
      <c r="J48" s="48" t="s">
        <v>41</v>
      </c>
      <c r="K48" s="50">
        <f>J47/K47</f>
        <v>0.73913043478260865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FC82-30F5-48FE-9AED-B09B62E40897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163</v>
      </c>
      <c r="D4" s="7" t="s">
        <v>4</v>
      </c>
      <c r="E4" s="8"/>
      <c r="F4" s="5"/>
      <c r="G4" s="1"/>
      <c r="J4" s="15" t="s">
        <v>316</v>
      </c>
      <c r="K4" s="16" t="s">
        <v>44</v>
      </c>
      <c r="L4" s="17"/>
      <c r="M4" s="18"/>
      <c r="N4" s="19">
        <v>30</v>
      </c>
      <c r="O4" s="19">
        <v>18</v>
      </c>
      <c r="P4" s="19">
        <v>21</v>
      </c>
      <c r="Q4" s="19">
        <v>17</v>
      </c>
      <c r="R4" s="20"/>
      <c r="S4" s="21">
        <f>SUM(N4:R4)</f>
        <v>86</v>
      </c>
      <c r="T4" s="22">
        <v>337</v>
      </c>
    </row>
    <row r="5" spans="1:28" x14ac:dyDescent="0.3">
      <c r="B5" s="1"/>
      <c r="C5" s="6" t="s">
        <v>315</v>
      </c>
      <c r="D5" s="7" t="s">
        <v>5</v>
      </c>
      <c r="E5" s="1"/>
      <c r="F5" s="1"/>
      <c r="G5" s="1"/>
      <c r="J5" s="15" t="s">
        <v>317</v>
      </c>
      <c r="K5" s="16" t="s">
        <v>57</v>
      </c>
      <c r="L5" s="17"/>
      <c r="M5" s="18"/>
      <c r="N5" s="19">
        <v>16</v>
      </c>
      <c r="O5" s="19">
        <v>22</v>
      </c>
      <c r="P5" s="19">
        <v>22</v>
      </c>
      <c r="Q5" s="19">
        <v>34</v>
      </c>
      <c r="R5" s="20"/>
      <c r="S5" s="21">
        <f>SUM(N5:R5)</f>
        <v>94</v>
      </c>
      <c r="T5" s="22">
        <v>337</v>
      </c>
      <c r="U5" s="1"/>
      <c r="V5" s="1"/>
      <c r="W5" s="1"/>
    </row>
    <row r="6" spans="1:28" x14ac:dyDescent="0.3">
      <c r="C6" s="23">
        <v>2022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337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33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126</v>
      </c>
      <c r="D13" s="38">
        <v>35</v>
      </c>
      <c r="E13" s="79"/>
      <c r="F13" s="27">
        <v>7</v>
      </c>
      <c r="G13" s="79"/>
      <c r="H13" s="79"/>
      <c r="I13" s="79"/>
      <c r="J13" s="27">
        <v>0</v>
      </c>
      <c r="K13" s="27">
        <v>0</v>
      </c>
      <c r="L13" s="79"/>
      <c r="M13" s="27">
        <v>6</v>
      </c>
      <c r="N13" s="27">
        <f t="shared" ref="N13:N24" si="0">SUM(L13:M13)</f>
        <v>6</v>
      </c>
      <c r="O13" s="84"/>
      <c r="P13" s="84"/>
      <c r="Q13" s="84"/>
      <c r="R13" s="84"/>
      <c r="S13" s="84"/>
      <c r="T13" s="39">
        <f t="shared" ref="T13:T19" si="1">(H13*3)+((F13-H13)*2)+J13</f>
        <v>14</v>
      </c>
      <c r="U13" s="40" t="str">
        <f t="shared" ref="U13:U23" si="2">IFERROR(((T13+Q13+N13-R13)+(O13*2))/E13,"")</f>
        <v/>
      </c>
      <c r="V13" s="22">
        <v>337</v>
      </c>
      <c r="W13" s="22" t="s">
        <v>95</v>
      </c>
      <c r="X13" s="22" t="s">
        <v>96</v>
      </c>
      <c r="Y13" s="69">
        <v>2022</v>
      </c>
      <c r="Z13" s="41"/>
      <c r="AA13" s="1" t="s">
        <v>85</v>
      </c>
      <c r="AB13" s="28" t="s">
        <v>318</v>
      </c>
    </row>
    <row r="14" spans="1:28" x14ac:dyDescent="0.3">
      <c r="A14" s="1" t="s">
        <v>56</v>
      </c>
      <c r="B14" s="1" t="s">
        <v>45</v>
      </c>
      <c r="C14" s="27" t="s">
        <v>179</v>
      </c>
      <c r="D14" s="38">
        <v>42</v>
      </c>
      <c r="E14" s="79" t="s">
        <v>440</v>
      </c>
      <c r="F14" s="27"/>
      <c r="G14" s="79"/>
      <c r="H14" s="79"/>
      <c r="I14" s="79"/>
      <c r="J14" s="27"/>
      <c r="K14" s="27"/>
      <c r="L14" s="79"/>
      <c r="M14" s="27"/>
      <c r="N14" s="27"/>
      <c r="O14" s="84"/>
      <c r="P14" s="84"/>
      <c r="Q14" s="84"/>
      <c r="R14" s="84"/>
      <c r="S14" s="84"/>
      <c r="T14" s="39"/>
      <c r="U14" s="40"/>
      <c r="V14" s="22">
        <v>337</v>
      </c>
      <c r="W14" s="22" t="s">
        <v>95</v>
      </c>
      <c r="X14" s="22" t="s">
        <v>96</v>
      </c>
      <c r="Y14" s="69">
        <v>2022</v>
      </c>
      <c r="Z14" s="41"/>
      <c r="AA14" s="1" t="s">
        <v>85</v>
      </c>
      <c r="AB14" s="28" t="s">
        <v>318</v>
      </c>
    </row>
    <row r="15" spans="1:28" x14ac:dyDescent="0.3">
      <c r="A15" s="1" t="s">
        <v>56</v>
      </c>
      <c r="B15" s="1" t="s">
        <v>45</v>
      </c>
      <c r="C15" s="27" t="s">
        <v>72</v>
      </c>
      <c r="D15" s="38">
        <v>32</v>
      </c>
      <c r="E15" s="79"/>
      <c r="F15" s="27">
        <v>1</v>
      </c>
      <c r="G15" s="79"/>
      <c r="H15" s="79"/>
      <c r="I15" s="79"/>
      <c r="J15" s="27">
        <v>1</v>
      </c>
      <c r="K15" s="27">
        <v>2</v>
      </c>
      <c r="L15" s="79"/>
      <c r="M15" s="27">
        <v>7</v>
      </c>
      <c r="N15" s="27">
        <f t="shared" si="0"/>
        <v>7</v>
      </c>
      <c r="O15" s="84"/>
      <c r="P15" s="84"/>
      <c r="Q15" s="84"/>
      <c r="R15" s="84"/>
      <c r="S15" s="84"/>
      <c r="T15" s="39">
        <f t="shared" si="1"/>
        <v>3</v>
      </c>
      <c r="U15" s="40" t="str">
        <f t="shared" si="2"/>
        <v/>
      </c>
      <c r="V15" s="22">
        <v>337</v>
      </c>
      <c r="W15" s="22" t="s">
        <v>95</v>
      </c>
      <c r="X15" s="22" t="s">
        <v>96</v>
      </c>
      <c r="Y15" s="69">
        <v>2022</v>
      </c>
      <c r="Z15" s="41"/>
      <c r="AA15" s="1" t="s">
        <v>85</v>
      </c>
      <c r="AB15" s="28" t="s">
        <v>318</v>
      </c>
    </row>
    <row r="16" spans="1:28" x14ac:dyDescent="0.3">
      <c r="A16" s="1" t="s">
        <v>56</v>
      </c>
      <c r="B16" s="1" t="s">
        <v>45</v>
      </c>
      <c r="C16" s="27" t="s">
        <v>81</v>
      </c>
      <c r="D16" s="38">
        <v>45</v>
      </c>
      <c r="E16" s="79" t="s">
        <v>440</v>
      </c>
      <c r="F16" s="27"/>
      <c r="G16" s="79"/>
      <c r="H16" s="79"/>
      <c r="I16" s="79"/>
      <c r="J16" s="27"/>
      <c r="K16" s="27"/>
      <c r="L16" s="79"/>
      <c r="M16" s="79"/>
      <c r="N16" s="27"/>
      <c r="O16" s="84"/>
      <c r="P16" s="84"/>
      <c r="Q16" s="84"/>
      <c r="R16" s="84"/>
      <c r="S16" s="84"/>
      <c r="T16" s="39"/>
      <c r="U16" s="40" t="str">
        <f t="shared" si="2"/>
        <v/>
      </c>
      <c r="V16" s="22">
        <v>337</v>
      </c>
      <c r="W16" s="22" t="s">
        <v>95</v>
      </c>
      <c r="X16" s="22" t="s">
        <v>96</v>
      </c>
      <c r="Y16" s="69">
        <v>2022</v>
      </c>
      <c r="Z16" s="41"/>
      <c r="AA16" s="1" t="s">
        <v>85</v>
      </c>
      <c r="AB16" s="28" t="s">
        <v>318</v>
      </c>
    </row>
    <row r="17" spans="1:28" x14ac:dyDescent="0.3">
      <c r="A17" s="1" t="s">
        <v>56</v>
      </c>
      <c r="B17" s="1" t="s">
        <v>45</v>
      </c>
      <c r="C17" s="27" t="s">
        <v>75</v>
      </c>
      <c r="D17" s="38">
        <v>12</v>
      </c>
      <c r="E17" s="79" t="s">
        <v>440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39"/>
      <c r="U17" s="40"/>
      <c r="V17" s="22">
        <v>337</v>
      </c>
      <c r="W17" s="22" t="s">
        <v>95</v>
      </c>
      <c r="X17" s="22" t="s">
        <v>96</v>
      </c>
      <c r="Y17" s="69">
        <v>2022</v>
      </c>
      <c r="Z17" s="41"/>
      <c r="AA17" s="1" t="s">
        <v>85</v>
      </c>
      <c r="AB17" s="28" t="s">
        <v>318</v>
      </c>
    </row>
    <row r="18" spans="1:28" x14ac:dyDescent="0.3">
      <c r="A18" s="1" t="s">
        <v>56</v>
      </c>
      <c r="B18" s="1" t="s">
        <v>45</v>
      </c>
      <c r="C18" s="27" t="s">
        <v>70</v>
      </c>
      <c r="D18" s="38">
        <v>13</v>
      </c>
      <c r="E18" s="79"/>
      <c r="F18" s="27">
        <v>12</v>
      </c>
      <c r="G18" s="79"/>
      <c r="H18" s="79"/>
      <c r="I18" s="79"/>
      <c r="J18" s="27">
        <v>3</v>
      </c>
      <c r="K18" s="27">
        <v>4</v>
      </c>
      <c r="L18" s="79"/>
      <c r="M18" s="79"/>
      <c r="N18" s="27">
        <f t="shared" si="0"/>
        <v>0</v>
      </c>
      <c r="O18" s="84"/>
      <c r="P18" s="84"/>
      <c r="Q18" s="84"/>
      <c r="R18" s="84"/>
      <c r="S18" s="84"/>
      <c r="T18" s="39">
        <f t="shared" si="1"/>
        <v>27</v>
      </c>
      <c r="U18" s="40" t="str">
        <f t="shared" si="2"/>
        <v/>
      </c>
      <c r="V18" s="22">
        <v>337</v>
      </c>
      <c r="W18" s="22" t="s">
        <v>95</v>
      </c>
      <c r="X18" s="22" t="s">
        <v>96</v>
      </c>
      <c r="Y18" s="69">
        <v>2022</v>
      </c>
      <c r="Z18" s="41"/>
      <c r="AA18" s="1" t="s">
        <v>85</v>
      </c>
      <c r="AB18" s="28" t="s">
        <v>318</v>
      </c>
    </row>
    <row r="19" spans="1:28" x14ac:dyDescent="0.3">
      <c r="A19" s="1" t="s">
        <v>56</v>
      </c>
      <c r="B19" s="1" t="s">
        <v>45</v>
      </c>
      <c r="C19" s="27" t="s">
        <v>79</v>
      </c>
      <c r="D19" s="38">
        <v>33</v>
      </c>
      <c r="E19" s="79"/>
      <c r="F19" s="27">
        <v>0</v>
      </c>
      <c r="G19" s="79"/>
      <c r="H19" s="79"/>
      <c r="I19" s="79"/>
      <c r="J19" s="27">
        <v>3</v>
      </c>
      <c r="K19" s="27">
        <v>4</v>
      </c>
      <c r="L19" s="79"/>
      <c r="M19" s="79"/>
      <c r="N19" s="27">
        <f t="shared" si="0"/>
        <v>0</v>
      </c>
      <c r="O19" s="84"/>
      <c r="P19" s="84"/>
      <c r="Q19" s="84"/>
      <c r="R19" s="84"/>
      <c r="S19" s="84"/>
      <c r="T19" s="39">
        <f t="shared" si="1"/>
        <v>3</v>
      </c>
      <c r="U19" s="40" t="str">
        <f t="shared" si="2"/>
        <v/>
      </c>
      <c r="V19" s="22">
        <v>337</v>
      </c>
      <c r="W19" s="22" t="s">
        <v>95</v>
      </c>
      <c r="X19" s="22" t="s">
        <v>96</v>
      </c>
      <c r="Y19" s="69">
        <v>2022</v>
      </c>
      <c r="Z19" s="41" t="s">
        <v>461</v>
      </c>
      <c r="AA19" s="1" t="s">
        <v>85</v>
      </c>
      <c r="AB19" s="28" t="s">
        <v>318</v>
      </c>
    </row>
    <row r="20" spans="1:28" x14ac:dyDescent="0.3">
      <c r="A20" s="1" t="s">
        <v>56</v>
      </c>
      <c r="B20" s="1" t="s">
        <v>45</v>
      </c>
      <c r="C20" s="27" t="s">
        <v>74</v>
      </c>
      <c r="D20" s="38">
        <v>11</v>
      </c>
      <c r="E20" s="79"/>
      <c r="F20" s="27">
        <v>5</v>
      </c>
      <c r="G20" s="79"/>
      <c r="H20" s="79"/>
      <c r="I20" s="79"/>
      <c r="J20" s="27">
        <v>6</v>
      </c>
      <c r="K20" s="27">
        <v>11</v>
      </c>
      <c r="L20" s="79"/>
      <c r="M20" s="79"/>
      <c r="N20" s="27">
        <f t="shared" si="0"/>
        <v>0</v>
      </c>
      <c r="O20" s="84"/>
      <c r="P20" s="84"/>
      <c r="Q20" s="84"/>
      <c r="R20" s="84"/>
      <c r="S20" s="84"/>
      <c r="T20" s="39">
        <f>(H20*3)+((F20-H20)*2)+J20</f>
        <v>16</v>
      </c>
      <c r="U20" s="40" t="str">
        <f t="shared" si="2"/>
        <v/>
      </c>
      <c r="V20" s="22">
        <v>337</v>
      </c>
      <c r="W20" s="22" t="s">
        <v>95</v>
      </c>
      <c r="X20" s="22" t="s">
        <v>96</v>
      </c>
      <c r="Y20" s="69">
        <v>2022</v>
      </c>
      <c r="Z20" s="41"/>
      <c r="AA20" s="1" t="s">
        <v>85</v>
      </c>
      <c r="AB20" s="28" t="s">
        <v>318</v>
      </c>
    </row>
    <row r="21" spans="1:28" x14ac:dyDescent="0.3">
      <c r="A21" s="1" t="s">
        <v>56</v>
      </c>
      <c r="B21" s="1" t="s">
        <v>45</v>
      </c>
      <c r="C21" s="27" t="s">
        <v>73</v>
      </c>
      <c r="D21" s="38">
        <v>8</v>
      </c>
      <c r="E21" s="79"/>
      <c r="F21" s="27">
        <v>4</v>
      </c>
      <c r="G21" s="79"/>
      <c r="H21" s="79"/>
      <c r="I21" s="79"/>
      <c r="J21" s="27">
        <v>0</v>
      </c>
      <c r="K21" s="27">
        <v>1</v>
      </c>
      <c r="L21" s="79"/>
      <c r="M21" s="79"/>
      <c r="N21" s="27">
        <f t="shared" si="0"/>
        <v>0</v>
      </c>
      <c r="O21" s="84"/>
      <c r="P21" s="84"/>
      <c r="Q21" s="84"/>
      <c r="R21" s="84"/>
      <c r="S21" s="84"/>
      <c r="T21" s="39">
        <f>(H21*3)+((F21-H21)*2)+J21</f>
        <v>8</v>
      </c>
      <c r="U21" s="40" t="str">
        <f t="shared" si="2"/>
        <v/>
      </c>
      <c r="V21" s="22">
        <v>337</v>
      </c>
      <c r="W21" s="22" t="s">
        <v>95</v>
      </c>
      <c r="X21" s="22" t="s">
        <v>96</v>
      </c>
      <c r="Y21" s="69">
        <v>2022</v>
      </c>
      <c r="Z21" s="41"/>
      <c r="AA21" s="1" t="s">
        <v>85</v>
      </c>
      <c r="AB21" s="28" t="s">
        <v>318</v>
      </c>
    </row>
    <row r="22" spans="1:28" x14ac:dyDescent="0.3">
      <c r="A22" s="1" t="s">
        <v>56</v>
      </c>
      <c r="B22" s="1" t="s">
        <v>45</v>
      </c>
      <c r="C22" s="27" t="s">
        <v>177</v>
      </c>
      <c r="D22" s="38">
        <v>21</v>
      </c>
      <c r="E22" s="79"/>
      <c r="F22" s="27">
        <v>4</v>
      </c>
      <c r="G22" s="79"/>
      <c r="H22" s="79"/>
      <c r="I22" s="79"/>
      <c r="J22" s="27">
        <v>3</v>
      </c>
      <c r="K22" s="27">
        <v>5</v>
      </c>
      <c r="L22" s="79"/>
      <c r="M22" s="79"/>
      <c r="N22" s="27">
        <f t="shared" si="0"/>
        <v>0</v>
      </c>
      <c r="O22" s="84"/>
      <c r="P22" s="84"/>
      <c r="Q22" s="84"/>
      <c r="R22" s="84"/>
      <c r="S22" s="84"/>
      <c r="T22" s="39">
        <f>(H22*3)+((F22-H22)*2)+J22</f>
        <v>11</v>
      </c>
      <c r="U22" s="40" t="str">
        <f t="shared" si="2"/>
        <v/>
      </c>
      <c r="V22" s="22">
        <v>337</v>
      </c>
      <c r="W22" s="22" t="s">
        <v>95</v>
      </c>
      <c r="X22" s="22" t="s">
        <v>96</v>
      </c>
      <c r="Y22" s="69">
        <v>2022</v>
      </c>
      <c r="Z22" s="41"/>
      <c r="AA22" s="1" t="s">
        <v>85</v>
      </c>
      <c r="AB22" s="28" t="s">
        <v>318</v>
      </c>
    </row>
    <row r="23" spans="1:28" x14ac:dyDescent="0.3">
      <c r="A23" s="1" t="s">
        <v>56</v>
      </c>
      <c r="B23" s="1" t="s">
        <v>45</v>
      </c>
      <c r="C23" s="27" t="s">
        <v>77</v>
      </c>
      <c r="D23" s="38">
        <v>22</v>
      </c>
      <c r="E23" s="79"/>
      <c r="F23" s="27">
        <v>1</v>
      </c>
      <c r="G23" s="79"/>
      <c r="H23" s="79"/>
      <c r="I23" s="79"/>
      <c r="J23" s="27">
        <v>2</v>
      </c>
      <c r="K23" s="27">
        <v>2</v>
      </c>
      <c r="L23" s="79"/>
      <c r="M23" s="27">
        <v>9</v>
      </c>
      <c r="N23" s="27">
        <f t="shared" si="0"/>
        <v>9</v>
      </c>
      <c r="O23" s="84"/>
      <c r="P23" s="84"/>
      <c r="Q23" s="84"/>
      <c r="R23" s="84"/>
      <c r="S23" s="84"/>
      <c r="T23" s="39">
        <f>(H23*3)+((F23-H23)*2)+J23</f>
        <v>4</v>
      </c>
      <c r="U23" s="40" t="str">
        <f t="shared" si="2"/>
        <v/>
      </c>
      <c r="V23" s="22">
        <v>337</v>
      </c>
      <c r="W23" s="22" t="s">
        <v>95</v>
      </c>
      <c r="X23" s="22" t="s">
        <v>96</v>
      </c>
      <c r="Y23" s="69">
        <v>2022</v>
      </c>
      <c r="Z23" s="41"/>
      <c r="AA23" s="1" t="s">
        <v>85</v>
      </c>
      <c r="AB23" s="28" t="s">
        <v>318</v>
      </c>
    </row>
    <row r="24" spans="1:28" x14ac:dyDescent="0.3">
      <c r="A24" s="1" t="s">
        <v>56</v>
      </c>
      <c r="B24" s="1" t="s">
        <v>45</v>
      </c>
      <c r="C24" s="55" t="s">
        <v>38</v>
      </c>
      <c r="D24" s="1"/>
      <c r="E24" s="55">
        <v>240</v>
      </c>
      <c r="F24" s="55"/>
      <c r="G24" s="55">
        <v>77</v>
      </c>
      <c r="H24" s="55"/>
      <c r="I24" s="55"/>
      <c r="J24" s="55"/>
      <c r="K24" s="55"/>
      <c r="L24" s="55"/>
      <c r="M24" s="55">
        <v>17</v>
      </c>
      <c r="N24" s="55">
        <f t="shared" si="0"/>
        <v>17</v>
      </c>
      <c r="O24" s="55"/>
      <c r="P24" s="55">
        <v>24</v>
      </c>
      <c r="Q24" s="55">
        <v>14</v>
      </c>
      <c r="R24" s="55">
        <v>29</v>
      </c>
      <c r="S24" s="42"/>
      <c r="T24" s="42"/>
      <c r="U24" s="40" t="str">
        <f>_xlfn.IFNA("",((T24+Q24+N24-R24)+(O24*2))/E24)</f>
        <v/>
      </c>
      <c r="V24" s="22">
        <v>337</v>
      </c>
      <c r="W24" s="22" t="s">
        <v>95</v>
      </c>
      <c r="X24" s="22" t="s">
        <v>96</v>
      </c>
      <c r="Y24" s="69">
        <v>2022</v>
      </c>
      <c r="Z24" s="41"/>
      <c r="AA24" s="1" t="s">
        <v>85</v>
      </c>
      <c r="AB24" s="28" t="s">
        <v>318</v>
      </c>
    </row>
    <row r="25" spans="1:28" x14ac:dyDescent="0.3">
      <c r="A25" s="43" t="s">
        <v>56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34</v>
      </c>
      <c r="G25" s="44">
        <f t="shared" si="3"/>
        <v>77</v>
      </c>
      <c r="H25" s="44">
        <f t="shared" si="3"/>
        <v>0</v>
      </c>
      <c r="I25" s="44">
        <f t="shared" si="3"/>
        <v>0</v>
      </c>
      <c r="J25" s="44">
        <f t="shared" si="3"/>
        <v>18</v>
      </c>
      <c r="K25" s="44">
        <f t="shared" si="3"/>
        <v>29</v>
      </c>
      <c r="L25" s="44">
        <f t="shared" si="3"/>
        <v>0</v>
      </c>
      <c r="M25" s="44">
        <f t="shared" si="3"/>
        <v>39</v>
      </c>
      <c r="N25" s="44">
        <f t="shared" si="3"/>
        <v>39</v>
      </c>
      <c r="O25" s="44">
        <f t="shared" si="3"/>
        <v>0</v>
      </c>
      <c r="P25" s="44">
        <f t="shared" si="3"/>
        <v>24</v>
      </c>
      <c r="Q25" s="44">
        <f t="shared" si="3"/>
        <v>14</v>
      </c>
      <c r="R25" s="44">
        <f t="shared" si="3"/>
        <v>29</v>
      </c>
      <c r="S25" s="44">
        <f t="shared" si="3"/>
        <v>0</v>
      </c>
      <c r="T25" s="44">
        <f t="shared" si="3"/>
        <v>86</v>
      </c>
      <c r="U25" s="45">
        <f>((T25+Q25+N25-R25)+(O25*2))/E25</f>
        <v>0.45833333333333331</v>
      </c>
      <c r="V25" s="46">
        <v>337</v>
      </c>
      <c r="W25" s="46" t="s">
        <v>95</v>
      </c>
      <c r="X25" s="46" t="s">
        <v>96</v>
      </c>
      <c r="Y25" s="72">
        <v>2022</v>
      </c>
      <c r="Z25" s="47"/>
      <c r="AA25" s="43" t="s">
        <v>85</v>
      </c>
      <c r="AB25" s="74" t="s">
        <v>318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0.44155844155844154</v>
      </c>
      <c r="H26" s="27"/>
      <c r="I26" s="1"/>
      <c r="J26" s="48" t="s">
        <v>41</v>
      </c>
      <c r="K26" s="50">
        <f>J25/K25</f>
        <v>0.62068965517241381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465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28"/>
    </row>
    <row r="35" spans="1:28" x14ac:dyDescent="0.3">
      <c r="B35" s="1"/>
      <c r="C35" s="53" t="s">
        <v>57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54">
        <v>31</v>
      </c>
      <c r="W35" s="1"/>
      <c r="X35" s="1"/>
      <c r="Y35" s="31"/>
      <c r="Z35" s="41"/>
      <c r="AA35" s="1"/>
      <c r="AB35" s="28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56</v>
      </c>
      <c r="C37" s="27" t="s">
        <v>379</v>
      </c>
      <c r="D37" s="38">
        <v>15</v>
      </c>
      <c r="E37" s="79" t="s">
        <v>440</v>
      </c>
      <c r="F37" s="27"/>
      <c r="G37" s="79"/>
      <c r="H37" s="79"/>
      <c r="I37" s="79"/>
      <c r="J37" s="27"/>
      <c r="K37" s="27"/>
      <c r="L37" s="79"/>
      <c r="M37" s="27"/>
      <c r="N37" s="27"/>
      <c r="O37" s="79"/>
      <c r="P37" s="84"/>
      <c r="Q37" s="79"/>
      <c r="R37" s="79"/>
      <c r="S37" s="79"/>
      <c r="T37" s="27"/>
      <c r="U37" s="40" t="str">
        <f>IFERROR(((T37+Q37+N37-R37)+(O37*2))/E37,"")</f>
        <v/>
      </c>
      <c r="V37" s="22">
        <v>337</v>
      </c>
      <c r="W37" s="22" t="s">
        <v>83</v>
      </c>
      <c r="X37" s="22" t="s">
        <v>84</v>
      </c>
      <c r="Y37" s="69">
        <v>2022</v>
      </c>
      <c r="Z37" s="41"/>
      <c r="AA37" s="1" t="s">
        <v>319</v>
      </c>
      <c r="AB37" s="28" t="s">
        <v>170</v>
      </c>
    </row>
    <row r="38" spans="1:28" x14ac:dyDescent="0.3">
      <c r="A38" s="1" t="s">
        <v>45</v>
      </c>
      <c r="B38" s="1" t="s">
        <v>56</v>
      </c>
      <c r="C38" s="27" t="s">
        <v>381</v>
      </c>
      <c r="D38" s="38">
        <v>25</v>
      </c>
      <c r="E38" s="79" t="s">
        <v>440</v>
      </c>
      <c r="F38" s="27"/>
      <c r="G38" s="79"/>
      <c r="H38" s="79"/>
      <c r="I38" s="79"/>
      <c r="J38" s="27"/>
      <c r="K38" s="27"/>
      <c r="L38" s="79"/>
      <c r="M38" s="27"/>
      <c r="N38" s="27"/>
      <c r="O38" s="84"/>
      <c r="P38" s="84"/>
      <c r="Q38" s="84"/>
      <c r="R38" s="84"/>
      <c r="S38" s="84"/>
      <c r="T38" s="27"/>
      <c r="U38" s="40" t="str">
        <f t="shared" ref="U38:U47" si="4">IFERROR(((T38+Q38+N38-R38)+(O38*2))/E38,"")</f>
        <v/>
      </c>
      <c r="V38" s="22">
        <v>337</v>
      </c>
      <c r="W38" s="22" t="s">
        <v>83</v>
      </c>
      <c r="X38" s="22" t="s">
        <v>84</v>
      </c>
      <c r="Y38" s="69">
        <v>2022</v>
      </c>
      <c r="Z38" s="41"/>
      <c r="AA38" s="1" t="s">
        <v>319</v>
      </c>
      <c r="AB38" s="28" t="s">
        <v>170</v>
      </c>
    </row>
    <row r="39" spans="1:28" x14ac:dyDescent="0.3">
      <c r="A39" s="1" t="s">
        <v>45</v>
      </c>
      <c r="B39" s="1" t="s">
        <v>56</v>
      </c>
      <c r="C39" s="27" t="s">
        <v>382</v>
      </c>
      <c r="D39" s="38">
        <v>8</v>
      </c>
      <c r="E39" s="79"/>
      <c r="F39" s="27">
        <v>5</v>
      </c>
      <c r="G39" s="79"/>
      <c r="H39" s="79"/>
      <c r="I39" s="79"/>
      <c r="J39" s="27">
        <v>1</v>
      </c>
      <c r="K39" s="27">
        <v>4</v>
      </c>
      <c r="L39" s="79"/>
      <c r="M39" s="27">
        <v>8</v>
      </c>
      <c r="N39" s="27">
        <f t="shared" ref="N39:N48" si="5">SUM(L39:M39)</f>
        <v>8</v>
      </c>
      <c r="O39" s="84"/>
      <c r="P39" s="84"/>
      <c r="Q39" s="84"/>
      <c r="R39" s="84"/>
      <c r="S39" s="84"/>
      <c r="T39" s="27">
        <f t="shared" ref="T39:T47" si="6">+(F39*2)+J39</f>
        <v>11</v>
      </c>
      <c r="U39" s="40" t="str">
        <f t="shared" si="4"/>
        <v/>
      </c>
      <c r="V39" s="22">
        <v>337</v>
      </c>
      <c r="W39" s="22" t="s">
        <v>83</v>
      </c>
      <c r="X39" s="22" t="s">
        <v>84</v>
      </c>
      <c r="Y39" s="69">
        <v>2022</v>
      </c>
      <c r="Z39" s="41"/>
      <c r="AA39" s="1" t="s">
        <v>319</v>
      </c>
      <c r="AB39" s="28" t="s">
        <v>170</v>
      </c>
    </row>
    <row r="40" spans="1:28" x14ac:dyDescent="0.3">
      <c r="A40" s="1" t="s">
        <v>45</v>
      </c>
      <c r="B40" s="1" t="s">
        <v>56</v>
      </c>
      <c r="C40" s="27" t="s">
        <v>383</v>
      </c>
      <c r="D40" s="38">
        <v>6</v>
      </c>
      <c r="E40" s="79"/>
      <c r="F40" s="27">
        <v>4</v>
      </c>
      <c r="G40" s="79"/>
      <c r="H40" s="79"/>
      <c r="I40" s="79"/>
      <c r="J40" s="27">
        <v>3</v>
      </c>
      <c r="K40" s="27">
        <v>4</v>
      </c>
      <c r="L40" s="79"/>
      <c r="M40" s="27">
        <v>9</v>
      </c>
      <c r="N40" s="27">
        <f t="shared" si="5"/>
        <v>9</v>
      </c>
      <c r="O40" s="84"/>
      <c r="P40" s="84"/>
      <c r="Q40" s="84"/>
      <c r="R40" s="84"/>
      <c r="S40" s="84"/>
      <c r="T40" s="27">
        <f t="shared" si="6"/>
        <v>11</v>
      </c>
      <c r="U40" s="40" t="str">
        <f t="shared" si="4"/>
        <v/>
      </c>
      <c r="V40" s="22">
        <v>337</v>
      </c>
      <c r="W40" s="22" t="s">
        <v>83</v>
      </c>
      <c r="X40" s="22" t="s">
        <v>84</v>
      </c>
      <c r="Y40" s="69">
        <v>2022</v>
      </c>
      <c r="Z40" s="41"/>
      <c r="AA40" s="1" t="s">
        <v>319</v>
      </c>
      <c r="AB40" s="28" t="s">
        <v>170</v>
      </c>
    </row>
    <row r="41" spans="1:28" x14ac:dyDescent="0.3">
      <c r="A41" s="1" t="s">
        <v>45</v>
      </c>
      <c r="B41" s="1" t="s">
        <v>56</v>
      </c>
      <c r="C41" s="27" t="s">
        <v>139</v>
      </c>
      <c r="D41" s="38">
        <v>44</v>
      </c>
      <c r="E41" s="79"/>
      <c r="F41" s="27">
        <v>1</v>
      </c>
      <c r="G41" s="79"/>
      <c r="H41" s="79"/>
      <c r="I41" s="79"/>
      <c r="J41" s="27">
        <v>0</v>
      </c>
      <c r="K41" s="27">
        <v>0</v>
      </c>
      <c r="L41" s="79"/>
      <c r="M41" s="27"/>
      <c r="N41" s="27">
        <f t="shared" si="5"/>
        <v>0</v>
      </c>
      <c r="O41" s="84"/>
      <c r="P41" s="84"/>
      <c r="Q41" s="84"/>
      <c r="R41" s="84"/>
      <c r="S41" s="84"/>
      <c r="T41" s="27">
        <f t="shared" si="6"/>
        <v>2</v>
      </c>
      <c r="U41" s="40" t="str">
        <f t="shared" si="4"/>
        <v/>
      </c>
      <c r="V41" s="22">
        <v>337</v>
      </c>
      <c r="W41" s="22" t="s">
        <v>83</v>
      </c>
      <c r="X41" s="22" t="s">
        <v>84</v>
      </c>
      <c r="Y41" s="69">
        <v>2022</v>
      </c>
      <c r="Z41" s="41"/>
      <c r="AA41" s="1" t="s">
        <v>319</v>
      </c>
      <c r="AB41" s="28" t="s">
        <v>170</v>
      </c>
    </row>
    <row r="42" spans="1:28" x14ac:dyDescent="0.3">
      <c r="A42" s="1" t="s">
        <v>45</v>
      </c>
      <c r="B42" s="1" t="s">
        <v>56</v>
      </c>
      <c r="C42" s="27" t="s">
        <v>384</v>
      </c>
      <c r="D42" s="38">
        <v>22</v>
      </c>
      <c r="E42" s="79"/>
      <c r="F42" s="27">
        <v>2</v>
      </c>
      <c r="G42" s="79"/>
      <c r="H42" s="79"/>
      <c r="I42" s="79"/>
      <c r="J42" s="27">
        <v>2</v>
      </c>
      <c r="K42" s="27">
        <v>2</v>
      </c>
      <c r="L42" s="79"/>
      <c r="M42" s="27"/>
      <c r="N42" s="27">
        <f t="shared" si="5"/>
        <v>0</v>
      </c>
      <c r="O42" s="84"/>
      <c r="P42" s="84"/>
      <c r="Q42" s="84"/>
      <c r="R42" s="84"/>
      <c r="S42" s="84"/>
      <c r="T42" s="27">
        <f t="shared" si="6"/>
        <v>6</v>
      </c>
      <c r="U42" s="40" t="str">
        <f t="shared" si="4"/>
        <v/>
      </c>
      <c r="V42" s="22">
        <v>337</v>
      </c>
      <c r="W42" s="22" t="s">
        <v>83</v>
      </c>
      <c r="X42" s="22" t="s">
        <v>84</v>
      </c>
      <c r="Y42" s="69">
        <v>2022</v>
      </c>
      <c r="Z42" s="41"/>
      <c r="AA42" s="1" t="s">
        <v>319</v>
      </c>
      <c r="AB42" s="28" t="s">
        <v>170</v>
      </c>
    </row>
    <row r="43" spans="1:28" x14ac:dyDescent="0.3">
      <c r="A43" s="1" t="s">
        <v>45</v>
      </c>
      <c r="B43" s="1" t="s">
        <v>56</v>
      </c>
      <c r="C43" s="27" t="s">
        <v>385</v>
      </c>
      <c r="D43" s="38">
        <v>28</v>
      </c>
      <c r="E43" s="79"/>
      <c r="F43" s="27">
        <v>8</v>
      </c>
      <c r="G43" s="79"/>
      <c r="H43" s="79"/>
      <c r="I43" s="79"/>
      <c r="J43" s="27">
        <v>6</v>
      </c>
      <c r="K43" s="27">
        <v>7</v>
      </c>
      <c r="L43" s="79"/>
      <c r="M43" s="27"/>
      <c r="N43" s="27">
        <f t="shared" si="5"/>
        <v>0</v>
      </c>
      <c r="O43" s="84"/>
      <c r="P43" s="84"/>
      <c r="Q43" s="84"/>
      <c r="R43" s="84"/>
      <c r="S43" s="84"/>
      <c r="T43" s="27">
        <f t="shared" si="6"/>
        <v>22</v>
      </c>
      <c r="U43" s="40" t="str">
        <f t="shared" si="4"/>
        <v/>
      </c>
      <c r="V43" s="22">
        <v>337</v>
      </c>
      <c r="W43" s="22" t="s">
        <v>83</v>
      </c>
      <c r="X43" s="22" t="s">
        <v>84</v>
      </c>
      <c r="Y43" s="69">
        <v>2022</v>
      </c>
      <c r="Z43" s="41"/>
      <c r="AA43" s="1" t="s">
        <v>319</v>
      </c>
      <c r="AB43" s="28" t="s">
        <v>170</v>
      </c>
    </row>
    <row r="44" spans="1:28" x14ac:dyDescent="0.3">
      <c r="A44" s="1" t="s">
        <v>45</v>
      </c>
      <c r="B44" s="1" t="s">
        <v>56</v>
      </c>
      <c r="C44" s="27" t="s">
        <v>386</v>
      </c>
      <c r="D44" s="38">
        <v>32</v>
      </c>
      <c r="E44" s="79"/>
      <c r="F44" s="27">
        <v>4</v>
      </c>
      <c r="G44" s="79"/>
      <c r="H44" s="79"/>
      <c r="I44" s="79"/>
      <c r="J44" s="27">
        <v>0</v>
      </c>
      <c r="K44" s="27">
        <v>0</v>
      </c>
      <c r="L44" s="79"/>
      <c r="M44" s="27"/>
      <c r="N44" s="27">
        <f t="shared" si="5"/>
        <v>0</v>
      </c>
      <c r="O44" s="84"/>
      <c r="P44" s="84"/>
      <c r="Q44" s="84"/>
      <c r="R44" s="84"/>
      <c r="S44" s="84"/>
      <c r="T44" s="27">
        <f t="shared" si="6"/>
        <v>8</v>
      </c>
      <c r="U44" s="40" t="str">
        <f t="shared" si="4"/>
        <v/>
      </c>
      <c r="V44" s="22">
        <v>337</v>
      </c>
      <c r="W44" s="22" t="s">
        <v>83</v>
      </c>
      <c r="X44" s="22" t="s">
        <v>84</v>
      </c>
      <c r="Y44" s="69">
        <v>2022</v>
      </c>
      <c r="Z44" s="41"/>
      <c r="AA44" s="1" t="s">
        <v>319</v>
      </c>
      <c r="AB44" s="28" t="s">
        <v>170</v>
      </c>
    </row>
    <row r="45" spans="1:28" x14ac:dyDescent="0.3">
      <c r="A45" s="1" t="s">
        <v>45</v>
      </c>
      <c r="B45" s="1" t="s">
        <v>56</v>
      </c>
      <c r="C45" s="27" t="s">
        <v>387</v>
      </c>
      <c r="D45" s="38">
        <v>1</v>
      </c>
      <c r="E45" s="79"/>
      <c r="F45" s="27">
        <v>0</v>
      </c>
      <c r="G45" s="79"/>
      <c r="H45" s="79"/>
      <c r="I45" s="79"/>
      <c r="J45" s="27">
        <v>4</v>
      </c>
      <c r="K45" s="27">
        <v>5</v>
      </c>
      <c r="L45" s="79"/>
      <c r="M45" s="27"/>
      <c r="N45" s="27">
        <f t="shared" si="5"/>
        <v>0</v>
      </c>
      <c r="O45" s="84"/>
      <c r="P45" s="84"/>
      <c r="Q45" s="84"/>
      <c r="R45" s="84"/>
      <c r="S45" s="84"/>
      <c r="T45" s="27">
        <f t="shared" si="6"/>
        <v>4</v>
      </c>
      <c r="U45" s="40" t="str">
        <f t="shared" si="4"/>
        <v/>
      </c>
      <c r="V45" s="22">
        <v>337</v>
      </c>
      <c r="W45" s="22" t="s">
        <v>83</v>
      </c>
      <c r="X45" s="22" t="s">
        <v>84</v>
      </c>
      <c r="Y45" s="69">
        <v>2022</v>
      </c>
      <c r="Z45" s="41"/>
      <c r="AA45" s="1" t="s">
        <v>319</v>
      </c>
      <c r="AB45" s="28" t="s">
        <v>170</v>
      </c>
    </row>
    <row r="46" spans="1:28" x14ac:dyDescent="0.3">
      <c r="A46" s="1" t="s">
        <v>45</v>
      </c>
      <c r="B46" s="1" t="s">
        <v>56</v>
      </c>
      <c r="C46" s="27" t="s">
        <v>143</v>
      </c>
      <c r="D46" s="38">
        <v>24</v>
      </c>
      <c r="E46" s="79"/>
      <c r="F46" s="27">
        <v>3</v>
      </c>
      <c r="G46" s="79"/>
      <c r="H46" s="79"/>
      <c r="I46" s="79"/>
      <c r="J46" s="27">
        <v>2</v>
      </c>
      <c r="K46" s="27">
        <v>2</v>
      </c>
      <c r="L46" s="79"/>
      <c r="M46" s="27"/>
      <c r="N46" s="27">
        <f t="shared" si="5"/>
        <v>0</v>
      </c>
      <c r="O46" s="84"/>
      <c r="P46" s="84"/>
      <c r="Q46" s="84"/>
      <c r="R46" s="84"/>
      <c r="S46" s="84"/>
      <c r="T46" s="27">
        <f t="shared" si="6"/>
        <v>8</v>
      </c>
      <c r="U46" s="40" t="str">
        <f t="shared" si="4"/>
        <v/>
      </c>
      <c r="V46" s="22">
        <v>337</v>
      </c>
      <c r="W46" s="22" t="s">
        <v>83</v>
      </c>
      <c r="X46" s="22" t="s">
        <v>84</v>
      </c>
      <c r="Y46" s="69">
        <v>2022</v>
      </c>
      <c r="Z46" s="41"/>
      <c r="AA46" s="1" t="s">
        <v>319</v>
      </c>
      <c r="AB46" s="28" t="s">
        <v>170</v>
      </c>
    </row>
    <row r="47" spans="1:28" x14ac:dyDescent="0.3">
      <c r="A47" s="1" t="s">
        <v>45</v>
      </c>
      <c r="B47" s="1" t="s">
        <v>56</v>
      </c>
      <c r="C47" s="27" t="s">
        <v>388</v>
      </c>
      <c r="D47" s="38">
        <v>30</v>
      </c>
      <c r="E47" s="79"/>
      <c r="F47" s="27">
        <v>7</v>
      </c>
      <c r="G47" s="79"/>
      <c r="H47" s="79"/>
      <c r="I47" s="79"/>
      <c r="J47" s="27">
        <v>8</v>
      </c>
      <c r="K47" s="27">
        <v>13</v>
      </c>
      <c r="L47" s="79"/>
      <c r="M47" s="27"/>
      <c r="N47" s="27">
        <f t="shared" si="5"/>
        <v>0</v>
      </c>
      <c r="O47" s="84"/>
      <c r="P47" s="84"/>
      <c r="Q47" s="84"/>
      <c r="R47" s="84"/>
      <c r="S47" s="84"/>
      <c r="T47" s="27">
        <f t="shared" si="6"/>
        <v>22</v>
      </c>
      <c r="U47" s="40" t="str">
        <f t="shared" si="4"/>
        <v/>
      </c>
      <c r="V47" s="22">
        <v>337</v>
      </c>
      <c r="W47" s="22" t="s">
        <v>83</v>
      </c>
      <c r="X47" s="22" t="s">
        <v>84</v>
      </c>
      <c r="Y47" s="69">
        <v>2022</v>
      </c>
      <c r="Z47" s="41"/>
      <c r="AA47" s="1" t="s">
        <v>319</v>
      </c>
      <c r="AB47" s="28" t="s">
        <v>170</v>
      </c>
    </row>
    <row r="48" spans="1:28" x14ac:dyDescent="0.3">
      <c r="A48" s="1" t="s">
        <v>45</v>
      </c>
      <c r="B48" s="1" t="s">
        <v>56</v>
      </c>
      <c r="C48" s="55" t="s">
        <v>38</v>
      </c>
      <c r="D48" s="1"/>
      <c r="E48" s="55">
        <v>240</v>
      </c>
      <c r="F48" s="55"/>
      <c r="G48" s="55">
        <v>72</v>
      </c>
      <c r="H48" s="55"/>
      <c r="I48" s="55"/>
      <c r="J48" s="55"/>
      <c r="K48" s="55"/>
      <c r="L48" s="55"/>
      <c r="M48" s="55">
        <v>22</v>
      </c>
      <c r="N48" s="55">
        <f t="shared" si="5"/>
        <v>22</v>
      </c>
      <c r="O48" s="55"/>
      <c r="P48" s="55">
        <v>18</v>
      </c>
      <c r="Q48" s="55">
        <v>15</v>
      </c>
      <c r="R48" s="55">
        <v>25</v>
      </c>
      <c r="S48" s="42"/>
      <c r="T48" s="27"/>
      <c r="U48" s="40" t="str">
        <f>_xlfn.IFNA("",((T48+Q48+N48-R48)+(O48*2))/E48)</f>
        <v/>
      </c>
      <c r="V48" s="22">
        <v>337</v>
      </c>
      <c r="W48" s="22" t="s">
        <v>83</v>
      </c>
      <c r="X48" s="22" t="s">
        <v>84</v>
      </c>
      <c r="Y48" s="69">
        <v>2022</v>
      </c>
      <c r="Z48" s="41"/>
      <c r="AA48" s="1" t="s">
        <v>319</v>
      </c>
      <c r="AB48" s="28" t="s">
        <v>170</v>
      </c>
    </row>
    <row r="49" spans="1:28" x14ac:dyDescent="0.3">
      <c r="A49" s="43" t="s">
        <v>45</v>
      </c>
      <c r="B49" s="43" t="s">
        <v>56</v>
      </c>
      <c r="C49" s="44" t="s">
        <v>39</v>
      </c>
      <c r="D49" s="43"/>
      <c r="E49" s="44">
        <f t="shared" ref="E49:T49" si="7">SUM(E37:E48)</f>
        <v>240</v>
      </c>
      <c r="F49" s="44">
        <f t="shared" si="7"/>
        <v>34</v>
      </c>
      <c r="G49" s="44">
        <f t="shared" si="7"/>
        <v>72</v>
      </c>
      <c r="H49" s="44">
        <f t="shared" si="7"/>
        <v>0</v>
      </c>
      <c r="I49" s="44">
        <f t="shared" si="7"/>
        <v>0</v>
      </c>
      <c r="J49" s="44">
        <f t="shared" si="7"/>
        <v>26</v>
      </c>
      <c r="K49" s="44">
        <f t="shared" si="7"/>
        <v>37</v>
      </c>
      <c r="L49" s="44">
        <f t="shared" si="7"/>
        <v>0</v>
      </c>
      <c r="M49" s="44">
        <f t="shared" si="7"/>
        <v>39</v>
      </c>
      <c r="N49" s="44">
        <f t="shared" si="7"/>
        <v>39</v>
      </c>
      <c r="O49" s="44">
        <f t="shared" si="7"/>
        <v>0</v>
      </c>
      <c r="P49" s="44">
        <f t="shared" si="7"/>
        <v>18</v>
      </c>
      <c r="Q49" s="44">
        <f t="shared" si="7"/>
        <v>15</v>
      </c>
      <c r="R49" s="44">
        <f t="shared" si="7"/>
        <v>25</v>
      </c>
      <c r="S49" s="44">
        <f t="shared" si="7"/>
        <v>0</v>
      </c>
      <c r="T49" s="44">
        <f t="shared" si="7"/>
        <v>94</v>
      </c>
      <c r="U49" s="45">
        <f>((T49+Q49+N49-R49)+(O49*2))/E49</f>
        <v>0.51249999999999996</v>
      </c>
      <c r="V49" s="46">
        <v>337</v>
      </c>
      <c r="W49" s="46" t="s">
        <v>83</v>
      </c>
      <c r="X49" s="46" t="s">
        <v>84</v>
      </c>
      <c r="Y49" s="72">
        <v>2022</v>
      </c>
      <c r="Z49" s="47"/>
      <c r="AA49" s="43" t="s">
        <v>319</v>
      </c>
      <c r="AB49" s="74" t="s">
        <v>170</v>
      </c>
    </row>
    <row r="50" spans="1:28" x14ac:dyDescent="0.3">
      <c r="A50" s="1"/>
      <c r="B50" s="1"/>
      <c r="C50" s="1"/>
      <c r="D50" s="1"/>
      <c r="F50" s="48" t="s">
        <v>40</v>
      </c>
      <c r="G50" s="49">
        <f>F49/G49</f>
        <v>0.47222222222222221</v>
      </c>
      <c r="H50" s="27"/>
      <c r="I50" s="1"/>
      <c r="J50" s="48" t="s">
        <v>41</v>
      </c>
      <c r="K50" s="50">
        <f>J49/K49</f>
        <v>0.70270270270270274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8085-E779-4D39-AEF4-5E7D9125ECA9}">
  <sheetPr>
    <tabColor rgb="FF92D050"/>
  </sheetPr>
  <dimension ref="A1:AB48"/>
  <sheetViews>
    <sheetView workbookViewId="0">
      <selection activeCell="A28" sqref="A2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494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1</v>
      </c>
      <c r="T3" s="13" t="s">
        <v>2</v>
      </c>
      <c r="U3" s="14" t="s">
        <v>3</v>
      </c>
    </row>
    <row r="4" spans="1:28" x14ac:dyDescent="0.3">
      <c r="B4" s="1"/>
      <c r="C4" s="6" t="s">
        <v>87</v>
      </c>
      <c r="D4" s="7" t="s">
        <v>4</v>
      </c>
      <c r="E4" s="8"/>
      <c r="F4" s="5"/>
      <c r="G4" s="1"/>
      <c r="J4" s="15" t="s">
        <v>124</v>
      </c>
      <c r="K4" s="16" t="str">
        <f>+C11</f>
        <v>San Francisco Pioneers</v>
      </c>
      <c r="L4" s="17"/>
      <c r="M4" s="18"/>
      <c r="N4" s="19">
        <v>18</v>
      </c>
      <c r="O4" s="19">
        <v>18</v>
      </c>
      <c r="P4" s="19">
        <v>29</v>
      </c>
      <c r="Q4" s="19">
        <v>30</v>
      </c>
      <c r="R4" s="19">
        <v>6</v>
      </c>
      <c r="S4" s="19">
        <v>12</v>
      </c>
      <c r="T4" s="21">
        <f>SUM(N4:S4)</f>
        <v>113</v>
      </c>
      <c r="U4" s="22">
        <v>343</v>
      </c>
    </row>
    <row r="5" spans="1:28" x14ac:dyDescent="0.3">
      <c r="B5" s="1"/>
      <c r="C5" s="6" t="s">
        <v>122</v>
      </c>
      <c r="D5" s="7" t="s">
        <v>5</v>
      </c>
      <c r="E5" s="1"/>
      <c r="F5" s="1"/>
      <c r="G5" s="1"/>
      <c r="J5" s="15" t="s">
        <v>125</v>
      </c>
      <c r="K5" s="16" t="str">
        <f>+C33</f>
        <v>Dallas Diamonds</v>
      </c>
      <c r="L5" s="17"/>
      <c r="M5" s="18"/>
      <c r="N5" s="19">
        <v>34</v>
      </c>
      <c r="O5" s="19">
        <v>23</v>
      </c>
      <c r="P5" s="19">
        <v>14</v>
      </c>
      <c r="Q5" s="19">
        <v>24</v>
      </c>
      <c r="R5" s="19">
        <v>6</v>
      </c>
      <c r="S5" s="19">
        <v>4</v>
      </c>
      <c r="T5" s="21">
        <f>SUM(N5:S5)</f>
        <v>105</v>
      </c>
      <c r="U5" s="22">
        <v>343</v>
      </c>
      <c r="V5" s="1"/>
      <c r="W5" s="1"/>
    </row>
    <row r="6" spans="1:28" x14ac:dyDescent="0.3">
      <c r="C6" s="23">
        <v>943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123</v>
      </c>
      <c r="D7" s="7" t="s">
        <v>7</v>
      </c>
      <c r="G7" s="1"/>
      <c r="S7" s="1"/>
      <c r="T7" s="25" t="s">
        <v>8</v>
      </c>
      <c r="U7" s="1"/>
      <c r="V7" s="26">
        <v>343</v>
      </c>
      <c r="W7" s="1"/>
    </row>
    <row r="8" spans="1:28" x14ac:dyDescent="0.3">
      <c r="B8" s="1"/>
      <c r="C8" s="24" t="s">
        <v>180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0.125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34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126</v>
      </c>
      <c r="D13" s="38">
        <v>35</v>
      </c>
      <c r="E13" s="27">
        <v>36</v>
      </c>
      <c r="F13" s="27">
        <v>9</v>
      </c>
      <c r="G13" s="27">
        <v>13</v>
      </c>
      <c r="H13" s="27"/>
      <c r="I13" s="27"/>
      <c r="J13" s="27">
        <v>5</v>
      </c>
      <c r="K13" s="27">
        <v>8</v>
      </c>
      <c r="L13" s="27">
        <v>2</v>
      </c>
      <c r="M13" s="27">
        <v>7</v>
      </c>
      <c r="N13" s="27">
        <f t="shared" ref="N13:N23" si="0">SUM(L13:M13)</f>
        <v>9</v>
      </c>
      <c r="O13" s="39">
        <v>1</v>
      </c>
      <c r="P13" s="39">
        <v>3</v>
      </c>
      <c r="Q13" s="39">
        <v>0</v>
      </c>
      <c r="R13" s="39">
        <v>4</v>
      </c>
      <c r="S13" s="39">
        <v>0</v>
      </c>
      <c r="T13" s="27">
        <f t="shared" ref="T13:T23" si="1">+(F13*2)+J13</f>
        <v>23</v>
      </c>
      <c r="U13" s="40">
        <f t="shared" ref="U13:U23" si="2">IFERROR(((T13+Q13+N13-R13)+(O13*2))/E13,"")</f>
        <v>0.83333333333333337</v>
      </c>
      <c r="V13" s="22">
        <v>343</v>
      </c>
      <c r="W13" s="22" t="s">
        <v>95</v>
      </c>
      <c r="X13" s="22" t="s">
        <v>84</v>
      </c>
      <c r="Y13" s="69">
        <v>943</v>
      </c>
      <c r="Z13" s="36" t="s">
        <v>127</v>
      </c>
      <c r="AA13" s="1" t="s">
        <v>85</v>
      </c>
      <c r="AB13" s="28" t="s">
        <v>128</v>
      </c>
    </row>
    <row r="14" spans="1:28" x14ac:dyDescent="0.3">
      <c r="A14" s="1" t="s">
        <v>58</v>
      </c>
      <c r="B14" s="1" t="s">
        <v>45</v>
      </c>
      <c r="C14" s="27" t="s">
        <v>80</v>
      </c>
      <c r="D14" s="38">
        <v>42</v>
      </c>
      <c r="E14" s="27">
        <v>7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si="0"/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27">
        <f t="shared" si="1"/>
        <v>0</v>
      </c>
      <c r="U14" s="40">
        <f t="shared" si="2"/>
        <v>0</v>
      </c>
      <c r="V14" s="22">
        <v>343</v>
      </c>
      <c r="W14" s="22" t="s">
        <v>95</v>
      </c>
      <c r="X14" s="22" t="s">
        <v>84</v>
      </c>
      <c r="Y14" s="69">
        <v>943</v>
      </c>
      <c r="Z14" s="36" t="s">
        <v>127</v>
      </c>
      <c r="AA14" s="1" t="s">
        <v>85</v>
      </c>
      <c r="AB14" s="28" t="s">
        <v>128</v>
      </c>
    </row>
    <row r="15" spans="1:28" x14ac:dyDescent="0.3">
      <c r="A15" s="1" t="s">
        <v>58</v>
      </c>
      <c r="B15" s="1" t="s">
        <v>45</v>
      </c>
      <c r="C15" s="27" t="s">
        <v>72</v>
      </c>
      <c r="D15" s="38">
        <v>32</v>
      </c>
      <c r="E15" s="27">
        <v>30</v>
      </c>
      <c r="F15" s="27">
        <v>6</v>
      </c>
      <c r="G15" s="27">
        <v>14</v>
      </c>
      <c r="H15" s="27"/>
      <c r="I15" s="27"/>
      <c r="J15" s="27">
        <v>6</v>
      </c>
      <c r="K15" s="27">
        <v>13</v>
      </c>
      <c r="L15" s="27">
        <v>2</v>
      </c>
      <c r="M15" s="27">
        <v>8</v>
      </c>
      <c r="N15" s="27">
        <f t="shared" si="0"/>
        <v>10</v>
      </c>
      <c r="O15" s="39">
        <v>0</v>
      </c>
      <c r="P15" s="39">
        <v>5</v>
      </c>
      <c r="Q15" s="39">
        <v>1</v>
      </c>
      <c r="R15" s="39">
        <v>1</v>
      </c>
      <c r="S15" s="39">
        <v>0</v>
      </c>
      <c r="T15" s="27">
        <f t="shared" si="1"/>
        <v>18</v>
      </c>
      <c r="U15" s="40">
        <f t="shared" si="2"/>
        <v>0.93333333333333335</v>
      </c>
      <c r="V15" s="22">
        <v>343</v>
      </c>
      <c r="W15" s="22" t="s">
        <v>95</v>
      </c>
      <c r="X15" s="22" t="s">
        <v>84</v>
      </c>
      <c r="Y15" s="69">
        <v>943</v>
      </c>
      <c r="Z15" s="36" t="s">
        <v>127</v>
      </c>
      <c r="AA15" s="1" t="s">
        <v>85</v>
      </c>
      <c r="AB15" s="28" t="s">
        <v>128</v>
      </c>
    </row>
    <row r="16" spans="1:28" x14ac:dyDescent="0.3">
      <c r="A16" s="1" t="s">
        <v>58</v>
      </c>
      <c r="B16" s="1" t="s">
        <v>45</v>
      </c>
      <c r="C16" s="27" t="s">
        <v>81</v>
      </c>
      <c r="D16" s="38">
        <v>45</v>
      </c>
      <c r="E16" s="27" t="s">
        <v>440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343</v>
      </c>
      <c r="W16" s="22" t="s">
        <v>95</v>
      </c>
      <c r="X16" s="22" t="s">
        <v>84</v>
      </c>
      <c r="Y16" s="69">
        <v>943</v>
      </c>
      <c r="Z16" s="36" t="s">
        <v>127</v>
      </c>
      <c r="AA16" s="1" t="s">
        <v>85</v>
      </c>
      <c r="AB16" s="28" t="s">
        <v>128</v>
      </c>
    </row>
    <row r="17" spans="1:28" x14ac:dyDescent="0.3">
      <c r="A17" s="1" t="s">
        <v>58</v>
      </c>
      <c r="B17" s="1" t="s">
        <v>45</v>
      </c>
      <c r="C17" s="27" t="s">
        <v>75</v>
      </c>
      <c r="D17" s="38">
        <v>12</v>
      </c>
      <c r="E17" s="27">
        <v>7</v>
      </c>
      <c r="F17" s="27">
        <v>0</v>
      </c>
      <c r="G17" s="27">
        <v>1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0"/>
        <v>1</v>
      </c>
      <c r="O17" s="39">
        <v>1</v>
      </c>
      <c r="P17" s="39">
        <v>0</v>
      </c>
      <c r="Q17" s="39">
        <v>0</v>
      </c>
      <c r="R17" s="39">
        <v>1</v>
      </c>
      <c r="S17" s="39">
        <v>0</v>
      </c>
      <c r="T17" s="27">
        <f t="shared" si="1"/>
        <v>0</v>
      </c>
      <c r="U17" s="40">
        <f t="shared" si="2"/>
        <v>0.2857142857142857</v>
      </c>
      <c r="V17" s="22">
        <v>343</v>
      </c>
      <c r="W17" s="22" t="s">
        <v>95</v>
      </c>
      <c r="X17" s="22" t="s">
        <v>84</v>
      </c>
      <c r="Y17" s="69">
        <v>943</v>
      </c>
      <c r="Z17" s="36" t="s">
        <v>127</v>
      </c>
      <c r="AA17" s="1" t="s">
        <v>85</v>
      </c>
      <c r="AB17" s="28" t="s">
        <v>128</v>
      </c>
    </row>
    <row r="18" spans="1:28" x14ac:dyDescent="0.3">
      <c r="A18" s="1" t="s">
        <v>58</v>
      </c>
      <c r="B18" s="1" t="s">
        <v>45</v>
      </c>
      <c r="C18" s="27" t="s">
        <v>70</v>
      </c>
      <c r="D18" s="38">
        <v>13</v>
      </c>
      <c r="E18" s="27">
        <v>27</v>
      </c>
      <c r="F18" s="27">
        <v>5</v>
      </c>
      <c r="G18" s="27">
        <v>10</v>
      </c>
      <c r="H18" s="27"/>
      <c r="I18" s="27"/>
      <c r="J18" s="27">
        <v>4</v>
      </c>
      <c r="K18" s="27">
        <v>6</v>
      </c>
      <c r="L18" s="27">
        <v>3</v>
      </c>
      <c r="M18" s="27">
        <v>3</v>
      </c>
      <c r="N18" s="27">
        <f t="shared" si="0"/>
        <v>6</v>
      </c>
      <c r="O18" s="39">
        <v>4</v>
      </c>
      <c r="P18" s="55">
        <v>6</v>
      </c>
      <c r="Q18" s="39">
        <v>4</v>
      </c>
      <c r="R18" s="39">
        <v>2</v>
      </c>
      <c r="S18" s="39">
        <v>0</v>
      </c>
      <c r="T18" s="27">
        <f t="shared" si="1"/>
        <v>14</v>
      </c>
      <c r="U18" s="40">
        <f t="shared" si="2"/>
        <v>1.1111111111111112</v>
      </c>
      <c r="V18" s="22">
        <v>343</v>
      </c>
      <c r="W18" s="22" t="s">
        <v>95</v>
      </c>
      <c r="X18" s="22" t="s">
        <v>84</v>
      </c>
      <c r="Y18" s="69">
        <v>943</v>
      </c>
      <c r="Z18" s="36" t="s">
        <v>127</v>
      </c>
      <c r="AA18" s="1" t="s">
        <v>85</v>
      </c>
      <c r="AB18" s="28" t="s">
        <v>128</v>
      </c>
    </row>
    <row r="19" spans="1:28" x14ac:dyDescent="0.3">
      <c r="A19" s="1" t="s">
        <v>58</v>
      </c>
      <c r="B19" s="1" t="s">
        <v>45</v>
      </c>
      <c r="C19" s="27" t="s">
        <v>79</v>
      </c>
      <c r="D19" s="38">
        <v>33</v>
      </c>
      <c r="E19" s="27">
        <v>20</v>
      </c>
      <c r="F19" s="27">
        <v>4</v>
      </c>
      <c r="G19" s="27">
        <v>11</v>
      </c>
      <c r="H19" s="27"/>
      <c r="I19" s="27"/>
      <c r="J19" s="27">
        <v>4</v>
      </c>
      <c r="K19" s="27">
        <v>4</v>
      </c>
      <c r="L19" s="27">
        <v>1</v>
      </c>
      <c r="M19" s="27">
        <v>3</v>
      </c>
      <c r="N19" s="27">
        <f t="shared" si="0"/>
        <v>4</v>
      </c>
      <c r="O19" s="39">
        <v>0</v>
      </c>
      <c r="P19" s="39">
        <v>2</v>
      </c>
      <c r="Q19" s="39">
        <v>0</v>
      </c>
      <c r="R19" s="39">
        <v>2</v>
      </c>
      <c r="S19" s="39">
        <v>0</v>
      </c>
      <c r="T19" s="27">
        <f t="shared" si="1"/>
        <v>12</v>
      </c>
      <c r="U19" s="40">
        <f t="shared" si="2"/>
        <v>0.7</v>
      </c>
      <c r="V19" s="22">
        <v>343</v>
      </c>
      <c r="W19" s="22" t="s">
        <v>95</v>
      </c>
      <c r="X19" s="22" t="s">
        <v>84</v>
      </c>
      <c r="Y19" s="69">
        <v>943</v>
      </c>
      <c r="Z19" s="36" t="s">
        <v>127</v>
      </c>
      <c r="AA19" s="1" t="s">
        <v>85</v>
      </c>
      <c r="AB19" s="28" t="s">
        <v>128</v>
      </c>
    </row>
    <row r="20" spans="1:28" x14ac:dyDescent="0.3">
      <c r="A20" s="1" t="s">
        <v>58</v>
      </c>
      <c r="B20" s="1" t="s">
        <v>45</v>
      </c>
      <c r="C20" s="27" t="s">
        <v>74</v>
      </c>
      <c r="D20" s="38">
        <v>11</v>
      </c>
      <c r="E20" s="27">
        <v>57</v>
      </c>
      <c r="F20" s="27">
        <v>12</v>
      </c>
      <c r="G20" s="27">
        <v>21</v>
      </c>
      <c r="H20" s="27"/>
      <c r="I20" s="27"/>
      <c r="J20" s="27">
        <v>5</v>
      </c>
      <c r="K20" s="27">
        <v>7</v>
      </c>
      <c r="L20" s="27">
        <v>2</v>
      </c>
      <c r="M20" s="27">
        <v>3</v>
      </c>
      <c r="N20" s="27">
        <f t="shared" si="0"/>
        <v>5</v>
      </c>
      <c r="O20" s="39">
        <v>8</v>
      </c>
      <c r="P20" s="39">
        <v>2</v>
      </c>
      <c r="Q20" s="39">
        <v>6</v>
      </c>
      <c r="R20" s="39">
        <v>6</v>
      </c>
      <c r="S20" s="39">
        <v>0</v>
      </c>
      <c r="T20" s="27">
        <f t="shared" si="1"/>
        <v>29</v>
      </c>
      <c r="U20" s="40">
        <f t="shared" si="2"/>
        <v>0.8771929824561403</v>
      </c>
      <c r="V20" s="22">
        <v>343</v>
      </c>
      <c r="W20" s="22" t="s">
        <v>95</v>
      </c>
      <c r="X20" s="22" t="s">
        <v>84</v>
      </c>
      <c r="Y20" s="69">
        <v>943</v>
      </c>
      <c r="Z20" s="36" t="s">
        <v>127</v>
      </c>
      <c r="AA20" s="1" t="s">
        <v>85</v>
      </c>
      <c r="AB20" s="28" t="s">
        <v>128</v>
      </c>
    </row>
    <row r="21" spans="1:28" x14ac:dyDescent="0.3">
      <c r="A21" s="1" t="s">
        <v>58</v>
      </c>
      <c r="B21" s="1" t="s">
        <v>45</v>
      </c>
      <c r="C21" s="27" t="s">
        <v>73</v>
      </c>
      <c r="D21" s="38">
        <v>8</v>
      </c>
      <c r="E21" s="27">
        <v>58</v>
      </c>
      <c r="F21" s="27">
        <v>2</v>
      </c>
      <c r="G21" s="27">
        <v>5</v>
      </c>
      <c r="H21" s="27"/>
      <c r="I21" s="27"/>
      <c r="J21" s="27">
        <v>3</v>
      </c>
      <c r="K21" s="27">
        <v>4</v>
      </c>
      <c r="L21" s="27">
        <v>0</v>
      </c>
      <c r="M21" s="27">
        <v>2</v>
      </c>
      <c r="N21" s="27">
        <f t="shared" si="0"/>
        <v>2</v>
      </c>
      <c r="O21" s="39">
        <v>4</v>
      </c>
      <c r="P21" s="39">
        <v>3</v>
      </c>
      <c r="Q21" s="39">
        <v>0</v>
      </c>
      <c r="R21" s="39">
        <v>4</v>
      </c>
      <c r="S21" s="39">
        <v>0</v>
      </c>
      <c r="T21" s="27">
        <f t="shared" si="1"/>
        <v>7</v>
      </c>
      <c r="U21" s="40">
        <f t="shared" si="2"/>
        <v>0.22413793103448276</v>
      </c>
      <c r="V21" s="22">
        <v>343</v>
      </c>
      <c r="W21" s="22" t="s">
        <v>95</v>
      </c>
      <c r="X21" s="22" t="s">
        <v>84</v>
      </c>
      <c r="Y21" s="69">
        <v>943</v>
      </c>
      <c r="Z21" s="36" t="s">
        <v>127</v>
      </c>
      <c r="AA21" s="1" t="s">
        <v>85</v>
      </c>
      <c r="AB21" s="28" t="s">
        <v>128</v>
      </c>
    </row>
    <row r="22" spans="1:28" x14ac:dyDescent="0.3">
      <c r="A22" s="1" t="s">
        <v>58</v>
      </c>
      <c r="B22" s="1" t="s">
        <v>45</v>
      </c>
      <c r="C22" s="27" t="s">
        <v>177</v>
      </c>
      <c r="D22" s="38">
        <v>21</v>
      </c>
      <c r="E22" s="27" t="s">
        <v>440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/>
      <c r="V22" s="22">
        <v>343</v>
      </c>
      <c r="W22" s="22" t="s">
        <v>95</v>
      </c>
      <c r="X22" s="22" t="s">
        <v>84</v>
      </c>
      <c r="Y22" s="69">
        <v>943</v>
      </c>
      <c r="Z22" s="36" t="s">
        <v>127</v>
      </c>
      <c r="AA22" s="1" t="s">
        <v>85</v>
      </c>
      <c r="AB22" s="28" t="s">
        <v>128</v>
      </c>
    </row>
    <row r="23" spans="1:28" x14ac:dyDescent="0.3">
      <c r="A23" s="1" t="s">
        <v>58</v>
      </c>
      <c r="B23" s="1" t="s">
        <v>45</v>
      </c>
      <c r="C23" s="27" t="s">
        <v>77</v>
      </c>
      <c r="D23" s="38">
        <v>22</v>
      </c>
      <c r="E23" s="27">
        <v>48</v>
      </c>
      <c r="F23" s="27">
        <v>2</v>
      </c>
      <c r="G23" s="27">
        <v>4</v>
      </c>
      <c r="H23" s="27"/>
      <c r="I23" s="27"/>
      <c r="J23" s="27">
        <v>6</v>
      </c>
      <c r="K23" s="27">
        <v>11</v>
      </c>
      <c r="L23" s="27">
        <v>3</v>
      </c>
      <c r="M23" s="27">
        <v>3</v>
      </c>
      <c r="N23" s="27">
        <f t="shared" si="0"/>
        <v>6</v>
      </c>
      <c r="O23" s="39">
        <v>5</v>
      </c>
      <c r="P23" s="55">
        <v>6</v>
      </c>
      <c r="Q23" s="39">
        <v>2</v>
      </c>
      <c r="R23" s="39">
        <v>1</v>
      </c>
      <c r="S23" s="39">
        <v>0</v>
      </c>
      <c r="T23" s="27">
        <f t="shared" si="1"/>
        <v>10</v>
      </c>
      <c r="U23" s="40">
        <f t="shared" si="2"/>
        <v>0.5625</v>
      </c>
      <c r="V23" s="22">
        <v>343</v>
      </c>
      <c r="W23" s="22" t="s">
        <v>95</v>
      </c>
      <c r="X23" s="22" t="s">
        <v>84</v>
      </c>
      <c r="Y23" s="69">
        <v>943</v>
      </c>
      <c r="Z23" s="36" t="s">
        <v>127</v>
      </c>
      <c r="AA23" s="1" t="s">
        <v>85</v>
      </c>
      <c r="AB23" s="28" t="s">
        <v>128</v>
      </c>
    </row>
    <row r="24" spans="1:28" x14ac:dyDescent="0.3">
      <c r="A24" s="43" t="s">
        <v>58</v>
      </c>
      <c r="B24" s="43" t="s">
        <v>45</v>
      </c>
      <c r="C24" s="44" t="s">
        <v>39</v>
      </c>
      <c r="D24" s="43"/>
      <c r="E24" s="44">
        <f t="shared" ref="E24:T24" si="3">SUM(E13:E23)</f>
        <v>290</v>
      </c>
      <c r="F24" s="44">
        <f t="shared" si="3"/>
        <v>40</v>
      </c>
      <c r="G24" s="44">
        <f t="shared" si="3"/>
        <v>79</v>
      </c>
      <c r="H24" s="44">
        <f t="shared" si="3"/>
        <v>0</v>
      </c>
      <c r="I24" s="44">
        <f t="shared" si="3"/>
        <v>0</v>
      </c>
      <c r="J24" s="44">
        <f t="shared" si="3"/>
        <v>33</v>
      </c>
      <c r="K24" s="44">
        <f t="shared" si="3"/>
        <v>53</v>
      </c>
      <c r="L24" s="44">
        <f t="shared" si="3"/>
        <v>14</v>
      </c>
      <c r="M24" s="44">
        <f t="shared" si="3"/>
        <v>29</v>
      </c>
      <c r="N24" s="44">
        <f t="shared" si="3"/>
        <v>43</v>
      </c>
      <c r="O24" s="44">
        <f t="shared" si="3"/>
        <v>23</v>
      </c>
      <c r="P24" s="44">
        <f t="shared" si="3"/>
        <v>27</v>
      </c>
      <c r="Q24" s="44">
        <f t="shared" si="3"/>
        <v>13</v>
      </c>
      <c r="R24" s="44">
        <f t="shared" si="3"/>
        <v>21</v>
      </c>
      <c r="S24" s="44">
        <f t="shared" si="3"/>
        <v>0</v>
      </c>
      <c r="T24" s="44">
        <f t="shared" si="3"/>
        <v>113</v>
      </c>
      <c r="U24" s="45">
        <f>((T24+Q24+N24-R24)+(O24*2))/E24</f>
        <v>0.66896551724137931</v>
      </c>
      <c r="V24" s="46">
        <v>343</v>
      </c>
      <c r="W24" s="46" t="s">
        <v>95</v>
      </c>
      <c r="X24" s="46" t="s">
        <v>84</v>
      </c>
      <c r="Y24" s="70">
        <v>943</v>
      </c>
      <c r="Z24" s="56" t="s">
        <v>127</v>
      </c>
      <c r="AA24" s="43" t="s">
        <v>85</v>
      </c>
      <c r="AB24" s="74" t="s">
        <v>128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0.50632911392405067</v>
      </c>
      <c r="H25" s="27"/>
      <c r="I25" s="1"/>
      <c r="J25" s="48" t="s">
        <v>41</v>
      </c>
      <c r="K25" s="50">
        <f>J24/K24</f>
        <v>0.62264150943396224</v>
      </c>
      <c r="L25" s="1"/>
      <c r="M25" s="39" t="s">
        <v>42</v>
      </c>
      <c r="N25" s="51">
        <v>14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35</v>
      </c>
      <c r="AB33" s="82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94</v>
      </c>
      <c r="D35" s="38">
        <v>34</v>
      </c>
      <c r="E35" s="27">
        <v>48</v>
      </c>
      <c r="F35" s="27">
        <v>9</v>
      </c>
      <c r="G35" s="27">
        <v>23</v>
      </c>
      <c r="H35" s="27"/>
      <c r="I35" s="27"/>
      <c r="J35" s="27">
        <v>9</v>
      </c>
      <c r="K35" s="27">
        <v>16</v>
      </c>
      <c r="L35" s="27">
        <v>10</v>
      </c>
      <c r="M35" s="27">
        <v>8</v>
      </c>
      <c r="N35" s="27">
        <f t="shared" ref="N35:N43" si="4">SUM(L35:M35)</f>
        <v>18</v>
      </c>
      <c r="O35" s="27">
        <v>1</v>
      </c>
      <c r="P35" s="39">
        <v>4</v>
      </c>
      <c r="Q35" s="27">
        <v>2</v>
      </c>
      <c r="R35" s="27">
        <v>2</v>
      </c>
      <c r="S35" s="27">
        <v>0</v>
      </c>
      <c r="T35" s="27">
        <f t="shared" ref="T35:T43" si="5">(H35*3)+((F35-H35)*2)+J35</f>
        <v>27</v>
      </c>
      <c r="U35" s="40">
        <f>IFERROR(((T35+Q35+N35-R35)+(O35*2))/E35,"")</f>
        <v>0.97916666666666663</v>
      </c>
      <c r="V35" s="22">
        <v>343</v>
      </c>
      <c r="W35" s="22" t="s">
        <v>83</v>
      </c>
      <c r="X35" s="22" t="s">
        <v>96</v>
      </c>
      <c r="Y35" s="69">
        <v>943</v>
      </c>
      <c r="Z35" s="41" t="s">
        <v>129</v>
      </c>
      <c r="AA35" s="1" t="s">
        <v>130</v>
      </c>
      <c r="AB35" s="28" t="s">
        <v>131</v>
      </c>
    </row>
    <row r="36" spans="1:28" x14ac:dyDescent="0.3">
      <c r="A36" s="1" t="s">
        <v>45</v>
      </c>
      <c r="B36" s="1" t="s">
        <v>58</v>
      </c>
      <c r="C36" s="27" t="s">
        <v>99</v>
      </c>
      <c r="D36" s="38">
        <v>12</v>
      </c>
      <c r="E36" s="27">
        <v>30</v>
      </c>
      <c r="F36" s="27">
        <v>1</v>
      </c>
      <c r="G36" s="27">
        <v>6</v>
      </c>
      <c r="H36" s="27"/>
      <c r="I36" s="27"/>
      <c r="J36" s="27">
        <v>4</v>
      </c>
      <c r="K36" s="27">
        <v>6</v>
      </c>
      <c r="L36" s="27">
        <v>0</v>
      </c>
      <c r="M36" s="27">
        <v>3</v>
      </c>
      <c r="N36" s="27">
        <f t="shared" si="4"/>
        <v>3</v>
      </c>
      <c r="O36" s="39">
        <v>0</v>
      </c>
      <c r="P36" s="39">
        <v>3</v>
      </c>
      <c r="Q36" s="39">
        <v>1</v>
      </c>
      <c r="R36" s="39">
        <v>1</v>
      </c>
      <c r="S36" s="39">
        <v>0</v>
      </c>
      <c r="T36" s="39">
        <f t="shared" si="5"/>
        <v>6</v>
      </c>
      <c r="U36" s="40">
        <f t="shared" ref="U36:U43" si="6">IFERROR(((T36+Q36+N36-R36)+(O36*2))/E36,"")</f>
        <v>0.3</v>
      </c>
      <c r="V36" s="22">
        <v>343</v>
      </c>
      <c r="W36" s="22" t="s">
        <v>83</v>
      </c>
      <c r="X36" s="22" t="s">
        <v>96</v>
      </c>
      <c r="Y36" s="69">
        <v>943</v>
      </c>
      <c r="Z36" s="41" t="s">
        <v>129</v>
      </c>
      <c r="AA36" s="1" t="s">
        <v>130</v>
      </c>
      <c r="AB36" s="28" t="s">
        <v>131</v>
      </c>
    </row>
    <row r="37" spans="1:28" x14ac:dyDescent="0.3">
      <c r="A37" s="1" t="s">
        <v>45</v>
      </c>
      <c r="B37" s="1" t="s">
        <v>58</v>
      </c>
      <c r="C37" s="27" t="s">
        <v>100</v>
      </c>
      <c r="D37" s="38">
        <v>20</v>
      </c>
      <c r="E37" s="27">
        <v>51</v>
      </c>
      <c r="F37" s="27">
        <v>9</v>
      </c>
      <c r="G37" s="27">
        <v>13</v>
      </c>
      <c r="H37" s="27"/>
      <c r="I37" s="27"/>
      <c r="J37" s="27">
        <v>4</v>
      </c>
      <c r="K37" s="27">
        <v>6</v>
      </c>
      <c r="L37" s="27">
        <v>9</v>
      </c>
      <c r="M37" s="27">
        <v>7</v>
      </c>
      <c r="N37" s="27">
        <f t="shared" si="4"/>
        <v>16</v>
      </c>
      <c r="O37" s="39">
        <v>1</v>
      </c>
      <c r="P37" s="55">
        <v>6</v>
      </c>
      <c r="Q37" s="39">
        <v>3</v>
      </c>
      <c r="R37" s="39">
        <v>3</v>
      </c>
      <c r="S37" s="39">
        <v>0</v>
      </c>
      <c r="T37" s="39">
        <f t="shared" si="5"/>
        <v>22</v>
      </c>
      <c r="U37" s="40">
        <f t="shared" si="6"/>
        <v>0.78431372549019607</v>
      </c>
      <c r="V37" s="22">
        <v>343</v>
      </c>
      <c r="W37" s="22" t="s">
        <v>83</v>
      </c>
      <c r="X37" s="22" t="s">
        <v>96</v>
      </c>
      <c r="Y37" s="69">
        <v>943</v>
      </c>
      <c r="Z37" s="41" t="s">
        <v>129</v>
      </c>
      <c r="AA37" s="1" t="s">
        <v>130</v>
      </c>
      <c r="AB37" s="28" t="s">
        <v>131</v>
      </c>
    </row>
    <row r="38" spans="1:28" x14ac:dyDescent="0.3">
      <c r="A38" s="1" t="s">
        <v>45</v>
      </c>
      <c r="B38" s="1" t="s">
        <v>58</v>
      </c>
      <c r="C38" s="27" t="s">
        <v>101</v>
      </c>
      <c r="D38" s="38">
        <v>40</v>
      </c>
      <c r="E38" s="27">
        <v>30</v>
      </c>
      <c r="F38" s="27">
        <v>3</v>
      </c>
      <c r="G38" s="27">
        <v>7</v>
      </c>
      <c r="H38" s="27"/>
      <c r="I38" s="27"/>
      <c r="J38" s="27">
        <v>2</v>
      </c>
      <c r="K38" s="27">
        <v>2</v>
      </c>
      <c r="L38" s="27">
        <v>1</v>
      </c>
      <c r="M38" s="27">
        <v>0</v>
      </c>
      <c r="N38" s="27">
        <f t="shared" si="4"/>
        <v>1</v>
      </c>
      <c r="O38" s="39">
        <v>2</v>
      </c>
      <c r="P38" s="39">
        <v>5</v>
      </c>
      <c r="Q38" s="39">
        <v>1</v>
      </c>
      <c r="R38" s="39">
        <v>0</v>
      </c>
      <c r="S38" s="39">
        <v>0</v>
      </c>
      <c r="T38" s="39">
        <f t="shared" si="5"/>
        <v>8</v>
      </c>
      <c r="U38" s="40">
        <f t="shared" si="6"/>
        <v>0.46666666666666667</v>
      </c>
      <c r="V38" s="22">
        <v>343</v>
      </c>
      <c r="W38" s="22" t="s">
        <v>83</v>
      </c>
      <c r="X38" s="22" t="s">
        <v>96</v>
      </c>
      <c r="Y38" s="69">
        <v>943</v>
      </c>
      <c r="Z38" s="41" t="s">
        <v>129</v>
      </c>
      <c r="AA38" s="1" t="s">
        <v>130</v>
      </c>
      <c r="AB38" s="28" t="s">
        <v>131</v>
      </c>
    </row>
    <row r="39" spans="1:28" x14ac:dyDescent="0.3">
      <c r="A39" s="1" t="s">
        <v>45</v>
      </c>
      <c r="B39" s="1" t="s">
        <v>58</v>
      </c>
      <c r="C39" s="27" t="s">
        <v>103</v>
      </c>
      <c r="D39" s="38">
        <v>42</v>
      </c>
      <c r="E39" s="27">
        <v>24</v>
      </c>
      <c r="F39" s="27">
        <v>2</v>
      </c>
      <c r="G39" s="27">
        <v>8</v>
      </c>
      <c r="H39" s="27"/>
      <c r="I39" s="27"/>
      <c r="J39" s="27">
        <v>0</v>
      </c>
      <c r="K39" s="27">
        <v>0</v>
      </c>
      <c r="L39" s="27">
        <v>1</v>
      </c>
      <c r="M39" s="27">
        <v>1</v>
      </c>
      <c r="N39" s="27">
        <f t="shared" si="4"/>
        <v>2</v>
      </c>
      <c r="O39" s="39">
        <v>0</v>
      </c>
      <c r="P39" s="39">
        <v>3</v>
      </c>
      <c r="Q39" s="39">
        <v>1</v>
      </c>
      <c r="R39" s="39">
        <v>2</v>
      </c>
      <c r="S39" s="39">
        <v>0</v>
      </c>
      <c r="T39" s="39">
        <f t="shared" si="5"/>
        <v>4</v>
      </c>
      <c r="U39" s="40">
        <f t="shared" si="6"/>
        <v>0.20833333333333334</v>
      </c>
      <c r="V39" s="22">
        <v>343</v>
      </c>
      <c r="W39" s="22" t="s">
        <v>83</v>
      </c>
      <c r="X39" s="22" t="s">
        <v>96</v>
      </c>
      <c r="Y39" s="69">
        <v>943</v>
      </c>
      <c r="Z39" s="41" t="s">
        <v>129</v>
      </c>
      <c r="AA39" s="1" t="s">
        <v>130</v>
      </c>
      <c r="AB39" s="28" t="s">
        <v>131</v>
      </c>
    </row>
    <row r="40" spans="1:28" x14ac:dyDescent="0.3">
      <c r="A40" s="1" t="s">
        <v>45</v>
      </c>
      <c r="B40" s="1" t="s">
        <v>58</v>
      </c>
      <c r="C40" s="27" t="s">
        <v>104</v>
      </c>
      <c r="D40" s="38">
        <v>22</v>
      </c>
      <c r="E40" s="27">
        <v>27</v>
      </c>
      <c r="F40" s="27">
        <v>1</v>
      </c>
      <c r="G40" s="27">
        <v>8</v>
      </c>
      <c r="H40" s="27"/>
      <c r="I40" s="27"/>
      <c r="J40" s="27">
        <v>2</v>
      </c>
      <c r="K40" s="27">
        <v>2</v>
      </c>
      <c r="L40" s="27">
        <v>0</v>
      </c>
      <c r="M40" s="27">
        <v>1</v>
      </c>
      <c r="N40" s="27">
        <f t="shared" si="4"/>
        <v>1</v>
      </c>
      <c r="O40" s="39">
        <v>1</v>
      </c>
      <c r="P40" s="39">
        <v>3</v>
      </c>
      <c r="Q40" s="39">
        <v>2</v>
      </c>
      <c r="R40" s="39">
        <v>3</v>
      </c>
      <c r="S40" s="39">
        <v>0</v>
      </c>
      <c r="T40" s="39">
        <f t="shared" si="5"/>
        <v>4</v>
      </c>
      <c r="U40" s="40">
        <f t="shared" si="6"/>
        <v>0.22222222222222221</v>
      </c>
      <c r="V40" s="22">
        <v>343</v>
      </c>
      <c r="W40" s="22" t="s">
        <v>83</v>
      </c>
      <c r="X40" s="22" t="s">
        <v>96</v>
      </c>
      <c r="Y40" s="69">
        <v>943</v>
      </c>
      <c r="Z40" s="41" t="s">
        <v>129</v>
      </c>
      <c r="AA40" s="1" t="s">
        <v>130</v>
      </c>
      <c r="AB40" s="28" t="s">
        <v>131</v>
      </c>
    </row>
    <row r="41" spans="1:28" x14ac:dyDescent="0.3">
      <c r="A41" s="1" t="s">
        <v>45</v>
      </c>
      <c r="B41" s="1" t="s">
        <v>58</v>
      </c>
      <c r="C41" s="27" t="s">
        <v>105</v>
      </c>
      <c r="D41" s="38">
        <v>44</v>
      </c>
      <c r="E41" s="27">
        <v>46</v>
      </c>
      <c r="F41" s="27">
        <v>5</v>
      </c>
      <c r="G41" s="27">
        <v>14</v>
      </c>
      <c r="H41" s="27"/>
      <c r="I41" s="27"/>
      <c r="J41" s="27">
        <v>4</v>
      </c>
      <c r="K41" s="27">
        <v>4</v>
      </c>
      <c r="L41" s="27">
        <v>2</v>
      </c>
      <c r="M41" s="27">
        <v>5</v>
      </c>
      <c r="N41" s="27">
        <f t="shared" si="4"/>
        <v>7</v>
      </c>
      <c r="O41" s="39">
        <v>1</v>
      </c>
      <c r="P41" s="55">
        <v>6</v>
      </c>
      <c r="Q41" s="39">
        <v>2</v>
      </c>
      <c r="R41" s="39">
        <v>4</v>
      </c>
      <c r="S41" s="39">
        <v>0</v>
      </c>
      <c r="T41" s="39">
        <f t="shared" si="5"/>
        <v>14</v>
      </c>
      <c r="U41" s="40">
        <f t="shared" si="6"/>
        <v>0.45652173913043476</v>
      </c>
      <c r="V41" s="22">
        <v>343</v>
      </c>
      <c r="W41" s="22" t="s">
        <v>83</v>
      </c>
      <c r="X41" s="22" t="s">
        <v>96</v>
      </c>
      <c r="Y41" s="69">
        <v>943</v>
      </c>
      <c r="Z41" s="41" t="s">
        <v>129</v>
      </c>
      <c r="AA41" s="1" t="s">
        <v>130</v>
      </c>
      <c r="AB41" s="28" t="s">
        <v>131</v>
      </c>
    </row>
    <row r="42" spans="1:28" x14ac:dyDescent="0.3">
      <c r="A42" s="1" t="s">
        <v>45</v>
      </c>
      <c r="B42" s="1" t="s">
        <v>58</v>
      </c>
      <c r="C42" s="27" t="s">
        <v>114</v>
      </c>
      <c r="D42" s="38">
        <v>24</v>
      </c>
      <c r="E42" s="27">
        <v>30</v>
      </c>
      <c r="F42" s="27">
        <v>8</v>
      </c>
      <c r="G42" s="27">
        <v>14</v>
      </c>
      <c r="H42" s="27"/>
      <c r="I42" s="27"/>
      <c r="J42" s="27">
        <v>2</v>
      </c>
      <c r="K42" s="27">
        <v>3</v>
      </c>
      <c r="L42" s="27">
        <v>2</v>
      </c>
      <c r="M42" s="27">
        <v>1</v>
      </c>
      <c r="N42" s="27">
        <f t="shared" si="4"/>
        <v>3</v>
      </c>
      <c r="O42" s="39">
        <v>1</v>
      </c>
      <c r="P42" s="39">
        <v>5</v>
      </c>
      <c r="Q42" s="39">
        <v>0</v>
      </c>
      <c r="R42" s="39">
        <v>3</v>
      </c>
      <c r="S42" s="39">
        <v>0</v>
      </c>
      <c r="T42" s="39">
        <f t="shared" si="5"/>
        <v>18</v>
      </c>
      <c r="U42" s="40">
        <f t="shared" si="6"/>
        <v>0.66666666666666663</v>
      </c>
      <c r="V42" s="22">
        <v>343</v>
      </c>
      <c r="W42" s="22" t="s">
        <v>83</v>
      </c>
      <c r="X42" s="22" t="s">
        <v>96</v>
      </c>
      <c r="Y42" s="69">
        <v>943</v>
      </c>
      <c r="Z42" s="41" t="s">
        <v>129</v>
      </c>
      <c r="AA42" s="1" t="s">
        <v>130</v>
      </c>
      <c r="AB42" s="28" t="s">
        <v>131</v>
      </c>
    </row>
    <row r="43" spans="1:28" x14ac:dyDescent="0.3">
      <c r="A43" s="1" t="s">
        <v>45</v>
      </c>
      <c r="B43" s="1" t="s">
        <v>58</v>
      </c>
      <c r="C43" s="27" t="s">
        <v>115</v>
      </c>
      <c r="D43" s="38">
        <v>33</v>
      </c>
      <c r="E43" s="27">
        <v>4</v>
      </c>
      <c r="F43" s="27">
        <v>1</v>
      </c>
      <c r="G43" s="27">
        <v>1</v>
      </c>
      <c r="H43" s="27"/>
      <c r="I43" s="27"/>
      <c r="J43" s="27">
        <v>0</v>
      </c>
      <c r="K43" s="27">
        <v>0</v>
      </c>
      <c r="L43" s="27">
        <v>0</v>
      </c>
      <c r="M43" s="27">
        <v>1</v>
      </c>
      <c r="N43" s="27">
        <f t="shared" si="4"/>
        <v>1</v>
      </c>
      <c r="O43" s="39">
        <v>1</v>
      </c>
      <c r="P43" s="39">
        <v>1</v>
      </c>
      <c r="Q43" s="39">
        <v>0</v>
      </c>
      <c r="R43" s="39">
        <v>0</v>
      </c>
      <c r="S43" s="39">
        <v>0</v>
      </c>
      <c r="T43" s="39">
        <f t="shared" si="5"/>
        <v>2</v>
      </c>
      <c r="U43" s="40">
        <f t="shared" si="6"/>
        <v>1.25</v>
      </c>
      <c r="V43" s="22">
        <v>343</v>
      </c>
      <c r="W43" s="22" t="s">
        <v>83</v>
      </c>
      <c r="X43" s="22" t="s">
        <v>96</v>
      </c>
      <c r="Y43" s="69">
        <v>943</v>
      </c>
      <c r="Z43" s="41" t="s">
        <v>129</v>
      </c>
      <c r="AA43" s="1" t="s">
        <v>130</v>
      </c>
      <c r="AB43" s="28" t="s">
        <v>131</v>
      </c>
    </row>
    <row r="44" spans="1:28" x14ac:dyDescent="0.3">
      <c r="A44" s="43" t="s">
        <v>45</v>
      </c>
      <c r="B44" s="43" t="s">
        <v>58</v>
      </c>
      <c r="C44" s="44" t="s">
        <v>39</v>
      </c>
      <c r="D44" s="43"/>
      <c r="E44" s="44">
        <f t="shared" ref="E44:T44" si="7">SUM(E35:E43)</f>
        <v>290</v>
      </c>
      <c r="F44" s="44">
        <f t="shared" si="7"/>
        <v>39</v>
      </c>
      <c r="G44" s="44">
        <f t="shared" si="7"/>
        <v>94</v>
      </c>
      <c r="H44" s="44">
        <f t="shared" si="7"/>
        <v>0</v>
      </c>
      <c r="I44" s="44">
        <f t="shared" si="7"/>
        <v>0</v>
      </c>
      <c r="J44" s="44">
        <f t="shared" si="7"/>
        <v>27</v>
      </c>
      <c r="K44" s="44">
        <f t="shared" si="7"/>
        <v>39</v>
      </c>
      <c r="L44" s="44">
        <f t="shared" si="7"/>
        <v>25</v>
      </c>
      <c r="M44" s="44">
        <f t="shared" si="7"/>
        <v>27</v>
      </c>
      <c r="N44" s="44">
        <f t="shared" si="7"/>
        <v>52</v>
      </c>
      <c r="O44" s="44">
        <f t="shared" si="7"/>
        <v>8</v>
      </c>
      <c r="P44" s="44">
        <f t="shared" si="7"/>
        <v>36</v>
      </c>
      <c r="Q44" s="44">
        <f t="shared" si="7"/>
        <v>12</v>
      </c>
      <c r="R44" s="44">
        <f t="shared" si="7"/>
        <v>18</v>
      </c>
      <c r="S44" s="44">
        <f t="shared" si="7"/>
        <v>0</v>
      </c>
      <c r="T44" s="44">
        <f t="shared" si="7"/>
        <v>105</v>
      </c>
      <c r="U44" s="45">
        <f>((T44+Q44+N44-R44)+(O44*2))/E44</f>
        <v>0.57586206896551728</v>
      </c>
      <c r="V44" s="46">
        <v>343</v>
      </c>
      <c r="W44" s="46" t="s">
        <v>83</v>
      </c>
      <c r="X44" s="46" t="s">
        <v>96</v>
      </c>
      <c r="Y44" s="70">
        <v>943</v>
      </c>
      <c r="Z44" s="47" t="s">
        <v>129</v>
      </c>
      <c r="AA44" s="43" t="s">
        <v>130</v>
      </c>
      <c r="AB44" s="74" t="s">
        <v>131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0.41489361702127658</v>
      </c>
      <c r="H45" s="27"/>
      <c r="I45" s="1"/>
      <c r="J45" s="48" t="s">
        <v>41</v>
      </c>
      <c r="K45" s="50">
        <f>J44/K44</f>
        <v>0.69230769230769229</v>
      </c>
      <c r="L45" s="1"/>
      <c r="M45" s="39" t="s">
        <v>42</v>
      </c>
      <c r="N45" s="51">
        <v>12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/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A4A6-02DC-4335-B54B-DB8B6F9BF18D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163</v>
      </c>
      <c r="D4" s="7" t="s">
        <v>4</v>
      </c>
      <c r="E4" s="8"/>
      <c r="F4" s="5"/>
      <c r="G4" s="1"/>
      <c r="J4" s="15" t="s">
        <v>320</v>
      </c>
      <c r="K4" s="16" t="s">
        <v>44</v>
      </c>
      <c r="L4" s="17"/>
      <c r="M4" s="18"/>
      <c r="N4" s="19">
        <v>24</v>
      </c>
      <c r="O4" s="19">
        <v>18</v>
      </c>
      <c r="P4" s="19">
        <v>15</v>
      </c>
      <c r="Q4" s="19">
        <v>37</v>
      </c>
      <c r="R4" s="20"/>
      <c r="S4" s="21">
        <f>SUM(N4:R4)</f>
        <v>94</v>
      </c>
      <c r="T4" s="22">
        <v>346</v>
      </c>
    </row>
    <row r="5" spans="1:28" x14ac:dyDescent="0.3">
      <c r="B5" s="1"/>
      <c r="C5" s="6" t="s">
        <v>268</v>
      </c>
      <c r="D5" s="7" t="s">
        <v>5</v>
      </c>
      <c r="E5" s="1"/>
      <c r="F5" s="1"/>
      <c r="G5" s="1"/>
      <c r="J5" s="15" t="s">
        <v>321</v>
      </c>
      <c r="K5" s="16" t="s">
        <v>69</v>
      </c>
      <c r="L5" s="17"/>
      <c r="M5" s="18"/>
      <c r="N5" s="19">
        <v>26</v>
      </c>
      <c r="O5" s="19">
        <v>23</v>
      </c>
      <c r="P5" s="19">
        <v>31</v>
      </c>
      <c r="Q5" s="19">
        <v>24</v>
      </c>
      <c r="R5" s="20"/>
      <c r="S5" s="21">
        <f>SUM(N5:R5)</f>
        <v>104</v>
      </c>
      <c r="T5" s="22">
        <v>346</v>
      </c>
      <c r="U5" s="1"/>
      <c r="V5" s="1"/>
      <c r="W5" s="1"/>
    </row>
    <row r="6" spans="1:28" x14ac:dyDescent="0.3">
      <c r="C6" s="23">
        <v>2453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466</v>
      </c>
      <c r="D7" s="7" t="s">
        <v>7</v>
      </c>
      <c r="G7" s="1"/>
      <c r="S7" s="1"/>
      <c r="T7" s="25" t="s">
        <v>8</v>
      </c>
      <c r="U7" s="1"/>
      <c r="V7" s="26">
        <v>346</v>
      </c>
      <c r="W7" s="1"/>
    </row>
    <row r="8" spans="1:28" x14ac:dyDescent="0.3">
      <c r="B8" s="1"/>
      <c r="C8" s="24" t="s">
        <v>468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2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35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126</v>
      </c>
      <c r="D13" s="38">
        <v>35</v>
      </c>
      <c r="E13" s="27">
        <v>24</v>
      </c>
      <c r="F13" s="27">
        <v>4</v>
      </c>
      <c r="G13" s="27">
        <v>10</v>
      </c>
      <c r="H13" s="27"/>
      <c r="I13" s="27"/>
      <c r="J13" s="27">
        <v>2</v>
      </c>
      <c r="K13" s="27">
        <v>3</v>
      </c>
      <c r="L13" s="27"/>
      <c r="M13" s="27">
        <v>11</v>
      </c>
      <c r="N13" s="27">
        <f>SUM(L13:M13)</f>
        <v>11</v>
      </c>
      <c r="O13" s="27">
        <v>2</v>
      </c>
      <c r="P13" s="39">
        <v>5</v>
      </c>
      <c r="Q13" s="79"/>
      <c r="R13" s="79"/>
      <c r="S13" s="79"/>
      <c r="T13" s="27">
        <f>(H13*3)+((F13-H13)*2)+J13</f>
        <v>10</v>
      </c>
      <c r="U13" s="40">
        <f>IFERROR(((T13+Q13+N13-R13)+(O13*2))/E13,"")</f>
        <v>1.0416666666666667</v>
      </c>
      <c r="V13" s="22">
        <v>346</v>
      </c>
      <c r="W13" s="22" t="s">
        <v>95</v>
      </c>
      <c r="X13" s="22" t="s">
        <v>96</v>
      </c>
      <c r="Y13" s="69">
        <v>2453</v>
      </c>
      <c r="Z13" s="41"/>
      <c r="AA13" s="1" t="s">
        <v>85</v>
      </c>
      <c r="AB13" s="28" t="s">
        <v>322</v>
      </c>
    </row>
    <row r="14" spans="1:28" x14ac:dyDescent="0.3">
      <c r="A14" s="1" t="s">
        <v>68</v>
      </c>
      <c r="B14" s="1" t="s">
        <v>45</v>
      </c>
      <c r="C14" s="27" t="s">
        <v>80</v>
      </c>
      <c r="D14" s="38">
        <v>42</v>
      </c>
      <c r="E14" s="27" t="s">
        <v>440</v>
      </c>
      <c r="F14" s="27"/>
      <c r="G14" s="27"/>
      <c r="H14" s="27"/>
      <c r="I14" s="27"/>
      <c r="J14" s="27"/>
      <c r="K14" s="27"/>
      <c r="L14" s="27"/>
      <c r="M14" s="27"/>
      <c r="N14" s="27"/>
      <c r="O14" s="39"/>
      <c r="P14" s="39"/>
      <c r="Q14" s="84"/>
      <c r="R14" s="84"/>
      <c r="S14" s="84"/>
      <c r="T14" s="39"/>
      <c r="U14" s="40" t="str">
        <f t="shared" ref="U14:U24" si="0">IFERROR(((T14+Q14+N14-R14)+(O14*2))/E14,"")</f>
        <v/>
      </c>
      <c r="V14" s="22">
        <v>346</v>
      </c>
      <c r="W14" s="22" t="s">
        <v>95</v>
      </c>
      <c r="X14" s="22" t="s">
        <v>96</v>
      </c>
      <c r="Y14" s="69">
        <v>2453</v>
      </c>
      <c r="Z14" s="41"/>
      <c r="AA14" s="1" t="s">
        <v>85</v>
      </c>
      <c r="AB14" s="28" t="s">
        <v>322</v>
      </c>
    </row>
    <row r="15" spans="1:28" x14ac:dyDescent="0.3">
      <c r="A15" s="1" t="s">
        <v>68</v>
      </c>
      <c r="B15" s="1" t="s">
        <v>45</v>
      </c>
      <c r="C15" s="27" t="s">
        <v>72</v>
      </c>
      <c r="D15" s="38">
        <v>32</v>
      </c>
      <c r="E15" s="27">
        <v>34</v>
      </c>
      <c r="F15" s="27">
        <v>2</v>
      </c>
      <c r="G15" s="27">
        <v>5</v>
      </c>
      <c r="H15" s="27"/>
      <c r="I15" s="27"/>
      <c r="J15" s="27">
        <v>0</v>
      </c>
      <c r="K15" s="27">
        <v>0</v>
      </c>
      <c r="L15" s="27"/>
      <c r="M15" s="27">
        <v>9</v>
      </c>
      <c r="N15" s="27">
        <f t="shared" ref="N15:N20" si="1">SUM(L15:M15)</f>
        <v>9</v>
      </c>
      <c r="O15" s="39">
        <v>5</v>
      </c>
      <c r="P15" s="39">
        <v>5</v>
      </c>
      <c r="Q15" s="84"/>
      <c r="R15" s="84"/>
      <c r="S15" s="84"/>
      <c r="T15" s="39">
        <f t="shared" ref="T15:T20" si="2">(H15*3)+((F15-H15)*2)+J15</f>
        <v>4</v>
      </c>
      <c r="U15" s="40">
        <f t="shared" si="0"/>
        <v>0.67647058823529416</v>
      </c>
      <c r="V15" s="22">
        <v>346</v>
      </c>
      <c r="W15" s="22" t="s">
        <v>95</v>
      </c>
      <c r="X15" s="22" t="s">
        <v>96</v>
      </c>
      <c r="Y15" s="69">
        <v>2453</v>
      </c>
      <c r="Z15" s="41"/>
      <c r="AA15" s="1" t="s">
        <v>85</v>
      </c>
      <c r="AB15" s="28" t="s">
        <v>322</v>
      </c>
    </row>
    <row r="16" spans="1:28" x14ac:dyDescent="0.3">
      <c r="A16" s="1" t="s">
        <v>68</v>
      </c>
      <c r="B16" s="1" t="s">
        <v>45</v>
      </c>
      <c r="C16" s="27" t="s">
        <v>71</v>
      </c>
      <c r="D16" s="38">
        <v>10</v>
      </c>
      <c r="E16" s="27">
        <v>28</v>
      </c>
      <c r="F16" s="27">
        <v>10</v>
      </c>
      <c r="G16" s="27">
        <v>23</v>
      </c>
      <c r="H16" s="27"/>
      <c r="I16" s="27"/>
      <c r="J16" s="27">
        <v>1</v>
      </c>
      <c r="K16" s="27">
        <v>1</v>
      </c>
      <c r="L16" s="27"/>
      <c r="M16" s="27">
        <v>2</v>
      </c>
      <c r="N16" s="27">
        <f t="shared" si="1"/>
        <v>2</v>
      </c>
      <c r="O16" s="39">
        <v>4</v>
      </c>
      <c r="P16" s="39">
        <v>3</v>
      </c>
      <c r="Q16" s="39">
        <v>3</v>
      </c>
      <c r="R16" s="84"/>
      <c r="S16" s="84"/>
      <c r="T16" s="39">
        <f t="shared" si="2"/>
        <v>21</v>
      </c>
      <c r="U16" s="40">
        <f t="shared" si="0"/>
        <v>1.2142857142857142</v>
      </c>
      <c r="V16" s="22">
        <v>346</v>
      </c>
      <c r="W16" s="22" t="s">
        <v>95</v>
      </c>
      <c r="X16" s="22" t="s">
        <v>96</v>
      </c>
      <c r="Y16" s="69">
        <v>2453</v>
      </c>
      <c r="Z16" s="41" t="s">
        <v>534</v>
      </c>
      <c r="AA16" s="1" t="s">
        <v>85</v>
      </c>
      <c r="AB16" s="28" t="s">
        <v>322</v>
      </c>
    </row>
    <row r="17" spans="1:28" x14ac:dyDescent="0.3">
      <c r="A17" s="1" t="s">
        <v>68</v>
      </c>
      <c r="B17" s="1" t="s">
        <v>45</v>
      </c>
      <c r="C17" s="27" t="s">
        <v>81</v>
      </c>
      <c r="D17" s="38">
        <v>45</v>
      </c>
      <c r="E17" s="27" t="s">
        <v>440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84"/>
      <c r="S17" s="84"/>
      <c r="T17" s="39"/>
      <c r="U17" s="40"/>
      <c r="V17" s="22">
        <v>346</v>
      </c>
      <c r="W17" s="22" t="s">
        <v>95</v>
      </c>
      <c r="X17" s="22" t="s">
        <v>96</v>
      </c>
      <c r="Y17" s="69">
        <v>2453</v>
      </c>
      <c r="Z17" s="41" t="s">
        <v>534</v>
      </c>
      <c r="AA17" s="1" t="s">
        <v>85</v>
      </c>
      <c r="AB17" s="28" t="s">
        <v>322</v>
      </c>
    </row>
    <row r="18" spans="1:28" x14ac:dyDescent="0.3">
      <c r="A18" s="1" t="s">
        <v>68</v>
      </c>
      <c r="B18" s="1" t="s">
        <v>45</v>
      </c>
      <c r="C18" s="27" t="s">
        <v>75</v>
      </c>
      <c r="D18" s="38">
        <v>12</v>
      </c>
      <c r="E18" s="27">
        <v>1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/>
      <c r="M18" s="27">
        <v>0</v>
      </c>
      <c r="N18" s="27">
        <f t="shared" si="1"/>
        <v>0</v>
      </c>
      <c r="O18" s="39">
        <v>0</v>
      </c>
      <c r="P18" s="39">
        <v>0</v>
      </c>
      <c r="Q18" s="84"/>
      <c r="R18" s="84"/>
      <c r="S18" s="84"/>
      <c r="T18" s="39">
        <f t="shared" si="2"/>
        <v>0</v>
      </c>
      <c r="U18" s="40">
        <f t="shared" si="0"/>
        <v>0</v>
      </c>
      <c r="V18" s="22">
        <v>346</v>
      </c>
      <c r="W18" s="22" t="s">
        <v>95</v>
      </c>
      <c r="X18" s="22" t="s">
        <v>96</v>
      </c>
      <c r="Y18" s="69">
        <v>2453</v>
      </c>
      <c r="Z18" s="41"/>
      <c r="AA18" s="1" t="s">
        <v>85</v>
      </c>
      <c r="AB18" s="28" t="s">
        <v>322</v>
      </c>
    </row>
    <row r="19" spans="1:28" x14ac:dyDescent="0.3">
      <c r="A19" s="1" t="s">
        <v>68</v>
      </c>
      <c r="B19" s="1" t="s">
        <v>45</v>
      </c>
      <c r="C19" s="27" t="s">
        <v>70</v>
      </c>
      <c r="D19" s="38">
        <v>13</v>
      </c>
      <c r="E19" s="27">
        <v>44</v>
      </c>
      <c r="F19" s="27">
        <v>4</v>
      </c>
      <c r="G19" s="27">
        <v>6</v>
      </c>
      <c r="H19" s="27"/>
      <c r="I19" s="27"/>
      <c r="J19" s="27">
        <v>4</v>
      </c>
      <c r="K19" s="27">
        <v>7</v>
      </c>
      <c r="L19" s="27"/>
      <c r="M19" s="27">
        <v>8</v>
      </c>
      <c r="N19" s="27">
        <f t="shared" si="1"/>
        <v>8</v>
      </c>
      <c r="O19" s="39">
        <v>2</v>
      </c>
      <c r="P19" s="39">
        <v>5</v>
      </c>
      <c r="Q19" s="84"/>
      <c r="R19" s="84"/>
      <c r="S19" s="84"/>
      <c r="T19" s="39">
        <f t="shared" si="2"/>
        <v>12</v>
      </c>
      <c r="U19" s="40">
        <f t="shared" si="0"/>
        <v>0.54545454545454541</v>
      </c>
      <c r="V19" s="22">
        <v>346</v>
      </c>
      <c r="W19" s="22" t="s">
        <v>95</v>
      </c>
      <c r="X19" s="22" t="s">
        <v>96</v>
      </c>
      <c r="Y19" s="69">
        <v>2453</v>
      </c>
      <c r="Z19" s="41"/>
      <c r="AA19" s="1" t="s">
        <v>85</v>
      </c>
      <c r="AB19" s="28" t="s">
        <v>322</v>
      </c>
    </row>
    <row r="20" spans="1:28" x14ac:dyDescent="0.3">
      <c r="A20" s="1" t="s">
        <v>68</v>
      </c>
      <c r="B20" s="1" t="s">
        <v>45</v>
      </c>
      <c r="C20" s="27" t="s">
        <v>79</v>
      </c>
      <c r="D20" s="38">
        <v>33</v>
      </c>
      <c r="E20" s="27">
        <v>33</v>
      </c>
      <c r="F20" s="27">
        <v>5</v>
      </c>
      <c r="G20" s="27">
        <v>7</v>
      </c>
      <c r="H20" s="27"/>
      <c r="I20" s="27"/>
      <c r="J20" s="27">
        <v>7</v>
      </c>
      <c r="K20" s="27">
        <v>9</v>
      </c>
      <c r="L20" s="27"/>
      <c r="M20" s="27">
        <v>4</v>
      </c>
      <c r="N20" s="27">
        <f t="shared" si="1"/>
        <v>4</v>
      </c>
      <c r="O20" s="39">
        <v>3</v>
      </c>
      <c r="P20" s="39">
        <v>4</v>
      </c>
      <c r="Q20" s="84"/>
      <c r="R20" s="84"/>
      <c r="S20" s="84"/>
      <c r="T20" s="39">
        <f t="shared" si="2"/>
        <v>17</v>
      </c>
      <c r="U20" s="40">
        <f t="shared" si="0"/>
        <v>0.81818181818181823</v>
      </c>
      <c r="V20" s="22">
        <v>346</v>
      </c>
      <c r="W20" s="22" t="s">
        <v>95</v>
      </c>
      <c r="X20" s="22" t="s">
        <v>96</v>
      </c>
      <c r="Y20" s="69">
        <v>2453</v>
      </c>
      <c r="Z20" s="41"/>
      <c r="AA20" s="1" t="s">
        <v>85</v>
      </c>
      <c r="AB20" s="28" t="s">
        <v>322</v>
      </c>
    </row>
    <row r="21" spans="1:28" x14ac:dyDescent="0.3">
      <c r="A21" s="1" t="s">
        <v>68</v>
      </c>
      <c r="B21" s="1" t="s">
        <v>45</v>
      </c>
      <c r="C21" s="27" t="s">
        <v>74</v>
      </c>
      <c r="D21" s="38">
        <v>11</v>
      </c>
      <c r="E21" s="27">
        <v>36</v>
      </c>
      <c r="F21" s="27">
        <v>5</v>
      </c>
      <c r="G21" s="27">
        <v>12</v>
      </c>
      <c r="H21" s="27"/>
      <c r="I21" s="27"/>
      <c r="J21" s="27">
        <v>3</v>
      </c>
      <c r="K21" s="27">
        <v>10</v>
      </c>
      <c r="L21" s="27"/>
      <c r="M21" s="27">
        <v>3</v>
      </c>
      <c r="N21" s="27">
        <f>SUM(L21:M21)</f>
        <v>3</v>
      </c>
      <c r="O21" s="39">
        <v>6</v>
      </c>
      <c r="P21" s="39">
        <v>3</v>
      </c>
      <c r="Q21" s="84"/>
      <c r="R21" s="84"/>
      <c r="S21" s="84"/>
      <c r="T21" s="39">
        <f>(H21*3)+((F21-H21)*2)+J21</f>
        <v>13</v>
      </c>
      <c r="U21" s="40">
        <f t="shared" si="0"/>
        <v>0.77777777777777779</v>
      </c>
      <c r="V21" s="22">
        <v>346</v>
      </c>
      <c r="W21" s="22" t="s">
        <v>95</v>
      </c>
      <c r="X21" s="22" t="s">
        <v>96</v>
      </c>
      <c r="Y21" s="69">
        <v>2453</v>
      </c>
      <c r="Z21" s="41"/>
      <c r="AA21" s="1" t="s">
        <v>85</v>
      </c>
      <c r="AB21" s="28" t="s">
        <v>322</v>
      </c>
    </row>
    <row r="22" spans="1:28" x14ac:dyDescent="0.3">
      <c r="A22" s="1" t="s">
        <v>68</v>
      </c>
      <c r="B22" s="1" t="s">
        <v>45</v>
      </c>
      <c r="C22" s="27" t="s">
        <v>73</v>
      </c>
      <c r="D22" s="38">
        <v>8</v>
      </c>
      <c r="E22" s="27">
        <v>34</v>
      </c>
      <c r="F22" s="27">
        <v>2</v>
      </c>
      <c r="G22" s="27">
        <v>5</v>
      </c>
      <c r="H22" s="27">
        <v>1</v>
      </c>
      <c r="I22" s="79">
        <v>1</v>
      </c>
      <c r="J22" s="27">
        <v>0</v>
      </c>
      <c r="K22" s="27">
        <v>0</v>
      </c>
      <c r="L22" s="27"/>
      <c r="M22" s="27">
        <v>0</v>
      </c>
      <c r="N22" s="27">
        <f>SUM(L22:M22)</f>
        <v>0</v>
      </c>
      <c r="O22" s="39">
        <v>4</v>
      </c>
      <c r="P22" s="39">
        <v>2</v>
      </c>
      <c r="Q22" s="84"/>
      <c r="R22" s="84"/>
      <c r="S22" s="84"/>
      <c r="T22" s="39">
        <f>(H22*3)+((F22)*2)+J22</f>
        <v>7</v>
      </c>
      <c r="U22" s="40">
        <f t="shared" si="0"/>
        <v>0.44117647058823528</v>
      </c>
      <c r="V22" s="22">
        <v>346</v>
      </c>
      <c r="W22" s="22" t="s">
        <v>95</v>
      </c>
      <c r="X22" s="22" t="s">
        <v>96</v>
      </c>
      <c r="Y22" s="69">
        <v>2453</v>
      </c>
      <c r="Z22" s="41"/>
      <c r="AA22" s="1" t="s">
        <v>85</v>
      </c>
      <c r="AB22" s="28" t="s">
        <v>322</v>
      </c>
    </row>
    <row r="23" spans="1:28" x14ac:dyDescent="0.3">
      <c r="A23" s="1" t="s">
        <v>68</v>
      </c>
      <c r="B23" s="1" t="s">
        <v>45</v>
      </c>
      <c r="C23" s="27" t="s">
        <v>177</v>
      </c>
      <c r="D23" s="38">
        <v>21</v>
      </c>
      <c r="E23" s="27" t="s">
        <v>440</v>
      </c>
      <c r="F23" s="27"/>
      <c r="G23" s="27"/>
      <c r="H23" s="27"/>
      <c r="I23" s="27" t="s">
        <v>536</v>
      </c>
      <c r="J23" s="27"/>
      <c r="K23" s="27"/>
      <c r="L23" s="27"/>
      <c r="M23" s="27"/>
      <c r="N23" s="27"/>
      <c r="O23" s="39"/>
      <c r="P23" s="39"/>
      <c r="Q23" s="84"/>
      <c r="R23" s="84"/>
      <c r="S23" s="84"/>
      <c r="T23" s="39"/>
      <c r="U23" s="40" t="str">
        <f t="shared" si="0"/>
        <v/>
      </c>
      <c r="V23" s="22">
        <v>346</v>
      </c>
      <c r="W23" s="22" t="s">
        <v>95</v>
      </c>
      <c r="X23" s="22" t="s">
        <v>96</v>
      </c>
      <c r="Y23" s="69">
        <v>2453</v>
      </c>
      <c r="Z23" s="41"/>
      <c r="AA23" s="1" t="s">
        <v>85</v>
      </c>
      <c r="AB23" s="28" t="s">
        <v>322</v>
      </c>
    </row>
    <row r="24" spans="1:28" x14ac:dyDescent="0.3">
      <c r="A24" s="1" t="s">
        <v>68</v>
      </c>
      <c r="B24" s="1" t="s">
        <v>45</v>
      </c>
      <c r="C24" s="27" t="s">
        <v>77</v>
      </c>
      <c r="D24" s="38">
        <v>22</v>
      </c>
      <c r="E24" s="27">
        <v>16</v>
      </c>
      <c r="F24" s="27">
        <v>5</v>
      </c>
      <c r="G24" s="27">
        <v>6</v>
      </c>
      <c r="H24" s="27"/>
      <c r="I24" s="27"/>
      <c r="J24" s="27">
        <v>0</v>
      </c>
      <c r="K24" s="27">
        <v>0</v>
      </c>
      <c r="L24" s="27"/>
      <c r="M24" s="27">
        <v>1</v>
      </c>
      <c r="N24" s="27">
        <f>SUM(L24:M24)</f>
        <v>1</v>
      </c>
      <c r="O24" s="39">
        <v>0</v>
      </c>
      <c r="P24" s="39">
        <v>4</v>
      </c>
      <c r="Q24" s="84"/>
      <c r="R24" s="84"/>
      <c r="S24" s="84"/>
      <c r="T24" s="39">
        <f>(H24*3)+((F24-H24)*2)+J24</f>
        <v>10</v>
      </c>
      <c r="U24" s="40">
        <f t="shared" si="0"/>
        <v>0.6875</v>
      </c>
      <c r="V24" s="22">
        <v>346</v>
      </c>
      <c r="W24" s="22" t="s">
        <v>95</v>
      </c>
      <c r="X24" s="22" t="s">
        <v>96</v>
      </c>
      <c r="Y24" s="69">
        <v>2453</v>
      </c>
      <c r="Z24" s="41"/>
      <c r="AA24" s="1" t="s">
        <v>85</v>
      </c>
      <c r="AB24" s="28" t="s">
        <v>322</v>
      </c>
    </row>
    <row r="25" spans="1:28" x14ac:dyDescent="0.3">
      <c r="A25" s="1" t="s">
        <v>68</v>
      </c>
      <c r="B25" s="1" t="s">
        <v>45</v>
      </c>
      <c r="C25" s="55" t="s">
        <v>38</v>
      </c>
      <c r="D25" s="1"/>
      <c r="E25" s="55">
        <v>-10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55">
        <v>8</v>
      </c>
      <c r="R25" s="42"/>
      <c r="S25" s="42"/>
      <c r="T25" s="42"/>
      <c r="U25" s="40" t="str">
        <f>_xlfn.IFNA("",((T25+Q25+N25-R25)+(O25*2))/E25)</f>
        <v/>
      </c>
      <c r="V25" s="22">
        <v>346</v>
      </c>
      <c r="W25" s="22" t="s">
        <v>95</v>
      </c>
      <c r="X25" s="22" t="s">
        <v>96</v>
      </c>
      <c r="Y25" s="69">
        <v>2453</v>
      </c>
      <c r="Z25" s="41"/>
      <c r="AA25" s="1" t="s">
        <v>85</v>
      </c>
      <c r="AB25" s="28" t="s">
        <v>322</v>
      </c>
    </row>
    <row r="26" spans="1:28" x14ac:dyDescent="0.3">
      <c r="A26" s="43" t="s">
        <v>68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37</v>
      </c>
      <c r="G26" s="44">
        <f t="shared" si="3"/>
        <v>74</v>
      </c>
      <c r="H26" s="44">
        <f t="shared" si="3"/>
        <v>1</v>
      </c>
      <c r="I26" s="44">
        <f t="shared" si="3"/>
        <v>1</v>
      </c>
      <c r="J26" s="44">
        <f t="shared" si="3"/>
        <v>17</v>
      </c>
      <c r="K26" s="44">
        <f t="shared" si="3"/>
        <v>30</v>
      </c>
      <c r="L26" s="44">
        <f t="shared" si="3"/>
        <v>0</v>
      </c>
      <c r="M26" s="44">
        <f t="shared" si="3"/>
        <v>38</v>
      </c>
      <c r="N26" s="44">
        <f t="shared" si="3"/>
        <v>38</v>
      </c>
      <c r="O26" s="44">
        <f t="shared" si="3"/>
        <v>26</v>
      </c>
      <c r="P26" s="44">
        <f t="shared" si="3"/>
        <v>31</v>
      </c>
      <c r="Q26" s="44">
        <f t="shared" si="3"/>
        <v>11</v>
      </c>
      <c r="R26" s="44">
        <f t="shared" si="3"/>
        <v>0</v>
      </c>
      <c r="S26" s="44">
        <f t="shared" si="3"/>
        <v>0</v>
      </c>
      <c r="T26" s="44">
        <f t="shared" si="3"/>
        <v>94</v>
      </c>
      <c r="U26" s="45">
        <f>((T26+Q26+N26-R26)+(O26*2))/E26</f>
        <v>0.8125</v>
      </c>
      <c r="V26" s="46">
        <v>346</v>
      </c>
      <c r="W26" s="46" t="s">
        <v>95</v>
      </c>
      <c r="X26" s="46" t="s">
        <v>96</v>
      </c>
      <c r="Y26" s="70">
        <v>2453</v>
      </c>
      <c r="Z26" s="47"/>
      <c r="AA26" s="43" t="s">
        <v>85</v>
      </c>
      <c r="AB26" s="74" t="s">
        <v>322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0.5</v>
      </c>
      <c r="H27" s="27"/>
      <c r="I27" s="1"/>
      <c r="J27" s="48" t="s">
        <v>41</v>
      </c>
      <c r="K27" s="50">
        <f>J26/K26</f>
        <v>0.56666666666666665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535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69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34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68</v>
      </c>
      <c r="C36" s="27" t="s">
        <v>449</v>
      </c>
      <c r="D36" s="38">
        <v>22</v>
      </c>
      <c r="E36" s="27" t="s">
        <v>440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9"/>
      <c r="Q36" s="79"/>
      <c r="R36" s="79"/>
      <c r="S36" s="79"/>
      <c r="T36" s="27"/>
      <c r="U36" s="40" t="str">
        <f>IFERROR(((T36+Q36+N36-R36)+(O36*2))/E36,"")</f>
        <v/>
      </c>
      <c r="V36" s="22">
        <v>346</v>
      </c>
      <c r="W36" s="22" t="s">
        <v>83</v>
      </c>
      <c r="X36" s="22" t="s">
        <v>84</v>
      </c>
      <c r="Y36" s="69">
        <v>2453</v>
      </c>
      <c r="Z36" s="41"/>
      <c r="AA36" s="1" t="s">
        <v>272</v>
      </c>
      <c r="AB36" s="28" t="s">
        <v>323</v>
      </c>
    </row>
    <row r="37" spans="1:28" x14ac:dyDescent="0.3">
      <c r="A37" s="1" t="s">
        <v>45</v>
      </c>
      <c r="B37" s="1" t="s">
        <v>68</v>
      </c>
      <c r="C37" s="27" t="s">
        <v>399</v>
      </c>
      <c r="D37" s="38">
        <v>15</v>
      </c>
      <c r="E37" s="27">
        <v>12</v>
      </c>
      <c r="F37" s="27">
        <v>4</v>
      </c>
      <c r="G37" s="27">
        <v>6</v>
      </c>
      <c r="H37" s="27"/>
      <c r="I37" s="27"/>
      <c r="J37" s="27">
        <v>3</v>
      </c>
      <c r="K37" s="27">
        <v>4</v>
      </c>
      <c r="L37" s="27"/>
      <c r="M37" s="27">
        <v>2</v>
      </c>
      <c r="N37" s="27">
        <f t="shared" ref="N37:N44" si="4">SUM(L37:M37)</f>
        <v>2</v>
      </c>
      <c r="O37" s="39">
        <v>0</v>
      </c>
      <c r="P37" s="39">
        <v>0</v>
      </c>
      <c r="Q37" s="39">
        <v>4</v>
      </c>
      <c r="R37" s="84"/>
      <c r="S37" s="84"/>
      <c r="T37" s="27">
        <f t="shared" ref="T37:T46" si="5">+(F37*2)+J37</f>
        <v>11</v>
      </c>
      <c r="U37" s="40">
        <f t="shared" ref="U37:U46" si="6">IFERROR(((T37+Q37+N37-R37)+(O37*2))/E37,"")</f>
        <v>1.4166666666666667</v>
      </c>
      <c r="V37" s="22">
        <v>346</v>
      </c>
      <c r="W37" s="22" t="s">
        <v>83</v>
      </c>
      <c r="X37" s="22" t="s">
        <v>84</v>
      </c>
      <c r="Y37" s="69">
        <v>2453</v>
      </c>
      <c r="Z37" s="41"/>
      <c r="AA37" s="1" t="s">
        <v>272</v>
      </c>
      <c r="AB37" s="28" t="s">
        <v>323</v>
      </c>
    </row>
    <row r="38" spans="1:28" x14ac:dyDescent="0.3">
      <c r="A38" s="1" t="s">
        <v>45</v>
      </c>
      <c r="B38" s="1" t="s">
        <v>68</v>
      </c>
      <c r="C38" s="27" t="s">
        <v>400</v>
      </c>
      <c r="D38" s="38">
        <v>10</v>
      </c>
      <c r="E38" s="27">
        <v>37</v>
      </c>
      <c r="F38" s="27">
        <v>4</v>
      </c>
      <c r="G38" s="27">
        <v>10</v>
      </c>
      <c r="H38" s="27"/>
      <c r="I38" s="27"/>
      <c r="J38" s="27">
        <v>6</v>
      </c>
      <c r="K38" s="27">
        <v>6</v>
      </c>
      <c r="L38" s="27"/>
      <c r="M38" s="27">
        <v>5</v>
      </c>
      <c r="N38" s="27">
        <f t="shared" si="4"/>
        <v>5</v>
      </c>
      <c r="O38" s="39">
        <v>8</v>
      </c>
      <c r="P38" s="39">
        <v>2</v>
      </c>
      <c r="Q38" s="84"/>
      <c r="R38" s="84"/>
      <c r="S38" s="84"/>
      <c r="T38" s="27">
        <f t="shared" si="5"/>
        <v>14</v>
      </c>
      <c r="U38" s="40">
        <f t="shared" si="6"/>
        <v>0.94594594594594594</v>
      </c>
      <c r="V38" s="22">
        <v>346</v>
      </c>
      <c r="W38" s="22" t="s">
        <v>83</v>
      </c>
      <c r="X38" s="22" t="s">
        <v>84</v>
      </c>
      <c r="Y38" s="69">
        <v>2453</v>
      </c>
      <c r="Z38" s="41"/>
      <c r="AA38" s="1" t="s">
        <v>272</v>
      </c>
      <c r="AB38" s="28" t="s">
        <v>323</v>
      </c>
    </row>
    <row r="39" spans="1:28" x14ac:dyDescent="0.3">
      <c r="A39" s="1" t="s">
        <v>45</v>
      </c>
      <c r="B39" s="1" t="s">
        <v>68</v>
      </c>
      <c r="C39" s="27" t="s">
        <v>401</v>
      </c>
      <c r="D39" s="38">
        <v>12</v>
      </c>
      <c r="E39" s="27">
        <v>21</v>
      </c>
      <c r="F39" s="27">
        <v>3</v>
      </c>
      <c r="G39" s="27">
        <v>5</v>
      </c>
      <c r="H39" s="27"/>
      <c r="I39" s="27"/>
      <c r="J39" s="27">
        <v>0</v>
      </c>
      <c r="K39" s="27">
        <v>2</v>
      </c>
      <c r="L39" s="27"/>
      <c r="M39" s="27">
        <v>4</v>
      </c>
      <c r="N39" s="27">
        <f t="shared" si="4"/>
        <v>4</v>
      </c>
      <c r="O39" s="39">
        <v>0</v>
      </c>
      <c r="P39" s="39">
        <v>4</v>
      </c>
      <c r="Q39" s="84"/>
      <c r="R39" s="84"/>
      <c r="S39" s="84"/>
      <c r="T39" s="27">
        <f t="shared" si="5"/>
        <v>6</v>
      </c>
      <c r="U39" s="40">
        <f t="shared" si="6"/>
        <v>0.47619047619047616</v>
      </c>
      <c r="V39" s="22">
        <v>346</v>
      </c>
      <c r="W39" s="22" t="s">
        <v>83</v>
      </c>
      <c r="X39" s="22" t="s">
        <v>84</v>
      </c>
      <c r="Y39" s="69">
        <v>2453</v>
      </c>
      <c r="Z39" s="41"/>
      <c r="AA39" s="1" t="s">
        <v>272</v>
      </c>
      <c r="AB39" s="28" t="s">
        <v>323</v>
      </c>
    </row>
    <row r="40" spans="1:28" x14ac:dyDescent="0.3">
      <c r="A40" s="1" t="s">
        <v>45</v>
      </c>
      <c r="B40" s="1" t="s">
        <v>68</v>
      </c>
      <c r="C40" s="27" t="s">
        <v>403</v>
      </c>
      <c r="D40" s="38">
        <v>30</v>
      </c>
      <c r="E40" s="27">
        <v>30</v>
      </c>
      <c r="F40" s="27">
        <v>2</v>
      </c>
      <c r="G40" s="27">
        <v>5</v>
      </c>
      <c r="H40" s="27"/>
      <c r="I40" s="27"/>
      <c r="J40" s="27">
        <v>4</v>
      </c>
      <c r="K40" s="27">
        <v>8</v>
      </c>
      <c r="L40" s="27"/>
      <c r="M40" s="27">
        <v>6</v>
      </c>
      <c r="N40" s="27">
        <f t="shared" si="4"/>
        <v>6</v>
      </c>
      <c r="O40" s="39">
        <v>3</v>
      </c>
      <c r="P40" s="39">
        <v>2</v>
      </c>
      <c r="Q40" s="84"/>
      <c r="R40" s="84"/>
      <c r="S40" s="84"/>
      <c r="T40" s="27">
        <f t="shared" si="5"/>
        <v>8</v>
      </c>
      <c r="U40" s="40">
        <f t="shared" si="6"/>
        <v>0.66666666666666663</v>
      </c>
      <c r="V40" s="22">
        <v>346</v>
      </c>
      <c r="W40" s="22" t="s">
        <v>83</v>
      </c>
      <c r="X40" s="22" t="s">
        <v>84</v>
      </c>
      <c r="Y40" s="69">
        <v>2453</v>
      </c>
      <c r="Z40" s="41"/>
      <c r="AA40" s="1" t="s">
        <v>272</v>
      </c>
      <c r="AB40" s="28" t="s">
        <v>323</v>
      </c>
    </row>
    <row r="41" spans="1:28" x14ac:dyDescent="0.3">
      <c r="A41" s="1" t="s">
        <v>45</v>
      </c>
      <c r="B41" s="1" t="s">
        <v>68</v>
      </c>
      <c r="C41" s="27" t="s">
        <v>404</v>
      </c>
      <c r="D41" s="38">
        <v>24</v>
      </c>
      <c r="E41" s="27">
        <v>7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/>
      <c r="M41" s="27">
        <v>0</v>
      </c>
      <c r="N41" s="27">
        <f t="shared" si="4"/>
        <v>0</v>
      </c>
      <c r="O41" s="39">
        <v>4</v>
      </c>
      <c r="P41" s="39">
        <v>0</v>
      </c>
      <c r="Q41" s="84"/>
      <c r="R41" s="84"/>
      <c r="S41" s="84"/>
      <c r="T41" s="27">
        <f t="shared" si="5"/>
        <v>0</v>
      </c>
      <c r="U41" s="40">
        <f t="shared" si="6"/>
        <v>1.1428571428571428</v>
      </c>
      <c r="V41" s="22">
        <v>346</v>
      </c>
      <c r="W41" s="22" t="s">
        <v>83</v>
      </c>
      <c r="X41" s="22" t="s">
        <v>84</v>
      </c>
      <c r="Y41" s="69">
        <v>2453</v>
      </c>
      <c r="Z41" s="41"/>
      <c r="AA41" s="1" t="s">
        <v>272</v>
      </c>
      <c r="AB41" s="28" t="s">
        <v>323</v>
      </c>
    </row>
    <row r="42" spans="1:28" x14ac:dyDescent="0.3">
      <c r="A42" s="1" t="s">
        <v>45</v>
      </c>
      <c r="B42" s="1" t="s">
        <v>68</v>
      </c>
      <c r="C42" s="27" t="s">
        <v>405</v>
      </c>
      <c r="D42" s="38">
        <v>31</v>
      </c>
      <c r="E42" s="27">
        <v>41</v>
      </c>
      <c r="F42" s="27">
        <v>6</v>
      </c>
      <c r="G42" s="27">
        <v>10</v>
      </c>
      <c r="H42" s="27"/>
      <c r="I42" s="27"/>
      <c r="J42" s="27">
        <v>10</v>
      </c>
      <c r="K42" s="27">
        <v>14</v>
      </c>
      <c r="L42" s="27"/>
      <c r="M42" s="27">
        <v>5</v>
      </c>
      <c r="N42" s="27">
        <f t="shared" si="4"/>
        <v>5</v>
      </c>
      <c r="O42" s="39">
        <v>6</v>
      </c>
      <c r="P42" s="39">
        <v>4</v>
      </c>
      <c r="Q42" s="84"/>
      <c r="R42" s="84"/>
      <c r="S42" s="84"/>
      <c r="T42" s="27">
        <f t="shared" si="5"/>
        <v>22</v>
      </c>
      <c r="U42" s="40">
        <f t="shared" si="6"/>
        <v>0.95121951219512191</v>
      </c>
      <c r="V42" s="22">
        <v>346</v>
      </c>
      <c r="W42" s="22" t="s">
        <v>83</v>
      </c>
      <c r="X42" s="22" t="s">
        <v>84</v>
      </c>
      <c r="Y42" s="69">
        <v>2453</v>
      </c>
      <c r="Z42" s="41"/>
      <c r="AA42" s="1" t="s">
        <v>272</v>
      </c>
      <c r="AB42" s="28" t="s">
        <v>323</v>
      </c>
    </row>
    <row r="43" spans="1:28" x14ac:dyDescent="0.3">
      <c r="A43" s="1" t="s">
        <v>45</v>
      </c>
      <c r="B43" s="1" t="s">
        <v>68</v>
      </c>
      <c r="C43" s="27" t="s">
        <v>350</v>
      </c>
      <c r="D43" s="38">
        <v>33</v>
      </c>
      <c r="E43" s="27">
        <v>45</v>
      </c>
      <c r="F43" s="27">
        <v>7</v>
      </c>
      <c r="G43" s="27">
        <v>9</v>
      </c>
      <c r="H43" s="27"/>
      <c r="I43" s="27"/>
      <c r="J43" s="27">
        <v>6</v>
      </c>
      <c r="K43" s="27">
        <v>9</v>
      </c>
      <c r="L43" s="27"/>
      <c r="M43" s="27">
        <v>10</v>
      </c>
      <c r="N43" s="27">
        <f t="shared" si="4"/>
        <v>10</v>
      </c>
      <c r="O43" s="39">
        <v>4</v>
      </c>
      <c r="P43" s="39">
        <v>5</v>
      </c>
      <c r="Q43" s="84"/>
      <c r="R43" s="84"/>
      <c r="S43" s="84"/>
      <c r="T43" s="27">
        <f t="shared" si="5"/>
        <v>20</v>
      </c>
      <c r="U43" s="40">
        <f t="shared" si="6"/>
        <v>0.84444444444444444</v>
      </c>
      <c r="V43" s="22">
        <v>346</v>
      </c>
      <c r="W43" s="22" t="s">
        <v>83</v>
      </c>
      <c r="X43" s="22" t="s">
        <v>84</v>
      </c>
      <c r="Y43" s="69">
        <v>2453</v>
      </c>
      <c r="Z43" s="41"/>
      <c r="AA43" s="1" t="s">
        <v>272</v>
      </c>
      <c r="AB43" s="28" t="s">
        <v>323</v>
      </c>
    </row>
    <row r="44" spans="1:28" x14ac:dyDescent="0.3">
      <c r="A44" s="1" t="s">
        <v>45</v>
      </c>
      <c r="B44" s="1" t="s">
        <v>68</v>
      </c>
      <c r="C44" s="27" t="s">
        <v>406</v>
      </c>
      <c r="D44" s="38">
        <v>34</v>
      </c>
      <c r="E44" s="27">
        <v>29</v>
      </c>
      <c r="F44" s="27">
        <v>6</v>
      </c>
      <c r="G44" s="27">
        <v>14</v>
      </c>
      <c r="H44" s="27"/>
      <c r="I44" s="27"/>
      <c r="J44" s="27">
        <v>3</v>
      </c>
      <c r="K44" s="27">
        <v>6</v>
      </c>
      <c r="L44" s="27"/>
      <c r="M44" s="27">
        <v>3</v>
      </c>
      <c r="N44" s="27">
        <f t="shared" si="4"/>
        <v>3</v>
      </c>
      <c r="O44" s="39">
        <v>4</v>
      </c>
      <c r="P44" s="55">
        <v>6</v>
      </c>
      <c r="Q44" s="84"/>
      <c r="R44" s="84"/>
      <c r="S44" s="84"/>
      <c r="T44" s="27">
        <f t="shared" si="5"/>
        <v>15</v>
      </c>
      <c r="U44" s="40">
        <f t="shared" si="6"/>
        <v>0.89655172413793105</v>
      </c>
      <c r="V44" s="22">
        <v>346</v>
      </c>
      <c r="W44" s="22" t="s">
        <v>83</v>
      </c>
      <c r="X44" s="22" t="s">
        <v>84</v>
      </c>
      <c r="Y44" s="69">
        <v>2453</v>
      </c>
      <c r="Z44" s="41"/>
      <c r="AA44" s="1" t="s">
        <v>272</v>
      </c>
      <c r="AB44" s="28" t="s">
        <v>323</v>
      </c>
    </row>
    <row r="45" spans="1:28" x14ac:dyDescent="0.3">
      <c r="A45" s="1" t="s">
        <v>45</v>
      </c>
      <c r="B45" s="1" t="s">
        <v>68</v>
      </c>
      <c r="C45" s="27" t="s">
        <v>407</v>
      </c>
      <c r="D45" s="38">
        <v>5</v>
      </c>
      <c r="E45" s="27" t="s">
        <v>440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84"/>
      <c r="R45" s="84"/>
      <c r="S45" s="84"/>
      <c r="T45" s="27"/>
      <c r="U45" s="40" t="str">
        <f t="shared" si="6"/>
        <v/>
      </c>
      <c r="V45" s="22">
        <v>346</v>
      </c>
      <c r="W45" s="22" t="s">
        <v>83</v>
      </c>
      <c r="X45" s="22" t="s">
        <v>84</v>
      </c>
      <c r="Y45" s="69">
        <v>2453</v>
      </c>
      <c r="Z45" s="41"/>
      <c r="AA45" s="1" t="s">
        <v>272</v>
      </c>
      <c r="AB45" s="28" t="s">
        <v>323</v>
      </c>
    </row>
    <row r="46" spans="1:28" x14ac:dyDescent="0.3">
      <c r="A46" s="1" t="s">
        <v>45</v>
      </c>
      <c r="B46" s="1" t="s">
        <v>68</v>
      </c>
      <c r="C46" s="27" t="s">
        <v>408</v>
      </c>
      <c r="D46" s="38">
        <v>11</v>
      </c>
      <c r="E46" s="27">
        <v>18</v>
      </c>
      <c r="F46" s="27">
        <v>2</v>
      </c>
      <c r="G46" s="27">
        <v>4</v>
      </c>
      <c r="H46" s="27"/>
      <c r="I46" s="27"/>
      <c r="J46" s="27">
        <v>4</v>
      </c>
      <c r="K46" s="27">
        <v>4</v>
      </c>
      <c r="L46" s="27"/>
      <c r="M46" s="27">
        <v>3</v>
      </c>
      <c r="N46" s="27">
        <f>SUM(L46:M46)</f>
        <v>3</v>
      </c>
      <c r="O46" s="39">
        <v>0</v>
      </c>
      <c r="P46" s="39">
        <v>1</v>
      </c>
      <c r="Q46" s="84"/>
      <c r="R46" s="84"/>
      <c r="S46" s="84"/>
      <c r="T46" s="27">
        <f t="shared" si="5"/>
        <v>8</v>
      </c>
      <c r="U46" s="40">
        <f t="shared" si="6"/>
        <v>0.61111111111111116</v>
      </c>
      <c r="V46" s="22">
        <v>346</v>
      </c>
      <c r="W46" s="22" t="s">
        <v>83</v>
      </c>
      <c r="X46" s="22" t="s">
        <v>84</v>
      </c>
      <c r="Y46" s="69">
        <v>2453</v>
      </c>
      <c r="Z46" s="41"/>
      <c r="AA46" s="1" t="s">
        <v>272</v>
      </c>
      <c r="AB46" s="28" t="s">
        <v>323</v>
      </c>
    </row>
    <row r="47" spans="1:28" x14ac:dyDescent="0.3">
      <c r="A47" s="1" t="s">
        <v>45</v>
      </c>
      <c r="B47" s="1" t="s">
        <v>68</v>
      </c>
      <c r="C47" s="55" t="s">
        <v>38</v>
      </c>
      <c r="D47" s="1"/>
      <c r="E47" s="42"/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42"/>
      <c r="Q47" s="55">
        <v>12</v>
      </c>
      <c r="R47" s="42"/>
      <c r="S47" s="42"/>
      <c r="T47" s="27"/>
      <c r="U47" s="40" t="str">
        <f>_xlfn.IFNA("",((T47+Q47+N47-R47)+(O47*2))/E47)</f>
        <v/>
      </c>
      <c r="V47" s="22">
        <v>346</v>
      </c>
      <c r="W47" s="22" t="s">
        <v>83</v>
      </c>
      <c r="X47" s="22" t="s">
        <v>84</v>
      </c>
      <c r="Y47" s="69">
        <v>2453</v>
      </c>
      <c r="Z47" s="41"/>
      <c r="AA47" s="1" t="s">
        <v>272</v>
      </c>
      <c r="AB47" s="28" t="s">
        <v>323</v>
      </c>
    </row>
    <row r="48" spans="1:28" x14ac:dyDescent="0.3">
      <c r="A48" s="43" t="s">
        <v>45</v>
      </c>
      <c r="B48" s="43" t="s">
        <v>68</v>
      </c>
      <c r="C48" s="44" t="s">
        <v>39</v>
      </c>
      <c r="D48" s="43"/>
      <c r="E48" s="44">
        <f t="shared" ref="E48:T48" si="7">SUM(E36:E47)</f>
        <v>240</v>
      </c>
      <c r="F48" s="44">
        <f t="shared" si="7"/>
        <v>34</v>
      </c>
      <c r="G48" s="44">
        <f t="shared" si="7"/>
        <v>63</v>
      </c>
      <c r="H48" s="44">
        <f t="shared" si="7"/>
        <v>0</v>
      </c>
      <c r="I48" s="44">
        <f t="shared" si="7"/>
        <v>0</v>
      </c>
      <c r="J48" s="44">
        <f t="shared" si="7"/>
        <v>36</v>
      </c>
      <c r="K48" s="44">
        <f t="shared" si="7"/>
        <v>53</v>
      </c>
      <c r="L48" s="44">
        <f t="shared" si="7"/>
        <v>0</v>
      </c>
      <c r="M48" s="44">
        <f t="shared" si="7"/>
        <v>38</v>
      </c>
      <c r="N48" s="44">
        <f t="shared" si="7"/>
        <v>38</v>
      </c>
      <c r="O48" s="44">
        <f t="shared" si="7"/>
        <v>29</v>
      </c>
      <c r="P48" s="44">
        <f t="shared" si="7"/>
        <v>24</v>
      </c>
      <c r="Q48" s="44">
        <f t="shared" si="7"/>
        <v>16</v>
      </c>
      <c r="R48" s="44">
        <f t="shared" si="7"/>
        <v>0</v>
      </c>
      <c r="S48" s="44">
        <f t="shared" si="7"/>
        <v>0</v>
      </c>
      <c r="T48" s="44">
        <f t="shared" si="7"/>
        <v>104</v>
      </c>
      <c r="U48" s="45">
        <f>((T48+Q48+N48-R48)+(O48*2))/E48</f>
        <v>0.9</v>
      </c>
      <c r="V48" s="46">
        <v>346</v>
      </c>
      <c r="W48" s="46" t="s">
        <v>83</v>
      </c>
      <c r="X48" s="46" t="s">
        <v>84</v>
      </c>
      <c r="Y48" s="70">
        <v>2453</v>
      </c>
      <c r="Z48" s="47"/>
      <c r="AA48" s="43" t="s">
        <v>272</v>
      </c>
      <c r="AB48" s="74" t="s">
        <v>323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0.53968253968253965</v>
      </c>
      <c r="H49" s="27"/>
      <c r="I49" s="1"/>
      <c r="J49" s="48" t="s">
        <v>41</v>
      </c>
      <c r="K49" s="50">
        <f>J48/K48</f>
        <v>0.67924528301886788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82"/>
    </row>
    <row r="53" spans="1:28" x14ac:dyDescent="0.3">
      <c r="AB53" s="82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BBC8-0399-42B9-BF51-539BF270307C}">
  <sheetPr>
    <tabColor rgb="FFFF0000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29295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181</v>
      </c>
      <c r="D4" s="7" t="s">
        <v>4</v>
      </c>
      <c r="E4" s="8"/>
      <c r="F4" s="5"/>
      <c r="G4" s="1"/>
      <c r="J4" s="15" t="s">
        <v>324</v>
      </c>
      <c r="K4" s="16" t="s">
        <v>44</v>
      </c>
      <c r="L4" s="17"/>
      <c r="M4" s="18"/>
      <c r="N4" s="19">
        <v>26</v>
      </c>
      <c r="O4" s="19">
        <v>16</v>
      </c>
      <c r="P4" s="19">
        <v>28</v>
      </c>
      <c r="Q4" s="19">
        <v>31</v>
      </c>
      <c r="R4" s="20"/>
      <c r="S4" s="21">
        <f>SUM(N4:R4)</f>
        <v>101</v>
      </c>
      <c r="T4" s="22">
        <v>351</v>
      </c>
    </row>
    <row r="5" spans="1:28" x14ac:dyDescent="0.3">
      <c r="B5" s="1"/>
      <c r="C5" s="6" t="s">
        <v>281</v>
      </c>
      <c r="D5" s="7" t="s">
        <v>5</v>
      </c>
      <c r="E5" s="1"/>
      <c r="F5" s="1"/>
      <c r="G5" s="1"/>
      <c r="J5" s="15" t="s">
        <v>325</v>
      </c>
      <c r="K5" s="16" t="s">
        <v>67</v>
      </c>
      <c r="L5" s="17"/>
      <c r="M5" s="18"/>
      <c r="N5" s="19">
        <v>28</v>
      </c>
      <c r="O5" s="19">
        <v>21</v>
      </c>
      <c r="P5" s="19">
        <v>26</v>
      </c>
      <c r="Q5" s="19">
        <v>19</v>
      </c>
      <c r="R5" s="20"/>
      <c r="S5" s="21">
        <f>SUM(N5:R5)</f>
        <v>94</v>
      </c>
      <c r="T5" s="22">
        <v>351</v>
      </c>
      <c r="U5" s="1"/>
      <c r="V5" s="1"/>
      <c r="W5" s="1"/>
    </row>
    <row r="6" spans="1:28" x14ac:dyDescent="0.3">
      <c r="C6" s="23">
        <v>1458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351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36</v>
      </c>
      <c r="AB11" s="82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126</v>
      </c>
      <c r="D13" s="38">
        <v>35</v>
      </c>
      <c r="E13" s="79"/>
      <c r="F13" s="27">
        <v>5</v>
      </c>
      <c r="G13" s="79"/>
      <c r="H13" s="27"/>
      <c r="I13" s="27"/>
      <c r="J13" s="27">
        <v>1</v>
      </c>
      <c r="K13" s="27">
        <v>2</v>
      </c>
      <c r="L13" s="79"/>
      <c r="M13" s="79"/>
      <c r="N13" s="27">
        <f t="shared" ref="N13:N24" si="0">SUM(L13:M13)</f>
        <v>0</v>
      </c>
      <c r="O13" s="84"/>
      <c r="P13" s="84"/>
      <c r="Q13" s="79"/>
      <c r="R13" s="79"/>
      <c r="S13" s="27">
        <v>1</v>
      </c>
      <c r="T13" s="27">
        <f>+(F13*2)+J13</f>
        <v>11</v>
      </c>
      <c r="U13" s="40" t="str">
        <f>IFERROR(((T13+Q13+N13-R13)+(O13*2))/E13,"")</f>
        <v/>
      </c>
      <c r="V13" s="22">
        <v>351</v>
      </c>
      <c r="W13" s="22" t="s">
        <v>95</v>
      </c>
      <c r="X13" s="22" t="s">
        <v>84</v>
      </c>
      <c r="Y13" s="69">
        <v>1458</v>
      </c>
      <c r="Z13" s="41"/>
      <c r="AA13" s="1" t="s">
        <v>85</v>
      </c>
      <c r="AB13" s="28" t="s">
        <v>326</v>
      </c>
    </row>
    <row r="14" spans="1:28" x14ac:dyDescent="0.3">
      <c r="A14" s="1" t="s">
        <v>66</v>
      </c>
      <c r="B14" s="1" t="s">
        <v>45</v>
      </c>
      <c r="C14" s="27" t="s">
        <v>80</v>
      </c>
      <c r="D14" s="38">
        <v>42</v>
      </c>
      <c r="E14" s="79" t="s">
        <v>440</v>
      </c>
      <c r="F14" s="27"/>
      <c r="G14" s="79"/>
      <c r="H14" s="27"/>
      <c r="I14" s="27"/>
      <c r="J14" s="27"/>
      <c r="K14" s="27"/>
      <c r="L14" s="79"/>
      <c r="M14" s="79"/>
      <c r="N14" s="27"/>
      <c r="O14" s="84"/>
      <c r="P14" s="84"/>
      <c r="Q14" s="79"/>
      <c r="R14" s="79"/>
      <c r="S14" s="27"/>
      <c r="T14" s="27"/>
      <c r="U14" s="40"/>
      <c r="V14" s="22">
        <v>351</v>
      </c>
      <c r="W14" s="22" t="s">
        <v>95</v>
      </c>
      <c r="X14" s="22" t="s">
        <v>84</v>
      </c>
      <c r="Y14" s="69">
        <v>1458</v>
      </c>
      <c r="Z14" s="41"/>
      <c r="AA14" s="1" t="s">
        <v>85</v>
      </c>
      <c r="AB14" s="28" t="s">
        <v>326</v>
      </c>
    </row>
    <row r="15" spans="1:28" x14ac:dyDescent="0.3">
      <c r="A15" s="1" t="s">
        <v>66</v>
      </c>
      <c r="B15" s="1" t="s">
        <v>45</v>
      </c>
      <c r="C15" s="27" t="s">
        <v>72</v>
      </c>
      <c r="D15" s="38">
        <v>32</v>
      </c>
      <c r="E15" s="79"/>
      <c r="F15" s="27">
        <v>2</v>
      </c>
      <c r="G15" s="79"/>
      <c r="H15" s="27"/>
      <c r="I15" s="27"/>
      <c r="J15" s="27">
        <v>0</v>
      </c>
      <c r="K15" s="27">
        <v>0</v>
      </c>
      <c r="L15" s="79"/>
      <c r="M15" s="79"/>
      <c r="N15" s="27">
        <f t="shared" si="0"/>
        <v>0</v>
      </c>
      <c r="O15" s="84"/>
      <c r="P15" s="84"/>
      <c r="Q15" s="84"/>
      <c r="R15" s="84"/>
      <c r="S15" s="84"/>
      <c r="T15" s="27">
        <f t="shared" ref="T15:T24" si="1">+(F15*2)+J15</f>
        <v>4</v>
      </c>
      <c r="U15" s="40" t="str">
        <f t="shared" ref="U15:U24" si="2">IFERROR(((T15+Q15+N15-R15)+(O15*2))/E15,"")</f>
        <v/>
      </c>
      <c r="V15" s="22">
        <v>351</v>
      </c>
      <c r="W15" s="22" t="s">
        <v>95</v>
      </c>
      <c r="X15" s="22" t="s">
        <v>84</v>
      </c>
      <c r="Y15" s="69">
        <v>1458</v>
      </c>
      <c r="Z15" s="41"/>
      <c r="AA15" s="1" t="s">
        <v>85</v>
      </c>
      <c r="AB15" s="28" t="s">
        <v>326</v>
      </c>
    </row>
    <row r="16" spans="1:28" x14ac:dyDescent="0.3">
      <c r="A16" s="1" t="s">
        <v>66</v>
      </c>
      <c r="B16" s="1" t="s">
        <v>45</v>
      </c>
      <c r="C16" s="27" t="s">
        <v>71</v>
      </c>
      <c r="D16" s="38">
        <v>10</v>
      </c>
      <c r="E16" s="79"/>
      <c r="F16" s="27">
        <v>8</v>
      </c>
      <c r="G16" s="79"/>
      <c r="H16" s="27"/>
      <c r="I16" s="27"/>
      <c r="J16" s="27">
        <v>2</v>
      </c>
      <c r="K16" s="27">
        <v>2</v>
      </c>
      <c r="L16" s="79"/>
      <c r="M16" s="79"/>
      <c r="N16" s="27">
        <f t="shared" si="0"/>
        <v>0</v>
      </c>
      <c r="O16" s="39">
        <v>5</v>
      </c>
      <c r="P16" s="84"/>
      <c r="Q16" s="39">
        <v>3</v>
      </c>
      <c r="R16" s="84"/>
      <c r="S16" s="39">
        <v>3</v>
      </c>
      <c r="T16" s="27">
        <f t="shared" si="1"/>
        <v>18</v>
      </c>
      <c r="U16" s="40" t="str">
        <f t="shared" si="2"/>
        <v/>
      </c>
      <c r="V16" s="22">
        <v>351</v>
      </c>
      <c r="W16" s="22" t="s">
        <v>95</v>
      </c>
      <c r="X16" s="22" t="s">
        <v>84</v>
      </c>
      <c r="Y16" s="69">
        <v>1458</v>
      </c>
      <c r="Z16" s="41" t="s">
        <v>461</v>
      </c>
      <c r="AA16" s="1" t="s">
        <v>85</v>
      </c>
      <c r="AB16" s="28" t="s">
        <v>326</v>
      </c>
    </row>
    <row r="17" spans="1:28" x14ac:dyDescent="0.3">
      <c r="A17" s="1" t="s">
        <v>66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27"/>
      <c r="I17" s="27"/>
      <c r="J17" s="27"/>
      <c r="K17" s="27"/>
      <c r="L17" s="79"/>
      <c r="M17" s="79"/>
      <c r="N17" s="27"/>
      <c r="O17" s="39"/>
      <c r="P17" s="84"/>
      <c r="Q17" s="39"/>
      <c r="R17" s="84"/>
      <c r="S17" s="39"/>
      <c r="T17" s="27"/>
      <c r="U17" s="40"/>
      <c r="V17" s="22">
        <v>351</v>
      </c>
      <c r="W17" s="22" t="s">
        <v>95</v>
      </c>
      <c r="X17" s="22" t="s">
        <v>84</v>
      </c>
      <c r="Y17" s="69">
        <v>1458</v>
      </c>
      <c r="Z17" s="41"/>
      <c r="AA17" s="1" t="s">
        <v>85</v>
      </c>
      <c r="AB17" s="28" t="s">
        <v>326</v>
      </c>
    </row>
    <row r="18" spans="1:28" x14ac:dyDescent="0.3">
      <c r="A18" s="1" t="s">
        <v>66</v>
      </c>
      <c r="B18" s="1" t="s">
        <v>45</v>
      </c>
      <c r="C18" s="27" t="s">
        <v>75</v>
      </c>
      <c r="D18" s="38">
        <v>12</v>
      </c>
      <c r="E18" s="79" t="s">
        <v>440</v>
      </c>
      <c r="F18" s="27"/>
      <c r="G18" s="79"/>
      <c r="H18" s="27"/>
      <c r="I18" s="27"/>
      <c r="J18" s="27"/>
      <c r="K18" s="27"/>
      <c r="L18" s="79"/>
      <c r="M18" s="79"/>
      <c r="N18" s="27"/>
      <c r="O18" s="39"/>
      <c r="P18" s="84"/>
      <c r="Q18" s="39"/>
      <c r="R18" s="84"/>
      <c r="S18" s="39"/>
      <c r="T18" s="27"/>
      <c r="U18" s="40"/>
      <c r="V18" s="22">
        <v>351</v>
      </c>
      <c r="W18" s="22" t="s">
        <v>95</v>
      </c>
      <c r="X18" s="22" t="s">
        <v>84</v>
      </c>
      <c r="Y18" s="69">
        <v>1458</v>
      </c>
      <c r="Z18" s="41"/>
      <c r="AA18" s="1" t="s">
        <v>85</v>
      </c>
      <c r="AB18" s="28" t="s">
        <v>326</v>
      </c>
    </row>
    <row r="19" spans="1:28" x14ac:dyDescent="0.3">
      <c r="A19" s="1" t="s">
        <v>66</v>
      </c>
      <c r="B19" s="1" t="s">
        <v>45</v>
      </c>
      <c r="C19" s="27" t="s">
        <v>70</v>
      </c>
      <c r="D19" s="38">
        <v>13</v>
      </c>
      <c r="E19" s="79"/>
      <c r="F19" s="27">
        <v>3</v>
      </c>
      <c r="G19" s="79"/>
      <c r="H19" s="27"/>
      <c r="I19" s="27"/>
      <c r="J19" s="27">
        <v>5</v>
      </c>
      <c r="K19" s="27">
        <v>6</v>
      </c>
      <c r="L19" s="79"/>
      <c r="M19" s="79"/>
      <c r="N19" s="27">
        <f t="shared" si="0"/>
        <v>0</v>
      </c>
      <c r="O19" s="84"/>
      <c r="P19" s="84"/>
      <c r="Q19" s="84"/>
      <c r="R19" s="84"/>
      <c r="S19" s="39">
        <v>2</v>
      </c>
      <c r="T19" s="27">
        <f t="shared" si="1"/>
        <v>11</v>
      </c>
      <c r="U19" s="40" t="str">
        <f t="shared" si="2"/>
        <v/>
      </c>
      <c r="V19" s="22">
        <v>351</v>
      </c>
      <c r="W19" s="22" t="s">
        <v>95</v>
      </c>
      <c r="X19" s="22" t="s">
        <v>84</v>
      </c>
      <c r="Y19" s="69">
        <v>1458</v>
      </c>
      <c r="Z19" s="41"/>
      <c r="AA19" s="1" t="s">
        <v>85</v>
      </c>
      <c r="AB19" s="28" t="s">
        <v>326</v>
      </c>
    </row>
    <row r="20" spans="1:28" x14ac:dyDescent="0.3">
      <c r="A20" s="1" t="s">
        <v>66</v>
      </c>
      <c r="B20" s="1" t="s">
        <v>45</v>
      </c>
      <c r="C20" s="27" t="s">
        <v>79</v>
      </c>
      <c r="D20" s="38">
        <v>33</v>
      </c>
      <c r="E20" s="79"/>
      <c r="F20" s="27">
        <v>2</v>
      </c>
      <c r="G20" s="79"/>
      <c r="H20" s="27"/>
      <c r="I20" s="27"/>
      <c r="J20" s="27">
        <v>2</v>
      </c>
      <c r="K20" s="27">
        <v>4</v>
      </c>
      <c r="L20" s="79"/>
      <c r="M20" s="79"/>
      <c r="N20" s="27">
        <f t="shared" si="0"/>
        <v>0</v>
      </c>
      <c r="O20" s="84"/>
      <c r="P20" s="84"/>
      <c r="Q20" s="84"/>
      <c r="R20" s="84"/>
      <c r="S20" s="84"/>
      <c r="T20" s="27">
        <f t="shared" si="1"/>
        <v>6</v>
      </c>
      <c r="U20" s="40" t="str">
        <f t="shared" si="2"/>
        <v/>
      </c>
      <c r="V20" s="22">
        <v>351</v>
      </c>
      <c r="W20" s="22" t="s">
        <v>95</v>
      </c>
      <c r="X20" s="22" t="s">
        <v>84</v>
      </c>
      <c r="Y20" s="69">
        <v>1458</v>
      </c>
      <c r="Z20" s="41"/>
      <c r="AA20" s="1" t="s">
        <v>85</v>
      </c>
      <c r="AB20" s="28" t="s">
        <v>326</v>
      </c>
    </row>
    <row r="21" spans="1:28" x14ac:dyDescent="0.3">
      <c r="A21" s="1" t="s">
        <v>66</v>
      </c>
      <c r="B21" s="1" t="s">
        <v>45</v>
      </c>
      <c r="C21" s="27" t="s">
        <v>74</v>
      </c>
      <c r="D21" s="38">
        <v>11</v>
      </c>
      <c r="E21" s="79"/>
      <c r="F21" s="27">
        <v>12</v>
      </c>
      <c r="G21" s="79"/>
      <c r="H21" s="27"/>
      <c r="I21" s="27"/>
      <c r="J21" s="27">
        <v>7</v>
      </c>
      <c r="K21" s="27">
        <v>9</v>
      </c>
      <c r="L21" s="79"/>
      <c r="M21" s="27">
        <v>9</v>
      </c>
      <c r="N21" s="27">
        <f t="shared" si="0"/>
        <v>9</v>
      </c>
      <c r="O21" s="84"/>
      <c r="P21" s="84"/>
      <c r="Q21" s="84"/>
      <c r="R21" s="84"/>
      <c r="S21" s="84"/>
      <c r="T21" s="27">
        <f t="shared" si="1"/>
        <v>31</v>
      </c>
      <c r="U21" s="40" t="str">
        <f t="shared" si="2"/>
        <v/>
      </c>
      <c r="V21" s="22">
        <v>351</v>
      </c>
      <c r="W21" s="22" t="s">
        <v>95</v>
      </c>
      <c r="X21" s="22" t="s">
        <v>84</v>
      </c>
      <c r="Y21" s="69">
        <v>1458</v>
      </c>
      <c r="Z21" s="41"/>
      <c r="AA21" s="1" t="s">
        <v>85</v>
      </c>
      <c r="AB21" s="28" t="s">
        <v>326</v>
      </c>
    </row>
    <row r="22" spans="1:28" x14ac:dyDescent="0.3">
      <c r="A22" s="1" t="s">
        <v>66</v>
      </c>
      <c r="B22" s="1" t="s">
        <v>45</v>
      </c>
      <c r="C22" s="27" t="s">
        <v>73</v>
      </c>
      <c r="D22" s="38">
        <v>8</v>
      </c>
      <c r="E22" s="79"/>
      <c r="F22" s="27">
        <v>4</v>
      </c>
      <c r="G22" s="79"/>
      <c r="H22" s="27"/>
      <c r="I22" s="27"/>
      <c r="J22" s="27">
        <v>0</v>
      </c>
      <c r="K22" s="27">
        <v>0</v>
      </c>
      <c r="L22" s="79"/>
      <c r="M22" s="79"/>
      <c r="N22" s="27">
        <f t="shared" si="0"/>
        <v>0</v>
      </c>
      <c r="O22" s="27">
        <v>5</v>
      </c>
      <c r="P22" s="84"/>
      <c r="Q22" s="84"/>
      <c r="R22" s="84"/>
      <c r="S22" s="84"/>
      <c r="T22" s="27">
        <f t="shared" si="1"/>
        <v>8</v>
      </c>
      <c r="U22" s="40" t="str">
        <f t="shared" si="2"/>
        <v/>
      </c>
      <c r="V22" s="22">
        <v>351</v>
      </c>
      <c r="W22" s="22" t="s">
        <v>95</v>
      </c>
      <c r="X22" s="22" t="s">
        <v>84</v>
      </c>
      <c r="Y22" s="69">
        <v>1458</v>
      </c>
      <c r="Z22" s="41"/>
      <c r="AA22" s="1" t="s">
        <v>85</v>
      </c>
      <c r="AB22" s="28" t="s">
        <v>326</v>
      </c>
    </row>
    <row r="23" spans="1:28" x14ac:dyDescent="0.3">
      <c r="A23" s="1" t="s">
        <v>66</v>
      </c>
      <c r="B23" s="1" t="s">
        <v>45</v>
      </c>
      <c r="C23" s="27" t="s">
        <v>177</v>
      </c>
      <c r="D23" s="38">
        <v>21</v>
      </c>
      <c r="E23" s="79" t="s">
        <v>440</v>
      </c>
      <c r="F23" s="27"/>
      <c r="G23" s="79"/>
      <c r="H23" s="27"/>
      <c r="I23" s="27"/>
      <c r="J23" s="27"/>
      <c r="K23" s="27"/>
      <c r="L23" s="79"/>
      <c r="M23" s="79"/>
      <c r="N23" s="27"/>
      <c r="O23" s="27"/>
      <c r="P23" s="84"/>
      <c r="Q23" s="84"/>
      <c r="R23" s="84"/>
      <c r="S23" s="84"/>
      <c r="T23" s="27"/>
      <c r="U23" s="40"/>
      <c r="V23" s="22">
        <v>351</v>
      </c>
      <c r="W23" s="22" t="s">
        <v>95</v>
      </c>
      <c r="X23" s="22" t="s">
        <v>84</v>
      </c>
      <c r="Y23" s="69">
        <v>1458</v>
      </c>
      <c r="Z23" s="41"/>
      <c r="AA23" s="1" t="s">
        <v>85</v>
      </c>
      <c r="AB23" s="28" t="s">
        <v>326</v>
      </c>
    </row>
    <row r="24" spans="1:28" x14ac:dyDescent="0.3">
      <c r="A24" s="1" t="s">
        <v>66</v>
      </c>
      <c r="B24" s="1" t="s">
        <v>45</v>
      </c>
      <c r="C24" s="27" t="s">
        <v>77</v>
      </c>
      <c r="D24" s="38">
        <v>22</v>
      </c>
      <c r="E24" s="79"/>
      <c r="F24" s="27">
        <v>5</v>
      </c>
      <c r="G24" s="79"/>
      <c r="H24" s="27"/>
      <c r="I24" s="27"/>
      <c r="J24" s="27">
        <v>2</v>
      </c>
      <c r="K24" s="27">
        <v>3</v>
      </c>
      <c r="L24" s="79"/>
      <c r="M24" s="27">
        <v>7</v>
      </c>
      <c r="N24" s="27">
        <f t="shared" si="0"/>
        <v>7</v>
      </c>
      <c r="O24" s="84"/>
      <c r="P24" s="55">
        <v>6</v>
      </c>
      <c r="Q24" s="84"/>
      <c r="R24" s="84"/>
      <c r="S24" s="84"/>
      <c r="T24" s="27">
        <f t="shared" si="1"/>
        <v>12</v>
      </c>
      <c r="U24" s="40" t="str">
        <f t="shared" si="2"/>
        <v/>
      </c>
      <c r="V24" s="22">
        <v>351</v>
      </c>
      <c r="W24" s="22" t="s">
        <v>95</v>
      </c>
      <c r="X24" s="22" t="s">
        <v>84</v>
      </c>
      <c r="Y24" s="69">
        <v>1458</v>
      </c>
      <c r="Z24" s="41"/>
      <c r="AA24" s="1" t="s">
        <v>85</v>
      </c>
      <c r="AB24" s="28" t="s">
        <v>326</v>
      </c>
    </row>
    <row r="25" spans="1:28" x14ac:dyDescent="0.3">
      <c r="A25" s="1" t="s">
        <v>66</v>
      </c>
      <c r="B25" s="1" t="s">
        <v>45</v>
      </c>
      <c r="C25" s="55" t="s">
        <v>38</v>
      </c>
      <c r="D25" s="36"/>
      <c r="E25" s="55">
        <v>240</v>
      </c>
      <c r="F25" s="55"/>
      <c r="G25" s="55">
        <v>75</v>
      </c>
      <c r="H25" s="55"/>
      <c r="I25" s="55"/>
      <c r="J25" s="55"/>
      <c r="K25" s="55"/>
      <c r="L25" s="55"/>
      <c r="M25" s="55">
        <v>29</v>
      </c>
      <c r="N25" s="55">
        <f>SUM(L25:M25)</f>
        <v>29</v>
      </c>
      <c r="O25" s="55">
        <v>12</v>
      </c>
      <c r="P25" s="55">
        <v>29</v>
      </c>
      <c r="Q25" s="55">
        <v>5</v>
      </c>
      <c r="R25" s="55">
        <v>16</v>
      </c>
      <c r="S25" s="55"/>
      <c r="T25" s="55"/>
      <c r="U25" s="40" t="str">
        <f>_xlfn.IFNA("",((T25+Q25+N25-R25)+(O25*2))/E25)</f>
        <v/>
      </c>
      <c r="V25" s="22">
        <v>351</v>
      </c>
      <c r="W25" s="22" t="s">
        <v>95</v>
      </c>
      <c r="X25" s="22" t="s">
        <v>84</v>
      </c>
      <c r="Y25" s="69">
        <v>1458</v>
      </c>
      <c r="Z25" s="41"/>
      <c r="AA25" s="1" t="s">
        <v>85</v>
      </c>
      <c r="AB25" s="28" t="s">
        <v>326</v>
      </c>
    </row>
    <row r="26" spans="1:28" x14ac:dyDescent="0.3">
      <c r="A26" s="43" t="s">
        <v>66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41</v>
      </c>
      <c r="G26" s="44">
        <f t="shared" si="3"/>
        <v>75</v>
      </c>
      <c r="H26" s="44">
        <f t="shared" si="3"/>
        <v>0</v>
      </c>
      <c r="I26" s="44">
        <f t="shared" si="3"/>
        <v>0</v>
      </c>
      <c r="J26" s="44">
        <f t="shared" si="3"/>
        <v>19</v>
      </c>
      <c r="K26" s="44">
        <f t="shared" si="3"/>
        <v>26</v>
      </c>
      <c r="L26" s="44">
        <f t="shared" si="3"/>
        <v>0</v>
      </c>
      <c r="M26" s="44">
        <f t="shared" si="3"/>
        <v>45</v>
      </c>
      <c r="N26" s="44">
        <f t="shared" si="3"/>
        <v>45</v>
      </c>
      <c r="O26" s="44">
        <f t="shared" si="3"/>
        <v>22</v>
      </c>
      <c r="P26" s="44">
        <f t="shared" si="3"/>
        <v>35</v>
      </c>
      <c r="Q26" s="44">
        <f t="shared" si="3"/>
        <v>8</v>
      </c>
      <c r="R26" s="44">
        <f t="shared" si="3"/>
        <v>16</v>
      </c>
      <c r="S26" s="44">
        <f t="shared" si="3"/>
        <v>6</v>
      </c>
      <c r="T26" s="44">
        <f t="shared" si="3"/>
        <v>101</v>
      </c>
      <c r="U26" s="45">
        <f>((T26+Q26+N26-R26)+(O26*2))/E26</f>
        <v>0.7583333333333333</v>
      </c>
      <c r="V26" s="46">
        <v>351</v>
      </c>
      <c r="W26" s="46" t="s">
        <v>95</v>
      </c>
      <c r="X26" s="46" t="s">
        <v>84</v>
      </c>
      <c r="Y26" s="70">
        <v>1458</v>
      </c>
      <c r="Z26" s="47"/>
      <c r="AA26" s="43" t="s">
        <v>85</v>
      </c>
      <c r="AB26" s="74" t="s">
        <v>326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0.54666666666666663</v>
      </c>
      <c r="H27" s="27"/>
      <c r="I27" s="1"/>
      <c r="J27" s="48" t="s">
        <v>41</v>
      </c>
      <c r="K27" s="50">
        <f>J26/K26</f>
        <v>0.73076923076923073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469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1"/>
    </row>
    <row r="35" spans="1:28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2"/>
      <c r="W35" s="22"/>
      <c r="X35" s="22"/>
      <c r="Y35" s="52"/>
      <c r="Z35" s="41"/>
      <c r="AA35" s="1"/>
      <c r="AB35" s="1"/>
    </row>
    <row r="36" spans="1:28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2"/>
      <c r="W36" s="22"/>
      <c r="X36" s="22"/>
      <c r="Y36" s="52"/>
      <c r="Z36" s="41"/>
      <c r="AA36" s="1"/>
      <c r="AB36" s="1"/>
    </row>
    <row r="37" spans="1:28" x14ac:dyDescent="0.3">
      <c r="B37" s="1"/>
      <c r="C37" s="53" t="s">
        <v>67</v>
      </c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7" t="s">
        <v>10</v>
      </c>
      <c r="U37" s="1"/>
      <c r="V37" s="54">
        <v>33</v>
      </c>
      <c r="W37" s="1"/>
      <c r="X37" s="1"/>
      <c r="Y37" s="31"/>
      <c r="Z37" s="41"/>
      <c r="AA37" s="1"/>
      <c r="AB37" s="28"/>
    </row>
    <row r="38" spans="1:28" x14ac:dyDescent="0.3">
      <c r="A38" s="36" t="s">
        <v>11</v>
      </c>
      <c r="B38" s="37" t="s">
        <v>12</v>
      </c>
      <c r="C38" s="38" t="s">
        <v>13</v>
      </c>
      <c r="D38" s="38" t="s">
        <v>14</v>
      </c>
      <c r="E38" s="14" t="s">
        <v>15</v>
      </c>
      <c r="F38" s="14" t="s">
        <v>16</v>
      </c>
      <c r="G38" s="14" t="s">
        <v>17</v>
      </c>
      <c r="H38" s="14" t="s">
        <v>18</v>
      </c>
      <c r="I38" s="14" t="s">
        <v>19</v>
      </c>
      <c r="J38" s="14" t="s">
        <v>20</v>
      </c>
      <c r="K38" s="14" t="s">
        <v>21</v>
      </c>
      <c r="L38" s="14" t="s">
        <v>22</v>
      </c>
      <c r="M38" s="14" t="s">
        <v>23</v>
      </c>
      <c r="N38" s="14" t="s">
        <v>24</v>
      </c>
      <c r="O38" s="14" t="s">
        <v>25</v>
      </c>
      <c r="P38" s="14" t="s">
        <v>26</v>
      </c>
      <c r="Q38" s="14" t="s">
        <v>27</v>
      </c>
      <c r="R38" s="14" t="s">
        <v>28</v>
      </c>
      <c r="S38" s="14" t="s">
        <v>29</v>
      </c>
      <c r="T38" s="14" t="s">
        <v>30</v>
      </c>
      <c r="U38" s="14" t="s">
        <v>31</v>
      </c>
      <c r="V38" s="14" t="s">
        <v>3</v>
      </c>
      <c r="W38" s="14" t="s">
        <v>32</v>
      </c>
      <c r="X38" s="14" t="s">
        <v>33</v>
      </c>
      <c r="Y38" s="14" t="s">
        <v>34</v>
      </c>
      <c r="Z38" s="14" t="s">
        <v>35</v>
      </c>
      <c r="AA38" s="14" t="s">
        <v>36</v>
      </c>
      <c r="AB38" s="14" t="s">
        <v>37</v>
      </c>
    </row>
    <row r="39" spans="1:28" x14ac:dyDescent="0.3">
      <c r="A39" s="1" t="s">
        <v>45</v>
      </c>
      <c r="B39" s="1" t="s">
        <v>66</v>
      </c>
      <c r="C39" s="27" t="s">
        <v>201</v>
      </c>
      <c r="D39" s="38">
        <v>11</v>
      </c>
      <c r="E39" s="79"/>
      <c r="F39" s="27">
        <v>0</v>
      </c>
      <c r="G39" s="79"/>
      <c r="H39" s="27"/>
      <c r="I39" s="27"/>
      <c r="J39" s="27">
        <v>6</v>
      </c>
      <c r="K39" s="27">
        <v>7</v>
      </c>
      <c r="L39" s="79"/>
      <c r="M39" s="79"/>
      <c r="N39" s="27">
        <f>SUM(L39:M39)</f>
        <v>0</v>
      </c>
      <c r="O39" s="27">
        <v>4</v>
      </c>
      <c r="P39" s="84"/>
      <c r="Q39" s="79"/>
      <c r="R39" s="79"/>
      <c r="S39" s="79"/>
      <c r="T39" s="27">
        <f>(H39*3)+((F39-H39)*2)+J39</f>
        <v>6</v>
      </c>
      <c r="U39" s="40" t="str">
        <f>IFERROR(((T39+Q39+N39-R39)+(O39*2))/E39,"")</f>
        <v/>
      </c>
      <c r="V39" s="22">
        <v>351</v>
      </c>
      <c r="W39" s="22" t="s">
        <v>83</v>
      </c>
      <c r="X39" s="22" t="s">
        <v>96</v>
      </c>
      <c r="Y39" s="69">
        <v>1458</v>
      </c>
      <c r="Z39" s="41"/>
      <c r="AA39" s="1" t="s">
        <v>202</v>
      </c>
      <c r="AB39" s="28" t="s">
        <v>327</v>
      </c>
    </row>
    <row r="40" spans="1:28" x14ac:dyDescent="0.3">
      <c r="A40" s="1" t="s">
        <v>45</v>
      </c>
      <c r="B40" s="1" t="s">
        <v>66</v>
      </c>
      <c r="C40" s="27" t="s">
        <v>204</v>
      </c>
      <c r="D40" s="38">
        <v>24</v>
      </c>
      <c r="E40" s="79"/>
      <c r="F40" s="27">
        <v>1</v>
      </c>
      <c r="G40" s="79"/>
      <c r="H40" s="27"/>
      <c r="I40" s="27"/>
      <c r="J40" s="27">
        <v>8</v>
      </c>
      <c r="K40" s="27">
        <v>12</v>
      </c>
      <c r="L40" s="79"/>
      <c r="M40" s="79"/>
      <c r="N40" s="27">
        <f t="shared" ref="N40:N45" si="4">SUM(L40:M40)</f>
        <v>0</v>
      </c>
      <c r="O40" s="84"/>
      <c r="P40" s="84"/>
      <c r="Q40" s="39">
        <v>6</v>
      </c>
      <c r="R40" s="84"/>
      <c r="S40" s="84"/>
      <c r="T40" s="39">
        <f t="shared" ref="T40:T45" si="5">(H40*3)+((F40-H40)*2)+J40</f>
        <v>10</v>
      </c>
      <c r="U40" s="40" t="str">
        <f t="shared" ref="U40:U48" si="6">IFERROR(((T40+Q40+N40-R40)+(O40*2))/E40,"")</f>
        <v/>
      </c>
      <c r="V40" s="22">
        <v>351</v>
      </c>
      <c r="W40" s="22" t="s">
        <v>83</v>
      </c>
      <c r="X40" s="22" t="s">
        <v>96</v>
      </c>
      <c r="Y40" s="69">
        <v>1458</v>
      </c>
      <c r="Z40" s="41"/>
      <c r="AA40" s="1" t="s">
        <v>202</v>
      </c>
      <c r="AB40" s="28" t="s">
        <v>327</v>
      </c>
    </row>
    <row r="41" spans="1:28" x14ac:dyDescent="0.3">
      <c r="A41" s="1" t="s">
        <v>45</v>
      </c>
      <c r="B41" s="1" t="s">
        <v>66</v>
      </c>
      <c r="C41" s="27" t="s">
        <v>205</v>
      </c>
      <c r="D41" s="38">
        <v>22</v>
      </c>
      <c r="E41" s="79"/>
      <c r="F41" s="27">
        <v>5</v>
      </c>
      <c r="G41" s="79"/>
      <c r="H41" s="27"/>
      <c r="I41" s="27"/>
      <c r="J41" s="27">
        <v>10</v>
      </c>
      <c r="K41" s="27">
        <v>12</v>
      </c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39">
        <f t="shared" si="5"/>
        <v>20</v>
      </c>
      <c r="U41" s="40" t="str">
        <f t="shared" si="6"/>
        <v/>
      </c>
      <c r="V41" s="22">
        <v>351</v>
      </c>
      <c r="W41" s="22" t="s">
        <v>83</v>
      </c>
      <c r="X41" s="22" t="s">
        <v>96</v>
      </c>
      <c r="Y41" s="69">
        <v>1458</v>
      </c>
      <c r="Z41" s="41"/>
      <c r="AA41" s="1" t="s">
        <v>202</v>
      </c>
      <c r="AB41" s="28" t="s">
        <v>327</v>
      </c>
    </row>
    <row r="42" spans="1:28" x14ac:dyDescent="0.3">
      <c r="A42" s="1" t="s">
        <v>45</v>
      </c>
      <c r="B42" s="1" t="s">
        <v>66</v>
      </c>
      <c r="C42" s="27" t="s">
        <v>206</v>
      </c>
      <c r="D42" s="38">
        <v>3</v>
      </c>
      <c r="E42" s="79" t="s">
        <v>440</v>
      </c>
      <c r="F42" s="27"/>
      <c r="G42" s="79"/>
      <c r="H42" s="27"/>
      <c r="I42" s="27"/>
      <c r="J42" s="27"/>
      <c r="K42" s="27"/>
      <c r="L42" s="79"/>
      <c r="M42" s="79"/>
      <c r="N42" s="27"/>
      <c r="O42" s="84"/>
      <c r="P42" s="84"/>
      <c r="Q42" s="84"/>
      <c r="R42" s="84"/>
      <c r="S42" s="84"/>
      <c r="T42" s="39"/>
      <c r="U42" s="40" t="str">
        <f t="shared" si="6"/>
        <v/>
      </c>
      <c r="V42" s="22">
        <v>351</v>
      </c>
      <c r="W42" s="22" t="s">
        <v>83</v>
      </c>
      <c r="X42" s="22" t="s">
        <v>96</v>
      </c>
      <c r="Y42" s="69">
        <v>1458</v>
      </c>
      <c r="Z42" s="41"/>
      <c r="AA42" s="1" t="s">
        <v>202</v>
      </c>
      <c r="AB42" s="28" t="s">
        <v>327</v>
      </c>
    </row>
    <row r="43" spans="1:28" x14ac:dyDescent="0.3">
      <c r="A43" s="1" t="s">
        <v>45</v>
      </c>
      <c r="B43" s="1" t="s">
        <v>66</v>
      </c>
      <c r="C43" s="27" t="s">
        <v>207</v>
      </c>
      <c r="D43" s="38">
        <v>45</v>
      </c>
      <c r="E43" s="79"/>
      <c r="F43" s="27">
        <v>2</v>
      </c>
      <c r="G43" s="79"/>
      <c r="H43" s="27"/>
      <c r="I43" s="27"/>
      <c r="J43" s="27">
        <v>3</v>
      </c>
      <c r="K43" s="27">
        <v>4</v>
      </c>
      <c r="L43" s="79"/>
      <c r="M43" s="79"/>
      <c r="N43" s="27">
        <f t="shared" si="4"/>
        <v>0</v>
      </c>
      <c r="O43" s="84"/>
      <c r="P43" s="84"/>
      <c r="Q43" s="84"/>
      <c r="R43" s="84"/>
      <c r="S43" s="39">
        <v>2</v>
      </c>
      <c r="T43" s="39">
        <f t="shared" si="5"/>
        <v>7</v>
      </c>
      <c r="U43" s="40" t="str">
        <f t="shared" si="6"/>
        <v/>
      </c>
      <c r="V43" s="22">
        <v>351</v>
      </c>
      <c r="W43" s="22" t="s">
        <v>83</v>
      </c>
      <c r="X43" s="22" t="s">
        <v>96</v>
      </c>
      <c r="Y43" s="69">
        <v>1458</v>
      </c>
      <c r="Z43" s="41" t="s">
        <v>544</v>
      </c>
      <c r="AA43" s="1" t="s">
        <v>202</v>
      </c>
      <c r="AB43" s="28" t="s">
        <v>327</v>
      </c>
    </row>
    <row r="44" spans="1:28" x14ac:dyDescent="0.3">
      <c r="A44" s="1" t="s">
        <v>45</v>
      </c>
      <c r="B44" s="1" t="s">
        <v>66</v>
      </c>
      <c r="C44" s="27" t="s">
        <v>208</v>
      </c>
      <c r="D44" s="38">
        <v>23</v>
      </c>
      <c r="E44" s="79"/>
      <c r="F44" s="27">
        <v>4</v>
      </c>
      <c r="G44" s="79"/>
      <c r="H44" s="27"/>
      <c r="I44" s="27"/>
      <c r="J44" s="27">
        <v>1</v>
      </c>
      <c r="K44" s="27">
        <v>1</v>
      </c>
      <c r="L44" s="79"/>
      <c r="M44" s="79"/>
      <c r="N44" s="27">
        <f t="shared" si="4"/>
        <v>0</v>
      </c>
      <c r="O44" s="84"/>
      <c r="P44" s="84"/>
      <c r="Q44" s="84"/>
      <c r="R44" s="84"/>
      <c r="S44" s="84"/>
      <c r="T44" s="39">
        <f t="shared" si="5"/>
        <v>9</v>
      </c>
      <c r="U44" s="40" t="str">
        <f t="shared" si="6"/>
        <v/>
      </c>
      <c r="V44" s="22">
        <v>351</v>
      </c>
      <c r="W44" s="22" t="s">
        <v>83</v>
      </c>
      <c r="X44" s="22" t="s">
        <v>96</v>
      </c>
      <c r="Y44" s="69">
        <v>1458</v>
      </c>
      <c r="Z44" s="41"/>
      <c r="AA44" s="1" t="s">
        <v>202</v>
      </c>
      <c r="AB44" s="28" t="s">
        <v>327</v>
      </c>
    </row>
    <row r="45" spans="1:28" x14ac:dyDescent="0.3">
      <c r="A45" s="1" t="s">
        <v>45</v>
      </c>
      <c r="B45" s="1" t="s">
        <v>66</v>
      </c>
      <c r="C45" s="27" t="s">
        <v>209</v>
      </c>
      <c r="D45" s="38">
        <v>40</v>
      </c>
      <c r="E45" s="79"/>
      <c r="F45" s="27">
        <v>0</v>
      </c>
      <c r="G45" s="79"/>
      <c r="H45" s="27"/>
      <c r="I45" s="27"/>
      <c r="J45" s="27">
        <v>2</v>
      </c>
      <c r="K45" s="27">
        <v>2</v>
      </c>
      <c r="L45" s="79"/>
      <c r="M45" s="79"/>
      <c r="N45" s="27">
        <f t="shared" si="4"/>
        <v>0</v>
      </c>
      <c r="O45" s="84"/>
      <c r="P45" s="84"/>
      <c r="Q45" s="84"/>
      <c r="R45" s="84"/>
      <c r="S45" s="84"/>
      <c r="T45" s="39">
        <f t="shared" si="5"/>
        <v>2</v>
      </c>
      <c r="U45" s="40" t="str">
        <f t="shared" si="6"/>
        <v/>
      </c>
      <c r="V45" s="22">
        <v>351</v>
      </c>
      <c r="W45" s="22" t="s">
        <v>83</v>
      </c>
      <c r="X45" s="22" t="s">
        <v>96</v>
      </c>
      <c r="Y45" s="69">
        <v>1458</v>
      </c>
      <c r="Z45" s="41" t="s">
        <v>544</v>
      </c>
      <c r="AA45" s="1" t="s">
        <v>202</v>
      </c>
      <c r="AB45" s="28" t="s">
        <v>327</v>
      </c>
    </row>
    <row r="46" spans="1:28" x14ac:dyDescent="0.3">
      <c r="A46" s="1" t="s">
        <v>45</v>
      </c>
      <c r="B46" s="1" t="s">
        <v>66</v>
      </c>
      <c r="C46" s="27" t="s">
        <v>391</v>
      </c>
      <c r="D46" s="38">
        <v>33</v>
      </c>
      <c r="E46" s="79"/>
      <c r="F46" s="27">
        <v>6</v>
      </c>
      <c r="G46" s="79"/>
      <c r="H46" s="27"/>
      <c r="I46" s="27"/>
      <c r="J46" s="27">
        <v>4</v>
      </c>
      <c r="K46" s="27">
        <v>6</v>
      </c>
      <c r="L46" s="79"/>
      <c r="M46" s="79"/>
      <c r="N46" s="27">
        <f>SUM(L46:M46)</f>
        <v>0</v>
      </c>
      <c r="O46" s="84"/>
      <c r="P46" s="84"/>
      <c r="Q46" s="84"/>
      <c r="R46" s="84"/>
      <c r="S46" s="39">
        <v>1</v>
      </c>
      <c r="T46" s="39">
        <f>(H46*3)+((F46-H46)*2)+J46</f>
        <v>16</v>
      </c>
      <c r="U46" s="40" t="str">
        <f t="shared" si="6"/>
        <v/>
      </c>
      <c r="V46" s="22">
        <v>351</v>
      </c>
      <c r="W46" s="22" t="s">
        <v>83</v>
      </c>
      <c r="X46" s="22" t="s">
        <v>96</v>
      </c>
      <c r="Y46" s="69">
        <v>1458</v>
      </c>
      <c r="Z46" s="41" t="s">
        <v>544</v>
      </c>
      <c r="AA46" s="1" t="s">
        <v>202</v>
      </c>
      <c r="AB46" s="28" t="s">
        <v>327</v>
      </c>
    </row>
    <row r="47" spans="1:28" x14ac:dyDescent="0.3">
      <c r="A47" s="1" t="s">
        <v>45</v>
      </c>
      <c r="B47" s="1" t="s">
        <v>66</v>
      </c>
      <c r="C47" s="27" t="s">
        <v>211</v>
      </c>
      <c r="D47" s="38">
        <v>10</v>
      </c>
      <c r="E47" s="79"/>
      <c r="F47" s="27">
        <v>7</v>
      </c>
      <c r="G47" s="79"/>
      <c r="H47" s="27"/>
      <c r="I47" s="27"/>
      <c r="J47" s="27">
        <v>2</v>
      </c>
      <c r="K47" s="27">
        <v>4</v>
      </c>
      <c r="L47" s="79"/>
      <c r="M47" s="27">
        <v>10</v>
      </c>
      <c r="N47" s="27">
        <f>SUM(L47:M47)</f>
        <v>10</v>
      </c>
      <c r="O47" s="84"/>
      <c r="P47" s="84"/>
      <c r="Q47" s="84"/>
      <c r="R47" s="84"/>
      <c r="S47" s="84"/>
      <c r="T47" s="39">
        <f>(H47*3)+((F47-H47)*2)+J47</f>
        <v>16</v>
      </c>
      <c r="U47" s="40" t="str">
        <f t="shared" si="6"/>
        <v/>
      </c>
      <c r="V47" s="22">
        <v>351</v>
      </c>
      <c r="W47" s="22" t="s">
        <v>83</v>
      </c>
      <c r="X47" s="22" t="s">
        <v>96</v>
      </c>
      <c r="Y47" s="69">
        <v>1458</v>
      </c>
      <c r="Z47" s="41" t="s">
        <v>545</v>
      </c>
      <c r="AA47" s="1" t="s">
        <v>202</v>
      </c>
      <c r="AB47" s="28" t="s">
        <v>327</v>
      </c>
    </row>
    <row r="48" spans="1:28" x14ac:dyDescent="0.3">
      <c r="A48" s="1" t="s">
        <v>45</v>
      </c>
      <c r="B48" s="1" t="s">
        <v>66</v>
      </c>
      <c r="C48" s="27" t="s">
        <v>212</v>
      </c>
      <c r="D48" s="38">
        <v>15</v>
      </c>
      <c r="E48" s="79"/>
      <c r="F48" s="27">
        <v>3</v>
      </c>
      <c r="G48" s="79"/>
      <c r="H48" s="27"/>
      <c r="I48" s="27"/>
      <c r="J48" s="27">
        <v>2</v>
      </c>
      <c r="K48" s="27">
        <v>2</v>
      </c>
      <c r="L48" s="79"/>
      <c r="M48" s="79"/>
      <c r="N48" s="27">
        <f>SUM(L48:M48)</f>
        <v>0</v>
      </c>
      <c r="O48" s="84"/>
      <c r="P48" s="84"/>
      <c r="Q48" s="84"/>
      <c r="R48" s="84"/>
      <c r="S48" s="84"/>
      <c r="T48" s="39">
        <f>(H48*3)+((F48-H48)*2)+J48</f>
        <v>8</v>
      </c>
      <c r="U48" s="40" t="str">
        <f t="shared" si="6"/>
        <v/>
      </c>
      <c r="V48" s="22">
        <v>351</v>
      </c>
      <c r="W48" s="22" t="s">
        <v>83</v>
      </c>
      <c r="X48" s="22" t="s">
        <v>96</v>
      </c>
      <c r="Y48" s="69">
        <v>1458</v>
      </c>
      <c r="Z48" s="41" t="s">
        <v>544</v>
      </c>
      <c r="AA48" s="1" t="s">
        <v>202</v>
      </c>
      <c r="AB48" s="28" t="s">
        <v>327</v>
      </c>
    </row>
    <row r="49" spans="1:28" x14ac:dyDescent="0.3">
      <c r="A49" s="1" t="s">
        <v>45</v>
      </c>
      <c r="B49" s="1" t="s">
        <v>66</v>
      </c>
      <c r="C49" s="55" t="s">
        <v>38</v>
      </c>
      <c r="D49" s="36"/>
      <c r="E49" s="55">
        <v>240</v>
      </c>
      <c r="F49" s="55"/>
      <c r="G49" s="55">
        <v>83</v>
      </c>
      <c r="H49" s="55"/>
      <c r="I49" s="55"/>
      <c r="J49" s="55"/>
      <c r="K49" s="55"/>
      <c r="L49" s="55"/>
      <c r="M49" s="55">
        <v>31</v>
      </c>
      <c r="N49" s="55">
        <f>SUM(L49:M49)</f>
        <v>31</v>
      </c>
      <c r="O49" s="55">
        <v>11</v>
      </c>
      <c r="P49" s="55">
        <v>28</v>
      </c>
      <c r="Q49" s="55">
        <v>7</v>
      </c>
      <c r="R49" s="55">
        <v>14</v>
      </c>
      <c r="S49" s="55"/>
      <c r="T49" s="27"/>
      <c r="U49" s="40" t="str">
        <f>_xlfn.IFNA("",((T49+Q49+N49-R49)+(O49*2))/E49)</f>
        <v/>
      </c>
      <c r="V49" s="22">
        <v>351</v>
      </c>
      <c r="W49" s="22" t="s">
        <v>83</v>
      </c>
      <c r="X49" s="22" t="s">
        <v>96</v>
      </c>
      <c r="Y49" s="69">
        <v>1458</v>
      </c>
      <c r="Z49" s="41"/>
      <c r="AA49" s="1" t="s">
        <v>202</v>
      </c>
      <c r="AB49" s="28" t="s">
        <v>327</v>
      </c>
    </row>
    <row r="50" spans="1:28" x14ac:dyDescent="0.3">
      <c r="A50" s="43" t="s">
        <v>45</v>
      </c>
      <c r="B50" s="43" t="s">
        <v>66</v>
      </c>
      <c r="C50" s="44" t="s">
        <v>39</v>
      </c>
      <c r="D50" s="43"/>
      <c r="E50" s="44">
        <f t="shared" ref="E50:T50" si="7">SUM(E39:E49)</f>
        <v>240</v>
      </c>
      <c r="F50" s="44">
        <f t="shared" si="7"/>
        <v>28</v>
      </c>
      <c r="G50" s="44">
        <f t="shared" si="7"/>
        <v>83</v>
      </c>
      <c r="H50" s="44">
        <f t="shared" si="7"/>
        <v>0</v>
      </c>
      <c r="I50" s="44">
        <f t="shared" si="7"/>
        <v>0</v>
      </c>
      <c r="J50" s="44">
        <f t="shared" si="7"/>
        <v>38</v>
      </c>
      <c r="K50" s="44">
        <f t="shared" si="7"/>
        <v>50</v>
      </c>
      <c r="L50" s="44">
        <f t="shared" si="7"/>
        <v>0</v>
      </c>
      <c r="M50" s="44">
        <f t="shared" si="7"/>
        <v>41</v>
      </c>
      <c r="N50" s="44">
        <f t="shared" si="7"/>
        <v>41</v>
      </c>
      <c r="O50" s="44">
        <f t="shared" si="7"/>
        <v>15</v>
      </c>
      <c r="P50" s="44">
        <f t="shared" si="7"/>
        <v>28</v>
      </c>
      <c r="Q50" s="44">
        <f t="shared" si="7"/>
        <v>13</v>
      </c>
      <c r="R50" s="44">
        <f t="shared" si="7"/>
        <v>14</v>
      </c>
      <c r="S50" s="44">
        <f t="shared" si="7"/>
        <v>3</v>
      </c>
      <c r="T50" s="44">
        <f t="shared" si="7"/>
        <v>94</v>
      </c>
      <c r="U50" s="45">
        <f>((T50+Q50+N50-R50)+(O50*2))/E50</f>
        <v>0.68333333333333335</v>
      </c>
      <c r="V50" s="46">
        <v>351</v>
      </c>
      <c r="W50" s="46" t="s">
        <v>83</v>
      </c>
      <c r="X50" s="46" t="s">
        <v>96</v>
      </c>
      <c r="Y50" s="70">
        <v>1458</v>
      </c>
      <c r="Z50" s="47"/>
      <c r="AA50" s="43" t="s">
        <v>202</v>
      </c>
      <c r="AB50" s="74" t="s">
        <v>327</v>
      </c>
    </row>
    <row r="51" spans="1:28" x14ac:dyDescent="0.3">
      <c r="A51" s="1"/>
      <c r="B51" s="1"/>
      <c r="C51" s="1"/>
      <c r="D51" s="1"/>
      <c r="F51" s="48" t="s">
        <v>40</v>
      </c>
      <c r="G51" s="49">
        <f>F50/G50</f>
        <v>0.33734939759036142</v>
      </c>
      <c r="H51" s="27"/>
      <c r="I51" s="1"/>
      <c r="J51" s="48" t="s">
        <v>41</v>
      </c>
      <c r="K51" s="50">
        <f>J50/K50</f>
        <v>0.76</v>
      </c>
      <c r="L51" s="1"/>
      <c r="M51" s="39" t="s">
        <v>42</v>
      </c>
      <c r="N51" s="5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  <row r="52" spans="1:28" x14ac:dyDescent="0.3">
      <c r="A52" s="1"/>
      <c r="B52" s="1"/>
      <c r="C52" s="5" t="s">
        <v>43</v>
      </c>
      <c r="V52" s="22"/>
      <c r="W52" s="22"/>
      <c r="X52" s="22"/>
      <c r="Y52" s="52"/>
      <c r="Z52" s="41"/>
      <c r="AA52" s="1"/>
      <c r="AB52" s="28"/>
    </row>
    <row r="53" spans="1:28" x14ac:dyDescent="0.3"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1"/>
      <c r="Z53" s="41"/>
      <c r="AA53" s="1"/>
      <c r="AB53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6F2A-D1B1-483B-AF6A-BD076779538E}">
  <sheetPr>
    <tabColor rgb="FFFF0000"/>
  </sheetPr>
  <dimension ref="A2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2" spans="1:28" x14ac:dyDescent="0.3">
      <c r="B2" s="1"/>
      <c r="C2" s="2" t="s">
        <v>44</v>
      </c>
      <c r="D2" s="3" t="s">
        <v>409</v>
      </c>
      <c r="E2" s="4"/>
      <c r="F2" s="64"/>
      <c r="G2" s="6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108</v>
      </c>
      <c r="D4" s="7" t="s">
        <v>4</v>
      </c>
      <c r="E4" s="8"/>
      <c r="F4" s="5"/>
      <c r="G4" s="1"/>
      <c r="J4" s="15" t="s">
        <v>214</v>
      </c>
      <c r="K4" s="16" t="s">
        <v>44</v>
      </c>
      <c r="L4" s="17"/>
      <c r="M4" s="18"/>
      <c r="N4" s="19">
        <v>21</v>
      </c>
      <c r="O4" s="19">
        <v>16</v>
      </c>
      <c r="P4" s="19">
        <v>18</v>
      </c>
      <c r="Q4" s="19">
        <v>20</v>
      </c>
      <c r="R4" s="20"/>
      <c r="S4" s="21">
        <f>SUM(N4:R4)</f>
        <v>75</v>
      </c>
      <c r="T4" s="22" t="s">
        <v>413</v>
      </c>
    </row>
    <row r="5" spans="1:28" x14ac:dyDescent="0.3">
      <c r="B5" s="1"/>
      <c r="C5" s="6" t="s">
        <v>281</v>
      </c>
      <c r="D5" s="7" t="s">
        <v>5</v>
      </c>
      <c r="E5" s="1"/>
      <c r="F5" s="1"/>
      <c r="G5" s="1"/>
      <c r="J5" s="15" t="s">
        <v>213</v>
      </c>
      <c r="K5" s="16" t="s">
        <v>67</v>
      </c>
      <c r="L5" s="17"/>
      <c r="M5" s="18"/>
      <c r="N5" s="19">
        <v>22</v>
      </c>
      <c r="O5" s="19">
        <v>18</v>
      </c>
      <c r="P5" s="19">
        <v>29</v>
      </c>
      <c r="Q5" s="19">
        <v>21</v>
      </c>
      <c r="R5" s="20"/>
      <c r="S5" s="21">
        <f>SUM(N5:R5)</f>
        <v>90</v>
      </c>
      <c r="T5" s="22" t="s">
        <v>413</v>
      </c>
      <c r="U5" s="1"/>
      <c r="V5" s="1"/>
      <c r="W5" s="1"/>
    </row>
    <row r="6" spans="1:28" x14ac:dyDescent="0.3">
      <c r="C6" s="66">
        <v>789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411</v>
      </c>
      <c r="U7" s="1"/>
      <c r="V7" s="26">
        <v>11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412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126</v>
      </c>
      <c r="D13" s="38">
        <v>35</v>
      </c>
      <c r="E13" s="79"/>
      <c r="F13" s="27">
        <v>3</v>
      </c>
      <c r="G13" s="79"/>
      <c r="H13" s="27"/>
      <c r="I13" s="27"/>
      <c r="J13" s="27">
        <v>0</v>
      </c>
      <c r="K13" s="27">
        <v>0</v>
      </c>
      <c r="L13" s="79"/>
      <c r="M13" s="79"/>
      <c r="N13" s="27">
        <f t="shared" ref="N13:N25" si="0">SUM(L13:M13)</f>
        <v>0</v>
      </c>
      <c r="O13" s="84"/>
      <c r="P13" s="84"/>
      <c r="Q13" s="79"/>
      <c r="R13" s="79"/>
      <c r="S13" s="79"/>
      <c r="T13" s="27">
        <f>+(F13*2)+J13</f>
        <v>6</v>
      </c>
      <c r="U13" s="40" t="str">
        <f>IFERROR(((T13+Q13+N13-R13)+(O13*2))/E13,"")</f>
        <v/>
      </c>
      <c r="V13" s="22" t="s">
        <v>413</v>
      </c>
      <c r="W13" s="22" t="s">
        <v>95</v>
      </c>
      <c r="X13" s="22" t="s">
        <v>96</v>
      </c>
      <c r="Y13" s="69">
        <v>789</v>
      </c>
      <c r="Z13" s="41"/>
      <c r="AA13" s="1" t="s">
        <v>85</v>
      </c>
      <c r="AB13" s="28" t="s">
        <v>217</v>
      </c>
    </row>
    <row r="14" spans="1:28" x14ac:dyDescent="0.3">
      <c r="A14" s="1" t="s">
        <v>66</v>
      </c>
      <c r="B14" s="1" t="s">
        <v>45</v>
      </c>
      <c r="C14" s="27" t="s">
        <v>80</v>
      </c>
      <c r="D14" s="38">
        <v>42</v>
      </c>
      <c r="E14" s="79" t="s">
        <v>440</v>
      </c>
      <c r="F14" s="27"/>
      <c r="G14" s="79"/>
      <c r="H14" s="27"/>
      <c r="I14" s="27"/>
      <c r="J14" s="27"/>
      <c r="K14" s="27"/>
      <c r="L14" s="79"/>
      <c r="M14" s="79"/>
      <c r="N14" s="27"/>
      <c r="O14" s="84"/>
      <c r="P14" s="84"/>
      <c r="Q14" s="79"/>
      <c r="R14" s="79"/>
      <c r="S14" s="79"/>
      <c r="T14" s="27"/>
      <c r="U14" s="40"/>
      <c r="V14" s="22" t="s">
        <v>413</v>
      </c>
      <c r="W14" s="22" t="s">
        <v>95</v>
      </c>
      <c r="X14" s="22" t="s">
        <v>96</v>
      </c>
      <c r="Y14" s="69">
        <v>789</v>
      </c>
      <c r="Z14" s="41"/>
      <c r="AA14" s="1" t="s">
        <v>85</v>
      </c>
      <c r="AB14" s="28" t="s">
        <v>217</v>
      </c>
    </row>
    <row r="15" spans="1:28" x14ac:dyDescent="0.3">
      <c r="A15" s="1" t="s">
        <v>66</v>
      </c>
      <c r="B15" s="1" t="s">
        <v>45</v>
      </c>
      <c r="C15" s="27" t="s">
        <v>72</v>
      </c>
      <c r="D15" s="38">
        <v>32</v>
      </c>
      <c r="E15" s="79"/>
      <c r="F15" s="27">
        <v>2</v>
      </c>
      <c r="G15" s="79"/>
      <c r="H15" s="27"/>
      <c r="I15" s="27"/>
      <c r="J15" s="27">
        <v>0</v>
      </c>
      <c r="K15" s="27">
        <v>0</v>
      </c>
      <c r="L15" s="79"/>
      <c r="M15" s="79"/>
      <c r="N15" s="27">
        <f t="shared" si="0"/>
        <v>0</v>
      </c>
      <c r="O15" s="84"/>
      <c r="P15" s="84"/>
      <c r="Q15" s="84"/>
      <c r="R15" s="84"/>
      <c r="S15" s="84"/>
      <c r="T15" s="27">
        <f t="shared" ref="T15:T24" si="1">+(F15*2)+J15</f>
        <v>4</v>
      </c>
      <c r="U15" s="40" t="str">
        <f t="shared" ref="U15:U24" si="2">IFERROR(((T15+Q15+N15-R15)+(O15*2))/E15,"")</f>
        <v/>
      </c>
      <c r="V15" s="22" t="s">
        <v>413</v>
      </c>
      <c r="W15" s="22" t="s">
        <v>95</v>
      </c>
      <c r="X15" s="22" t="s">
        <v>96</v>
      </c>
      <c r="Y15" s="69">
        <v>789</v>
      </c>
      <c r="Z15" s="41"/>
      <c r="AA15" s="1" t="s">
        <v>85</v>
      </c>
      <c r="AB15" s="28" t="s">
        <v>217</v>
      </c>
    </row>
    <row r="16" spans="1:28" x14ac:dyDescent="0.3">
      <c r="A16" s="1" t="s">
        <v>66</v>
      </c>
      <c r="B16" s="1" t="s">
        <v>45</v>
      </c>
      <c r="C16" s="27" t="s">
        <v>71</v>
      </c>
      <c r="D16" s="38">
        <v>10</v>
      </c>
      <c r="E16" s="79"/>
      <c r="F16" s="27">
        <v>11</v>
      </c>
      <c r="G16" s="79"/>
      <c r="H16" s="27"/>
      <c r="I16" s="27"/>
      <c r="J16" s="27">
        <v>2</v>
      </c>
      <c r="K16" s="27">
        <v>2</v>
      </c>
      <c r="L16" s="79"/>
      <c r="M16" s="79"/>
      <c r="N16" s="27">
        <f t="shared" si="0"/>
        <v>0</v>
      </c>
      <c r="O16" s="84"/>
      <c r="P16" s="84"/>
      <c r="Q16" s="39">
        <v>3</v>
      </c>
      <c r="R16" s="84"/>
      <c r="S16" s="84"/>
      <c r="T16" s="27">
        <f t="shared" si="1"/>
        <v>24</v>
      </c>
      <c r="U16" s="40" t="str">
        <f t="shared" si="2"/>
        <v/>
      </c>
      <c r="V16" s="22" t="s">
        <v>413</v>
      </c>
      <c r="W16" s="22" t="s">
        <v>95</v>
      </c>
      <c r="X16" s="22" t="s">
        <v>96</v>
      </c>
      <c r="Y16" s="69">
        <v>789</v>
      </c>
      <c r="Z16" s="41"/>
      <c r="AA16" s="1" t="s">
        <v>85</v>
      </c>
      <c r="AB16" s="28" t="s">
        <v>217</v>
      </c>
    </row>
    <row r="17" spans="1:28" x14ac:dyDescent="0.3">
      <c r="A17" s="1" t="s">
        <v>66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27"/>
      <c r="I17" s="27"/>
      <c r="J17" s="27"/>
      <c r="K17" s="27"/>
      <c r="L17" s="79"/>
      <c r="M17" s="79"/>
      <c r="N17" s="27"/>
      <c r="O17" s="84"/>
      <c r="P17" s="84"/>
      <c r="Q17" s="39"/>
      <c r="R17" s="84"/>
      <c r="S17" s="84"/>
      <c r="T17" s="27"/>
      <c r="U17" s="40"/>
      <c r="V17" s="22" t="s">
        <v>413</v>
      </c>
      <c r="W17" s="22" t="s">
        <v>95</v>
      </c>
      <c r="X17" s="22" t="s">
        <v>96</v>
      </c>
      <c r="Y17" s="69">
        <v>789</v>
      </c>
      <c r="Z17" s="41"/>
      <c r="AA17" s="1" t="s">
        <v>85</v>
      </c>
      <c r="AB17" s="28" t="s">
        <v>217</v>
      </c>
    </row>
    <row r="18" spans="1:28" x14ac:dyDescent="0.3">
      <c r="A18" s="1" t="s">
        <v>66</v>
      </c>
      <c r="B18" s="1" t="s">
        <v>45</v>
      </c>
      <c r="C18" s="27" t="s">
        <v>75</v>
      </c>
      <c r="D18" s="38">
        <v>12</v>
      </c>
      <c r="E18" s="79" t="s">
        <v>440</v>
      </c>
      <c r="F18" s="27"/>
      <c r="G18" s="79"/>
      <c r="H18" s="27"/>
      <c r="I18" s="27"/>
      <c r="J18" s="27"/>
      <c r="K18" s="27"/>
      <c r="L18" s="79"/>
      <c r="M18" s="79"/>
      <c r="N18" s="27"/>
      <c r="O18" s="84"/>
      <c r="P18" s="84"/>
      <c r="Q18" s="39"/>
      <c r="R18" s="84"/>
      <c r="S18" s="84"/>
      <c r="T18" s="27"/>
      <c r="U18" s="40"/>
      <c r="V18" s="22" t="s">
        <v>413</v>
      </c>
      <c r="W18" s="22" t="s">
        <v>95</v>
      </c>
      <c r="X18" s="22" t="s">
        <v>96</v>
      </c>
      <c r="Y18" s="69">
        <v>789</v>
      </c>
      <c r="Z18" s="41"/>
      <c r="AA18" s="1" t="s">
        <v>85</v>
      </c>
      <c r="AB18" s="28" t="s">
        <v>217</v>
      </c>
    </row>
    <row r="19" spans="1:28" x14ac:dyDescent="0.3">
      <c r="A19" s="1" t="s">
        <v>66</v>
      </c>
      <c r="B19" s="1" t="s">
        <v>45</v>
      </c>
      <c r="C19" s="27" t="s">
        <v>70</v>
      </c>
      <c r="D19" s="38">
        <v>13</v>
      </c>
      <c r="E19" s="79"/>
      <c r="F19" s="27">
        <v>2</v>
      </c>
      <c r="G19" s="79"/>
      <c r="H19" s="27"/>
      <c r="I19" s="27"/>
      <c r="J19" s="27">
        <v>8</v>
      </c>
      <c r="K19" s="27">
        <v>12</v>
      </c>
      <c r="L19" s="79"/>
      <c r="M19" s="27">
        <v>11</v>
      </c>
      <c r="N19" s="27">
        <f t="shared" si="0"/>
        <v>11</v>
      </c>
      <c r="O19" s="84"/>
      <c r="P19" s="55">
        <v>6</v>
      </c>
      <c r="Q19" s="84"/>
      <c r="R19" s="84"/>
      <c r="S19" s="84"/>
      <c r="T19" s="27">
        <f t="shared" si="1"/>
        <v>12</v>
      </c>
      <c r="U19" s="40" t="str">
        <f t="shared" si="2"/>
        <v/>
      </c>
      <c r="V19" s="22" t="s">
        <v>413</v>
      </c>
      <c r="W19" s="22" t="s">
        <v>95</v>
      </c>
      <c r="X19" s="22" t="s">
        <v>96</v>
      </c>
      <c r="Y19" s="69">
        <v>789</v>
      </c>
      <c r="Z19" s="41"/>
      <c r="AA19" s="1" t="s">
        <v>85</v>
      </c>
      <c r="AB19" s="28" t="s">
        <v>217</v>
      </c>
    </row>
    <row r="20" spans="1:28" x14ac:dyDescent="0.3">
      <c r="A20" s="1" t="s">
        <v>66</v>
      </c>
      <c r="B20" s="1" t="s">
        <v>45</v>
      </c>
      <c r="C20" s="27" t="s">
        <v>79</v>
      </c>
      <c r="D20" s="38">
        <v>33</v>
      </c>
      <c r="E20" s="79"/>
      <c r="F20" s="27">
        <v>4</v>
      </c>
      <c r="G20" s="79"/>
      <c r="H20" s="27"/>
      <c r="I20" s="27"/>
      <c r="J20" s="27">
        <v>7</v>
      </c>
      <c r="K20" s="27">
        <v>10</v>
      </c>
      <c r="L20" s="79"/>
      <c r="M20" s="79"/>
      <c r="N20" s="27">
        <f t="shared" si="0"/>
        <v>0</v>
      </c>
      <c r="O20" s="84"/>
      <c r="P20" s="84"/>
      <c r="Q20" s="84"/>
      <c r="R20" s="39">
        <v>5</v>
      </c>
      <c r="S20" s="84"/>
      <c r="T20" s="27">
        <f t="shared" si="1"/>
        <v>15</v>
      </c>
      <c r="U20" s="40" t="str">
        <f t="shared" si="2"/>
        <v/>
      </c>
      <c r="V20" s="22" t="s">
        <v>413</v>
      </c>
      <c r="W20" s="22" t="s">
        <v>95</v>
      </c>
      <c r="X20" s="22" t="s">
        <v>96</v>
      </c>
      <c r="Y20" s="69">
        <v>789</v>
      </c>
      <c r="Z20" s="41"/>
      <c r="AA20" s="1" t="s">
        <v>85</v>
      </c>
      <c r="AB20" s="28" t="s">
        <v>217</v>
      </c>
    </row>
    <row r="21" spans="1:28" x14ac:dyDescent="0.3">
      <c r="A21" s="1" t="s">
        <v>66</v>
      </c>
      <c r="B21" s="1" t="s">
        <v>45</v>
      </c>
      <c r="C21" s="27" t="s">
        <v>74</v>
      </c>
      <c r="D21" s="38">
        <v>11</v>
      </c>
      <c r="E21" s="79"/>
      <c r="F21" s="27">
        <v>3</v>
      </c>
      <c r="G21" s="79"/>
      <c r="H21" s="27"/>
      <c r="I21" s="27"/>
      <c r="J21" s="27">
        <v>2</v>
      </c>
      <c r="K21" s="27">
        <v>2</v>
      </c>
      <c r="L21" s="79"/>
      <c r="M21" s="79"/>
      <c r="N21" s="27">
        <f t="shared" si="0"/>
        <v>0</v>
      </c>
      <c r="O21" s="84"/>
      <c r="P21" s="84"/>
      <c r="Q21" s="84"/>
      <c r="R21" s="39">
        <v>10</v>
      </c>
      <c r="S21" s="84"/>
      <c r="T21" s="27">
        <f t="shared" si="1"/>
        <v>8</v>
      </c>
      <c r="U21" s="40" t="str">
        <f t="shared" si="2"/>
        <v/>
      </c>
      <c r="V21" s="22" t="s">
        <v>413</v>
      </c>
      <c r="W21" s="22" t="s">
        <v>95</v>
      </c>
      <c r="X21" s="22" t="s">
        <v>96</v>
      </c>
      <c r="Y21" s="69">
        <v>789</v>
      </c>
      <c r="Z21" s="41"/>
      <c r="AA21" s="1" t="s">
        <v>85</v>
      </c>
      <c r="AB21" s="28" t="s">
        <v>217</v>
      </c>
    </row>
    <row r="22" spans="1:28" x14ac:dyDescent="0.3">
      <c r="A22" s="1" t="s">
        <v>66</v>
      </c>
      <c r="B22" s="1" t="s">
        <v>45</v>
      </c>
      <c r="C22" s="27" t="s">
        <v>73</v>
      </c>
      <c r="D22" s="38">
        <v>8</v>
      </c>
      <c r="E22" s="79"/>
      <c r="F22" s="27">
        <v>0</v>
      </c>
      <c r="G22" s="79"/>
      <c r="H22" s="27"/>
      <c r="I22" s="27"/>
      <c r="J22" s="27">
        <v>1</v>
      </c>
      <c r="K22" s="27">
        <v>2</v>
      </c>
      <c r="L22" s="79"/>
      <c r="M22" s="79"/>
      <c r="N22" s="27">
        <f t="shared" si="0"/>
        <v>0</v>
      </c>
      <c r="O22" s="79"/>
      <c r="P22" s="84"/>
      <c r="Q22" s="39">
        <v>2</v>
      </c>
      <c r="R22" s="84"/>
      <c r="S22" s="84"/>
      <c r="T22" s="27">
        <f t="shared" si="1"/>
        <v>1</v>
      </c>
      <c r="U22" s="40" t="str">
        <f t="shared" si="2"/>
        <v/>
      </c>
      <c r="V22" s="22" t="s">
        <v>413</v>
      </c>
      <c r="W22" s="22" t="s">
        <v>95</v>
      </c>
      <c r="X22" s="22" t="s">
        <v>96</v>
      </c>
      <c r="Y22" s="69">
        <v>789</v>
      </c>
      <c r="Z22" s="41"/>
      <c r="AA22" s="1" t="s">
        <v>85</v>
      </c>
      <c r="AB22" s="28" t="s">
        <v>217</v>
      </c>
    </row>
    <row r="23" spans="1:28" x14ac:dyDescent="0.3">
      <c r="A23" s="1" t="s">
        <v>66</v>
      </c>
      <c r="B23" s="1" t="s">
        <v>45</v>
      </c>
      <c r="C23" s="27" t="s">
        <v>177</v>
      </c>
      <c r="D23" s="38">
        <v>21</v>
      </c>
      <c r="E23" s="79" t="s">
        <v>440</v>
      </c>
      <c r="F23" s="27"/>
      <c r="G23" s="79"/>
      <c r="H23" s="27"/>
      <c r="I23" s="27"/>
      <c r="J23" s="27"/>
      <c r="K23" s="27"/>
      <c r="L23" s="79"/>
      <c r="M23" s="79"/>
      <c r="N23" s="27"/>
      <c r="O23" s="79"/>
      <c r="P23" s="84"/>
      <c r="Q23" s="39"/>
      <c r="R23" s="84"/>
      <c r="S23" s="84"/>
      <c r="T23" s="27"/>
      <c r="U23" s="40"/>
      <c r="V23" s="22" t="s">
        <v>413</v>
      </c>
      <c r="W23" s="22" t="s">
        <v>95</v>
      </c>
      <c r="X23" s="22" t="s">
        <v>96</v>
      </c>
      <c r="Y23" s="69">
        <v>789</v>
      </c>
      <c r="Z23" s="41"/>
      <c r="AA23" s="1" t="s">
        <v>85</v>
      </c>
      <c r="AB23" s="28" t="s">
        <v>217</v>
      </c>
    </row>
    <row r="24" spans="1:28" x14ac:dyDescent="0.3">
      <c r="A24" s="1" t="s">
        <v>66</v>
      </c>
      <c r="B24" s="1" t="s">
        <v>45</v>
      </c>
      <c r="C24" s="27" t="s">
        <v>77</v>
      </c>
      <c r="D24" s="38">
        <v>22</v>
      </c>
      <c r="E24" s="79"/>
      <c r="F24" s="27">
        <v>2</v>
      </c>
      <c r="G24" s="79"/>
      <c r="H24" s="27"/>
      <c r="I24" s="27"/>
      <c r="J24" s="27">
        <v>1</v>
      </c>
      <c r="K24" s="27">
        <v>2</v>
      </c>
      <c r="L24" s="79"/>
      <c r="M24" s="79"/>
      <c r="N24" s="27">
        <f t="shared" si="0"/>
        <v>0</v>
      </c>
      <c r="O24" s="84"/>
      <c r="P24" s="85"/>
      <c r="Q24" s="84"/>
      <c r="R24" s="84"/>
      <c r="S24" s="84"/>
      <c r="T24" s="27">
        <f t="shared" si="1"/>
        <v>5</v>
      </c>
      <c r="U24" s="40" t="str">
        <f t="shared" si="2"/>
        <v/>
      </c>
      <c r="V24" s="22" t="s">
        <v>413</v>
      </c>
      <c r="W24" s="22" t="s">
        <v>95</v>
      </c>
      <c r="X24" s="22" t="s">
        <v>96</v>
      </c>
      <c r="Y24" s="69">
        <v>789</v>
      </c>
      <c r="Z24" s="41"/>
      <c r="AA24" s="1" t="s">
        <v>85</v>
      </c>
      <c r="AB24" s="28" t="s">
        <v>217</v>
      </c>
    </row>
    <row r="25" spans="1:28" x14ac:dyDescent="0.3">
      <c r="A25" s="1" t="s">
        <v>66</v>
      </c>
      <c r="B25" s="1" t="s">
        <v>45</v>
      </c>
      <c r="C25" s="55" t="s">
        <v>38</v>
      </c>
      <c r="D25" s="36"/>
      <c r="E25" s="55">
        <v>240</v>
      </c>
      <c r="F25" s="55"/>
      <c r="G25" s="55">
        <v>61</v>
      </c>
      <c r="H25" s="55"/>
      <c r="I25" s="55"/>
      <c r="J25" s="55"/>
      <c r="K25" s="55"/>
      <c r="L25" s="55"/>
      <c r="M25" s="55">
        <v>33</v>
      </c>
      <c r="N25" s="55">
        <f t="shared" si="0"/>
        <v>33</v>
      </c>
      <c r="O25" s="55"/>
      <c r="P25" s="55">
        <v>23</v>
      </c>
      <c r="Q25" s="55">
        <v>3</v>
      </c>
      <c r="R25" s="55">
        <v>16</v>
      </c>
      <c r="S25" s="55"/>
      <c r="T25" s="55"/>
      <c r="U25" s="40" t="str">
        <f>_xlfn.IFNA("",((T25+Q25+N25-R25)+(O25*2))/E25)</f>
        <v/>
      </c>
      <c r="V25" s="22" t="s">
        <v>413</v>
      </c>
      <c r="W25" s="22" t="s">
        <v>95</v>
      </c>
      <c r="X25" s="22" t="s">
        <v>96</v>
      </c>
      <c r="Y25" s="69">
        <v>789</v>
      </c>
      <c r="Z25" s="41"/>
      <c r="AA25" s="1" t="s">
        <v>85</v>
      </c>
      <c r="AB25" s="28" t="s">
        <v>217</v>
      </c>
    </row>
    <row r="26" spans="1:28" x14ac:dyDescent="0.3">
      <c r="A26" s="43" t="s">
        <v>66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27</v>
      </c>
      <c r="G26" s="44">
        <f t="shared" si="3"/>
        <v>61</v>
      </c>
      <c r="H26" s="44">
        <f t="shared" si="3"/>
        <v>0</v>
      </c>
      <c r="I26" s="44">
        <f t="shared" si="3"/>
        <v>0</v>
      </c>
      <c r="J26" s="44">
        <f t="shared" si="3"/>
        <v>21</v>
      </c>
      <c r="K26" s="44">
        <f t="shared" si="3"/>
        <v>30</v>
      </c>
      <c r="L26" s="44">
        <f t="shared" si="3"/>
        <v>0</v>
      </c>
      <c r="M26" s="44">
        <f t="shared" si="3"/>
        <v>44</v>
      </c>
      <c r="N26" s="44">
        <f t="shared" si="3"/>
        <v>44</v>
      </c>
      <c r="O26" s="44">
        <f t="shared" si="3"/>
        <v>0</v>
      </c>
      <c r="P26" s="44">
        <f t="shared" si="3"/>
        <v>29</v>
      </c>
      <c r="Q26" s="44">
        <f t="shared" si="3"/>
        <v>8</v>
      </c>
      <c r="R26" s="44">
        <f t="shared" si="3"/>
        <v>31</v>
      </c>
      <c r="S26" s="44">
        <f t="shared" si="3"/>
        <v>0</v>
      </c>
      <c r="T26" s="44">
        <f t="shared" si="3"/>
        <v>75</v>
      </c>
      <c r="U26" s="45">
        <f>((T26+Q26+N26-R26)+(O26*2))/E26</f>
        <v>0.4</v>
      </c>
      <c r="V26" s="46" t="s">
        <v>413</v>
      </c>
      <c r="W26" s="46" t="s">
        <v>95</v>
      </c>
      <c r="X26" s="46" t="s">
        <v>96</v>
      </c>
      <c r="Y26" s="70">
        <v>789</v>
      </c>
      <c r="Z26" s="47"/>
      <c r="AA26" s="43" t="s">
        <v>85</v>
      </c>
      <c r="AB26" s="73" t="s">
        <v>217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0.44262295081967212</v>
      </c>
      <c r="H27" s="27"/>
      <c r="I27" s="1"/>
      <c r="J27" s="48" t="s">
        <v>41</v>
      </c>
      <c r="K27" s="50">
        <f>J26/K26</f>
        <v>0.7</v>
      </c>
      <c r="L27" s="1"/>
      <c r="M27" s="39" t="s">
        <v>42</v>
      </c>
      <c r="N27" s="51">
        <v>4</v>
      </c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1"/>
    </row>
    <row r="31" spans="1:28" x14ac:dyDescent="0.3">
      <c r="B31" s="1"/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1"/>
      <c r="Z31" s="41"/>
      <c r="AA31" s="1"/>
      <c r="AB31" s="1"/>
    </row>
    <row r="33" spans="1:28" x14ac:dyDescent="0.3">
      <c r="B33" s="1"/>
      <c r="C33" s="32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 t="s">
        <v>412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201</v>
      </c>
      <c r="D35" s="38">
        <v>11</v>
      </c>
      <c r="E35" s="79"/>
      <c r="F35" s="27">
        <v>1</v>
      </c>
      <c r="G35" s="79"/>
      <c r="H35" s="27"/>
      <c r="I35" s="27"/>
      <c r="J35" s="27">
        <v>7</v>
      </c>
      <c r="K35" s="27">
        <v>8</v>
      </c>
      <c r="L35" s="79"/>
      <c r="M35" s="79"/>
      <c r="N35" s="27">
        <f>SUM(L35:M35)</f>
        <v>0</v>
      </c>
      <c r="O35" s="79"/>
      <c r="P35" s="84"/>
      <c r="Q35" s="27">
        <v>3</v>
      </c>
      <c r="R35" s="79"/>
      <c r="S35" s="79"/>
      <c r="T35" s="27">
        <f>(H35*3)+((F35-H35)*2)+J35</f>
        <v>9</v>
      </c>
      <c r="U35" s="40" t="str">
        <f>IFERROR(((T35+Q35+N35-R35)+(O35*2))/E35,"")</f>
        <v/>
      </c>
      <c r="V35" s="22" t="s">
        <v>413</v>
      </c>
      <c r="W35" s="22" t="s">
        <v>83</v>
      </c>
      <c r="X35" s="22" t="s">
        <v>84</v>
      </c>
      <c r="Y35" s="69">
        <v>789</v>
      </c>
      <c r="Z35" s="41"/>
      <c r="AA35" s="1" t="s">
        <v>202</v>
      </c>
      <c r="AB35" s="28" t="s">
        <v>215</v>
      </c>
    </row>
    <row r="36" spans="1:28" x14ac:dyDescent="0.3">
      <c r="A36" s="1" t="s">
        <v>45</v>
      </c>
      <c r="B36" s="1" t="s">
        <v>66</v>
      </c>
      <c r="C36" s="27" t="s">
        <v>204</v>
      </c>
      <c r="D36" s="38">
        <v>24</v>
      </c>
      <c r="E36" s="79"/>
      <c r="F36" s="27">
        <v>7</v>
      </c>
      <c r="G36" s="79"/>
      <c r="H36" s="27"/>
      <c r="I36" s="27"/>
      <c r="J36" s="27">
        <v>7</v>
      </c>
      <c r="K36" s="27">
        <v>11</v>
      </c>
      <c r="L36" s="79"/>
      <c r="M36" s="79"/>
      <c r="N36" s="27">
        <f t="shared" ref="N36:N41" si="4">SUM(L36:M36)</f>
        <v>0</v>
      </c>
      <c r="O36" s="84"/>
      <c r="P36" s="84"/>
      <c r="Q36" s="84"/>
      <c r="R36" s="84"/>
      <c r="S36" s="84"/>
      <c r="T36" s="39">
        <f t="shared" ref="T36:T41" si="5">(H36*3)+((F36-H36)*2)+J36</f>
        <v>21</v>
      </c>
      <c r="U36" s="40" t="str">
        <f t="shared" ref="U36:U45" si="6">IFERROR(((T36+Q36+N36-R36)+(O36*2))/E36,"")</f>
        <v/>
      </c>
      <c r="V36" s="22" t="s">
        <v>413</v>
      </c>
      <c r="W36" s="22" t="s">
        <v>83</v>
      </c>
      <c r="X36" s="22" t="s">
        <v>84</v>
      </c>
      <c r="Y36" s="69">
        <v>789</v>
      </c>
      <c r="Z36" s="41"/>
      <c r="AA36" s="1" t="s">
        <v>202</v>
      </c>
      <c r="AB36" s="28" t="s">
        <v>215</v>
      </c>
    </row>
    <row r="37" spans="1:28" x14ac:dyDescent="0.3">
      <c r="A37" s="1" t="s">
        <v>45</v>
      </c>
      <c r="B37" s="1" t="s">
        <v>66</v>
      </c>
      <c r="C37" s="27" t="s">
        <v>205</v>
      </c>
      <c r="D37" s="38">
        <v>22</v>
      </c>
      <c r="E37" s="79"/>
      <c r="F37" s="27">
        <v>0</v>
      </c>
      <c r="G37" s="79"/>
      <c r="H37" s="27"/>
      <c r="I37" s="27"/>
      <c r="J37" s="27">
        <v>0</v>
      </c>
      <c r="K37" s="27">
        <v>4</v>
      </c>
      <c r="L37" s="79"/>
      <c r="M37" s="79"/>
      <c r="N37" s="27">
        <f t="shared" si="4"/>
        <v>0</v>
      </c>
      <c r="O37" s="84"/>
      <c r="P37" s="84"/>
      <c r="Q37" s="84"/>
      <c r="R37" s="84"/>
      <c r="S37" s="84"/>
      <c r="T37" s="39">
        <f t="shared" si="5"/>
        <v>0</v>
      </c>
      <c r="U37" s="40" t="str">
        <f t="shared" si="6"/>
        <v/>
      </c>
      <c r="V37" s="22" t="s">
        <v>413</v>
      </c>
      <c r="W37" s="22" t="s">
        <v>83</v>
      </c>
      <c r="X37" s="22" t="s">
        <v>84</v>
      </c>
      <c r="Y37" s="69">
        <v>789</v>
      </c>
      <c r="Z37" s="41"/>
      <c r="AA37" s="1" t="s">
        <v>202</v>
      </c>
      <c r="AB37" s="28" t="s">
        <v>215</v>
      </c>
    </row>
    <row r="38" spans="1:28" x14ac:dyDescent="0.3">
      <c r="A38" s="1" t="s">
        <v>45</v>
      </c>
      <c r="B38" s="1" t="s">
        <v>66</v>
      </c>
      <c r="C38" s="27" t="s">
        <v>206</v>
      </c>
      <c r="D38" s="38">
        <v>3</v>
      </c>
      <c r="E38" s="79" t="s">
        <v>440</v>
      </c>
      <c r="F38" s="27"/>
      <c r="G38" s="79"/>
      <c r="H38" s="27"/>
      <c r="I38" s="27"/>
      <c r="J38" s="27"/>
      <c r="K38" s="27"/>
      <c r="L38" s="79"/>
      <c r="M38" s="79"/>
      <c r="N38" s="27"/>
      <c r="O38" s="84"/>
      <c r="P38" s="84"/>
      <c r="Q38" s="84"/>
      <c r="R38" s="84"/>
      <c r="S38" s="84"/>
      <c r="T38" s="39"/>
      <c r="U38" s="40" t="str">
        <f t="shared" si="6"/>
        <v/>
      </c>
      <c r="V38" s="22" t="s">
        <v>413</v>
      </c>
      <c r="W38" s="22" t="s">
        <v>83</v>
      </c>
      <c r="X38" s="22" t="s">
        <v>84</v>
      </c>
      <c r="Y38" s="69">
        <v>789</v>
      </c>
      <c r="Z38" s="41"/>
      <c r="AA38" s="1" t="s">
        <v>202</v>
      </c>
      <c r="AB38" s="28" t="s">
        <v>215</v>
      </c>
    </row>
    <row r="39" spans="1:28" x14ac:dyDescent="0.3">
      <c r="A39" s="1" t="s">
        <v>45</v>
      </c>
      <c r="B39" s="1" t="s">
        <v>66</v>
      </c>
      <c r="C39" s="27" t="s">
        <v>207</v>
      </c>
      <c r="D39" s="38">
        <v>45</v>
      </c>
      <c r="E39" s="79"/>
      <c r="F39" s="27">
        <v>3</v>
      </c>
      <c r="G39" s="79"/>
      <c r="H39" s="27"/>
      <c r="I39" s="27"/>
      <c r="J39" s="27">
        <v>3</v>
      </c>
      <c r="K39" s="27">
        <v>4</v>
      </c>
      <c r="L39" s="79"/>
      <c r="M39" s="79"/>
      <c r="N39" s="27">
        <f t="shared" si="4"/>
        <v>0</v>
      </c>
      <c r="O39" s="84"/>
      <c r="P39" s="84"/>
      <c r="Q39" s="84"/>
      <c r="R39" s="84"/>
      <c r="S39" s="84"/>
      <c r="T39" s="39">
        <f t="shared" si="5"/>
        <v>9</v>
      </c>
      <c r="U39" s="40" t="str">
        <f t="shared" si="6"/>
        <v/>
      </c>
      <c r="V39" s="22" t="s">
        <v>413</v>
      </c>
      <c r="W39" s="22" t="s">
        <v>83</v>
      </c>
      <c r="X39" s="22" t="s">
        <v>84</v>
      </c>
      <c r="Y39" s="69">
        <v>789</v>
      </c>
      <c r="Z39" s="41"/>
      <c r="AA39" s="1" t="s">
        <v>202</v>
      </c>
      <c r="AB39" s="28" t="s">
        <v>215</v>
      </c>
    </row>
    <row r="40" spans="1:28" x14ac:dyDescent="0.3">
      <c r="A40" s="1" t="s">
        <v>45</v>
      </c>
      <c r="B40" s="1" t="s">
        <v>66</v>
      </c>
      <c r="C40" s="27" t="s">
        <v>208</v>
      </c>
      <c r="D40" s="38">
        <v>23</v>
      </c>
      <c r="E40" s="79"/>
      <c r="F40" s="27">
        <v>5</v>
      </c>
      <c r="G40" s="79"/>
      <c r="H40" s="27"/>
      <c r="I40" s="27"/>
      <c r="J40" s="27">
        <v>2</v>
      </c>
      <c r="K40" s="27">
        <v>3</v>
      </c>
      <c r="L40" s="79"/>
      <c r="M40" s="79"/>
      <c r="N40" s="27">
        <f t="shared" si="4"/>
        <v>0</v>
      </c>
      <c r="O40" s="84"/>
      <c r="P40" s="84"/>
      <c r="Q40" s="39">
        <v>3</v>
      </c>
      <c r="R40" s="39">
        <v>3</v>
      </c>
      <c r="S40" s="84"/>
      <c r="T40" s="39">
        <f t="shared" si="5"/>
        <v>12</v>
      </c>
      <c r="U40" s="40" t="str">
        <f t="shared" si="6"/>
        <v/>
      </c>
      <c r="V40" s="22" t="s">
        <v>413</v>
      </c>
      <c r="W40" s="22" t="s">
        <v>83</v>
      </c>
      <c r="X40" s="22" t="s">
        <v>84</v>
      </c>
      <c r="Y40" s="69">
        <v>789</v>
      </c>
      <c r="Z40" s="41"/>
      <c r="AA40" s="1" t="s">
        <v>202</v>
      </c>
      <c r="AB40" s="28" t="s">
        <v>215</v>
      </c>
    </row>
    <row r="41" spans="1:28" x14ac:dyDescent="0.3">
      <c r="A41" s="1" t="s">
        <v>45</v>
      </c>
      <c r="B41" s="1" t="s">
        <v>66</v>
      </c>
      <c r="C41" s="27" t="s">
        <v>209</v>
      </c>
      <c r="D41" s="38">
        <v>40</v>
      </c>
      <c r="E41" s="79"/>
      <c r="F41" s="27">
        <v>0</v>
      </c>
      <c r="G41" s="79"/>
      <c r="H41" s="27"/>
      <c r="I41" s="27"/>
      <c r="J41" s="27">
        <v>1</v>
      </c>
      <c r="K41" s="27">
        <v>2</v>
      </c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39">
        <f t="shared" si="5"/>
        <v>1</v>
      </c>
      <c r="U41" s="40" t="str">
        <f t="shared" si="6"/>
        <v/>
      </c>
      <c r="V41" s="22" t="s">
        <v>413</v>
      </c>
      <c r="W41" s="22" t="s">
        <v>83</v>
      </c>
      <c r="X41" s="22" t="s">
        <v>84</v>
      </c>
      <c r="Y41" s="69">
        <v>789</v>
      </c>
      <c r="Z41" s="41"/>
      <c r="AA41" s="1" t="s">
        <v>202</v>
      </c>
      <c r="AB41" s="28" t="s">
        <v>215</v>
      </c>
    </row>
    <row r="42" spans="1:28" x14ac:dyDescent="0.3">
      <c r="A42" s="1" t="s">
        <v>45</v>
      </c>
      <c r="B42" s="1" t="s">
        <v>66</v>
      </c>
      <c r="C42" s="27" t="s">
        <v>391</v>
      </c>
      <c r="D42" s="38">
        <v>33</v>
      </c>
      <c r="E42" s="79"/>
      <c r="F42" s="27">
        <v>4</v>
      </c>
      <c r="G42" s="79"/>
      <c r="H42" s="27"/>
      <c r="I42" s="27"/>
      <c r="J42" s="27">
        <v>3</v>
      </c>
      <c r="K42" s="27">
        <v>4</v>
      </c>
      <c r="L42" s="79"/>
      <c r="M42" s="79"/>
      <c r="N42" s="27">
        <f>SUM(L42:M42)</f>
        <v>0</v>
      </c>
      <c r="O42" s="84"/>
      <c r="P42" s="84"/>
      <c r="Q42" s="84"/>
      <c r="R42" s="39">
        <v>3</v>
      </c>
      <c r="S42" s="84"/>
      <c r="T42" s="39">
        <f>(H42*3)+((F42-H42)*2)+J42</f>
        <v>11</v>
      </c>
      <c r="U42" s="40" t="str">
        <f t="shared" si="6"/>
        <v/>
      </c>
      <c r="V42" s="22" t="s">
        <v>413</v>
      </c>
      <c r="W42" s="22" t="s">
        <v>83</v>
      </c>
      <c r="X42" s="22" t="s">
        <v>84</v>
      </c>
      <c r="Y42" s="69">
        <v>789</v>
      </c>
      <c r="Z42" s="41"/>
      <c r="AA42" s="1" t="s">
        <v>202</v>
      </c>
      <c r="AB42" s="28" t="s">
        <v>215</v>
      </c>
    </row>
    <row r="43" spans="1:28" x14ac:dyDescent="0.3">
      <c r="A43" s="1" t="s">
        <v>45</v>
      </c>
      <c r="B43" s="1" t="s">
        <v>66</v>
      </c>
      <c r="C43" s="27" t="s">
        <v>211</v>
      </c>
      <c r="D43" s="38">
        <v>10</v>
      </c>
      <c r="E43" s="79"/>
      <c r="F43" s="27">
        <v>10</v>
      </c>
      <c r="G43" s="79"/>
      <c r="H43" s="27"/>
      <c r="I43" s="27"/>
      <c r="J43" s="27">
        <v>0</v>
      </c>
      <c r="K43" s="27">
        <v>0</v>
      </c>
      <c r="L43" s="79"/>
      <c r="M43" s="27">
        <v>17</v>
      </c>
      <c r="N43" s="27">
        <f>SUM(L43:M43)</f>
        <v>17</v>
      </c>
      <c r="O43" s="84"/>
      <c r="P43" s="84"/>
      <c r="Q43" s="39">
        <v>5</v>
      </c>
      <c r="R43" s="84"/>
      <c r="S43" s="84"/>
      <c r="T43" s="39">
        <f>(H43*3)+((F43-H43)*2)+J43</f>
        <v>20</v>
      </c>
      <c r="U43" s="40" t="str">
        <f t="shared" si="6"/>
        <v/>
      </c>
      <c r="V43" s="22" t="s">
        <v>413</v>
      </c>
      <c r="W43" s="22" t="s">
        <v>83</v>
      </c>
      <c r="X43" s="22" t="s">
        <v>84</v>
      </c>
      <c r="Y43" s="69">
        <v>789</v>
      </c>
      <c r="Z43" s="41"/>
      <c r="AA43" s="1" t="s">
        <v>202</v>
      </c>
      <c r="AB43" s="28" t="s">
        <v>215</v>
      </c>
    </row>
    <row r="44" spans="1:28" x14ac:dyDescent="0.3">
      <c r="A44" s="1" t="s">
        <v>45</v>
      </c>
      <c r="B44" s="1" t="s">
        <v>66</v>
      </c>
      <c r="C44" s="27" t="s">
        <v>429</v>
      </c>
      <c r="D44" s="80"/>
      <c r="E44" s="79"/>
      <c r="F44" s="27">
        <v>1</v>
      </c>
      <c r="G44" s="79"/>
      <c r="H44" s="27"/>
      <c r="I44" s="27"/>
      <c r="J44" s="27">
        <v>1</v>
      </c>
      <c r="K44" s="27">
        <v>3</v>
      </c>
      <c r="L44" s="79"/>
      <c r="M44" s="79"/>
      <c r="N44" s="27">
        <f>SUM(L44:M44)</f>
        <v>0</v>
      </c>
      <c r="O44" s="84"/>
      <c r="P44" s="84"/>
      <c r="Q44" s="39">
        <v>3</v>
      </c>
      <c r="R44" s="84"/>
      <c r="S44" s="84"/>
      <c r="T44" s="39">
        <f>(H44*3)+((F44-H44)*2)+J44</f>
        <v>3</v>
      </c>
      <c r="U44" s="40" t="str">
        <f t="shared" si="6"/>
        <v/>
      </c>
      <c r="V44" s="22" t="s">
        <v>413</v>
      </c>
      <c r="W44" s="22" t="s">
        <v>83</v>
      </c>
      <c r="X44" s="22" t="s">
        <v>84</v>
      </c>
      <c r="Y44" s="69">
        <v>789</v>
      </c>
      <c r="Z44" s="41"/>
      <c r="AA44" s="1" t="s">
        <v>202</v>
      </c>
      <c r="AB44" s="28" t="s">
        <v>215</v>
      </c>
    </row>
    <row r="45" spans="1:28" x14ac:dyDescent="0.3">
      <c r="A45" s="1" t="s">
        <v>45</v>
      </c>
      <c r="B45" s="1" t="s">
        <v>66</v>
      </c>
      <c r="C45" s="27" t="s">
        <v>212</v>
      </c>
      <c r="D45" s="38">
        <v>15</v>
      </c>
      <c r="E45" s="79"/>
      <c r="F45" s="27">
        <v>2</v>
      </c>
      <c r="G45" s="79"/>
      <c r="H45" s="27"/>
      <c r="I45" s="27"/>
      <c r="J45" s="27">
        <v>0</v>
      </c>
      <c r="K45" s="27">
        <v>0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39">
        <f>(H45*3)+((F45-H45)*2)+J45</f>
        <v>4</v>
      </c>
      <c r="U45" s="40" t="str">
        <f t="shared" si="6"/>
        <v/>
      </c>
      <c r="V45" s="22" t="s">
        <v>413</v>
      </c>
      <c r="W45" s="22" t="s">
        <v>83</v>
      </c>
      <c r="X45" s="22" t="s">
        <v>84</v>
      </c>
      <c r="Y45" s="69">
        <v>789</v>
      </c>
      <c r="Z45" s="41"/>
      <c r="AA45" s="1" t="s">
        <v>202</v>
      </c>
      <c r="AB45" s="28" t="s">
        <v>215</v>
      </c>
    </row>
    <row r="46" spans="1:28" x14ac:dyDescent="0.3">
      <c r="A46" s="1" t="s">
        <v>45</v>
      </c>
      <c r="B46" s="1" t="s">
        <v>66</v>
      </c>
      <c r="C46" s="55" t="s">
        <v>38</v>
      </c>
      <c r="D46" s="36"/>
      <c r="E46" s="55">
        <v>240</v>
      </c>
      <c r="F46" s="55"/>
      <c r="G46" s="55">
        <v>79</v>
      </c>
      <c r="H46" s="55"/>
      <c r="I46" s="55"/>
      <c r="J46" s="55"/>
      <c r="K46" s="55"/>
      <c r="L46" s="55"/>
      <c r="M46" s="55">
        <v>26</v>
      </c>
      <c r="N46" s="55">
        <f>SUM(L46:M46)</f>
        <v>26</v>
      </c>
      <c r="O46" s="55"/>
      <c r="P46" s="55">
        <v>22</v>
      </c>
      <c r="Q46" s="55">
        <v>2</v>
      </c>
      <c r="R46" s="55">
        <v>11</v>
      </c>
      <c r="S46" s="42"/>
      <c r="T46" s="42"/>
      <c r="U46" s="40" t="str">
        <f>_xlfn.IFNA("",((T46+Q46+N46-R46)+(O46*2))/E46)</f>
        <v/>
      </c>
      <c r="V46" s="22" t="s">
        <v>413</v>
      </c>
      <c r="W46" s="22" t="s">
        <v>83</v>
      </c>
      <c r="X46" s="22" t="s">
        <v>84</v>
      </c>
      <c r="Y46" s="69">
        <v>789</v>
      </c>
      <c r="Z46" s="41"/>
      <c r="AA46" s="1" t="s">
        <v>202</v>
      </c>
      <c r="AB46" s="28" t="s">
        <v>215</v>
      </c>
    </row>
    <row r="47" spans="1:28" x14ac:dyDescent="0.3">
      <c r="A47" s="43" t="s">
        <v>45</v>
      </c>
      <c r="B47" s="43" t="s">
        <v>66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33</v>
      </c>
      <c r="G47" s="44">
        <f t="shared" si="7"/>
        <v>79</v>
      </c>
      <c r="H47" s="44">
        <f t="shared" si="7"/>
        <v>0</v>
      </c>
      <c r="I47" s="44">
        <f t="shared" si="7"/>
        <v>0</v>
      </c>
      <c r="J47" s="44">
        <f t="shared" si="7"/>
        <v>24</v>
      </c>
      <c r="K47" s="44">
        <f t="shared" si="7"/>
        <v>39</v>
      </c>
      <c r="L47" s="44">
        <f t="shared" si="7"/>
        <v>0</v>
      </c>
      <c r="M47" s="44">
        <f t="shared" si="7"/>
        <v>43</v>
      </c>
      <c r="N47" s="44">
        <f t="shared" si="7"/>
        <v>43</v>
      </c>
      <c r="O47" s="44">
        <f t="shared" si="7"/>
        <v>0</v>
      </c>
      <c r="P47" s="44">
        <f t="shared" si="7"/>
        <v>22</v>
      </c>
      <c r="Q47" s="44">
        <f t="shared" si="7"/>
        <v>16</v>
      </c>
      <c r="R47" s="44">
        <f t="shared" si="7"/>
        <v>17</v>
      </c>
      <c r="S47" s="44">
        <f t="shared" si="7"/>
        <v>0</v>
      </c>
      <c r="T47" s="44">
        <f t="shared" si="7"/>
        <v>90</v>
      </c>
      <c r="U47" s="45">
        <f>((T47+Q47+N47-R47)+(O47*2))/E47</f>
        <v>0.55000000000000004</v>
      </c>
      <c r="V47" s="46" t="s">
        <v>413</v>
      </c>
      <c r="W47" s="46" t="s">
        <v>83</v>
      </c>
      <c r="X47" s="46" t="s">
        <v>84</v>
      </c>
      <c r="Y47" s="86">
        <v>789</v>
      </c>
      <c r="Z47" s="47"/>
      <c r="AA47" s="43" t="s">
        <v>202</v>
      </c>
      <c r="AB47" s="73" t="s">
        <v>215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0.41772151898734178</v>
      </c>
      <c r="H48" s="27"/>
      <c r="I48" s="1"/>
      <c r="J48" s="48" t="s">
        <v>41</v>
      </c>
      <c r="K48" s="50">
        <f>J47/K47</f>
        <v>0.61538461538461542</v>
      </c>
      <c r="L48" s="1"/>
      <c r="M48" s="39" t="s">
        <v>42</v>
      </c>
      <c r="N48" s="51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4B96-E8E9-4996-8BF0-57EB1C4C2888}">
  <sheetPr>
    <tabColor rgb="FFFF0000"/>
  </sheetPr>
  <dimension ref="A1:AB48"/>
  <sheetViews>
    <sheetView workbookViewId="0">
      <selection activeCell="A17" sqref="A1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2" t="s">
        <v>537</v>
      </c>
    </row>
    <row r="2" spans="1:28" x14ac:dyDescent="0.3">
      <c r="B2" s="1"/>
      <c r="C2" s="2" t="s">
        <v>44</v>
      </c>
      <c r="D2" s="3" t="s">
        <v>409</v>
      </c>
      <c r="E2" s="4"/>
      <c r="F2" s="64"/>
      <c r="G2" s="6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29300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163</v>
      </c>
      <c r="D4" s="7" t="s">
        <v>4</v>
      </c>
      <c r="E4" s="8"/>
      <c r="F4" s="5"/>
      <c r="G4" s="1"/>
      <c r="J4" s="15" t="s">
        <v>219</v>
      </c>
      <c r="K4" s="16" t="s">
        <v>44</v>
      </c>
      <c r="L4" s="17"/>
      <c r="M4" s="18"/>
      <c r="N4" s="19">
        <v>21</v>
      </c>
      <c r="O4" s="19">
        <v>22</v>
      </c>
      <c r="P4" s="19">
        <v>26</v>
      </c>
      <c r="Q4" s="19">
        <v>24</v>
      </c>
      <c r="R4" s="20"/>
      <c r="S4" s="21">
        <f>SUM(N4:R4)</f>
        <v>93</v>
      </c>
      <c r="T4" s="22" t="s">
        <v>410</v>
      </c>
    </row>
    <row r="5" spans="1:28" x14ac:dyDescent="0.3">
      <c r="B5" s="1"/>
      <c r="C5" s="6" t="s">
        <v>430</v>
      </c>
      <c r="D5" s="7" t="s">
        <v>5</v>
      </c>
      <c r="E5" s="1"/>
      <c r="F5" s="1"/>
      <c r="G5" s="1"/>
      <c r="J5" s="15" t="s">
        <v>219</v>
      </c>
      <c r="K5" s="16" t="s">
        <v>67</v>
      </c>
      <c r="L5" s="17"/>
      <c r="M5" s="18"/>
      <c r="N5" s="19">
        <v>20</v>
      </c>
      <c r="O5" s="19">
        <v>14</v>
      </c>
      <c r="P5" s="19">
        <v>22</v>
      </c>
      <c r="Q5" s="19">
        <v>26</v>
      </c>
      <c r="R5" s="20"/>
      <c r="S5" s="21">
        <f>SUM(N5:R5)</f>
        <v>82</v>
      </c>
      <c r="T5" s="22" t="s">
        <v>410</v>
      </c>
      <c r="U5" s="1"/>
      <c r="V5" s="1"/>
      <c r="W5" s="1"/>
    </row>
    <row r="6" spans="1:28" x14ac:dyDescent="0.3">
      <c r="C6" s="66">
        <v>2053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411</v>
      </c>
      <c r="U7" s="1"/>
      <c r="V7" s="26">
        <v>13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414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126</v>
      </c>
      <c r="D13" s="38">
        <v>35</v>
      </c>
      <c r="E13" s="79"/>
      <c r="F13" s="27">
        <v>8</v>
      </c>
      <c r="G13" s="79"/>
      <c r="H13" s="27"/>
      <c r="I13" s="27"/>
      <c r="J13" s="27">
        <v>1</v>
      </c>
      <c r="K13" s="27">
        <v>2</v>
      </c>
      <c r="L13" s="79"/>
      <c r="M13" s="27">
        <v>10</v>
      </c>
      <c r="N13" s="27">
        <f t="shared" ref="N13:N23" si="0">SUM(L13:M13)</f>
        <v>10</v>
      </c>
      <c r="O13" s="84"/>
      <c r="P13" s="84"/>
      <c r="Q13" s="79"/>
      <c r="R13" s="79"/>
      <c r="S13" s="79"/>
      <c r="T13" s="27">
        <f>+(F13*2)+J13</f>
        <v>17</v>
      </c>
      <c r="U13" s="40" t="str">
        <f>IFERROR(((T13+Q13+N13-R13)+(O13*2))/E13,"")</f>
        <v/>
      </c>
      <c r="V13" s="22" t="s">
        <v>410</v>
      </c>
      <c r="W13" s="22" t="s">
        <v>83</v>
      </c>
      <c r="X13" s="22" t="s">
        <v>84</v>
      </c>
      <c r="Y13" s="69">
        <v>2053</v>
      </c>
      <c r="Z13" s="41"/>
      <c r="AA13" s="1" t="s">
        <v>85</v>
      </c>
      <c r="AB13" s="28" t="s">
        <v>222</v>
      </c>
    </row>
    <row r="14" spans="1:28" x14ac:dyDescent="0.3">
      <c r="A14" s="1" t="s">
        <v>66</v>
      </c>
      <c r="B14" s="1" t="s">
        <v>45</v>
      </c>
      <c r="C14" s="27" t="s">
        <v>80</v>
      </c>
      <c r="D14" s="38">
        <v>42</v>
      </c>
      <c r="E14" s="79" t="s">
        <v>440</v>
      </c>
      <c r="F14" s="27"/>
      <c r="G14" s="79"/>
      <c r="H14" s="27"/>
      <c r="I14" s="27"/>
      <c r="J14" s="27"/>
      <c r="K14" s="27"/>
      <c r="L14" s="79"/>
      <c r="M14" s="27"/>
      <c r="N14" s="27"/>
      <c r="O14" s="84"/>
      <c r="P14" s="84"/>
      <c r="Q14" s="79"/>
      <c r="R14" s="79"/>
      <c r="S14" s="79"/>
      <c r="T14" s="27"/>
      <c r="U14" s="40"/>
      <c r="V14" s="22" t="s">
        <v>410</v>
      </c>
      <c r="W14" s="22" t="s">
        <v>83</v>
      </c>
      <c r="X14" s="22" t="s">
        <v>84</v>
      </c>
      <c r="Y14" s="69">
        <v>2053</v>
      </c>
      <c r="Z14" s="41"/>
      <c r="AA14" s="1" t="s">
        <v>85</v>
      </c>
      <c r="AB14" s="28" t="s">
        <v>222</v>
      </c>
    </row>
    <row r="15" spans="1:28" x14ac:dyDescent="0.3">
      <c r="A15" s="1" t="s">
        <v>66</v>
      </c>
      <c r="B15" s="1" t="s">
        <v>45</v>
      </c>
      <c r="C15" s="27" t="s">
        <v>72</v>
      </c>
      <c r="D15" s="38">
        <v>32</v>
      </c>
      <c r="E15" s="79"/>
      <c r="F15" s="27">
        <v>2</v>
      </c>
      <c r="G15" s="79"/>
      <c r="H15" s="27"/>
      <c r="I15" s="27"/>
      <c r="J15" s="27">
        <v>2</v>
      </c>
      <c r="K15" s="27">
        <v>3</v>
      </c>
      <c r="L15" s="79"/>
      <c r="M15" s="79"/>
      <c r="N15" s="27">
        <f t="shared" si="0"/>
        <v>0</v>
      </c>
      <c r="O15" s="84"/>
      <c r="P15" s="84"/>
      <c r="Q15" s="84"/>
      <c r="R15" s="84"/>
      <c r="S15" s="84"/>
      <c r="T15" s="27">
        <f t="shared" ref="T15:T23" si="1">+(F15*2)+J15</f>
        <v>6</v>
      </c>
      <c r="U15" s="40" t="str">
        <f t="shared" ref="U15:U23" si="2">IFERROR(((T15+Q15+N15-R15)+(O15*2))/E15,"")</f>
        <v/>
      </c>
      <c r="V15" s="22" t="s">
        <v>410</v>
      </c>
      <c r="W15" s="22" t="s">
        <v>83</v>
      </c>
      <c r="X15" s="22" t="s">
        <v>84</v>
      </c>
      <c r="Y15" s="69">
        <v>2053</v>
      </c>
      <c r="Z15" s="41"/>
      <c r="AA15" s="1" t="s">
        <v>85</v>
      </c>
      <c r="AB15" s="28" t="s">
        <v>222</v>
      </c>
    </row>
    <row r="16" spans="1:28" x14ac:dyDescent="0.3">
      <c r="A16" s="1" t="s">
        <v>66</v>
      </c>
      <c r="B16" s="1" t="s">
        <v>45</v>
      </c>
      <c r="C16" s="27" t="s">
        <v>71</v>
      </c>
      <c r="D16" s="38">
        <v>10</v>
      </c>
      <c r="E16" s="79"/>
      <c r="F16" s="27">
        <v>6</v>
      </c>
      <c r="G16" s="79"/>
      <c r="H16" s="27"/>
      <c r="I16" s="27"/>
      <c r="J16" s="27">
        <v>1</v>
      </c>
      <c r="K16" s="27">
        <v>2</v>
      </c>
      <c r="L16" s="79"/>
      <c r="M16" s="79"/>
      <c r="N16" s="27">
        <f t="shared" si="0"/>
        <v>0</v>
      </c>
      <c r="O16" s="84"/>
      <c r="P16" s="84"/>
      <c r="Q16" s="84"/>
      <c r="R16" s="84"/>
      <c r="S16" s="84"/>
      <c r="T16" s="27">
        <f t="shared" si="1"/>
        <v>13</v>
      </c>
      <c r="U16" s="40" t="str">
        <f t="shared" si="2"/>
        <v/>
      </c>
      <c r="V16" s="22" t="s">
        <v>410</v>
      </c>
      <c r="W16" s="22" t="s">
        <v>83</v>
      </c>
      <c r="X16" s="22" t="s">
        <v>84</v>
      </c>
      <c r="Y16" s="69">
        <v>2053</v>
      </c>
      <c r="Z16" s="41"/>
      <c r="AA16" s="1" t="s">
        <v>85</v>
      </c>
      <c r="AB16" s="28" t="s">
        <v>222</v>
      </c>
    </row>
    <row r="17" spans="1:28" x14ac:dyDescent="0.3">
      <c r="A17" s="1" t="s">
        <v>66</v>
      </c>
      <c r="B17" s="1" t="s">
        <v>45</v>
      </c>
      <c r="C17" s="27" t="s">
        <v>75</v>
      </c>
      <c r="D17" s="38">
        <v>12</v>
      </c>
      <c r="E17" s="79" t="s">
        <v>440</v>
      </c>
      <c r="F17" s="27"/>
      <c r="G17" s="79"/>
      <c r="H17" s="27"/>
      <c r="I17" s="27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27"/>
      <c r="U17" s="40"/>
      <c r="V17" s="22" t="s">
        <v>410</v>
      </c>
      <c r="W17" s="22" t="s">
        <v>83</v>
      </c>
      <c r="X17" s="22" t="s">
        <v>84</v>
      </c>
      <c r="Y17" s="69">
        <v>2053</v>
      </c>
      <c r="Z17" s="41"/>
      <c r="AA17" s="1" t="s">
        <v>85</v>
      </c>
      <c r="AB17" s="28" t="s">
        <v>222</v>
      </c>
    </row>
    <row r="18" spans="1:28" x14ac:dyDescent="0.3">
      <c r="A18" s="1" t="s">
        <v>66</v>
      </c>
      <c r="B18" s="1" t="s">
        <v>45</v>
      </c>
      <c r="C18" s="27" t="s">
        <v>70</v>
      </c>
      <c r="D18" s="38">
        <v>13</v>
      </c>
      <c r="E18" s="79"/>
      <c r="F18" s="27">
        <v>3</v>
      </c>
      <c r="G18" s="79"/>
      <c r="H18" s="27"/>
      <c r="I18" s="27"/>
      <c r="J18" s="27">
        <v>8</v>
      </c>
      <c r="K18" s="27">
        <v>9</v>
      </c>
      <c r="L18" s="79"/>
      <c r="M18" s="27">
        <v>11</v>
      </c>
      <c r="N18" s="27">
        <f t="shared" si="0"/>
        <v>11</v>
      </c>
      <c r="O18" s="39">
        <v>8</v>
      </c>
      <c r="P18" s="84"/>
      <c r="Q18" s="84"/>
      <c r="R18" s="84"/>
      <c r="S18" s="84"/>
      <c r="T18" s="27">
        <f t="shared" si="1"/>
        <v>14</v>
      </c>
      <c r="U18" s="40" t="str">
        <f t="shared" si="2"/>
        <v/>
      </c>
      <c r="V18" s="22" t="s">
        <v>410</v>
      </c>
      <c r="W18" s="22" t="s">
        <v>83</v>
      </c>
      <c r="X18" s="22" t="s">
        <v>84</v>
      </c>
      <c r="Y18" s="69">
        <v>2053</v>
      </c>
      <c r="Z18" s="41"/>
      <c r="AA18" s="1" t="s">
        <v>85</v>
      </c>
      <c r="AB18" s="28" t="s">
        <v>222</v>
      </c>
    </row>
    <row r="19" spans="1:28" x14ac:dyDescent="0.3">
      <c r="A19" s="1" t="s">
        <v>66</v>
      </c>
      <c r="B19" s="1" t="s">
        <v>45</v>
      </c>
      <c r="C19" s="27" t="s">
        <v>79</v>
      </c>
      <c r="D19" s="38">
        <v>33</v>
      </c>
      <c r="E19" s="79"/>
      <c r="F19" s="27">
        <v>5</v>
      </c>
      <c r="G19" s="79"/>
      <c r="H19" s="27"/>
      <c r="I19" s="27"/>
      <c r="J19" s="27">
        <v>3</v>
      </c>
      <c r="K19" s="27">
        <v>6</v>
      </c>
      <c r="L19" s="79"/>
      <c r="M19" s="79"/>
      <c r="N19" s="27">
        <f t="shared" si="0"/>
        <v>0</v>
      </c>
      <c r="O19" s="84"/>
      <c r="P19" s="84"/>
      <c r="Q19" s="84"/>
      <c r="R19" s="84"/>
      <c r="S19" s="84"/>
      <c r="T19" s="27">
        <f t="shared" si="1"/>
        <v>13</v>
      </c>
      <c r="U19" s="40" t="str">
        <f t="shared" si="2"/>
        <v/>
      </c>
      <c r="V19" s="22" t="s">
        <v>410</v>
      </c>
      <c r="W19" s="22" t="s">
        <v>83</v>
      </c>
      <c r="X19" s="22" t="s">
        <v>84</v>
      </c>
      <c r="Y19" s="69">
        <v>2053</v>
      </c>
      <c r="Z19" s="41"/>
      <c r="AA19" s="1" t="s">
        <v>85</v>
      </c>
      <c r="AB19" s="28" t="s">
        <v>222</v>
      </c>
    </row>
    <row r="20" spans="1:28" x14ac:dyDescent="0.3">
      <c r="A20" s="1" t="s">
        <v>66</v>
      </c>
      <c r="B20" s="1" t="s">
        <v>45</v>
      </c>
      <c r="C20" s="27" t="s">
        <v>74</v>
      </c>
      <c r="D20" s="38">
        <v>11</v>
      </c>
      <c r="E20" s="79"/>
      <c r="F20" s="27">
        <v>6</v>
      </c>
      <c r="G20" s="79"/>
      <c r="H20" s="27"/>
      <c r="I20" s="27"/>
      <c r="J20" s="27">
        <v>6</v>
      </c>
      <c r="K20" s="27">
        <v>7</v>
      </c>
      <c r="L20" s="79"/>
      <c r="M20" s="79"/>
      <c r="N20" s="27">
        <f t="shared" si="0"/>
        <v>0</v>
      </c>
      <c r="O20" s="84"/>
      <c r="P20" s="84"/>
      <c r="Q20" s="84"/>
      <c r="R20" s="84"/>
      <c r="S20" s="84"/>
      <c r="T20" s="27">
        <f t="shared" si="1"/>
        <v>18</v>
      </c>
      <c r="U20" s="40" t="str">
        <f t="shared" si="2"/>
        <v/>
      </c>
      <c r="V20" s="22" t="s">
        <v>410</v>
      </c>
      <c r="W20" s="22" t="s">
        <v>83</v>
      </c>
      <c r="X20" s="22" t="s">
        <v>84</v>
      </c>
      <c r="Y20" s="69">
        <v>2053</v>
      </c>
      <c r="Z20" s="41"/>
      <c r="AA20" s="1" t="s">
        <v>85</v>
      </c>
      <c r="AB20" s="28" t="s">
        <v>222</v>
      </c>
    </row>
    <row r="21" spans="1:28" x14ac:dyDescent="0.3">
      <c r="A21" s="1" t="s">
        <v>66</v>
      </c>
      <c r="B21" s="1" t="s">
        <v>45</v>
      </c>
      <c r="C21" s="27" t="s">
        <v>73</v>
      </c>
      <c r="D21" s="38">
        <v>8</v>
      </c>
      <c r="E21" s="79"/>
      <c r="F21" s="27">
        <v>2</v>
      </c>
      <c r="G21" s="79"/>
      <c r="H21" s="27"/>
      <c r="I21" s="27"/>
      <c r="J21" s="27">
        <v>1</v>
      </c>
      <c r="K21" s="27">
        <v>2</v>
      </c>
      <c r="L21" s="79"/>
      <c r="M21" s="79"/>
      <c r="N21" s="27">
        <f t="shared" si="0"/>
        <v>0</v>
      </c>
      <c r="O21" s="79"/>
      <c r="P21" s="84"/>
      <c r="Q21" s="84"/>
      <c r="R21" s="84"/>
      <c r="S21" s="84"/>
      <c r="T21" s="27">
        <f t="shared" si="1"/>
        <v>5</v>
      </c>
      <c r="U21" s="40" t="str">
        <f t="shared" si="2"/>
        <v/>
      </c>
      <c r="V21" s="22" t="s">
        <v>410</v>
      </c>
      <c r="W21" s="22" t="s">
        <v>83</v>
      </c>
      <c r="X21" s="22" t="s">
        <v>84</v>
      </c>
      <c r="Y21" s="69">
        <v>2053</v>
      </c>
      <c r="Z21" s="41"/>
      <c r="AA21" s="1" t="s">
        <v>85</v>
      </c>
      <c r="AB21" s="28" t="s">
        <v>222</v>
      </c>
    </row>
    <row r="22" spans="1:28" x14ac:dyDescent="0.3">
      <c r="A22" s="1" t="s">
        <v>66</v>
      </c>
      <c r="B22" s="1" t="s">
        <v>45</v>
      </c>
      <c r="C22" s="27" t="s">
        <v>177</v>
      </c>
      <c r="D22" s="38">
        <v>21</v>
      </c>
      <c r="E22" s="79" t="s">
        <v>440</v>
      </c>
      <c r="F22" s="27"/>
      <c r="G22" s="79"/>
      <c r="H22" s="27"/>
      <c r="I22" s="27"/>
      <c r="J22" s="27"/>
      <c r="K22" s="27"/>
      <c r="L22" s="79"/>
      <c r="M22" s="79"/>
      <c r="N22" s="27"/>
      <c r="O22" s="79"/>
      <c r="P22" s="84"/>
      <c r="Q22" s="84"/>
      <c r="R22" s="84"/>
      <c r="S22" s="84"/>
      <c r="T22" s="27"/>
      <c r="U22" s="40"/>
      <c r="V22" s="22" t="s">
        <v>410</v>
      </c>
      <c r="W22" s="22" t="s">
        <v>83</v>
      </c>
      <c r="X22" s="22" t="s">
        <v>84</v>
      </c>
      <c r="Y22" s="69">
        <v>2053</v>
      </c>
      <c r="Z22" s="41"/>
      <c r="AA22" s="1" t="s">
        <v>85</v>
      </c>
      <c r="AB22" s="28" t="s">
        <v>222</v>
      </c>
    </row>
    <row r="23" spans="1:28" x14ac:dyDescent="0.3">
      <c r="A23" s="1" t="s">
        <v>66</v>
      </c>
      <c r="B23" s="1" t="s">
        <v>45</v>
      </c>
      <c r="C23" s="27" t="s">
        <v>77</v>
      </c>
      <c r="D23" s="38">
        <v>22</v>
      </c>
      <c r="E23" s="79"/>
      <c r="F23" s="27">
        <v>2</v>
      </c>
      <c r="G23" s="79"/>
      <c r="H23" s="27"/>
      <c r="I23" s="27"/>
      <c r="J23" s="27">
        <v>3</v>
      </c>
      <c r="K23" s="27">
        <v>5</v>
      </c>
      <c r="L23" s="79"/>
      <c r="M23" s="79"/>
      <c r="N23" s="27">
        <f t="shared" si="0"/>
        <v>0</v>
      </c>
      <c r="O23" s="84"/>
      <c r="P23" s="85"/>
      <c r="Q23" s="84"/>
      <c r="R23" s="84"/>
      <c r="S23" s="84"/>
      <c r="T23" s="27">
        <f t="shared" si="1"/>
        <v>7</v>
      </c>
      <c r="U23" s="40" t="str">
        <f t="shared" si="2"/>
        <v/>
      </c>
      <c r="V23" s="22" t="s">
        <v>410</v>
      </c>
      <c r="W23" s="22" t="s">
        <v>83</v>
      </c>
      <c r="X23" s="22" t="s">
        <v>84</v>
      </c>
      <c r="Y23" s="69">
        <v>2053</v>
      </c>
      <c r="Z23" s="41"/>
      <c r="AA23" s="1" t="s">
        <v>85</v>
      </c>
      <c r="AB23" s="28" t="s">
        <v>222</v>
      </c>
    </row>
    <row r="24" spans="1:28" x14ac:dyDescent="0.3">
      <c r="A24" s="1" t="s">
        <v>66</v>
      </c>
      <c r="B24" s="1" t="s">
        <v>45</v>
      </c>
      <c r="C24" s="55" t="s">
        <v>38</v>
      </c>
      <c r="D24" s="36"/>
      <c r="E24" s="55">
        <v>240</v>
      </c>
      <c r="F24" s="55"/>
      <c r="G24" s="55">
        <v>68</v>
      </c>
      <c r="H24" s="55"/>
      <c r="I24" s="55"/>
      <c r="J24" s="55"/>
      <c r="K24" s="55"/>
      <c r="L24" s="55"/>
      <c r="M24" s="55">
        <v>28</v>
      </c>
      <c r="N24" s="5"/>
      <c r="O24" s="55"/>
      <c r="P24" s="55">
        <v>33</v>
      </c>
      <c r="Q24" s="42"/>
      <c r="R24" s="42"/>
      <c r="S24" s="42"/>
      <c r="T24" s="27"/>
      <c r="U24" s="40" t="str">
        <f>_xlfn.IFNA("",((T24+Q24+N24-R24)+(O24*2))/E24)</f>
        <v/>
      </c>
      <c r="V24" s="22" t="s">
        <v>410</v>
      </c>
      <c r="W24" s="22" t="s">
        <v>83</v>
      </c>
      <c r="X24" s="22" t="s">
        <v>84</v>
      </c>
      <c r="Y24" s="69">
        <v>2053</v>
      </c>
      <c r="Z24" s="41"/>
      <c r="AA24" s="1" t="s">
        <v>85</v>
      </c>
      <c r="AB24" s="28" t="s">
        <v>222</v>
      </c>
    </row>
    <row r="25" spans="1:28" x14ac:dyDescent="0.3">
      <c r="A25" s="43" t="s">
        <v>66</v>
      </c>
      <c r="B25" s="43" t="s">
        <v>45</v>
      </c>
      <c r="C25" s="44" t="s">
        <v>39</v>
      </c>
      <c r="D25" s="43"/>
      <c r="E25" s="44">
        <f>SUM(E13:E24)</f>
        <v>240</v>
      </c>
      <c r="F25" s="44">
        <f>SUM(F13:F24)</f>
        <v>34</v>
      </c>
      <c r="G25" s="44">
        <f>SUM(G13:G24)</f>
        <v>68</v>
      </c>
      <c r="H25" s="44">
        <f>SUM(H13:H24)</f>
        <v>0</v>
      </c>
      <c r="I25" s="44">
        <f>SUM(I13:I24)</f>
        <v>0</v>
      </c>
      <c r="J25" s="44">
        <f>SUM(J13:J24)</f>
        <v>25</v>
      </c>
      <c r="K25" s="44">
        <f>SUM(K13:K24)</f>
        <v>36</v>
      </c>
      <c r="L25" s="44">
        <f>SUM(L13:L24)</f>
        <v>0</v>
      </c>
      <c r="M25" s="44">
        <f>SUM(M13:M24)</f>
        <v>49</v>
      </c>
      <c r="N25" s="44">
        <f>SUM(N13:N24)</f>
        <v>21</v>
      </c>
      <c r="O25" s="44">
        <f>SUM(O13:O24)</f>
        <v>8</v>
      </c>
      <c r="P25" s="44">
        <f>SUM(P13:P24)</f>
        <v>33</v>
      </c>
      <c r="Q25" s="44">
        <f>SUM(Q13:Q24)</f>
        <v>0</v>
      </c>
      <c r="R25" s="44">
        <f>SUM(R13:R24)</f>
        <v>0</v>
      </c>
      <c r="S25" s="44">
        <f>SUM(S13:S24)</f>
        <v>0</v>
      </c>
      <c r="T25" s="44">
        <f>SUM(T13:T24)</f>
        <v>93</v>
      </c>
      <c r="U25" s="45">
        <f>((T25+Q25+N25-R25)+(O25*2))/E25</f>
        <v>0.54166666666666663</v>
      </c>
      <c r="V25" s="46" t="s">
        <v>413</v>
      </c>
      <c r="W25" s="46" t="s">
        <v>83</v>
      </c>
      <c r="X25" s="46" t="s">
        <v>84</v>
      </c>
      <c r="Y25" s="70">
        <v>2053</v>
      </c>
      <c r="Z25" s="47"/>
      <c r="AA25" s="43" t="s">
        <v>85</v>
      </c>
      <c r="AB25" s="73" t="s">
        <v>222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</v>
      </c>
      <c r="H26" s="27"/>
      <c r="I26" s="1"/>
      <c r="J26" s="48" t="s">
        <v>41</v>
      </c>
      <c r="K26" s="50">
        <f>J25/K25</f>
        <v>0.69444444444444442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32" spans="1:28" x14ac:dyDescent="0.3">
      <c r="B32" s="1"/>
      <c r="C32" s="32" t="s">
        <v>67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 t="s">
        <v>414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66</v>
      </c>
      <c r="C34" s="27" t="s">
        <v>201</v>
      </c>
      <c r="D34" s="38">
        <v>11</v>
      </c>
      <c r="E34" s="79"/>
      <c r="F34" s="27">
        <v>1</v>
      </c>
      <c r="G34" s="79"/>
      <c r="H34" s="27"/>
      <c r="I34" s="27"/>
      <c r="J34" s="27">
        <v>0</v>
      </c>
      <c r="K34" s="27">
        <v>0</v>
      </c>
      <c r="L34" s="79"/>
      <c r="M34" s="79"/>
      <c r="N34" s="27">
        <f>SUM(L34:M34)</f>
        <v>0</v>
      </c>
      <c r="O34" s="79"/>
      <c r="P34" s="84"/>
      <c r="Q34" s="79"/>
      <c r="R34" s="79"/>
      <c r="S34" s="79"/>
      <c r="T34" s="27">
        <f>(H34*3)+((F34-H34)*2)+J34</f>
        <v>2</v>
      </c>
      <c r="U34" s="40" t="str">
        <f>IFERROR(((T34+Q34+N34-R34)+(O34*2))/E34,"")</f>
        <v/>
      </c>
      <c r="V34" s="22" t="s">
        <v>410</v>
      </c>
      <c r="W34" s="22" t="s">
        <v>95</v>
      </c>
      <c r="X34" s="22" t="s">
        <v>96</v>
      </c>
      <c r="Y34" s="69">
        <v>2053</v>
      </c>
      <c r="Z34" s="41"/>
      <c r="AA34" s="1" t="s">
        <v>202</v>
      </c>
      <c r="AB34" s="28" t="s">
        <v>222</v>
      </c>
    </row>
    <row r="35" spans="1:28" x14ac:dyDescent="0.3">
      <c r="A35" s="1" t="s">
        <v>45</v>
      </c>
      <c r="B35" s="1" t="s">
        <v>66</v>
      </c>
      <c r="C35" s="27" t="s">
        <v>204</v>
      </c>
      <c r="D35" s="38">
        <v>24</v>
      </c>
      <c r="E35" s="79"/>
      <c r="F35" s="27">
        <v>2</v>
      </c>
      <c r="G35" s="79"/>
      <c r="H35" s="27"/>
      <c r="I35" s="27"/>
      <c r="J35" s="27">
        <v>5</v>
      </c>
      <c r="K35" s="27">
        <v>10</v>
      </c>
      <c r="L35" s="79"/>
      <c r="M35" s="79"/>
      <c r="N35" s="27">
        <f t="shared" ref="N35:N40" si="3">SUM(L35:M35)</f>
        <v>0</v>
      </c>
      <c r="O35" s="84"/>
      <c r="P35" s="84"/>
      <c r="Q35" s="84"/>
      <c r="R35" s="84"/>
      <c r="S35" s="84"/>
      <c r="T35" s="39">
        <f t="shared" ref="T35:T40" si="4">(H35*3)+((F35-H35)*2)+J35</f>
        <v>9</v>
      </c>
      <c r="U35" s="40" t="str">
        <f t="shared" ref="U35:U44" si="5">IFERROR(((T35+Q35+N35-R35)+(O35*2))/E35,"")</f>
        <v/>
      </c>
      <c r="V35" s="22" t="s">
        <v>410</v>
      </c>
      <c r="W35" s="22" t="s">
        <v>95</v>
      </c>
      <c r="X35" s="22" t="s">
        <v>96</v>
      </c>
      <c r="Y35" s="69">
        <v>2053</v>
      </c>
      <c r="Z35" s="41"/>
      <c r="AA35" s="1" t="s">
        <v>202</v>
      </c>
      <c r="AB35" s="28" t="s">
        <v>222</v>
      </c>
    </row>
    <row r="36" spans="1:28" x14ac:dyDescent="0.3">
      <c r="A36" s="1" t="s">
        <v>45</v>
      </c>
      <c r="B36" s="1" t="s">
        <v>66</v>
      </c>
      <c r="C36" s="27" t="s">
        <v>205</v>
      </c>
      <c r="D36" s="38">
        <v>22</v>
      </c>
      <c r="E36" s="79"/>
      <c r="F36" s="27">
        <v>2</v>
      </c>
      <c r="G36" s="79"/>
      <c r="H36" s="27"/>
      <c r="I36" s="27"/>
      <c r="J36" s="27">
        <v>1</v>
      </c>
      <c r="K36" s="27">
        <v>3</v>
      </c>
      <c r="L36" s="79"/>
      <c r="M36" s="79"/>
      <c r="N36" s="27">
        <f t="shared" si="3"/>
        <v>0</v>
      </c>
      <c r="O36" s="84"/>
      <c r="P36" s="84"/>
      <c r="Q36" s="84"/>
      <c r="R36" s="84"/>
      <c r="S36" s="84"/>
      <c r="T36" s="39">
        <f t="shared" si="4"/>
        <v>5</v>
      </c>
      <c r="U36" s="40" t="str">
        <f t="shared" si="5"/>
        <v/>
      </c>
      <c r="V36" s="22" t="s">
        <v>410</v>
      </c>
      <c r="W36" s="22" t="s">
        <v>95</v>
      </c>
      <c r="X36" s="22" t="s">
        <v>96</v>
      </c>
      <c r="Y36" s="69">
        <v>2053</v>
      </c>
      <c r="Z36" s="41"/>
      <c r="AA36" s="1" t="s">
        <v>202</v>
      </c>
      <c r="AB36" s="28" t="s">
        <v>222</v>
      </c>
    </row>
    <row r="37" spans="1:28" x14ac:dyDescent="0.3">
      <c r="A37" s="1" t="s">
        <v>45</v>
      </c>
      <c r="B37" s="1" t="s">
        <v>66</v>
      </c>
      <c r="C37" s="27" t="s">
        <v>206</v>
      </c>
      <c r="D37" s="38">
        <v>3</v>
      </c>
      <c r="E37" s="79" t="s">
        <v>440</v>
      </c>
      <c r="F37" s="27"/>
      <c r="G37" s="79"/>
      <c r="H37" s="27"/>
      <c r="I37" s="27"/>
      <c r="J37" s="27"/>
      <c r="K37" s="27"/>
      <c r="L37" s="79"/>
      <c r="M37" s="79"/>
      <c r="N37" s="27"/>
      <c r="O37" s="84"/>
      <c r="P37" s="84"/>
      <c r="Q37" s="84"/>
      <c r="R37" s="84"/>
      <c r="S37" s="84"/>
      <c r="T37" s="39"/>
      <c r="U37" s="40" t="str">
        <f t="shared" si="5"/>
        <v/>
      </c>
      <c r="V37" s="22" t="s">
        <v>410</v>
      </c>
      <c r="W37" s="22" t="s">
        <v>95</v>
      </c>
      <c r="X37" s="22" t="s">
        <v>96</v>
      </c>
      <c r="Y37" s="69">
        <v>2053</v>
      </c>
      <c r="Z37" s="41"/>
      <c r="AA37" s="1" t="s">
        <v>202</v>
      </c>
      <c r="AB37" s="28" t="s">
        <v>222</v>
      </c>
    </row>
    <row r="38" spans="1:28" x14ac:dyDescent="0.3">
      <c r="A38" s="1" t="s">
        <v>45</v>
      </c>
      <c r="B38" s="1" t="s">
        <v>66</v>
      </c>
      <c r="C38" s="27" t="s">
        <v>207</v>
      </c>
      <c r="D38" s="38">
        <v>45</v>
      </c>
      <c r="E38" s="79"/>
      <c r="F38" s="27">
        <v>2</v>
      </c>
      <c r="G38" s="79"/>
      <c r="H38" s="27"/>
      <c r="I38" s="27"/>
      <c r="J38" s="27">
        <v>3</v>
      </c>
      <c r="K38" s="27">
        <v>3</v>
      </c>
      <c r="L38" s="79"/>
      <c r="M38" s="79"/>
      <c r="N38" s="27">
        <f t="shared" si="3"/>
        <v>0</v>
      </c>
      <c r="O38" s="84"/>
      <c r="P38" s="84"/>
      <c r="Q38" s="84"/>
      <c r="R38" s="84"/>
      <c r="S38" s="84"/>
      <c r="T38" s="39">
        <f t="shared" si="4"/>
        <v>7</v>
      </c>
      <c r="U38" s="40" t="str">
        <f t="shared" si="5"/>
        <v/>
      </c>
      <c r="V38" s="22" t="s">
        <v>410</v>
      </c>
      <c r="W38" s="22" t="s">
        <v>95</v>
      </c>
      <c r="X38" s="22" t="s">
        <v>96</v>
      </c>
      <c r="Y38" s="69">
        <v>2053</v>
      </c>
      <c r="Z38" s="41"/>
      <c r="AA38" s="1" t="s">
        <v>202</v>
      </c>
      <c r="AB38" s="28" t="s">
        <v>222</v>
      </c>
    </row>
    <row r="39" spans="1:28" x14ac:dyDescent="0.3">
      <c r="A39" s="1" t="s">
        <v>45</v>
      </c>
      <c r="B39" s="1" t="s">
        <v>66</v>
      </c>
      <c r="C39" s="27" t="s">
        <v>208</v>
      </c>
      <c r="D39" s="38">
        <v>23</v>
      </c>
      <c r="E39" s="79"/>
      <c r="F39" s="27">
        <v>8</v>
      </c>
      <c r="G39" s="79"/>
      <c r="H39" s="27"/>
      <c r="I39" s="27"/>
      <c r="J39" s="27">
        <v>1</v>
      </c>
      <c r="K39" s="27">
        <v>3</v>
      </c>
      <c r="L39" s="79"/>
      <c r="M39" s="79"/>
      <c r="N39" s="27">
        <f t="shared" si="3"/>
        <v>0</v>
      </c>
      <c r="O39" s="84"/>
      <c r="P39" s="84"/>
      <c r="Q39" s="84"/>
      <c r="R39" s="84"/>
      <c r="S39" s="84"/>
      <c r="T39" s="39">
        <f t="shared" si="4"/>
        <v>17</v>
      </c>
      <c r="U39" s="40" t="str">
        <f t="shared" si="5"/>
        <v/>
      </c>
      <c r="V39" s="22" t="s">
        <v>410</v>
      </c>
      <c r="W39" s="22" t="s">
        <v>95</v>
      </c>
      <c r="X39" s="22" t="s">
        <v>96</v>
      </c>
      <c r="Y39" s="69">
        <v>2053</v>
      </c>
      <c r="Z39" s="41"/>
      <c r="AA39" s="1" t="s">
        <v>202</v>
      </c>
      <c r="AB39" s="28" t="s">
        <v>222</v>
      </c>
    </row>
    <row r="40" spans="1:28" x14ac:dyDescent="0.3">
      <c r="A40" s="1" t="s">
        <v>45</v>
      </c>
      <c r="B40" s="1" t="s">
        <v>66</v>
      </c>
      <c r="C40" s="27" t="s">
        <v>209</v>
      </c>
      <c r="D40" s="38">
        <v>40</v>
      </c>
      <c r="E40" s="79"/>
      <c r="F40" s="27">
        <v>0</v>
      </c>
      <c r="G40" s="79"/>
      <c r="H40" s="27"/>
      <c r="I40" s="27"/>
      <c r="J40" s="27">
        <v>1</v>
      </c>
      <c r="K40" s="27">
        <v>1</v>
      </c>
      <c r="L40" s="79"/>
      <c r="M40" s="79"/>
      <c r="N40" s="27">
        <f t="shared" si="3"/>
        <v>0</v>
      </c>
      <c r="O40" s="84"/>
      <c r="P40" s="84"/>
      <c r="Q40" s="84"/>
      <c r="R40" s="84"/>
      <c r="S40" s="84"/>
      <c r="T40" s="39">
        <f t="shared" si="4"/>
        <v>1</v>
      </c>
      <c r="U40" s="40" t="str">
        <f t="shared" si="5"/>
        <v/>
      </c>
      <c r="V40" s="22" t="s">
        <v>410</v>
      </c>
      <c r="W40" s="22" t="s">
        <v>95</v>
      </c>
      <c r="X40" s="22" t="s">
        <v>96</v>
      </c>
      <c r="Y40" s="69">
        <v>2053</v>
      </c>
      <c r="Z40" s="41"/>
      <c r="AA40" s="1" t="s">
        <v>202</v>
      </c>
      <c r="AB40" s="28" t="s">
        <v>222</v>
      </c>
    </row>
    <row r="41" spans="1:28" x14ac:dyDescent="0.3">
      <c r="A41" s="1" t="s">
        <v>45</v>
      </c>
      <c r="B41" s="1" t="s">
        <v>66</v>
      </c>
      <c r="C41" s="27" t="s">
        <v>391</v>
      </c>
      <c r="D41" s="38">
        <v>33</v>
      </c>
      <c r="E41" s="79"/>
      <c r="F41" s="27">
        <v>3</v>
      </c>
      <c r="G41" s="79"/>
      <c r="H41" s="27"/>
      <c r="I41" s="27"/>
      <c r="J41" s="27">
        <v>2</v>
      </c>
      <c r="K41" s="27">
        <v>5</v>
      </c>
      <c r="L41" s="79"/>
      <c r="M41" s="79"/>
      <c r="N41" s="27">
        <f>SUM(L41:M41)</f>
        <v>0</v>
      </c>
      <c r="O41" s="84"/>
      <c r="P41" s="84"/>
      <c r="Q41" s="84"/>
      <c r="R41" s="84"/>
      <c r="S41" s="84"/>
      <c r="T41" s="39">
        <f>(H41*3)+((F41-H41)*2)+J41</f>
        <v>8</v>
      </c>
      <c r="U41" s="40" t="str">
        <f t="shared" si="5"/>
        <v/>
      </c>
      <c r="V41" s="22" t="s">
        <v>410</v>
      </c>
      <c r="W41" s="22" t="s">
        <v>95</v>
      </c>
      <c r="X41" s="22" t="s">
        <v>96</v>
      </c>
      <c r="Y41" s="69">
        <v>2053</v>
      </c>
      <c r="Z41" s="41"/>
      <c r="AA41" s="1" t="s">
        <v>202</v>
      </c>
      <c r="AB41" s="28" t="s">
        <v>222</v>
      </c>
    </row>
    <row r="42" spans="1:28" x14ac:dyDescent="0.3">
      <c r="A42" s="1" t="s">
        <v>45</v>
      </c>
      <c r="B42" s="1" t="s">
        <v>66</v>
      </c>
      <c r="C42" s="27" t="s">
        <v>211</v>
      </c>
      <c r="D42" s="38">
        <v>10</v>
      </c>
      <c r="E42" s="79"/>
      <c r="F42" s="27">
        <v>10</v>
      </c>
      <c r="G42" s="79"/>
      <c r="H42" s="27"/>
      <c r="I42" s="27"/>
      <c r="J42" s="27">
        <v>5</v>
      </c>
      <c r="K42" s="27">
        <v>8</v>
      </c>
      <c r="L42" s="79"/>
      <c r="M42" s="27">
        <v>10</v>
      </c>
      <c r="N42" s="27">
        <f>SUM(L42:M42)</f>
        <v>10</v>
      </c>
      <c r="O42" s="84"/>
      <c r="P42" s="55">
        <v>6</v>
      </c>
      <c r="Q42" s="39">
        <v>4</v>
      </c>
      <c r="R42" s="84"/>
      <c r="S42" s="84"/>
      <c r="T42" s="39">
        <f>(H42*3)+((F42-H42)*2)+J42</f>
        <v>25</v>
      </c>
      <c r="U42" s="40" t="str">
        <f t="shared" si="5"/>
        <v/>
      </c>
      <c r="V42" s="22" t="s">
        <v>410</v>
      </c>
      <c r="W42" s="22" t="s">
        <v>95</v>
      </c>
      <c r="X42" s="22" t="s">
        <v>96</v>
      </c>
      <c r="Y42" s="69">
        <v>2053</v>
      </c>
      <c r="Z42" s="41"/>
      <c r="AA42" s="1" t="s">
        <v>202</v>
      </c>
      <c r="AB42" s="28" t="s">
        <v>222</v>
      </c>
    </row>
    <row r="43" spans="1:28" x14ac:dyDescent="0.3">
      <c r="A43" s="1" t="s">
        <v>45</v>
      </c>
      <c r="B43" s="1" t="s">
        <v>66</v>
      </c>
      <c r="C43" s="27" t="s">
        <v>546</v>
      </c>
      <c r="D43" s="80"/>
      <c r="E43" s="79"/>
      <c r="F43" s="27">
        <v>0</v>
      </c>
      <c r="G43" s="79"/>
      <c r="H43" s="27"/>
      <c r="I43" s="27"/>
      <c r="J43" s="27">
        <v>0</v>
      </c>
      <c r="K43" s="27">
        <v>0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39">
        <f>(H43*3)+((F43-H43)*2)+J43</f>
        <v>0</v>
      </c>
      <c r="U43" s="40" t="str">
        <f t="shared" si="5"/>
        <v/>
      </c>
      <c r="V43" s="22" t="s">
        <v>410</v>
      </c>
      <c r="W43" s="22" t="s">
        <v>95</v>
      </c>
      <c r="X43" s="22" t="s">
        <v>96</v>
      </c>
      <c r="Y43" s="69">
        <v>2053</v>
      </c>
      <c r="Z43" s="41"/>
      <c r="AA43" s="1" t="s">
        <v>202</v>
      </c>
      <c r="AB43" s="28" t="s">
        <v>222</v>
      </c>
    </row>
    <row r="44" spans="1:28" x14ac:dyDescent="0.3">
      <c r="A44" s="1" t="s">
        <v>45</v>
      </c>
      <c r="B44" s="1" t="s">
        <v>66</v>
      </c>
      <c r="C44" s="27" t="s">
        <v>212</v>
      </c>
      <c r="D44" s="38">
        <v>15</v>
      </c>
      <c r="E44" s="79"/>
      <c r="F44" s="27">
        <v>2</v>
      </c>
      <c r="G44" s="79"/>
      <c r="H44" s="27"/>
      <c r="I44" s="27"/>
      <c r="J44" s="27">
        <v>4</v>
      </c>
      <c r="K44" s="27">
        <v>7</v>
      </c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39">
        <f>(H44*3)+((F44-H44)*2)+J44</f>
        <v>8</v>
      </c>
      <c r="U44" s="40" t="str">
        <f t="shared" si="5"/>
        <v/>
      </c>
      <c r="V44" s="22" t="s">
        <v>410</v>
      </c>
      <c r="W44" s="22" t="s">
        <v>95</v>
      </c>
      <c r="X44" s="22" t="s">
        <v>96</v>
      </c>
      <c r="Y44" s="69">
        <v>2053</v>
      </c>
      <c r="Z44" s="41"/>
      <c r="AA44" s="1" t="s">
        <v>202</v>
      </c>
      <c r="AB44" s="28" t="s">
        <v>222</v>
      </c>
    </row>
    <row r="45" spans="1:28" x14ac:dyDescent="0.3">
      <c r="A45" s="1" t="s">
        <v>45</v>
      </c>
      <c r="B45" s="1" t="s">
        <v>66</v>
      </c>
      <c r="C45" s="55" t="s">
        <v>38</v>
      </c>
      <c r="D45" s="36"/>
      <c r="E45" s="55">
        <v>240</v>
      </c>
      <c r="F45" s="55"/>
      <c r="G45" s="55">
        <v>75</v>
      </c>
      <c r="H45" s="55"/>
      <c r="I45" s="55"/>
      <c r="J45" s="55"/>
      <c r="K45" s="55">
        <v>1</v>
      </c>
      <c r="L45" s="55"/>
      <c r="M45" s="55">
        <v>28</v>
      </c>
      <c r="N45" s="55"/>
      <c r="O45" s="55"/>
      <c r="P45" s="55">
        <v>27</v>
      </c>
      <c r="Q45" s="55"/>
      <c r="R45" s="55">
        <v>28</v>
      </c>
      <c r="S45" s="42"/>
      <c r="T45" s="42"/>
      <c r="U45" s="40" t="str">
        <f>_xlfn.IFNA("",((T45+Q45+N45-R45)+(O45*2))/E45)</f>
        <v/>
      </c>
      <c r="V45" s="22" t="s">
        <v>410</v>
      </c>
      <c r="W45" s="22" t="s">
        <v>95</v>
      </c>
      <c r="X45" s="22" t="s">
        <v>96</v>
      </c>
      <c r="Y45" s="69">
        <v>2053</v>
      </c>
      <c r="Z45" s="41"/>
      <c r="AA45" s="1" t="s">
        <v>202</v>
      </c>
      <c r="AB45" s="28" t="s">
        <v>222</v>
      </c>
    </row>
    <row r="46" spans="1:28" x14ac:dyDescent="0.3">
      <c r="A46" s="43" t="s">
        <v>45</v>
      </c>
      <c r="B46" s="43" t="s">
        <v>66</v>
      </c>
      <c r="C46" s="44" t="s">
        <v>39</v>
      </c>
      <c r="D46" s="43"/>
      <c r="E46" s="44">
        <f t="shared" ref="E46:T46" si="6">SUM(E34:E45)</f>
        <v>240</v>
      </c>
      <c r="F46" s="44">
        <f t="shared" si="6"/>
        <v>30</v>
      </c>
      <c r="G46" s="44">
        <f t="shared" si="6"/>
        <v>75</v>
      </c>
      <c r="H46" s="44">
        <f t="shared" si="6"/>
        <v>0</v>
      </c>
      <c r="I46" s="44">
        <f t="shared" si="6"/>
        <v>0</v>
      </c>
      <c r="J46" s="44">
        <f t="shared" si="6"/>
        <v>22</v>
      </c>
      <c r="K46" s="44">
        <f t="shared" si="6"/>
        <v>41</v>
      </c>
      <c r="L46" s="44">
        <f t="shared" si="6"/>
        <v>0</v>
      </c>
      <c r="M46" s="44">
        <f t="shared" si="6"/>
        <v>38</v>
      </c>
      <c r="N46" s="44">
        <f t="shared" si="6"/>
        <v>10</v>
      </c>
      <c r="O46" s="44">
        <f t="shared" si="6"/>
        <v>0</v>
      </c>
      <c r="P46" s="44">
        <f t="shared" si="6"/>
        <v>33</v>
      </c>
      <c r="Q46" s="44">
        <f t="shared" si="6"/>
        <v>4</v>
      </c>
      <c r="R46" s="44">
        <f t="shared" si="6"/>
        <v>28</v>
      </c>
      <c r="S46" s="44">
        <f t="shared" si="6"/>
        <v>0</v>
      </c>
      <c r="T46" s="44">
        <f t="shared" si="6"/>
        <v>82</v>
      </c>
      <c r="U46" s="45">
        <f>((T46+Q46+N46-R46)+(O46*2))/E46</f>
        <v>0.28333333333333333</v>
      </c>
      <c r="V46" s="46" t="s">
        <v>410</v>
      </c>
      <c r="W46" s="46" t="s">
        <v>83</v>
      </c>
      <c r="X46" s="46" t="s">
        <v>96</v>
      </c>
      <c r="Y46" s="70">
        <v>2053</v>
      </c>
      <c r="Z46" s="47"/>
      <c r="AA46" s="43" t="s">
        <v>202</v>
      </c>
      <c r="AB46" s="73" t="s">
        <v>222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</v>
      </c>
      <c r="H47" s="27"/>
      <c r="I47" s="1"/>
      <c r="J47" s="48" t="s">
        <v>41</v>
      </c>
      <c r="K47" s="50">
        <f>J46/K46</f>
        <v>0.53658536585365857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1C8D-ABC8-4843-A467-2F28EB9A856A}">
  <sheetPr>
    <tabColor rgb="FF92D050"/>
  </sheetPr>
  <dimension ref="A2:AC49"/>
  <sheetViews>
    <sheetView topLeftCell="A2" workbookViewId="0">
      <selection activeCell="A17" sqref="A17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  <col min="29" max="30" width="4.33203125" customWidth="1"/>
    <col min="31" max="31" width="7.109375" bestFit="1" customWidth="1"/>
    <col min="32" max="32" width="20.33203125" customWidth="1"/>
    <col min="33" max="33" width="15.6640625" customWidth="1"/>
  </cols>
  <sheetData>
    <row r="2" spans="1:28" x14ac:dyDescent="0.3">
      <c r="B2" s="1"/>
      <c r="C2" s="2" t="s">
        <v>44</v>
      </c>
      <c r="D2" s="3" t="s">
        <v>409</v>
      </c>
      <c r="E2" s="4"/>
      <c r="F2" s="64"/>
      <c r="G2" s="6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29302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181</v>
      </c>
      <c r="D4" s="7" t="s">
        <v>4</v>
      </c>
      <c r="E4" s="8"/>
      <c r="F4" s="5"/>
      <c r="G4" s="1"/>
      <c r="J4" s="15" t="s">
        <v>415</v>
      </c>
      <c r="K4" s="16" t="s">
        <v>44</v>
      </c>
      <c r="L4" s="17"/>
      <c r="M4" s="18"/>
      <c r="N4" s="19">
        <v>17</v>
      </c>
      <c r="O4" s="19">
        <v>29</v>
      </c>
      <c r="P4" s="19">
        <v>15</v>
      </c>
      <c r="Q4" s="19">
        <v>37</v>
      </c>
      <c r="R4" s="20"/>
      <c r="S4" s="21">
        <f>SUM(N4:R4)</f>
        <v>98</v>
      </c>
      <c r="T4" s="22" t="s">
        <v>417</v>
      </c>
    </row>
    <row r="5" spans="1:28" x14ac:dyDescent="0.3">
      <c r="B5" s="1"/>
      <c r="C5" s="6" t="s">
        <v>281</v>
      </c>
      <c r="D5" s="7" t="s">
        <v>5</v>
      </c>
      <c r="E5" s="1"/>
      <c r="F5" s="1"/>
      <c r="G5" s="1"/>
      <c r="J5" s="15" t="s">
        <v>416</v>
      </c>
      <c r="K5" s="16" t="s">
        <v>67</v>
      </c>
      <c r="L5" s="17"/>
      <c r="M5" s="18"/>
      <c r="N5" s="19">
        <v>21</v>
      </c>
      <c r="O5" s="19">
        <v>26</v>
      </c>
      <c r="P5" s="19">
        <v>26</v>
      </c>
      <c r="Q5" s="19">
        <v>22</v>
      </c>
      <c r="R5" s="20"/>
      <c r="S5" s="21">
        <f>SUM(N5:R5)</f>
        <v>95</v>
      </c>
      <c r="T5" s="22" t="s">
        <v>417</v>
      </c>
      <c r="U5" s="1"/>
      <c r="V5" s="1"/>
      <c r="W5" s="1"/>
    </row>
    <row r="6" spans="1:28" x14ac:dyDescent="0.3">
      <c r="C6" s="66">
        <v>1062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123</v>
      </c>
      <c r="D7" s="7" t="s">
        <v>7</v>
      </c>
      <c r="G7" s="1"/>
      <c r="S7" s="1"/>
      <c r="T7" s="25" t="s">
        <v>411</v>
      </c>
      <c r="U7" s="1"/>
      <c r="V7" s="26">
        <v>15</v>
      </c>
      <c r="W7" s="1"/>
    </row>
    <row r="8" spans="1:28" x14ac:dyDescent="0.3">
      <c r="B8" s="1"/>
      <c r="C8" s="24" t="s">
        <v>180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418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126</v>
      </c>
      <c r="D13" s="38">
        <v>35</v>
      </c>
      <c r="E13" s="27">
        <v>20</v>
      </c>
      <c r="F13" s="27">
        <v>4</v>
      </c>
      <c r="G13" s="27">
        <v>7</v>
      </c>
      <c r="H13" s="27"/>
      <c r="I13" s="27"/>
      <c r="J13" s="27">
        <v>5</v>
      </c>
      <c r="K13" s="27">
        <v>5</v>
      </c>
      <c r="L13" s="79"/>
      <c r="M13" s="27">
        <v>4</v>
      </c>
      <c r="N13" s="27">
        <f t="shared" ref="N13:N23" si="0">SUM(L13:M13)</f>
        <v>4</v>
      </c>
      <c r="O13" s="39">
        <v>0</v>
      </c>
      <c r="P13" s="55">
        <v>6</v>
      </c>
      <c r="Q13" s="93"/>
      <c r="R13" s="93">
        <v>3</v>
      </c>
      <c r="S13" s="93">
        <v>1</v>
      </c>
      <c r="T13" s="27">
        <f>+(F13*2)+J13</f>
        <v>13</v>
      </c>
      <c r="U13" s="40">
        <f>IFERROR(((T13+Q13+N13-R13)+(O13*2))/E13,"")</f>
        <v>0.7</v>
      </c>
      <c r="V13" s="22" t="s">
        <v>417</v>
      </c>
      <c r="W13" s="22" t="s">
        <v>95</v>
      </c>
      <c r="X13" s="22" t="s">
        <v>84</v>
      </c>
      <c r="Y13" s="69">
        <v>1262</v>
      </c>
      <c r="Z13" s="41" t="s">
        <v>431</v>
      </c>
      <c r="AA13" s="1" t="s">
        <v>85</v>
      </c>
      <c r="AB13" s="28" t="s">
        <v>419</v>
      </c>
    </row>
    <row r="14" spans="1:28" x14ac:dyDescent="0.3">
      <c r="A14" s="1" t="s">
        <v>66</v>
      </c>
      <c r="B14" s="1" t="s">
        <v>45</v>
      </c>
      <c r="C14" s="27" t="s">
        <v>80</v>
      </c>
      <c r="D14" s="38">
        <v>42</v>
      </c>
      <c r="E14" s="27" t="s">
        <v>441</v>
      </c>
      <c r="F14" s="27"/>
      <c r="G14" s="27"/>
      <c r="H14" s="27"/>
      <c r="I14" s="27"/>
      <c r="J14" s="27"/>
      <c r="K14" s="27"/>
      <c r="L14" s="79"/>
      <c r="M14" s="27"/>
      <c r="N14" s="27"/>
      <c r="O14" s="39"/>
      <c r="P14" s="55"/>
      <c r="Q14" s="93"/>
      <c r="R14" s="93"/>
      <c r="S14" s="93"/>
      <c r="T14" s="27"/>
      <c r="U14" s="40"/>
      <c r="V14" s="22"/>
      <c r="W14" s="22" t="s">
        <v>95</v>
      </c>
      <c r="X14" s="22" t="s">
        <v>84</v>
      </c>
      <c r="Y14" s="69">
        <v>1262</v>
      </c>
      <c r="Z14" s="41"/>
      <c r="AA14" s="1" t="s">
        <v>85</v>
      </c>
      <c r="AB14" s="28" t="s">
        <v>419</v>
      </c>
    </row>
    <row r="15" spans="1:28" x14ac:dyDescent="0.3">
      <c r="A15" s="1" t="s">
        <v>66</v>
      </c>
      <c r="B15" s="1" t="s">
        <v>45</v>
      </c>
      <c r="C15" s="27" t="s">
        <v>72</v>
      </c>
      <c r="D15" s="38">
        <v>32</v>
      </c>
      <c r="E15" s="27">
        <v>26</v>
      </c>
      <c r="F15" s="27">
        <v>2</v>
      </c>
      <c r="G15" s="27">
        <v>4</v>
      </c>
      <c r="H15" s="27"/>
      <c r="I15" s="27"/>
      <c r="J15" s="27">
        <v>1</v>
      </c>
      <c r="K15" s="27">
        <v>2</v>
      </c>
      <c r="L15" s="79"/>
      <c r="M15" s="27">
        <v>8</v>
      </c>
      <c r="N15" s="27">
        <f t="shared" si="0"/>
        <v>8</v>
      </c>
      <c r="O15" s="39">
        <v>3</v>
      </c>
      <c r="P15" s="39">
        <v>5</v>
      </c>
      <c r="Q15" s="92"/>
      <c r="R15" s="92">
        <v>3</v>
      </c>
      <c r="S15" s="92"/>
      <c r="T15" s="27">
        <f t="shared" ref="T15:T23" si="1">+(F15*2)+J15</f>
        <v>5</v>
      </c>
      <c r="U15" s="40">
        <f t="shared" ref="U15:U23" si="2">IFERROR(((T15+Q15+N15-R15)+(O15*2))/E15,"")</f>
        <v>0.61538461538461542</v>
      </c>
      <c r="V15" s="22" t="s">
        <v>417</v>
      </c>
      <c r="W15" s="22" t="s">
        <v>95</v>
      </c>
      <c r="X15" s="22" t="s">
        <v>84</v>
      </c>
      <c r="Y15" s="69">
        <v>1262</v>
      </c>
      <c r="Z15" s="41"/>
      <c r="AA15" s="1" t="s">
        <v>85</v>
      </c>
      <c r="AB15" s="28" t="s">
        <v>419</v>
      </c>
    </row>
    <row r="16" spans="1:28" x14ac:dyDescent="0.3">
      <c r="A16" s="1" t="s">
        <v>66</v>
      </c>
      <c r="B16" s="1" t="s">
        <v>45</v>
      </c>
      <c r="C16" s="27" t="s">
        <v>71</v>
      </c>
      <c r="D16" s="38">
        <v>10</v>
      </c>
      <c r="E16" s="27">
        <v>29</v>
      </c>
      <c r="F16" s="27">
        <v>4</v>
      </c>
      <c r="G16" s="27">
        <v>12</v>
      </c>
      <c r="H16" s="27"/>
      <c r="I16" s="27"/>
      <c r="J16" s="27">
        <v>1</v>
      </c>
      <c r="K16" s="27">
        <v>3</v>
      </c>
      <c r="L16" s="79"/>
      <c r="M16" s="27">
        <v>2</v>
      </c>
      <c r="N16" s="27">
        <f t="shared" si="0"/>
        <v>2</v>
      </c>
      <c r="O16" s="39">
        <v>2</v>
      </c>
      <c r="P16" s="39">
        <v>4</v>
      </c>
      <c r="Q16" s="92">
        <v>2</v>
      </c>
      <c r="R16" s="92">
        <v>2</v>
      </c>
      <c r="S16" s="92"/>
      <c r="T16" s="27">
        <f t="shared" si="1"/>
        <v>9</v>
      </c>
      <c r="U16" s="40">
        <f t="shared" si="2"/>
        <v>0.51724137931034486</v>
      </c>
      <c r="V16" s="22" t="s">
        <v>417</v>
      </c>
      <c r="W16" s="22" t="s">
        <v>95</v>
      </c>
      <c r="X16" s="22" t="s">
        <v>84</v>
      </c>
      <c r="Y16" s="69">
        <v>1262</v>
      </c>
      <c r="Z16" s="41"/>
      <c r="AA16" s="1" t="s">
        <v>85</v>
      </c>
      <c r="AB16" s="28" t="s">
        <v>419</v>
      </c>
    </row>
    <row r="17" spans="1:29" x14ac:dyDescent="0.3">
      <c r="A17" s="1" t="s">
        <v>66</v>
      </c>
      <c r="B17" s="1" t="s">
        <v>45</v>
      </c>
      <c r="C17" s="27" t="s">
        <v>75</v>
      </c>
      <c r="D17" s="38">
        <v>12</v>
      </c>
      <c r="E17" s="27" t="s">
        <v>441</v>
      </c>
      <c r="F17" s="27"/>
      <c r="G17" s="27"/>
      <c r="H17" s="27"/>
      <c r="I17" s="27"/>
      <c r="J17" s="27"/>
      <c r="K17" s="27"/>
      <c r="L17" s="79"/>
      <c r="M17" s="27"/>
      <c r="N17" s="27"/>
      <c r="O17" s="39"/>
      <c r="P17" s="39"/>
      <c r="Q17" s="92"/>
      <c r="R17" s="92"/>
      <c r="S17" s="92"/>
      <c r="T17" s="27"/>
      <c r="U17" s="40"/>
      <c r="V17" s="22"/>
      <c r="W17" s="22" t="s">
        <v>95</v>
      </c>
      <c r="X17" s="22" t="s">
        <v>84</v>
      </c>
      <c r="Y17" s="69">
        <v>1262</v>
      </c>
      <c r="Z17" s="41"/>
      <c r="AA17" s="1" t="s">
        <v>85</v>
      </c>
      <c r="AB17" s="28" t="s">
        <v>419</v>
      </c>
    </row>
    <row r="18" spans="1:29" x14ac:dyDescent="0.3">
      <c r="A18" s="1" t="s">
        <v>66</v>
      </c>
      <c r="B18" s="1" t="s">
        <v>45</v>
      </c>
      <c r="C18" s="27" t="s">
        <v>70</v>
      </c>
      <c r="D18" s="38">
        <v>13</v>
      </c>
      <c r="E18" s="27">
        <v>41</v>
      </c>
      <c r="F18" s="27">
        <v>5</v>
      </c>
      <c r="G18" s="27">
        <v>9</v>
      </c>
      <c r="H18" s="27"/>
      <c r="I18" s="27"/>
      <c r="J18" s="27">
        <v>9</v>
      </c>
      <c r="K18" s="27">
        <v>13</v>
      </c>
      <c r="L18" s="79"/>
      <c r="M18" s="27">
        <v>4</v>
      </c>
      <c r="N18" s="27">
        <f t="shared" si="0"/>
        <v>4</v>
      </c>
      <c r="O18" s="39">
        <v>4</v>
      </c>
      <c r="P18" s="39">
        <v>5</v>
      </c>
      <c r="Q18" s="92">
        <v>1</v>
      </c>
      <c r="R18" s="92">
        <v>3</v>
      </c>
      <c r="S18" s="92"/>
      <c r="T18" s="27">
        <f t="shared" si="1"/>
        <v>19</v>
      </c>
      <c r="U18" s="40">
        <f t="shared" si="2"/>
        <v>0.70731707317073167</v>
      </c>
      <c r="V18" s="22" t="s">
        <v>417</v>
      </c>
      <c r="W18" s="22" t="s">
        <v>95</v>
      </c>
      <c r="X18" s="22" t="s">
        <v>84</v>
      </c>
      <c r="Y18" s="69">
        <v>1262</v>
      </c>
      <c r="Z18" s="41"/>
      <c r="AA18" s="1" t="s">
        <v>85</v>
      </c>
      <c r="AB18" s="28" t="s">
        <v>419</v>
      </c>
    </row>
    <row r="19" spans="1:29" x14ac:dyDescent="0.3">
      <c r="A19" s="1" t="s">
        <v>66</v>
      </c>
      <c r="B19" s="1" t="s">
        <v>45</v>
      </c>
      <c r="C19" s="27" t="s">
        <v>79</v>
      </c>
      <c r="D19" s="38">
        <v>33</v>
      </c>
      <c r="E19" s="27">
        <v>28</v>
      </c>
      <c r="F19" s="27">
        <v>4</v>
      </c>
      <c r="G19" s="27">
        <v>9</v>
      </c>
      <c r="H19" s="27"/>
      <c r="I19" s="27"/>
      <c r="J19" s="27">
        <v>5</v>
      </c>
      <c r="K19" s="27">
        <v>7</v>
      </c>
      <c r="L19" s="79"/>
      <c r="M19" s="27">
        <v>3</v>
      </c>
      <c r="N19" s="27">
        <f t="shared" si="0"/>
        <v>3</v>
      </c>
      <c r="O19" s="39">
        <v>1</v>
      </c>
      <c r="P19" s="55">
        <v>6</v>
      </c>
      <c r="Q19" s="92"/>
      <c r="R19" s="92">
        <v>2</v>
      </c>
      <c r="S19" s="92"/>
      <c r="T19" s="27">
        <f t="shared" si="1"/>
        <v>13</v>
      </c>
      <c r="U19" s="40">
        <f t="shared" si="2"/>
        <v>0.5714285714285714</v>
      </c>
      <c r="V19" s="22" t="s">
        <v>417</v>
      </c>
      <c r="W19" s="22" t="s">
        <v>95</v>
      </c>
      <c r="X19" s="22" t="s">
        <v>84</v>
      </c>
      <c r="Y19" s="69">
        <v>1262</v>
      </c>
      <c r="Z19" s="41"/>
      <c r="AA19" s="1" t="s">
        <v>85</v>
      </c>
      <c r="AB19" s="28" t="s">
        <v>419</v>
      </c>
    </row>
    <row r="20" spans="1:29" x14ac:dyDescent="0.3">
      <c r="A20" s="1" t="s">
        <v>66</v>
      </c>
      <c r="B20" s="1" t="s">
        <v>45</v>
      </c>
      <c r="C20" s="27" t="s">
        <v>74</v>
      </c>
      <c r="D20" s="38">
        <v>11</v>
      </c>
      <c r="E20" s="27">
        <v>43</v>
      </c>
      <c r="F20" s="27">
        <v>8</v>
      </c>
      <c r="G20" s="27">
        <v>17</v>
      </c>
      <c r="H20" s="27"/>
      <c r="I20" s="27"/>
      <c r="J20" s="27">
        <v>3</v>
      </c>
      <c r="K20" s="27">
        <v>4</v>
      </c>
      <c r="L20" s="79"/>
      <c r="M20" s="27">
        <v>3</v>
      </c>
      <c r="N20" s="27">
        <f t="shared" si="0"/>
        <v>3</v>
      </c>
      <c r="O20" s="39">
        <v>1</v>
      </c>
      <c r="P20" s="39">
        <v>4</v>
      </c>
      <c r="Q20" s="92"/>
      <c r="R20" s="92">
        <v>3</v>
      </c>
      <c r="S20" s="92"/>
      <c r="T20" s="27">
        <f t="shared" si="1"/>
        <v>19</v>
      </c>
      <c r="U20" s="40">
        <f t="shared" si="2"/>
        <v>0.48837209302325579</v>
      </c>
      <c r="V20" s="22" t="s">
        <v>417</v>
      </c>
      <c r="W20" s="22" t="s">
        <v>95</v>
      </c>
      <c r="X20" s="22" t="s">
        <v>84</v>
      </c>
      <c r="Y20" s="69">
        <v>1262</v>
      </c>
      <c r="Z20" s="41"/>
      <c r="AA20" s="1" t="s">
        <v>85</v>
      </c>
      <c r="AB20" s="28" t="s">
        <v>419</v>
      </c>
    </row>
    <row r="21" spans="1:29" x14ac:dyDescent="0.3">
      <c r="A21" s="1" t="s">
        <v>66</v>
      </c>
      <c r="B21" s="1" t="s">
        <v>45</v>
      </c>
      <c r="C21" s="27" t="s">
        <v>73</v>
      </c>
      <c r="D21" s="38">
        <v>8</v>
      </c>
      <c r="E21" s="27">
        <v>25</v>
      </c>
      <c r="F21" s="27">
        <v>2</v>
      </c>
      <c r="G21" s="27">
        <v>3</v>
      </c>
      <c r="H21" s="27"/>
      <c r="I21" s="27"/>
      <c r="J21" s="27">
        <v>0</v>
      </c>
      <c r="K21" s="27">
        <v>0</v>
      </c>
      <c r="L21" s="79"/>
      <c r="M21" s="27">
        <v>0</v>
      </c>
      <c r="N21" s="27">
        <f t="shared" si="0"/>
        <v>0</v>
      </c>
      <c r="O21" s="27">
        <v>6</v>
      </c>
      <c r="P21" s="39">
        <v>1</v>
      </c>
      <c r="Q21" s="92"/>
      <c r="R21" s="92"/>
      <c r="S21" s="92"/>
      <c r="T21" s="27">
        <f t="shared" si="1"/>
        <v>4</v>
      </c>
      <c r="U21" s="40">
        <f t="shared" si="2"/>
        <v>0.64</v>
      </c>
      <c r="V21" s="22" t="s">
        <v>417</v>
      </c>
      <c r="W21" s="22" t="s">
        <v>95</v>
      </c>
      <c r="X21" s="22" t="s">
        <v>84</v>
      </c>
      <c r="Y21" s="69">
        <v>1262</v>
      </c>
      <c r="Z21" s="41"/>
      <c r="AA21" s="1" t="s">
        <v>85</v>
      </c>
      <c r="AB21" s="28" t="s">
        <v>419</v>
      </c>
    </row>
    <row r="22" spans="1:29" x14ac:dyDescent="0.3">
      <c r="A22" s="1" t="s">
        <v>66</v>
      </c>
      <c r="B22" s="1" t="s">
        <v>45</v>
      </c>
      <c r="C22" s="27" t="s">
        <v>177</v>
      </c>
      <c r="D22" s="38">
        <v>21</v>
      </c>
      <c r="E22" s="27" t="s">
        <v>441</v>
      </c>
      <c r="F22" s="27"/>
      <c r="G22" s="27"/>
      <c r="H22" s="27"/>
      <c r="I22" s="27"/>
      <c r="J22" s="27"/>
      <c r="K22" s="27"/>
      <c r="L22" s="79"/>
      <c r="M22" s="27"/>
      <c r="N22" s="27"/>
      <c r="O22" s="27"/>
      <c r="P22" s="39"/>
      <c r="Q22" s="92"/>
      <c r="R22" s="92"/>
      <c r="S22" s="92"/>
      <c r="T22" s="27"/>
      <c r="U22" s="40"/>
      <c r="V22" s="22"/>
      <c r="W22" s="22" t="s">
        <v>95</v>
      </c>
      <c r="X22" s="22" t="s">
        <v>84</v>
      </c>
      <c r="Y22" s="69">
        <v>1262</v>
      </c>
      <c r="Z22" s="41"/>
      <c r="AA22" s="1" t="s">
        <v>85</v>
      </c>
      <c r="AB22" s="28" t="s">
        <v>419</v>
      </c>
    </row>
    <row r="23" spans="1:29" x14ac:dyDescent="0.3">
      <c r="A23" s="1" t="s">
        <v>66</v>
      </c>
      <c r="B23" s="1" t="s">
        <v>45</v>
      </c>
      <c r="C23" s="27" t="s">
        <v>77</v>
      </c>
      <c r="D23" s="38">
        <v>22</v>
      </c>
      <c r="E23" s="27">
        <v>28</v>
      </c>
      <c r="F23" s="27">
        <v>3</v>
      </c>
      <c r="G23" s="27">
        <v>4</v>
      </c>
      <c r="H23" s="27"/>
      <c r="I23" s="27"/>
      <c r="J23" s="27">
        <v>10</v>
      </c>
      <c r="K23" s="27">
        <v>11</v>
      </c>
      <c r="L23" s="79"/>
      <c r="M23" s="27">
        <v>5</v>
      </c>
      <c r="N23" s="27">
        <f t="shared" si="0"/>
        <v>5</v>
      </c>
      <c r="O23" s="39">
        <v>0</v>
      </c>
      <c r="P23" s="55">
        <v>6</v>
      </c>
      <c r="Q23" s="92">
        <v>1</v>
      </c>
      <c r="R23" s="92">
        <v>2</v>
      </c>
      <c r="S23" s="92"/>
      <c r="T23" s="27">
        <f t="shared" si="1"/>
        <v>16</v>
      </c>
      <c r="U23" s="40">
        <f t="shared" si="2"/>
        <v>0.7142857142857143</v>
      </c>
      <c r="V23" s="22" t="s">
        <v>417</v>
      </c>
      <c r="W23" s="22" t="s">
        <v>95</v>
      </c>
      <c r="X23" s="22" t="s">
        <v>84</v>
      </c>
      <c r="Y23" s="69">
        <v>1262</v>
      </c>
      <c r="Z23" s="41"/>
      <c r="AA23" s="1" t="s">
        <v>85</v>
      </c>
      <c r="AB23" s="28" t="s">
        <v>419</v>
      </c>
    </row>
    <row r="24" spans="1:29" x14ac:dyDescent="0.3">
      <c r="A24" s="1" t="s">
        <v>66</v>
      </c>
      <c r="B24" s="1" t="s">
        <v>45</v>
      </c>
      <c r="C24" s="55" t="s">
        <v>38</v>
      </c>
      <c r="D24" s="3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42"/>
      <c r="S24" s="42"/>
      <c r="T24" s="27"/>
      <c r="U24" s="40" t="str">
        <f>_xlfn.IFNA("",((T24+Q24+N24-R24)+(O24*2))/E24)</f>
        <v/>
      </c>
      <c r="V24" s="22" t="s">
        <v>417</v>
      </c>
      <c r="W24" s="22" t="s">
        <v>95</v>
      </c>
      <c r="X24" s="22" t="s">
        <v>84</v>
      </c>
      <c r="Y24" s="69">
        <v>1262</v>
      </c>
      <c r="Z24" s="41"/>
      <c r="AA24" s="1" t="s">
        <v>85</v>
      </c>
      <c r="AB24" s="28" t="s">
        <v>419</v>
      </c>
    </row>
    <row r="25" spans="1:29" x14ac:dyDescent="0.3">
      <c r="A25" s="43" t="s">
        <v>66</v>
      </c>
      <c r="B25" s="43" t="s">
        <v>45</v>
      </c>
      <c r="C25" s="44" t="s">
        <v>39</v>
      </c>
      <c r="D25" s="43"/>
      <c r="E25" s="44">
        <f>SUM(E13:E24)</f>
        <v>240</v>
      </c>
      <c r="F25" s="44">
        <f>SUM(F13:F24)</f>
        <v>32</v>
      </c>
      <c r="G25" s="44">
        <f>SUM(G13:G24)</f>
        <v>65</v>
      </c>
      <c r="H25" s="44">
        <f>SUM(H13:H24)</f>
        <v>0</v>
      </c>
      <c r="I25" s="44">
        <f>SUM(I13:I24)</f>
        <v>0</v>
      </c>
      <c r="J25" s="44">
        <f>SUM(J13:J24)</f>
        <v>34</v>
      </c>
      <c r="K25" s="44">
        <f>SUM(K13:K24)</f>
        <v>45</v>
      </c>
      <c r="L25" s="44">
        <f>SUM(L13:L24)</f>
        <v>0</v>
      </c>
      <c r="M25" s="44">
        <f>SUM(M13:M24)</f>
        <v>29</v>
      </c>
      <c r="N25" s="44">
        <f>SUM(N13:N24)</f>
        <v>29</v>
      </c>
      <c r="O25" s="44">
        <f>SUM(O13:O24)</f>
        <v>17</v>
      </c>
      <c r="P25" s="44">
        <f>SUM(P13:P24)</f>
        <v>37</v>
      </c>
      <c r="Q25" s="44">
        <f>SUM(Q13:Q24)</f>
        <v>4</v>
      </c>
      <c r="R25" s="44">
        <f>SUM(R13:R24)</f>
        <v>18</v>
      </c>
      <c r="S25" s="44">
        <f>SUM(S13:S24)</f>
        <v>1</v>
      </c>
      <c r="T25" s="44">
        <f>SUM(T13:T24)</f>
        <v>98</v>
      </c>
      <c r="U25" s="45">
        <f>((T25+Q25+N25-R25)+(O25*2))/E25</f>
        <v>0.61250000000000004</v>
      </c>
      <c r="V25" s="46" t="s">
        <v>417</v>
      </c>
      <c r="W25" s="46" t="s">
        <v>95</v>
      </c>
      <c r="X25" s="46" t="s">
        <v>84</v>
      </c>
      <c r="Y25" s="70">
        <v>1262</v>
      </c>
      <c r="Z25" s="47"/>
      <c r="AA25" s="43" t="s">
        <v>85</v>
      </c>
      <c r="AB25" s="73" t="s">
        <v>419</v>
      </c>
    </row>
    <row r="26" spans="1:29" x14ac:dyDescent="0.3">
      <c r="A26" s="1"/>
      <c r="B26" s="1"/>
      <c r="C26" s="1"/>
      <c r="D26" s="1"/>
      <c r="F26" s="48" t="s">
        <v>40</v>
      </c>
      <c r="G26" s="49">
        <f>F25/G25</f>
        <v>0.49230769230769234</v>
      </c>
      <c r="H26" s="27"/>
      <c r="I26" s="1"/>
      <c r="J26" s="48" t="s">
        <v>41</v>
      </c>
      <c r="K26" s="50">
        <f>J25/K25</f>
        <v>0.75555555555555554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9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9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32" spans="1:29" x14ac:dyDescent="0.3">
      <c r="B32" s="1"/>
      <c r="C32" s="32" t="s">
        <v>67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 t="s">
        <v>418</v>
      </c>
      <c r="AC32" s="1"/>
    </row>
    <row r="33" spans="1:29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  <c r="AC33" s="1"/>
    </row>
    <row r="34" spans="1:29" x14ac:dyDescent="0.3">
      <c r="A34" s="1" t="s">
        <v>45</v>
      </c>
      <c r="B34" s="1" t="s">
        <v>66</v>
      </c>
      <c r="C34" s="27" t="s">
        <v>201</v>
      </c>
      <c r="D34" s="38">
        <v>11</v>
      </c>
      <c r="E34" s="27">
        <v>35</v>
      </c>
      <c r="F34" s="27">
        <v>3</v>
      </c>
      <c r="G34" s="27">
        <v>8</v>
      </c>
      <c r="H34" s="27"/>
      <c r="I34" s="27"/>
      <c r="J34" s="27">
        <v>5</v>
      </c>
      <c r="K34" s="27">
        <v>7</v>
      </c>
      <c r="L34" s="79"/>
      <c r="M34" s="27">
        <v>0</v>
      </c>
      <c r="N34" s="27">
        <f>SUM(L34:M34)</f>
        <v>0</v>
      </c>
      <c r="O34" s="27">
        <v>3</v>
      </c>
      <c r="P34" s="39">
        <v>2</v>
      </c>
      <c r="Q34" s="93"/>
      <c r="R34" s="93">
        <v>8</v>
      </c>
      <c r="S34" s="93"/>
      <c r="T34" s="27">
        <f>(H34*3)+((F34-H34)*2)+J34</f>
        <v>11</v>
      </c>
      <c r="U34" s="40">
        <f>IFERROR(((T34+Q34+N34-R34)+(O34*2))/E34,"")</f>
        <v>0.25714285714285712</v>
      </c>
      <c r="V34" s="22" t="s">
        <v>417</v>
      </c>
      <c r="W34" s="22" t="s">
        <v>83</v>
      </c>
      <c r="X34" s="22" t="s">
        <v>256</v>
      </c>
      <c r="Y34" s="69">
        <v>1262</v>
      </c>
      <c r="Z34" s="41"/>
      <c r="AA34" s="1" t="s">
        <v>202</v>
      </c>
      <c r="AB34" s="28" t="s">
        <v>263</v>
      </c>
      <c r="AC34" s="1"/>
    </row>
    <row r="35" spans="1:29" x14ac:dyDescent="0.3">
      <c r="A35" s="1" t="s">
        <v>45</v>
      </c>
      <c r="B35" s="1" t="s">
        <v>66</v>
      </c>
      <c r="C35" s="27" t="s">
        <v>204</v>
      </c>
      <c r="D35" s="38">
        <v>24</v>
      </c>
      <c r="E35" s="27">
        <v>41</v>
      </c>
      <c r="F35" s="27">
        <v>9</v>
      </c>
      <c r="G35" s="27">
        <v>12</v>
      </c>
      <c r="H35" s="27"/>
      <c r="I35" s="27"/>
      <c r="J35" s="27">
        <v>8</v>
      </c>
      <c r="K35" s="27">
        <v>9</v>
      </c>
      <c r="L35" s="79"/>
      <c r="M35" s="27">
        <v>5</v>
      </c>
      <c r="N35" s="27">
        <f t="shared" ref="N35:N40" si="3">SUM(L35:M35)</f>
        <v>5</v>
      </c>
      <c r="O35" s="39">
        <v>2</v>
      </c>
      <c r="P35" s="39">
        <v>3</v>
      </c>
      <c r="Q35" s="92">
        <v>3</v>
      </c>
      <c r="R35" s="92">
        <v>4</v>
      </c>
      <c r="S35" s="92"/>
      <c r="T35" s="39">
        <f t="shared" ref="T35:T40" si="4">(H35*3)+((F35-H35)*2)+J35</f>
        <v>26</v>
      </c>
      <c r="U35" s="40">
        <f t="shared" ref="U35:U44" si="5">IFERROR(((T35+Q35+N35-R35)+(O35*2))/E35,"")</f>
        <v>0.82926829268292679</v>
      </c>
      <c r="V35" s="22" t="s">
        <v>417</v>
      </c>
      <c r="W35" s="22" t="s">
        <v>83</v>
      </c>
      <c r="X35" s="22" t="s">
        <v>256</v>
      </c>
      <c r="Y35" s="69">
        <v>1262</v>
      </c>
      <c r="Z35" s="41"/>
      <c r="AA35" s="1" t="s">
        <v>202</v>
      </c>
      <c r="AB35" s="28" t="s">
        <v>263</v>
      </c>
    </row>
    <row r="36" spans="1:29" x14ac:dyDescent="0.3">
      <c r="A36" s="1" t="s">
        <v>45</v>
      </c>
      <c r="B36" s="1" t="s">
        <v>66</v>
      </c>
      <c r="C36" s="27" t="s">
        <v>205</v>
      </c>
      <c r="D36" s="38">
        <v>22</v>
      </c>
      <c r="E36" s="27">
        <v>43</v>
      </c>
      <c r="F36" s="27">
        <v>5</v>
      </c>
      <c r="G36" s="27">
        <v>11</v>
      </c>
      <c r="H36" s="27"/>
      <c r="I36" s="27"/>
      <c r="J36" s="27">
        <v>7</v>
      </c>
      <c r="K36" s="27">
        <v>8</v>
      </c>
      <c r="L36" s="79"/>
      <c r="M36" s="27">
        <v>7</v>
      </c>
      <c r="N36" s="27">
        <f t="shared" si="3"/>
        <v>7</v>
      </c>
      <c r="O36" s="39">
        <v>4</v>
      </c>
      <c r="P36" s="55">
        <v>6</v>
      </c>
      <c r="Q36" s="92"/>
      <c r="R36" s="92">
        <v>4</v>
      </c>
      <c r="S36" s="92"/>
      <c r="T36" s="39">
        <f t="shared" si="4"/>
        <v>17</v>
      </c>
      <c r="U36" s="40">
        <f t="shared" si="5"/>
        <v>0.65116279069767447</v>
      </c>
      <c r="V36" s="22" t="s">
        <v>417</v>
      </c>
      <c r="W36" s="22" t="s">
        <v>83</v>
      </c>
      <c r="X36" s="22" t="s">
        <v>256</v>
      </c>
      <c r="Y36" s="69">
        <v>1262</v>
      </c>
      <c r="Z36" s="41"/>
      <c r="AA36" s="1" t="s">
        <v>202</v>
      </c>
      <c r="AB36" s="28" t="s">
        <v>263</v>
      </c>
    </row>
    <row r="37" spans="1:29" x14ac:dyDescent="0.3">
      <c r="A37" s="1" t="s">
        <v>45</v>
      </c>
      <c r="B37" s="1" t="s">
        <v>66</v>
      </c>
      <c r="C37" s="27" t="s">
        <v>206</v>
      </c>
      <c r="D37" s="38">
        <v>3</v>
      </c>
      <c r="E37" s="27" t="s">
        <v>440</v>
      </c>
      <c r="F37" s="27"/>
      <c r="G37" s="27"/>
      <c r="H37" s="27"/>
      <c r="I37" s="27"/>
      <c r="J37" s="27"/>
      <c r="K37" s="27"/>
      <c r="L37" s="79"/>
      <c r="M37" s="27"/>
      <c r="N37" s="27"/>
      <c r="O37" s="39"/>
      <c r="P37" s="39"/>
      <c r="Q37" s="92"/>
      <c r="R37" s="92"/>
      <c r="S37" s="92"/>
      <c r="T37" s="39"/>
      <c r="U37" s="40" t="str">
        <f t="shared" si="5"/>
        <v/>
      </c>
      <c r="V37" s="22" t="s">
        <v>417</v>
      </c>
      <c r="W37" s="22" t="s">
        <v>83</v>
      </c>
      <c r="X37" s="22" t="s">
        <v>256</v>
      </c>
      <c r="Y37" s="69">
        <v>1262</v>
      </c>
      <c r="Z37" s="41"/>
      <c r="AA37" s="1" t="s">
        <v>202</v>
      </c>
      <c r="AB37" s="28" t="s">
        <v>263</v>
      </c>
    </row>
    <row r="38" spans="1:29" x14ac:dyDescent="0.3">
      <c r="A38" s="1" t="s">
        <v>45</v>
      </c>
      <c r="B38" s="1" t="s">
        <v>66</v>
      </c>
      <c r="C38" s="27" t="s">
        <v>207</v>
      </c>
      <c r="D38" s="38">
        <v>45</v>
      </c>
      <c r="E38" s="27">
        <v>11</v>
      </c>
      <c r="F38" s="27">
        <v>0</v>
      </c>
      <c r="G38" s="27">
        <v>0</v>
      </c>
      <c r="H38" s="27"/>
      <c r="I38" s="27"/>
      <c r="J38" s="27"/>
      <c r="K38" s="27"/>
      <c r="L38" s="79"/>
      <c r="M38" s="27">
        <v>2</v>
      </c>
      <c r="N38" s="27">
        <f t="shared" si="3"/>
        <v>2</v>
      </c>
      <c r="O38" s="39">
        <v>1</v>
      </c>
      <c r="P38" s="39">
        <v>4</v>
      </c>
      <c r="Q38" s="92"/>
      <c r="R38" s="92">
        <v>4</v>
      </c>
      <c r="S38" s="92"/>
      <c r="T38" s="39">
        <f t="shared" si="4"/>
        <v>0</v>
      </c>
      <c r="U38" s="40">
        <f t="shared" si="5"/>
        <v>0</v>
      </c>
      <c r="V38" s="22" t="s">
        <v>417</v>
      </c>
      <c r="W38" s="22" t="s">
        <v>83</v>
      </c>
      <c r="X38" s="22" t="s">
        <v>256</v>
      </c>
      <c r="Y38" s="69">
        <v>1262</v>
      </c>
      <c r="Z38" s="41"/>
      <c r="AA38" s="1" t="s">
        <v>202</v>
      </c>
      <c r="AB38" s="28" t="s">
        <v>263</v>
      </c>
    </row>
    <row r="39" spans="1:29" x14ac:dyDescent="0.3">
      <c r="A39" s="1" t="s">
        <v>45</v>
      </c>
      <c r="B39" s="1" t="s">
        <v>66</v>
      </c>
      <c r="C39" s="27" t="s">
        <v>208</v>
      </c>
      <c r="D39" s="38">
        <v>23</v>
      </c>
      <c r="E39" s="27">
        <v>43</v>
      </c>
      <c r="F39" s="27">
        <v>4</v>
      </c>
      <c r="G39" s="27">
        <v>10</v>
      </c>
      <c r="H39" s="27"/>
      <c r="I39" s="27"/>
      <c r="J39" s="27">
        <v>8</v>
      </c>
      <c r="K39" s="27">
        <v>11</v>
      </c>
      <c r="L39" s="79"/>
      <c r="M39" s="27">
        <v>10</v>
      </c>
      <c r="N39" s="27">
        <f t="shared" si="3"/>
        <v>10</v>
      </c>
      <c r="O39" s="39">
        <v>3</v>
      </c>
      <c r="P39" s="39">
        <v>3</v>
      </c>
      <c r="Q39" s="92">
        <v>3</v>
      </c>
      <c r="R39" s="92">
        <v>5</v>
      </c>
      <c r="S39" s="92"/>
      <c r="T39" s="39">
        <f t="shared" si="4"/>
        <v>16</v>
      </c>
      <c r="U39" s="40">
        <f t="shared" si="5"/>
        <v>0.69767441860465118</v>
      </c>
      <c r="V39" s="22" t="s">
        <v>417</v>
      </c>
      <c r="W39" s="22" t="s">
        <v>83</v>
      </c>
      <c r="X39" s="22" t="s">
        <v>256</v>
      </c>
      <c r="Y39" s="69">
        <v>1262</v>
      </c>
      <c r="Z39" s="41"/>
      <c r="AA39" s="1" t="s">
        <v>202</v>
      </c>
      <c r="AB39" s="28" t="s">
        <v>263</v>
      </c>
    </row>
    <row r="40" spans="1:29" x14ac:dyDescent="0.3">
      <c r="A40" s="1" t="s">
        <v>45</v>
      </c>
      <c r="B40" s="1" t="s">
        <v>66</v>
      </c>
      <c r="C40" s="27" t="s">
        <v>209</v>
      </c>
      <c r="D40" s="38">
        <v>40</v>
      </c>
      <c r="E40" s="27">
        <v>7</v>
      </c>
      <c r="F40" s="27">
        <v>0</v>
      </c>
      <c r="G40" s="27">
        <v>0</v>
      </c>
      <c r="H40" s="27"/>
      <c r="I40" s="27"/>
      <c r="J40" s="27"/>
      <c r="K40" s="27"/>
      <c r="L40" s="79"/>
      <c r="M40" s="27">
        <v>1</v>
      </c>
      <c r="N40" s="27">
        <f t="shared" si="3"/>
        <v>1</v>
      </c>
      <c r="O40" s="39">
        <v>1</v>
      </c>
      <c r="P40" s="39">
        <v>1</v>
      </c>
      <c r="Q40" s="92">
        <v>1</v>
      </c>
      <c r="R40" s="92"/>
      <c r="S40" s="92"/>
      <c r="T40" s="39">
        <f t="shared" si="4"/>
        <v>0</v>
      </c>
      <c r="U40" s="40">
        <f t="shared" si="5"/>
        <v>0.5714285714285714</v>
      </c>
      <c r="V40" s="22" t="s">
        <v>417</v>
      </c>
      <c r="W40" s="22" t="s">
        <v>83</v>
      </c>
      <c r="X40" s="22" t="s">
        <v>256</v>
      </c>
      <c r="Y40" s="69">
        <v>1262</v>
      </c>
      <c r="Z40" s="41"/>
      <c r="AA40" s="1" t="s">
        <v>202</v>
      </c>
      <c r="AB40" s="28" t="s">
        <v>263</v>
      </c>
    </row>
    <row r="41" spans="1:29" x14ac:dyDescent="0.3">
      <c r="A41" s="1" t="s">
        <v>45</v>
      </c>
      <c r="B41" s="1" t="s">
        <v>66</v>
      </c>
      <c r="C41" s="27" t="s">
        <v>391</v>
      </c>
      <c r="D41" s="38">
        <v>33</v>
      </c>
      <c r="E41" s="27">
        <v>9</v>
      </c>
      <c r="F41" s="27">
        <v>0</v>
      </c>
      <c r="G41" s="27">
        <v>4</v>
      </c>
      <c r="H41" s="27"/>
      <c r="I41" s="27">
        <v>1</v>
      </c>
      <c r="J41" s="27">
        <v>1</v>
      </c>
      <c r="K41" s="27">
        <v>2</v>
      </c>
      <c r="L41" s="79"/>
      <c r="M41" s="27">
        <v>1</v>
      </c>
      <c r="N41" s="27">
        <f>SUM(L41:M41)</f>
        <v>1</v>
      </c>
      <c r="O41" s="39">
        <v>1</v>
      </c>
      <c r="P41" s="39">
        <v>1</v>
      </c>
      <c r="Q41" s="92">
        <v>1</v>
      </c>
      <c r="R41" s="92">
        <v>3</v>
      </c>
      <c r="S41" s="92">
        <v>1</v>
      </c>
      <c r="T41" s="39">
        <f>(H41*3)+((F41-H41)*2)+J41</f>
        <v>1</v>
      </c>
      <c r="U41" s="40">
        <f t="shared" si="5"/>
        <v>0.22222222222222221</v>
      </c>
      <c r="V41" s="22" t="s">
        <v>417</v>
      </c>
      <c r="W41" s="22" t="s">
        <v>83</v>
      </c>
      <c r="X41" s="22" t="s">
        <v>256</v>
      </c>
      <c r="Y41" s="69">
        <v>1262</v>
      </c>
      <c r="Z41" s="41"/>
      <c r="AA41" s="1" t="s">
        <v>202</v>
      </c>
      <c r="AB41" s="28" t="s">
        <v>263</v>
      </c>
    </row>
    <row r="42" spans="1:29" x14ac:dyDescent="0.3">
      <c r="A42" s="1" t="s">
        <v>45</v>
      </c>
      <c r="B42" s="1" t="s">
        <v>66</v>
      </c>
      <c r="C42" s="27" t="s">
        <v>211</v>
      </c>
      <c r="D42" s="38">
        <v>10</v>
      </c>
      <c r="E42" s="27">
        <v>35</v>
      </c>
      <c r="F42" s="27">
        <v>8</v>
      </c>
      <c r="G42" s="27">
        <v>11</v>
      </c>
      <c r="H42" s="27"/>
      <c r="I42" s="27"/>
      <c r="J42" s="27">
        <v>2</v>
      </c>
      <c r="K42" s="27">
        <v>2</v>
      </c>
      <c r="L42" s="79"/>
      <c r="M42" s="27">
        <v>11</v>
      </c>
      <c r="N42" s="27">
        <f>SUM(L42:M42)</f>
        <v>11</v>
      </c>
      <c r="O42" s="39">
        <v>1</v>
      </c>
      <c r="P42" s="39">
        <v>5</v>
      </c>
      <c r="Q42" s="92">
        <v>1</v>
      </c>
      <c r="R42" s="92">
        <v>1</v>
      </c>
      <c r="S42" s="92"/>
      <c r="T42" s="39">
        <f>(H42*3)+((F42-H42)*2)+J42</f>
        <v>18</v>
      </c>
      <c r="U42" s="40">
        <f t="shared" si="5"/>
        <v>0.88571428571428568</v>
      </c>
      <c r="V42" s="22" t="s">
        <v>417</v>
      </c>
      <c r="W42" s="22" t="s">
        <v>83</v>
      </c>
      <c r="X42" s="22" t="s">
        <v>256</v>
      </c>
      <c r="Y42" s="69">
        <v>1262</v>
      </c>
      <c r="Z42" s="41"/>
      <c r="AA42" s="1" t="s">
        <v>202</v>
      </c>
      <c r="AB42" s="28" t="s">
        <v>263</v>
      </c>
    </row>
    <row r="43" spans="1:29" x14ac:dyDescent="0.3">
      <c r="A43" s="1" t="s">
        <v>45</v>
      </c>
      <c r="B43" s="1" t="s">
        <v>66</v>
      </c>
      <c r="C43" s="27" t="s">
        <v>546</v>
      </c>
      <c r="D43" s="80"/>
      <c r="E43" s="27">
        <v>7</v>
      </c>
      <c r="F43" s="27">
        <v>1</v>
      </c>
      <c r="G43" s="27">
        <v>2</v>
      </c>
      <c r="H43" s="27"/>
      <c r="I43" s="27"/>
      <c r="J43" s="27">
        <v>2</v>
      </c>
      <c r="K43" s="27">
        <v>4</v>
      </c>
      <c r="L43" s="79"/>
      <c r="M43" s="27">
        <v>3</v>
      </c>
      <c r="N43" s="27">
        <f>SUM(L43:M43)</f>
        <v>3</v>
      </c>
      <c r="O43" s="39">
        <v>0</v>
      </c>
      <c r="P43" s="39">
        <v>4</v>
      </c>
      <c r="Q43" s="92">
        <v>1</v>
      </c>
      <c r="R43" s="92"/>
      <c r="S43" s="92"/>
      <c r="T43" s="39">
        <f>(H43*3)+((F43-H43)*2)+J43</f>
        <v>4</v>
      </c>
      <c r="U43" s="40">
        <f t="shared" si="5"/>
        <v>1.1428571428571428</v>
      </c>
      <c r="V43" s="22" t="s">
        <v>417</v>
      </c>
      <c r="W43" s="22" t="s">
        <v>83</v>
      </c>
      <c r="X43" s="22" t="s">
        <v>256</v>
      </c>
      <c r="Y43" s="69">
        <v>1262</v>
      </c>
      <c r="Z43" s="41"/>
      <c r="AA43" s="1" t="s">
        <v>202</v>
      </c>
      <c r="AB43" s="28" t="s">
        <v>263</v>
      </c>
    </row>
    <row r="44" spans="1:29" x14ac:dyDescent="0.3">
      <c r="A44" s="1" t="s">
        <v>45</v>
      </c>
      <c r="B44" s="1" t="s">
        <v>66</v>
      </c>
      <c r="C44" s="27" t="s">
        <v>212</v>
      </c>
      <c r="D44" s="38">
        <v>15</v>
      </c>
      <c r="E44" s="27">
        <v>9</v>
      </c>
      <c r="F44" s="27">
        <v>1</v>
      </c>
      <c r="G44" s="27">
        <v>1</v>
      </c>
      <c r="H44" s="27"/>
      <c r="I44" s="27"/>
      <c r="J44" s="27">
        <v>0</v>
      </c>
      <c r="K44" s="27">
        <v>0</v>
      </c>
      <c r="L44" s="79"/>
      <c r="M44" s="27">
        <v>0</v>
      </c>
      <c r="N44" s="27">
        <f>SUM(L44:M44)</f>
        <v>0</v>
      </c>
      <c r="O44" s="39">
        <v>0</v>
      </c>
      <c r="P44" s="39">
        <v>1</v>
      </c>
      <c r="Q44" s="92">
        <v>2</v>
      </c>
      <c r="R44" s="92">
        <v>2</v>
      </c>
      <c r="S44" s="92"/>
      <c r="T44" s="39">
        <f>(H44*3)+((F44-H44)*2)+J44</f>
        <v>2</v>
      </c>
      <c r="U44" s="40">
        <f t="shared" si="5"/>
        <v>0.22222222222222221</v>
      </c>
      <c r="V44" s="22" t="s">
        <v>417</v>
      </c>
      <c r="W44" s="22" t="s">
        <v>83</v>
      </c>
      <c r="X44" s="22" t="s">
        <v>256</v>
      </c>
      <c r="Y44" s="69">
        <v>1262</v>
      </c>
      <c r="Z44" s="41"/>
      <c r="AA44" s="1" t="s">
        <v>202</v>
      </c>
      <c r="AB44" s="28" t="s">
        <v>263</v>
      </c>
    </row>
    <row r="45" spans="1:29" x14ac:dyDescent="0.3">
      <c r="A45" s="1" t="s">
        <v>45</v>
      </c>
      <c r="B45" s="1" t="s">
        <v>66</v>
      </c>
      <c r="C45" s="55" t="s">
        <v>38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55"/>
      <c r="R45" s="42"/>
      <c r="S45" s="42"/>
      <c r="T45" s="42"/>
      <c r="U45" s="40" t="str">
        <f>_xlfn.IFNA("",((T45+Q45+N45-R45)+(O45*2))/E45)</f>
        <v/>
      </c>
      <c r="V45" s="22" t="s">
        <v>417</v>
      </c>
      <c r="W45" s="22" t="s">
        <v>83</v>
      </c>
      <c r="X45" s="22" t="s">
        <v>256</v>
      </c>
      <c r="Y45" s="69">
        <v>1262</v>
      </c>
      <c r="Z45" s="41"/>
      <c r="AA45" s="1" t="s">
        <v>202</v>
      </c>
      <c r="AB45" s="28" t="s">
        <v>263</v>
      </c>
    </row>
    <row r="46" spans="1:29" x14ac:dyDescent="0.3">
      <c r="A46" s="43" t="s">
        <v>45</v>
      </c>
      <c r="B46" s="43" t="s">
        <v>66</v>
      </c>
      <c r="C46" s="44" t="s">
        <v>39</v>
      </c>
      <c r="D46" s="43"/>
      <c r="E46" s="44">
        <f t="shared" ref="E46:T46" si="6">SUM(E34:E45)</f>
        <v>240</v>
      </c>
      <c r="F46" s="44">
        <f t="shared" si="6"/>
        <v>31</v>
      </c>
      <c r="G46" s="44">
        <f t="shared" si="6"/>
        <v>59</v>
      </c>
      <c r="H46" s="44">
        <f t="shared" si="6"/>
        <v>0</v>
      </c>
      <c r="I46" s="44">
        <f t="shared" si="6"/>
        <v>1</v>
      </c>
      <c r="J46" s="44">
        <f t="shared" si="6"/>
        <v>33</v>
      </c>
      <c r="K46" s="44">
        <f t="shared" si="6"/>
        <v>43</v>
      </c>
      <c r="L46" s="44">
        <f t="shared" si="6"/>
        <v>0</v>
      </c>
      <c r="M46" s="44">
        <f t="shared" si="6"/>
        <v>40</v>
      </c>
      <c r="N46" s="44">
        <f t="shared" si="6"/>
        <v>40</v>
      </c>
      <c r="O46" s="44">
        <f t="shared" si="6"/>
        <v>16</v>
      </c>
      <c r="P46" s="44">
        <f t="shared" si="6"/>
        <v>30</v>
      </c>
      <c r="Q46" s="44">
        <f t="shared" si="6"/>
        <v>12</v>
      </c>
      <c r="R46" s="44">
        <f t="shared" si="6"/>
        <v>31</v>
      </c>
      <c r="S46" s="44">
        <f t="shared" si="6"/>
        <v>1</v>
      </c>
      <c r="T46" s="44">
        <f t="shared" si="6"/>
        <v>95</v>
      </c>
      <c r="U46" s="45">
        <f>((T46+Q46+N46-R46)+(O46*2))/E46</f>
        <v>0.6166666666666667</v>
      </c>
      <c r="V46" s="46" t="s">
        <v>417</v>
      </c>
      <c r="W46" s="46" t="s">
        <v>83</v>
      </c>
      <c r="X46" s="46" t="s">
        <v>256</v>
      </c>
      <c r="Y46" s="70">
        <v>1262</v>
      </c>
      <c r="Z46" s="47"/>
      <c r="AA46" s="43" t="s">
        <v>202</v>
      </c>
      <c r="AB46" s="73" t="s">
        <v>263</v>
      </c>
    </row>
    <row r="47" spans="1:29" x14ac:dyDescent="0.3">
      <c r="A47" s="1"/>
      <c r="B47" s="1"/>
      <c r="C47" s="1"/>
      <c r="D47" s="1"/>
      <c r="F47" s="48" t="s">
        <v>40</v>
      </c>
      <c r="G47" s="49">
        <f>F46/G46</f>
        <v>0.52542372881355937</v>
      </c>
      <c r="H47" s="27"/>
      <c r="I47" s="1"/>
      <c r="J47" s="48" t="s">
        <v>41</v>
      </c>
      <c r="K47" s="50">
        <f>J46/K46</f>
        <v>0.76744186046511631</v>
      </c>
      <c r="L47" s="1"/>
      <c r="M47" s="39" t="s">
        <v>42</v>
      </c>
      <c r="N47" s="51" t="s">
        <v>111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9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DD2B-F170-48A7-AC9A-401ABB1ED779}">
  <sheetPr>
    <tabColor rgb="FFFF0000"/>
  </sheetPr>
  <dimension ref="A1:AB52"/>
  <sheetViews>
    <sheetView topLeftCell="A20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151</v>
      </c>
      <c r="D4" s="7" t="s">
        <v>4</v>
      </c>
      <c r="E4" s="8"/>
      <c r="F4" s="5"/>
      <c r="G4" s="1"/>
      <c r="J4" s="15" t="s">
        <v>153</v>
      </c>
      <c r="K4" s="16" t="s">
        <v>44</v>
      </c>
      <c r="L4" s="17"/>
      <c r="M4" s="18"/>
      <c r="N4" s="19">
        <v>26</v>
      </c>
      <c r="O4" s="19">
        <v>24</v>
      </c>
      <c r="P4" s="19">
        <v>16</v>
      </c>
      <c r="Q4" s="19">
        <v>39</v>
      </c>
      <c r="R4" s="20"/>
      <c r="S4" s="21">
        <f>SUM(N4:R4)</f>
        <v>105</v>
      </c>
      <c r="T4" s="22">
        <v>147</v>
      </c>
    </row>
    <row r="5" spans="1:28" x14ac:dyDescent="0.3">
      <c r="B5" s="1"/>
      <c r="C5" s="6" t="s">
        <v>152</v>
      </c>
      <c r="D5" s="7" t="s">
        <v>5</v>
      </c>
      <c r="E5" s="1"/>
      <c r="F5" s="1"/>
      <c r="G5" s="1"/>
      <c r="J5" s="15" t="s">
        <v>154</v>
      </c>
      <c r="K5" s="16" t="s">
        <v>53</v>
      </c>
      <c r="L5" s="17"/>
      <c r="M5" s="18"/>
      <c r="N5" s="19">
        <v>21</v>
      </c>
      <c r="O5" s="19">
        <v>34</v>
      </c>
      <c r="P5" s="19">
        <v>23</v>
      </c>
      <c r="Q5" s="19">
        <v>29</v>
      </c>
      <c r="R5" s="20"/>
      <c r="S5" s="21">
        <f>SUM(N5:R5)</f>
        <v>107</v>
      </c>
      <c r="T5" s="22">
        <v>147</v>
      </c>
      <c r="U5" s="1"/>
      <c r="V5" s="1"/>
      <c r="W5" s="1"/>
    </row>
    <row r="6" spans="1:28" x14ac:dyDescent="0.3">
      <c r="C6" s="23">
        <v>2475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147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4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52</v>
      </c>
      <c r="B13" s="1" t="s">
        <v>45</v>
      </c>
      <c r="C13" s="27" t="s">
        <v>76</v>
      </c>
      <c r="D13" s="38">
        <v>14</v>
      </c>
      <c r="E13" s="79" t="s">
        <v>440</v>
      </c>
      <c r="F13" s="27"/>
      <c r="G13" s="79"/>
      <c r="H13" s="79"/>
      <c r="I13" s="79"/>
      <c r="J13" s="27"/>
      <c r="K13" s="27"/>
      <c r="L13" s="79"/>
      <c r="M13" s="79"/>
      <c r="N13" s="27"/>
      <c r="O13" s="79"/>
      <c r="P13" s="84"/>
      <c r="Q13" s="79"/>
      <c r="R13" s="79"/>
      <c r="S13" s="79"/>
      <c r="T13" s="27"/>
      <c r="U13" s="40" t="str">
        <f>IFERROR(((T13+Q13+N13-R13)+(O13*2))/E13,"")</f>
        <v/>
      </c>
      <c r="V13" s="22">
        <v>147</v>
      </c>
      <c r="W13" s="22" t="s">
        <v>95</v>
      </c>
      <c r="X13" s="22" t="s">
        <v>96</v>
      </c>
      <c r="Y13" s="69">
        <v>2475</v>
      </c>
      <c r="Z13" s="41"/>
      <c r="AA13" s="1" t="s">
        <v>85</v>
      </c>
      <c r="AB13" s="28" t="s">
        <v>157</v>
      </c>
    </row>
    <row r="14" spans="1:28" x14ac:dyDescent="0.3">
      <c r="A14" s="1" t="s">
        <v>52</v>
      </c>
      <c r="B14" s="1" t="s">
        <v>45</v>
      </c>
      <c r="C14" s="27" t="s">
        <v>80</v>
      </c>
      <c r="D14" s="38">
        <v>42</v>
      </c>
      <c r="E14" s="79"/>
      <c r="F14" s="27">
        <v>0</v>
      </c>
      <c r="G14" s="79"/>
      <c r="H14" s="79"/>
      <c r="I14" s="79"/>
      <c r="J14" s="27">
        <v>1</v>
      </c>
      <c r="K14" s="27">
        <v>2</v>
      </c>
      <c r="L14" s="79"/>
      <c r="M14" s="79"/>
      <c r="N14" s="27">
        <f>SUM(L14:M14)</f>
        <v>0</v>
      </c>
      <c r="O14" s="84"/>
      <c r="P14" s="84"/>
      <c r="Q14" s="84"/>
      <c r="R14" s="84"/>
      <c r="S14" s="84"/>
      <c r="T14" s="27">
        <f t="shared" ref="T14:T22" si="0">+(F14*2)+J14</f>
        <v>1</v>
      </c>
      <c r="U14" s="40" t="str">
        <f t="shared" ref="U14:U23" si="1">IFERROR(((T14+Q14+N14-R14)+(O14*2))/E14,"")</f>
        <v/>
      </c>
      <c r="V14" s="22">
        <v>147</v>
      </c>
      <c r="W14" s="22" t="s">
        <v>95</v>
      </c>
      <c r="X14" s="22" t="s">
        <v>96</v>
      </c>
      <c r="Y14" s="69">
        <v>2475</v>
      </c>
      <c r="Z14" s="41"/>
      <c r="AA14" s="1" t="s">
        <v>85</v>
      </c>
      <c r="AB14" s="28" t="s">
        <v>157</v>
      </c>
    </row>
    <row r="15" spans="1:28" x14ac:dyDescent="0.3">
      <c r="A15" s="1" t="s">
        <v>52</v>
      </c>
      <c r="B15" s="1" t="s">
        <v>45</v>
      </c>
      <c r="C15" s="27" t="s">
        <v>72</v>
      </c>
      <c r="D15" s="38">
        <v>32</v>
      </c>
      <c r="E15" s="79"/>
      <c r="F15" s="27">
        <v>2</v>
      </c>
      <c r="G15" s="79"/>
      <c r="H15" s="79"/>
      <c r="I15" s="79"/>
      <c r="J15" s="27">
        <v>2</v>
      </c>
      <c r="K15" s="27">
        <v>2</v>
      </c>
      <c r="L15" s="79"/>
      <c r="M15" s="27">
        <v>11</v>
      </c>
      <c r="N15" s="27">
        <f>SUM(L15:M15)</f>
        <v>11</v>
      </c>
      <c r="O15" s="84"/>
      <c r="P15" s="84"/>
      <c r="Q15" s="84"/>
      <c r="R15" s="84"/>
      <c r="S15" s="84"/>
      <c r="T15" s="27">
        <f t="shared" si="0"/>
        <v>6</v>
      </c>
      <c r="U15" s="40" t="str">
        <f t="shared" si="1"/>
        <v/>
      </c>
      <c r="V15" s="22">
        <v>147</v>
      </c>
      <c r="W15" s="22" t="s">
        <v>95</v>
      </c>
      <c r="X15" s="22" t="s">
        <v>96</v>
      </c>
      <c r="Y15" s="69">
        <v>2475</v>
      </c>
      <c r="Z15" s="41"/>
      <c r="AA15" s="1" t="s">
        <v>85</v>
      </c>
      <c r="AB15" s="28" t="s">
        <v>157</v>
      </c>
    </row>
    <row r="16" spans="1:28" x14ac:dyDescent="0.3">
      <c r="A16" s="1" t="s">
        <v>52</v>
      </c>
      <c r="B16" s="1" t="s">
        <v>45</v>
      </c>
      <c r="C16" s="27" t="s">
        <v>71</v>
      </c>
      <c r="D16" s="38">
        <v>10</v>
      </c>
      <c r="E16" s="79"/>
      <c r="F16" s="27">
        <v>12</v>
      </c>
      <c r="G16" s="79"/>
      <c r="H16" s="79"/>
      <c r="I16" s="79"/>
      <c r="J16" s="27">
        <v>4</v>
      </c>
      <c r="K16" s="27">
        <v>6</v>
      </c>
      <c r="L16" s="79"/>
      <c r="M16" s="27">
        <v>9</v>
      </c>
      <c r="N16" s="27">
        <f>SUM(L16:M16)</f>
        <v>9</v>
      </c>
      <c r="O16" s="84"/>
      <c r="P16" s="84"/>
      <c r="Q16" s="84"/>
      <c r="R16" s="84"/>
      <c r="S16" s="84"/>
      <c r="T16" s="27">
        <f t="shared" si="0"/>
        <v>28</v>
      </c>
      <c r="U16" s="40" t="str">
        <f t="shared" si="1"/>
        <v/>
      </c>
      <c r="V16" s="22">
        <v>147</v>
      </c>
      <c r="W16" s="22" t="s">
        <v>95</v>
      </c>
      <c r="X16" s="22" t="s">
        <v>96</v>
      </c>
      <c r="Y16" s="69">
        <v>2475</v>
      </c>
      <c r="Z16" s="41"/>
      <c r="AA16" s="1" t="s">
        <v>85</v>
      </c>
      <c r="AB16" s="28" t="s">
        <v>157</v>
      </c>
    </row>
    <row r="17" spans="1:28" x14ac:dyDescent="0.3">
      <c r="A17" s="1" t="s">
        <v>52</v>
      </c>
      <c r="B17" s="1" t="s">
        <v>45</v>
      </c>
      <c r="C17" s="27" t="s">
        <v>81</v>
      </c>
      <c r="D17" s="38">
        <v>45</v>
      </c>
      <c r="E17" s="79" t="s">
        <v>440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4"/>
      <c r="Q17" s="84"/>
      <c r="R17" s="84"/>
      <c r="S17" s="84"/>
      <c r="T17" s="27"/>
      <c r="U17" s="40" t="str">
        <f t="shared" si="1"/>
        <v/>
      </c>
      <c r="V17" s="22">
        <v>147</v>
      </c>
      <c r="W17" s="22" t="s">
        <v>95</v>
      </c>
      <c r="X17" s="22" t="s">
        <v>96</v>
      </c>
      <c r="Y17" s="69">
        <v>2475</v>
      </c>
      <c r="Z17" s="41"/>
      <c r="AA17" s="1" t="s">
        <v>85</v>
      </c>
      <c r="AB17" s="28" t="s">
        <v>157</v>
      </c>
    </row>
    <row r="18" spans="1:28" x14ac:dyDescent="0.3">
      <c r="A18" s="1" t="s">
        <v>52</v>
      </c>
      <c r="B18" s="1" t="s">
        <v>45</v>
      </c>
      <c r="C18" s="27" t="s">
        <v>75</v>
      </c>
      <c r="D18" s="38">
        <v>12</v>
      </c>
      <c r="E18" s="79"/>
      <c r="F18" s="27">
        <v>0</v>
      </c>
      <c r="G18" s="79"/>
      <c r="H18" s="79"/>
      <c r="I18" s="79"/>
      <c r="J18" s="27">
        <v>2</v>
      </c>
      <c r="K18" s="27">
        <v>2</v>
      </c>
      <c r="L18" s="79"/>
      <c r="M18" s="79"/>
      <c r="N18" s="27">
        <f>SUM(L18:M18)</f>
        <v>0</v>
      </c>
      <c r="O18" s="84"/>
      <c r="P18" s="84"/>
      <c r="Q18" s="84"/>
      <c r="R18" s="84"/>
      <c r="S18" s="84"/>
      <c r="T18" s="27">
        <f t="shared" si="0"/>
        <v>2</v>
      </c>
      <c r="U18" s="40" t="str">
        <f t="shared" si="1"/>
        <v/>
      </c>
      <c r="V18" s="22">
        <v>147</v>
      </c>
      <c r="W18" s="22" t="s">
        <v>95</v>
      </c>
      <c r="X18" s="22" t="s">
        <v>96</v>
      </c>
      <c r="Y18" s="69">
        <v>2475</v>
      </c>
      <c r="Z18" s="41"/>
      <c r="AA18" s="1" t="s">
        <v>85</v>
      </c>
      <c r="AB18" s="28" t="s">
        <v>157</v>
      </c>
    </row>
    <row r="19" spans="1:28" x14ac:dyDescent="0.3">
      <c r="A19" s="1" t="s">
        <v>52</v>
      </c>
      <c r="B19" s="1" t="s">
        <v>45</v>
      </c>
      <c r="C19" s="27" t="s">
        <v>70</v>
      </c>
      <c r="D19" s="38">
        <v>13</v>
      </c>
      <c r="E19" s="79"/>
      <c r="F19" s="27">
        <v>3</v>
      </c>
      <c r="G19" s="79"/>
      <c r="H19" s="79"/>
      <c r="I19" s="79"/>
      <c r="J19" s="27">
        <v>8</v>
      </c>
      <c r="K19" s="27">
        <v>8</v>
      </c>
      <c r="L19" s="79"/>
      <c r="M19" s="79"/>
      <c r="N19" s="27">
        <f>SUM(L19:M19)</f>
        <v>0</v>
      </c>
      <c r="O19" s="84"/>
      <c r="P19" s="84"/>
      <c r="Q19" s="84"/>
      <c r="R19" s="84"/>
      <c r="S19" s="84"/>
      <c r="T19" s="27">
        <f t="shared" si="0"/>
        <v>14</v>
      </c>
      <c r="U19" s="40" t="str">
        <f t="shared" si="1"/>
        <v/>
      </c>
      <c r="V19" s="22">
        <v>147</v>
      </c>
      <c r="W19" s="22" t="s">
        <v>95</v>
      </c>
      <c r="X19" s="22" t="s">
        <v>96</v>
      </c>
      <c r="Y19" s="69">
        <v>2475</v>
      </c>
      <c r="Z19" s="41"/>
      <c r="AA19" s="1" t="s">
        <v>85</v>
      </c>
      <c r="AB19" s="28" t="s">
        <v>157</v>
      </c>
    </row>
    <row r="20" spans="1:28" x14ac:dyDescent="0.3">
      <c r="A20" s="1" t="s">
        <v>52</v>
      </c>
      <c r="B20" s="1" t="s">
        <v>45</v>
      </c>
      <c r="C20" s="27" t="s">
        <v>79</v>
      </c>
      <c r="D20" s="38">
        <v>33</v>
      </c>
      <c r="E20" s="79"/>
      <c r="F20" s="27">
        <v>4</v>
      </c>
      <c r="G20" s="79"/>
      <c r="H20" s="79"/>
      <c r="I20" s="79"/>
      <c r="J20" s="27">
        <v>6</v>
      </c>
      <c r="K20" s="27">
        <v>9</v>
      </c>
      <c r="L20" s="79"/>
      <c r="M20" s="27">
        <v>5</v>
      </c>
      <c r="N20" s="27">
        <f>SUM(L20:M20)</f>
        <v>5</v>
      </c>
      <c r="O20" s="84"/>
      <c r="P20" s="84"/>
      <c r="Q20" s="84"/>
      <c r="R20" s="84"/>
      <c r="S20" s="84"/>
      <c r="T20" s="27">
        <f t="shared" si="0"/>
        <v>14</v>
      </c>
      <c r="U20" s="40" t="str">
        <f t="shared" si="1"/>
        <v/>
      </c>
      <c r="V20" s="22">
        <v>147</v>
      </c>
      <c r="W20" s="22" t="s">
        <v>95</v>
      </c>
      <c r="X20" s="22" t="s">
        <v>96</v>
      </c>
      <c r="Y20" s="69">
        <v>2475</v>
      </c>
      <c r="Z20" s="41"/>
      <c r="AA20" s="1" t="s">
        <v>85</v>
      </c>
      <c r="AB20" s="28" t="s">
        <v>157</v>
      </c>
    </row>
    <row r="21" spans="1:28" x14ac:dyDescent="0.3">
      <c r="A21" s="1" t="s">
        <v>52</v>
      </c>
      <c r="B21" s="1" t="s">
        <v>45</v>
      </c>
      <c r="C21" s="27" t="s">
        <v>74</v>
      </c>
      <c r="D21" s="38">
        <v>11</v>
      </c>
      <c r="E21" s="79"/>
      <c r="F21" s="27">
        <v>9</v>
      </c>
      <c r="G21" s="79"/>
      <c r="H21" s="79"/>
      <c r="I21" s="79"/>
      <c r="J21" s="27">
        <v>12</v>
      </c>
      <c r="K21" s="27">
        <v>21</v>
      </c>
      <c r="L21" s="79"/>
      <c r="M21" s="27">
        <v>13</v>
      </c>
      <c r="N21" s="27">
        <f>SUM(L21:M21)</f>
        <v>13</v>
      </c>
      <c r="O21" s="39">
        <v>6</v>
      </c>
      <c r="P21" s="84"/>
      <c r="Q21" s="84"/>
      <c r="R21" s="84"/>
      <c r="S21" s="84"/>
      <c r="T21" s="27">
        <f t="shared" si="0"/>
        <v>30</v>
      </c>
      <c r="U21" s="40" t="str">
        <f t="shared" si="1"/>
        <v/>
      </c>
      <c r="V21" s="22">
        <v>147</v>
      </c>
      <c r="W21" s="22" t="s">
        <v>95</v>
      </c>
      <c r="X21" s="22" t="s">
        <v>96</v>
      </c>
      <c r="Y21" s="69">
        <v>2475</v>
      </c>
      <c r="Z21" s="41"/>
      <c r="AA21" s="1" t="s">
        <v>85</v>
      </c>
      <c r="AB21" s="28" t="s">
        <v>157</v>
      </c>
    </row>
    <row r="22" spans="1:28" x14ac:dyDescent="0.3">
      <c r="A22" s="1" t="s">
        <v>52</v>
      </c>
      <c r="B22" s="1" t="s">
        <v>45</v>
      </c>
      <c r="C22" s="27" t="s">
        <v>73</v>
      </c>
      <c r="D22" s="38">
        <v>8</v>
      </c>
      <c r="E22" s="79"/>
      <c r="F22" s="27">
        <v>4</v>
      </c>
      <c r="G22" s="79"/>
      <c r="H22" s="79"/>
      <c r="I22" s="79"/>
      <c r="J22" s="27">
        <v>2</v>
      </c>
      <c r="K22" s="27">
        <v>2</v>
      </c>
      <c r="L22" s="79"/>
      <c r="M22" s="79"/>
      <c r="N22" s="27">
        <f>SUM(L22:M22)</f>
        <v>0</v>
      </c>
      <c r="O22" s="84"/>
      <c r="P22" s="84"/>
      <c r="Q22" s="84"/>
      <c r="R22" s="84"/>
      <c r="S22" s="84"/>
      <c r="T22" s="27">
        <f t="shared" si="0"/>
        <v>10</v>
      </c>
      <c r="U22" s="40" t="str">
        <f t="shared" si="1"/>
        <v/>
      </c>
      <c r="V22" s="22">
        <v>147</v>
      </c>
      <c r="W22" s="22" t="s">
        <v>95</v>
      </c>
      <c r="X22" s="22" t="s">
        <v>96</v>
      </c>
      <c r="Y22" s="69">
        <v>2475</v>
      </c>
      <c r="Z22" s="41"/>
      <c r="AA22" s="1" t="s">
        <v>85</v>
      </c>
      <c r="AB22" s="28" t="s">
        <v>157</v>
      </c>
    </row>
    <row r="23" spans="1:28" x14ac:dyDescent="0.3">
      <c r="A23" s="1" t="s">
        <v>52</v>
      </c>
      <c r="B23" s="1" t="s">
        <v>45</v>
      </c>
      <c r="C23" s="27" t="s">
        <v>77</v>
      </c>
      <c r="D23" s="38">
        <v>22</v>
      </c>
      <c r="E23" s="79" t="s">
        <v>440</v>
      </c>
      <c r="F23" s="27"/>
      <c r="G23" s="79"/>
      <c r="H23" s="79"/>
      <c r="I23" s="79"/>
      <c r="J23" s="27"/>
      <c r="K23" s="27"/>
      <c r="L23" s="79"/>
      <c r="M23" s="79"/>
      <c r="N23" s="27"/>
      <c r="O23" s="84"/>
      <c r="P23" s="84"/>
      <c r="Q23" s="84"/>
      <c r="R23" s="84"/>
      <c r="S23" s="84"/>
      <c r="T23" s="27"/>
      <c r="U23" s="40" t="str">
        <f t="shared" si="1"/>
        <v/>
      </c>
      <c r="V23" s="22">
        <v>147</v>
      </c>
      <c r="W23" s="22" t="s">
        <v>95</v>
      </c>
      <c r="X23" s="22" t="s">
        <v>96</v>
      </c>
      <c r="Y23" s="69">
        <v>2475</v>
      </c>
      <c r="Z23" s="41"/>
      <c r="AA23" s="1" t="s">
        <v>85</v>
      </c>
      <c r="AB23" s="28" t="s">
        <v>157</v>
      </c>
    </row>
    <row r="24" spans="1:28" x14ac:dyDescent="0.3">
      <c r="A24" s="1" t="s">
        <v>52</v>
      </c>
      <c r="B24" s="1" t="s">
        <v>45</v>
      </c>
      <c r="C24" s="55" t="s">
        <v>38</v>
      </c>
      <c r="D24" s="1"/>
      <c r="E24" s="55">
        <v>240</v>
      </c>
      <c r="F24" s="55"/>
      <c r="G24" s="55">
        <v>73</v>
      </c>
      <c r="H24" s="55"/>
      <c r="I24" s="55"/>
      <c r="J24" s="55"/>
      <c r="K24" s="55"/>
      <c r="L24" s="55"/>
      <c r="M24" s="55"/>
      <c r="N24" s="55">
        <v>7</v>
      </c>
      <c r="O24" s="55"/>
      <c r="P24" s="55"/>
      <c r="Q24" s="55"/>
      <c r="R24" s="55">
        <v>38</v>
      </c>
      <c r="S24" s="42"/>
      <c r="T24" s="27"/>
      <c r="U24" s="40" t="str">
        <f>_xlfn.IFNA("",((T24+Q24+N24-R24)+(O24*2))/E24)</f>
        <v/>
      </c>
      <c r="V24" s="22">
        <v>147</v>
      </c>
      <c r="W24" s="22" t="s">
        <v>95</v>
      </c>
      <c r="X24" s="22" t="s">
        <v>96</v>
      </c>
      <c r="Y24" s="69">
        <v>2475</v>
      </c>
      <c r="Z24" s="41"/>
      <c r="AA24" s="1" t="s">
        <v>85</v>
      </c>
      <c r="AB24" s="28" t="s">
        <v>157</v>
      </c>
    </row>
    <row r="25" spans="1:28" x14ac:dyDescent="0.3">
      <c r="A25" s="43" t="s">
        <v>52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34</v>
      </c>
      <c r="G25" s="44">
        <f t="shared" si="2"/>
        <v>73</v>
      </c>
      <c r="H25" s="44">
        <f t="shared" si="2"/>
        <v>0</v>
      </c>
      <c r="I25" s="44">
        <f t="shared" si="2"/>
        <v>0</v>
      </c>
      <c r="J25" s="44">
        <f t="shared" si="2"/>
        <v>37</v>
      </c>
      <c r="K25" s="44">
        <f t="shared" si="2"/>
        <v>52</v>
      </c>
      <c r="L25" s="44">
        <f t="shared" si="2"/>
        <v>0</v>
      </c>
      <c r="M25" s="44">
        <f t="shared" si="2"/>
        <v>38</v>
      </c>
      <c r="N25" s="44">
        <f t="shared" si="2"/>
        <v>45</v>
      </c>
      <c r="O25" s="44">
        <f t="shared" si="2"/>
        <v>6</v>
      </c>
      <c r="P25" s="44">
        <f t="shared" si="2"/>
        <v>0</v>
      </c>
      <c r="Q25" s="44">
        <f t="shared" si="2"/>
        <v>0</v>
      </c>
      <c r="R25" s="44">
        <f t="shared" si="2"/>
        <v>38</v>
      </c>
      <c r="S25" s="44">
        <f t="shared" si="2"/>
        <v>0</v>
      </c>
      <c r="T25" s="44">
        <f t="shared" si="2"/>
        <v>105</v>
      </c>
      <c r="U25" s="45">
        <f>((T25+Q25+N25-R25)+(O25*2))/E25</f>
        <v>0.51666666666666672</v>
      </c>
      <c r="V25" s="46">
        <v>147</v>
      </c>
      <c r="W25" s="46" t="s">
        <v>95</v>
      </c>
      <c r="X25" s="46" t="s">
        <v>96</v>
      </c>
      <c r="Y25" s="70">
        <v>2475</v>
      </c>
      <c r="Z25" s="47"/>
      <c r="AA25" s="43" t="s">
        <v>85</v>
      </c>
      <c r="AB25" s="74" t="s">
        <v>157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0.46575342465753422</v>
      </c>
      <c r="H26" s="27"/>
      <c r="I26" s="1"/>
      <c r="J26" s="48" t="s">
        <v>41</v>
      </c>
      <c r="K26" s="50">
        <f>J25/K25</f>
        <v>0.71153846153846156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 t="s">
        <v>470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53</v>
      </c>
      <c r="D33" s="33"/>
      <c r="E33" s="75" t="s">
        <v>484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52</v>
      </c>
      <c r="C35" s="27" t="s">
        <v>132</v>
      </c>
      <c r="D35" s="38">
        <v>30</v>
      </c>
      <c r="E35" s="88">
        <v>11</v>
      </c>
      <c r="F35" s="38">
        <v>3</v>
      </c>
      <c r="G35" s="88">
        <v>9</v>
      </c>
      <c r="H35" s="27"/>
      <c r="I35" s="27"/>
      <c r="J35" s="38">
        <v>3</v>
      </c>
      <c r="K35" s="38">
        <v>5</v>
      </c>
      <c r="L35" s="88">
        <v>0</v>
      </c>
      <c r="M35" s="88">
        <v>3</v>
      </c>
      <c r="N35" s="38">
        <f t="shared" ref="N35:N45" si="3">SUM(L35:M35)</f>
        <v>3</v>
      </c>
      <c r="O35" s="88">
        <v>2</v>
      </c>
      <c r="P35" s="88">
        <v>2</v>
      </c>
      <c r="Q35" s="88">
        <v>1</v>
      </c>
      <c r="R35" s="88">
        <v>1</v>
      </c>
      <c r="S35" s="38">
        <v>0</v>
      </c>
      <c r="T35" s="5">
        <f t="shared" ref="T35:T46" si="4">(H35*3)+((F35-H35)*2)+J35</f>
        <v>9</v>
      </c>
      <c r="U35" s="40">
        <f t="shared" ref="U35:U46" si="5">IFERROR(((T35+Q35+N35-R35)+(O35*2))/E35,"")</f>
        <v>1.4545454545454546</v>
      </c>
      <c r="V35" s="22">
        <v>147</v>
      </c>
      <c r="W35" s="22" t="s">
        <v>83</v>
      </c>
      <c r="X35" s="22" t="s">
        <v>84</v>
      </c>
      <c r="Y35" s="69">
        <v>2475</v>
      </c>
      <c r="Z35" s="41" t="s">
        <v>550</v>
      </c>
      <c r="AA35" s="1" t="s">
        <v>133</v>
      </c>
      <c r="AB35" s="28" t="s">
        <v>155</v>
      </c>
    </row>
    <row r="36" spans="1:28" x14ac:dyDescent="0.3">
      <c r="A36" s="1" t="s">
        <v>45</v>
      </c>
      <c r="B36" s="1" t="s">
        <v>52</v>
      </c>
      <c r="C36" s="27" t="s">
        <v>135</v>
      </c>
      <c r="D36" s="38">
        <v>21</v>
      </c>
      <c r="E36" s="88">
        <v>28</v>
      </c>
      <c r="F36" s="38">
        <v>5</v>
      </c>
      <c r="G36" s="88">
        <v>11</v>
      </c>
      <c r="H36" s="27"/>
      <c r="I36" s="27"/>
      <c r="J36" s="38">
        <v>7</v>
      </c>
      <c r="K36" s="38">
        <v>11</v>
      </c>
      <c r="L36" s="89">
        <v>6</v>
      </c>
      <c r="M36" s="89">
        <v>3</v>
      </c>
      <c r="N36" s="38">
        <f t="shared" si="3"/>
        <v>9</v>
      </c>
      <c r="O36" s="38">
        <v>0</v>
      </c>
      <c r="P36" s="30">
        <v>6</v>
      </c>
      <c r="Q36" s="88">
        <v>2</v>
      </c>
      <c r="R36" s="88">
        <v>2</v>
      </c>
      <c r="S36" s="38">
        <v>0</v>
      </c>
      <c r="T36" s="76">
        <f t="shared" si="4"/>
        <v>17</v>
      </c>
      <c r="U36" s="40">
        <f t="shared" si="5"/>
        <v>0.9285714285714286</v>
      </c>
      <c r="V36" s="22">
        <v>147</v>
      </c>
      <c r="W36" s="22" t="s">
        <v>83</v>
      </c>
      <c r="X36" s="22" t="s">
        <v>84</v>
      </c>
      <c r="Y36" s="69">
        <v>2475</v>
      </c>
      <c r="Z36" s="41" t="s">
        <v>550</v>
      </c>
      <c r="AA36" s="1" t="s">
        <v>133</v>
      </c>
      <c r="AB36" s="28" t="s">
        <v>155</v>
      </c>
    </row>
    <row r="37" spans="1:28" x14ac:dyDescent="0.3">
      <c r="A37" s="1" t="s">
        <v>45</v>
      </c>
      <c r="B37" s="1" t="s">
        <v>52</v>
      </c>
      <c r="C37" s="27" t="s">
        <v>136</v>
      </c>
      <c r="D37" s="38">
        <v>15</v>
      </c>
      <c r="E37" s="88">
        <v>31</v>
      </c>
      <c r="F37" s="38">
        <v>3</v>
      </c>
      <c r="G37" s="88">
        <v>8</v>
      </c>
      <c r="H37" s="27"/>
      <c r="I37" s="27"/>
      <c r="J37" s="38">
        <v>16</v>
      </c>
      <c r="K37" s="38">
        <v>21</v>
      </c>
      <c r="L37" s="88">
        <v>0</v>
      </c>
      <c r="M37" s="88">
        <v>3</v>
      </c>
      <c r="N37" s="38">
        <f t="shared" si="3"/>
        <v>3</v>
      </c>
      <c r="O37" s="38">
        <v>8</v>
      </c>
      <c r="P37" s="88">
        <v>4</v>
      </c>
      <c r="Q37" s="88">
        <v>3</v>
      </c>
      <c r="R37" s="88">
        <v>5</v>
      </c>
      <c r="S37" s="38">
        <v>0</v>
      </c>
      <c r="T37" s="76">
        <f t="shared" si="4"/>
        <v>22</v>
      </c>
      <c r="U37" s="40">
        <f t="shared" si="5"/>
        <v>1.2580645161290323</v>
      </c>
      <c r="V37" s="22">
        <v>147</v>
      </c>
      <c r="W37" s="22" t="s">
        <v>83</v>
      </c>
      <c r="X37" s="22" t="s">
        <v>84</v>
      </c>
      <c r="Y37" s="69">
        <v>2475</v>
      </c>
      <c r="Z37" s="41" t="s">
        <v>550</v>
      </c>
      <c r="AA37" s="1" t="s">
        <v>133</v>
      </c>
      <c r="AB37" s="28" t="s">
        <v>155</v>
      </c>
    </row>
    <row r="38" spans="1:28" x14ac:dyDescent="0.3">
      <c r="A38" s="1" t="s">
        <v>45</v>
      </c>
      <c r="B38" s="1" t="s">
        <v>52</v>
      </c>
      <c r="C38" s="27" t="s">
        <v>156</v>
      </c>
      <c r="D38" s="38">
        <v>10</v>
      </c>
      <c r="E38" s="38">
        <v>8</v>
      </c>
      <c r="F38" s="38">
        <v>0</v>
      </c>
      <c r="G38" s="88">
        <v>3</v>
      </c>
      <c r="H38" s="27"/>
      <c r="I38" s="27"/>
      <c r="J38" s="38">
        <v>0</v>
      </c>
      <c r="K38" s="38">
        <v>0</v>
      </c>
      <c r="L38" s="88">
        <v>0</v>
      </c>
      <c r="M38" s="88">
        <v>0</v>
      </c>
      <c r="N38" s="38">
        <f t="shared" si="3"/>
        <v>0</v>
      </c>
      <c r="O38" s="88">
        <v>0</v>
      </c>
      <c r="P38" s="88">
        <v>2</v>
      </c>
      <c r="Q38" s="88">
        <v>1</v>
      </c>
      <c r="R38" s="88">
        <v>0</v>
      </c>
      <c r="S38" s="38">
        <v>0</v>
      </c>
      <c r="T38" s="76">
        <f t="shared" si="4"/>
        <v>0</v>
      </c>
      <c r="U38" s="40">
        <f t="shared" si="5"/>
        <v>0.125</v>
      </c>
      <c r="V38" s="22">
        <v>147</v>
      </c>
      <c r="W38" s="22" t="s">
        <v>83</v>
      </c>
      <c r="X38" s="22" t="s">
        <v>84</v>
      </c>
      <c r="Y38" s="69">
        <v>2475</v>
      </c>
      <c r="Z38" s="41" t="s">
        <v>485</v>
      </c>
      <c r="AA38" s="1" t="s">
        <v>133</v>
      </c>
      <c r="AB38" s="28" t="s">
        <v>155</v>
      </c>
    </row>
    <row r="39" spans="1:28" x14ac:dyDescent="0.3">
      <c r="A39" s="1" t="s">
        <v>45</v>
      </c>
      <c r="B39" s="1" t="s">
        <v>52</v>
      </c>
      <c r="C39" s="27" t="s">
        <v>137</v>
      </c>
      <c r="D39" s="38">
        <v>31</v>
      </c>
      <c r="E39" s="88">
        <v>26</v>
      </c>
      <c r="F39" s="38">
        <v>3</v>
      </c>
      <c r="G39" s="88">
        <v>9</v>
      </c>
      <c r="H39" s="27"/>
      <c r="I39" s="27"/>
      <c r="J39" s="38">
        <v>1</v>
      </c>
      <c r="K39" s="38">
        <v>2</v>
      </c>
      <c r="L39" s="88">
        <v>2</v>
      </c>
      <c r="M39" s="88">
        <v>4</v>
      </c>
      <c r="N39" s="38">
        <f t="shared" si="3"/>
        <v>6</v>
      </c>
      <c r="O39" s="88">
        <v>1</v>
      </c>
      <c r="P39" s="88">
        <v>5</v>
      </c>
      <c r="Q39" s="88">
        <v>4</v>
      </c>
      <c r="R39" s="88">
        <v>4</v>
      </c>
      <c r="S39" s="38">
        <v>0</v>
      </c>
      <c r="T39" s="76">
        <f t="shared" si="4"/>
        <v>7</v>
      </c>
      <c r="U39" s="40">
        <f t="shared" si="5"/>
        <v>0.57692307692307687</v>
      </c>
      <c r="V39" s="22">
        <v>147</v>
      </c>
      <c r="W39" s="22" t="s">
        <v>83</v>
      </c>
      <c r="X39" s="22" t="s">
        <v>84</v>
      </c>
      <c r="Y39" s="69">
        <v>2475</v>
      </c>
      <c r="Z39" s="41" t="s">
        <v>550</v>
      </c>
      <c r="AA39" s="1" t="s">
        <v>133</v>
      </c>
      <c r="AB39" s="28" t="s">
        <v>155</v>
      </c>
    </row>
    <row r="40" spans="1:28" x14ac:dyDescent="0.3">
      <c r="A40" s="1" t="s">
        <v>45</v>
      </c>
      <c r="B40" s="1" t="s">
        <v>52</v>
      </c>
      <c r="C40" s="27" t="s">
        <v>138</v>
      </c>
      <c r="D40" s="38">
        <v>22</v>
      </c>
      <c r="E40" s="88">
        <v>16</v>
      </c>
      <c r="F40" s="38">
        <v>4</v>
      </c>
      <c r="G40" s="88">
        <v>7</v>
      </c>
      <c r="H40" s="27"/>
      <c r="I40" s="27"/>
      <c r="J40" s="38">
        <v>3</v>
      </c>
      <c r="K40" s="38">
        <v>4</v>
      </c>
      <c r="L40" s="88"/>
      <c r="M40" s="88"/>
      <c r="N40" s="38">
        <v>9</v>
      </c>
      <c r="O40" s="88">
        <v>2</v>
      </c>
      <c r="P40" s="88">
        <v>0</v>
      </c>
      <c r="Q40" s="88">
        <v>4</v>
      </c>
      <c r="R40" s="88">
        <v>0</v>
      </c>
      <c r="S40" s="38">
        <v>0</v>
      </c>
      <c r="T40" s="76">
        <f t="shared" si="4"/>
        <v>11</v>
      </c>
      <c r="U40" s="40">
        <f t="shared" si="5"/>
        <v>1.75</v>
      </c>
      <c r="V40" s="22">
        <v>147</v>
      </c>
      <c r="W40" s="22" t="s">
        <v>83</v>
      </c>
      <c r="X40" s="22" t="s">
        <v>84</v>
      </c>
      <c r="Y40" s="69">
        <v>2475</v>
      </c>
      <c r="Z40" s="41" t="s">
        <v>551</v>
      </c>
      <c r="AA40" s="1" t="s">
        <v>133</v>
      </c>
      <c r="AB40" s="28" t="s">
        <v>155</v>
      </c>
    </row>
    <row r="41" spans="1:28" x14ac:dyDescent="0.3">
      <c r="A41" s="1" t="s">
        <v>45</v>
      </c>
      <c r="B41" s="1" t="s">
        <v>52</v>
      </c>
      <c r="C41" s="27" t="s">
        <v>139</v>
      </c>
      <c r="D41" s="38">
        <v>11</v>
      </c>
      <c r="E41" s="38">
        <v>36</v>
      </c>
      <c r="F41" s="38">
        <v>3</v>
      </c>
      <c r="G41" s="38">
        <v>8</v>
      </c>
      <c r="H41" s="27"/>
      <c r="I41" s="27"/>
      <c r="J41" s="38">
        <v>3</v>
      </c>
      <c r="K41" s="38">
        <v>4</v>
      </c>
      <c r="L41" s="38">
        <v>4</v>
      </c>
      <c r="M41" s="38">
        <v>3</v>
      </c>
      <c r="N41" s="38">
        <f t="shared" si="3"/>
        <v>7</v>
      </c>
      <c r="O41" s="38">
        <v>2</v>
      </c>
      <c r="P41" s="38">
        <v>4</v>
      </c>
      <c r="Q41" s="38">
        <v>3</v>
      </c>
      <c r="R41" s="38">
        <v>4</v>
      </c>
      <c r="S41" s="38">
        <v>0</v>
      </c>
      <c r="T41" s="76">
        <f t="shared" si="4"/>
        <v>9</v>
      </c>
      <c r="U41" s="40">
        <f t="shared" si="5"/>
        <v>0.52777777777777779</v>
      </c>
      <c r="V41" s="22">
        <v>147</v>
      </c>
      <c r="W41" s="22" t="s">
        <v>83</v>
      </c>
      <c r="X41" s="22" t="s">
        <v>84</v>
      </c>
      <c r="Y41" s="69">
        <v>2475</v>
      </c>
      <c r="Z41" s="41" t="s">
        <v>550</v>
      </c>
      <c r="AA41" s="1" t="s">
        <v>133</v>
      </c>
      <c r="AB41" s="28" t="s">
        <v>155</v>
      </c>
    </row>
    <row r="42" spans="1:28" x14ac:dyDescent="0.3">
      <c r="A42" s="1" t="s">
        <v>45</v>
      </c>
      <c r="B42" s="1" t="s">
        <v>52</v>
      </c>
      <c r="C42" s="27" t="s">
        <v>140</v>
      </c>
      <c r="D42" s="38">
        <v>26</v>
      </c>
      <c r="E42" s="88">
        <v>27</v>
      </c>
      <c r="F42" s="38">
        <v>2</v>
      </c>
      <c r="G42" s="38">
        <v>7</v>
      </c>
      <c r="H42" s="27"/>
      <c r="I42" s="27"/>
      <c r="J42" s="38">
        <v>6</v>
      </c>
      <c r="K42" s="38">
        <v>10</v>
      </c>
      <c r="L42" s="88">
        <v>3</v>
      </c>
      <c r="M42" s="88">
        <v>5</v>
      </c>
      <c r="N42" s="38">
        <f t="shared" si="3"/>
        <v>8</v>
      </c>
      <c r="O42" s="88">
        <v>2</v>
      </c>
      <c r="P42" s="88">
        <v>1</v>
      </c>
      <c r="Q42" s="88">
        <v>8</v>
      </c>
      <c r="R42" s="88">
        <v>8</v>
      </c>
      <c r="S42" s="38">
        <v>0</v>
      </c>
      <c r="T42" s="76">
        <f t="shared" si="4"/>
        <v>10</v>
      </c>
      <c r="U42" s="40">
        <f t="shared" si="5"/>
        <v>0.81481481481481477</v>
      </c>
      <c r="V42" s="22">
        <v>147</v>
      </c>
      <c r="W42" s="22" t="s">
        <v>83</v>
      </c>
      <c r="X42" s="22" t="s">
        <v>84</v>
      </c>
      <c r="Y42" s="69">
        <v>2475</v>
      </c>
      <c r="Z42" s="41" t="s">
        <v>550</v>
      </c>
      <c r="AA42" s="1" t="s">
        <v>133</v>
      </c>
      <c r="AB42" s="28" t="s">
        <v>155</v>
      </c>
    </row>
    <row r="43" spans="1:28" x14ac:dyDescent="0.3">
      <c r="A43" s="1" t="s">
        <v>45</v>
      </c>
      <c r="B43" s="1" t="s">
        <v>52</v>
      </c>
      <c r="C43" s="27" t="s">
        <v>141</v>
      </c>
      <c r="D43" s="38">
        <v>24</v>
      </c>
      <c r="E43" s="88">
        <v>19</v>
      </c>
      <c r="F43" s="38">
        <v>0</v>
      </c>
      <c r="G43" s="88">
        <v>4</v>
      </c>
      <c r="H43" s="27"/>
      <c r="I43" s="27"/>
      <c r="J43" s="38">
        <v>3</v>
      </c>
      <c r="K43" s="38">
        <v>6</v>
      </c>
      <c r="L43" s="88">
        <v>2</v>
      </c>
      <c r="M43" s="88">
        <v>2</v>
      </c>
      <c r="N43" s="38">
        <f t="shared" si="3"/>
        <v>4</v>
      </c>
      <c r="O43" s="38">
        <v>0</v>
      </c>
      <c r="P43" s="88">
        <v>3</v>
      </c>
      <c r="Q43" s="38">
        <v>0</v>
      </c>
      <c r="R43" s="88">
        <v>1</v>
      </c>
      <c r="S43" s="38">
        <v>0</v>
      </c>
      <c r="T43" s="76">
        <f t="shared" si="4"/>
        <v>3</v>
      </c>
      <c r="U43" s="40">
        <f t="shared" si="5"/>
        <v>0.31578947368421051</v>
      </c>
      <c r="V43" s="22">
        <v>147</v>
      </c>
      <c r="W43" s="22" t="s">
        <v>83</v>
      </c>
      <c r="X43" s="22" t="s">
        <v>84</v>
      </c>
      <c r="Y43" s="69">
        <v>2475</v>
      </c>
      <c r="Z43" s="41" t="s">
        <v>550</v>
      </c>
      <c r="AA43" s="1" t="s">
        <v>133</v>
      </c>
      <c r="AB43" s="28" t="s">
        <v>155</v>
      </c>
    </row>
    <row r="44" spans="1:28" x14ac:dyDescent="0.3">
      <c r="A44" s="1" t="s">
        <v>45</v>
      </c>
      <c r="B44" s="1" t="s">
        <v>52</v>
      </c>
      <c r="C44" s="27" t="s">
        <v>143</v>
      </c>
      <c r="D44" s="38">
        <v>41</v>
      </c>
      <c r="E44" s="88">
        <v>5</v>
      </c>
      <c r="F44" s="38">
        <v>0</v>
      </c>
      <c r="G44" s="88">
        <v>1</v>
      </c>
      <c r="H44" s="27"/>
      <c r="I44" s="27"/>
      <c r="J44" s="38">
        <v>1</v>
      </c>
      <c r="K44" s="38">
        <v>6</v>
      </c>
      <c r="L44" s="38">
        <v>0</v>
      </c>
      <c r="M44" s="88">
        <v>1</v>
      </c>
      <c r="N44" s="38">
        <f t="shared" si="3"/>
        <v>1</v>
      </c>
      <c r="O44" s="88">
        <v>1</v>
      </c>
      <c r="P44" s="38">
        <v>0</v>
      </c>
      <c r="Q44" s="38">
        <v>0</v>
      </c>
      <c r="R44" s="38">
        <v>0</v>
      </c>
      <c r="S44" s="38">
        <v>0</v>
      </c>
      <c r="T44" s="76">
        <f t="shared" si="4"/>
        <v>1</v>
      </c>
      <c r="U44" s="40">
        <f t="shared" si="5"/>
        <v>0.8</v>
      </c>
      <c r="V44" s="22">
        <v>147</v>
      </c>
      <c r="W44" s="22" t="s">
        <v>83</v>
      </c>
      <c r="X44" s="22" t="s">
        <v>84</v>
      </c>
      <c r="Y44" s="69">
        <v>2475</v>
      </c>
      <c r="Z44" s="41" t="s">
        <v>550</v>
      </c>
      <c r="AA44" s="1" t="s">
        <v>133</v>
      </c>
      <c r="AB44" s="28" t="s">
        <v>155</v>
      </c>
    </row>
    <row r="45" spans="1:28" x14ac:dyDescent="0.3">
      <c r="A45" s="1" t="s">
        <v>45</v>
      </c>
      <c r="B45" s="1" t="s">
        <v>52</v>
      </c>
      <c r="C45" s="27" t="s">
        <v>144</v>
      </c>
      <c r="D45" s="38">
        <v>12</v>
      </c>
      <c r="E45" s="88">
        <v>8</v>
      </c>
      <c r="F45" s="38">
        <v>3</v>
      </c>
      <c r="G45" s="88">
        <v>4</v>
      </c>
      <c r="H45" s="27"/>
      <c r="I45" s="27"/>
      <c r="J45" s="38">
        <v>0</v>
      </c>
      <c r="K45" s="38">
        <v>0</v>
      </c>
      <c r="L45" s="88">
        <v>2</v>
      </c>
      <c r="M45" s="88">
        <v>1</v>
      </c>
      <c r="N45" s="38">
        <f t="shared" si="3"/>
        <v>3</v>
      </c>
      <c r="O45" s="38">
        <v>0</v>
      </c>
      <c r="P45" s="88">
        <v>2</v>
      </c>
      <c r="Q45" s="38">
        <v>0</v>
      </c>
      <c r="R45" s="88">
        <v>1</v>
      </c>
      <c r="S45" s="38">
        <v>0</v>
      </c>
      <c r="T45" s="76">
        <f t="shared" si="4"/>
        <v>6</v>
      </c>
      <c r="U45" s="40">
        <f t="shared" si="5"/>
        <v>1</v>
      </c>
      <c r="V45" s="22">
        <v>147</v>
      </c>
      <c r="W45" s="22" t="s">
        <v>83</v>
      </c>
      <c r="X45" s="22" t="s">
        <v>84</v>
      </c>
      <c r="Y45" s="69">
        <v>2475</v>
      </c>
      <c r="Z45" s="41" t="s">
        <v>550</v>
      </c>
      <c r="AA45" s="1" t="s">
        <v>133</v>
      </c>
      <c r="AB45" s="28" t="s">
        <v>155</v>
      </c>
    </row>
    <row r="46" spans="1:28" x14ac:dyDescent="0.3">
      <c r="A46" s="1" t="s">
        <v>45</v>
      </c>
      <c r="B46" s="1" t="s">
        <v>52</v>
      </c>
      <c r="C46" s="27" t="s">
        <v>145</v>
      </c>
      <c r="D46" s="38">
        <v>25</v>
      </c>
      <c r="E46" s="88">
        <v>25</v>
      </c>
      <c r="F46" s="38">
        <v>6</v>
      </c>
      <c r="G46" s="88">
        <v>13</v>
      </c>
      <c r="H46" s="27"/>
      <c r="I46" s="27"/>
      <c r="J46" s="38">
        <v>0</v>
      </c>
      <c r="K46" s="38">
        <v>0</v>
      </c>
      <c r="L46" s="88"/>
      <c r="M46" s="88"/>
      <c r="N46" s="38">
        <v>7</v>
      </c>
      <c r="O46" s="88">
        <v>0</v>
      </c>
      <c r="P46" s="88">
        <v>3</v>
      </c>
      <c r="Q46" s="88">
        <v>1</v>
      </c>
      <c r="R46" s="88">
        <v>3</v>
      </c>
      <c r="S46" s="38">
        <v>0</v>
      </c>
      <c r="T46" s="76">
        <f t="shared" si="4"/>
        <v>12</v>
      </c>
      <c r="U46" s="40">
        <f t="shared" si="5"/>
        <v>0.68</v>
      </c>
      <c r="V46" s="22">
        <v>147</v>
      </c>
      <c r="W46" s="22" t="s">
        <v>83</v>
      </c>
      <c r="X46" s="22" t="s">
        <v>84</v>
      </c>
      <c r="Y46" s="69">
        <v>2475</v>
      </c>
      <c r="Z46" s="41" t="s">
        <v>550</v>
      </c>
      <c r="AA46" s="1" t="s">
        <v>133</v>
      </c>
      <c r="AB46" s="28" t="s">
        <v>155</v>
      </c>
    </row>
    <row r="47" spans="1:28" x14ac:dyDescent="0.3">
      <c r="A47" s="1" t="s">
        <v>45</v>
      </c>
      <c r="B47" s="1" t="s">
        <v>52</v>
      </c>
      <c r="C47" s="55" t="s">
        <v>486</v>
      </c>
      <c r="D47" s="38"/>
      <c r="E47" s="42"/>
      <c r="F47" s="27"/>
      <c r="G47" s="55">
        <v>-6</v>
      </c>
      <c r="H47" s="27"/>
      <c r="I47" s="27"/>
      <c r="J47" s="27"/>
      <c r="K47" s="27"/>
      <c r="L47" s="42"/>
      <c r="M47" s="42"/>
      <c r="N47" s="27"/>
      <c r="O47" s="42"/>
      <c r="P47" s="42"/>
      <c r="Q47" s="42"/>
      <c r="R47" s="55">
        <v>-3</v>
      </c>
      <c r="S47" s="39"/>
      <c r="T47" s="39"/>
      <c r="U47" s="40"/>
      <c r="V47" s="22">
        <v>147</v>
      </c>
      <c r="W47" s="22" t="s">
        <v>83</v>
      </c>
      <c r="X47" s="22" t="s">
        <v>84</v>
      </c>
      <c r="Y47" s="69">
        <v>2475</v>
      </c>
      <c r="Z47" s="41" t="s">
        <v>550</v>
      </c>
      <c r="AA47" s="1" t="s">
        <v>133</v>
      </c>
      <c r="AB47" s="28" t="s">
        <v>155</v>
      </c>
    </row>
    <row r="48" spans="1:28" x14ac:dyDescent="0.3">
      <c r="A48" s="43" t="s">
        <v>45</v>
      </c>
      <c r="B48" s="43" t="s">
        <v>52</v>
      </c>
      <c r="C48" s="44" t="s">
        <v>39</v>
      </c>
      <c r="D48" s="43"/>
      <c r="E48" s="44">
        <f t="shared" ref="E48:T48" si="6">SUM(E35:E46)</f>
        <v>240</v>
      </c>
      <c r="F48" s="44">
        <f t="shared" si="6"/>
        <v>32</v>
      </c>
      <c r="G48" s="44">
        <f>SUM(G35:G47)</f>
        <v>78</v>
      </c>
      <c r="H48" s="44">
        <f t="shared" si="6"/>
        <v>0</v>
      </c>
      <c r="I48" s="44">
        <f t="shared" si="6"/>
        <v>0</v>
      </c>
      <c r="J48" s="44">
        <f t="shared" si="6"/>
        <v>43</v>
      </c>
      <c r="K48" s="44">
        <f t="shared" si="6"/>
        <v>69</v>
      </c>
      <c r="L48" s="44">
        <f t="shared" si="6"/>
        <v>19</v>
      </c>
      <c r="M48" s="44">
        <f t="shared" si="6"/>
        <v>25</v>
      </c>
      <c r="N48" s="44">
        <f t="shared" si="6"/>
        <v>60</v>
      </c>
      <c r="O48" s="44">
        <f t="shared" si="6"/>
        <v>18</v>
      </c>
      <c r="P48" s="44">
        <f t="shared" si="6"/>
        <v>32</v>
      </c>
      <c r="Q48" s="44">
        <f t="shared" si="6"/>
        <v>27</v>
      </c>
      <c r="R48" s="44">
        <f>SUM(R35:R47)</f>
        <v>26</v>
      </c>
      <c r="S48" s="44">
        <f t="shared" si="6"/>
        <v>0</v>
      </c>
      <c r="T48" s="44">
        <f t="shared" si="6"/>
        <v>107</v>
      </c>
      <c r="U48" s="45">
        <f>((T48+Q48+N48-R48)+(O48*2))/E48</f>
        <v>0.85</v>
      </c>
      <c r="V48" s="46">
        <v>147</v>
      </c>
      <c r="W48" s="46" t="s">
        <v>83</v>
      </c>
      <c r="X48" s="46" t="s">
        <v>84</v>
      </c>
      <c r="Y48" s="70">
        <v>2475</v>
      </c>
      <c r="Z48" s="47" t="s">
        <v>550</v>
      </c>
      <c r="AA48" s="43" t="s">
        <v>133</v>
      </c>
      <c r="AB48" s="74" t="s">
        <v>155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0.41025641025641024</v>
      </c>
      <c r="H49" s="27"/>
      <c r="I49" s="1"/>
      <c r="J49" s="48" t="s">
        <v>41</v>
      </c>
      <c r="K49" s="50">
        <f>J48/K48</f>
        <v>0.62318840579710144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L50" s="62" t="s">
        <v>487</v>
      </c>
      <c r="M50" s="62"/>
      <c r="N50" s="62"/>
      <c r="O50" s="62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77"/>
      <c r="D51" s="5"/>
      <c r="E51" s="1"/>
      <c r="F51" s="1"/>
      <c r="G51" s="1"/>
      <c r="H51" s="1"/>
      <c r="I51" s="1"/>
      <c r="J51" s="1"/>
      <c r="K51" s="1"/>
      <c r="L51" s="36" t="s">
        <v>488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  <row r="52" spans="1:28" x14ac:dyDescent="0.3">
      <c r="L52" s="62" t="s">
        <v>489</v>
      </c>
    </row>
  </sheetData>
  <pageMargins left="0.7" right="0.7" top="0.75" bottom="0.75" header="0.3" footer="0.3"/>
  <pageSetup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61145-FF92-4705-8EE7-7526BDA938BB}">
  <sheetPr>
    <tabColor rgb="FFFF0000"/>
  </sheetPr>
  <dimension ref="A1:AB48"/>
  <sheetViews>
    <sheetView workbookViewId="0">
      <selection activeCell="A17" sqref="A17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2" t="s">
        <v>553</v>
      </c>
    </row>
    <row r="2" spans="1:28" x14ac:dyDescent="0.3">
      <c r="B2" s="1"/>
      <c r="C2" s="2" t="s">
        <v>44</v>
      </c>
      <c r="D2" s="3" t="s">
        <v>409</v>
      </c>
      <c r="E2" s="4"/>
      <c r="F2" s="64"/>
      <c r="G2" s="6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554</v>
      </c>
    </row>
    <row r="3" spans="1:28" x14ac:dyDescent="0.3">
      <c r="B3" s="1"/>
      <c r="C3" s="6">
        <v>29308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151</v>
      </c>
      <c r="D4" s="7" t="s">
        <v>4</v>
      </c>
      <c r="E4" s="8"/>
      <c r="F4" s="5"/>
      <c r="G4" s="1"/>
      <c r="J4" s="15" t="s">
        <v>420</v>
      </c>
      <c r="K4" s="16" t="s">
        <v>44</v>
      </c>
      <c r="L4" s="17"/>
      <c r="M4" s="18"/>
      <c r="N4" s="19">
        <v>22</v>
      </c>
      <c r="O4" s="19">
        <v>23</v>
      </c>
      <c r="P4" s="19">
        <v>25</v>
      </c>
      <c r="Q4" s="19">
        <v>27</v>
      </c>
      <c r="R4" s="20"/>
      <c r="S4" s="21">
        <f>SUM(N4:R4)</f>
        <v>97</v>
      </c>
      <c r="T4" s="22" t="s">
        <v>421</v>
      </c>
    </row>
    <row r="5" spans="1:28" x14ac:dyDescent="0.3">
      <c r="B5" s="1"/>
      <c r="C5" s="6" t="s">
        <v>433</v>
      </c>
      <c r="D5" s="7" t="s">
        <v>5</v>
      </c>
      <c r="E5" s="1"/>
      <c r="F5" s="1"/>
      <c r="G5" s="1"/>
      <c r="J5" s="15" t="s">
        <v>213</v>
      </c>
      <c r="K5" s="16" t="s">
        <v>49</v>
      </c>
      <c r="L5" s="17"/>
      <c r="M5" s="18"/>
      <c r="N5" s="19">
        <v>29</v>
      </c>
      <c r="O5" s="19">
        <v>28</v>
      </c>
      <c r="P5" s="19">
        <v>16</v>
      </c>
      <c r="Q5" s="19">
        <v>31</v>
      </c>
      <c r="R5" s="20"/>
      <c r="S5" s="21">
        <f>SUM(N5:R5)</f>
        <v>104</v>
      </c>
      <c r="T5" s="22" t="s">
        <v>421</v>
      </c>
      <c r="U5" s="1"/>
      <c r="V5" s="1"/>
      <c r="W5" s="1"/>
    </row>
    <row r="6" spans="1:28" x14ac:dyDescent="0.3">
      <c r="C6" s="66">
        <v>2013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411</v>
      </c>
      <c r="U7" s="1"/>
      <c r="V7" s="26">
        <v>18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422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48</v>
      </c>
      <c r="B13" s="1" t="s">
        <v>45</v>
      </c>
      <c r="C13" s="27" t="s">
        <v>126</v>
      </c>
      <c r="D13" s="38">
        <v>35</v>
      </c>
      <c r="E13" s="79"/>
      <c r="F13" s="27">
        <v>6</v>
      </c>
      <c r="G13" s="79"/>
      <c r="H13" s="79"/>
      <c r="I13" s="79"/>
      <c r="J13" s="27">
        <v>1</v>
      </c>
      <c r="K13" s="27">
        <v>2</v>
      </c>
      <c r="L13" s="79"/>
      <c r="M13" s="27">
        <v>7</v>
      </c>
      <c r="N13" s="27">
        <f t="shared" ref="N13:N24" si="0">SUM(L13:M13)</f>
        <v>7</v>
      </c>
      <c r="O13" s="84"/>
      <c r="P13" s="84"/>
      <c r="Q13" s="79"/>
      <c r="R13" s="79"/>
      <c r="S13" s="27">
        <v>1</v>
      </c>
      <c r="T13" s="27">
        <f>+(F13*2)+J13</f>
        <v>13</v>
      </c>
      <c r="U13" s="40" t="str">
        <f>IFERROR(((T13+Q13+N13-R13)+(O13*2))/E13,"")</f>
        <v/>
      </c>
      <c r="V13" s="22" t="s">
        <v>421</v>
      </c>
      <c r="W13" s="22" t="s">
        <v>95</v>
      </c>
      <c r="X13" s="22" t="s">
        <v>96</v>
      </c>
      <c r="Y13" s="69">
        <v>2013</v>
      </c>
      <c r="Z13" s="41"/>
      <c r="AA13" s="1" t="s">
        <v>85</v>
      </c>
      <c r="AB13" s="28" t="s">
        <v>423</v>
      </c>
    </row>
    <row r="14" spans="1:28" x14ac:dyDescent="0.3">
      <c r="A14" s="1" t="s">
        <v>48</v>
      </c>
      <c r="B14" s="1" t="s">
        <v>45</v>
      </c>
      <c r="C14" s="27" t="s">
        <v>80</v>
      </c>
      <c r="D14" s="38">
        <v>42</v>
      </c>
      <c r="E14" s="79" t="s">
        <v>441</v>
      </c>
      <c r="F14" s="27"/>
      <c r="G14" s="79"/>
      <c r="H14" s="79"/>
      <c r="I14" s="79"/>
      <c r="J14" s="27"/>
      <c r="K14" s="27"/>
      <c r="L14" s="79"/>
      <c r="M14" s="27"/>
      <c r="N14" s="27"/>
      <c r="O14" s="84"/>
      <c r="P14" s="84"/>
      <c r="Q14" s="79"/>
      <c r="R14" s="79"/>
      <c r="S14" s="27"/>
      <c r="T14" s="27"/>
      <c r="U14" s="40"/>
      <c r="V14" s="22" t="s">
        <v>421</v>
      </c>
      <c r="W14" s="22" t="s">
        <v>95</v>
      </c>
      <c r="X14" s="22" t="s">
        <v>96</v>
      </c>
      <c r="Y14" s="69">
        <v>2013</v>
      </c>
      <c r="Z14" s="41"/>
      <c r="AA14" s="1" t="s">
        <v>85</v>
      </c>
      <c r="AB14" s="28" t="s">
        <v>423</v>
      </c>
    </row>
    <row r="15" spans="1:28" x14ac:dyDescent="0.3">
      <c r="A15" s="1" t="s">
        <v>48</v>
      </c>
      <c r="B15" s="1" t="s">
        <v>45</v>
      </c>
      <c r="C15" s="27" t="s">
        <v>72</v>
      </c>
      <c r="D15" s="38">
        <v>32</v>
      </c>
      <c r="E15" s="79"/>
      <c r="F15" s="27">
        <v>3</v>
      </c>
      <c r="G15" s="79"/>
      <c r="H15" s="79"/>
      <c r="I15" s="79"/>
      <c r="J15" s="27">
        <v>6</v>
      </c>
      <c r="K15" s="27">
        <v>7</v>
      </c>
      <c r="L15" s="79"/>
      <c r="M15" s="79"/>
      <c r="N15" s="27">
        <f t="shared" si="0"/>
        <v>0</v>
      </c>
      <c r="O15" s="84"/>
      <c r="P15" s="84"/>
      <c r="Q15" s="39">
        <v>1</v>
      </c>
      <c r="R15" s="84"/>
      <c r="S15" s="84"/>
      <c r="T15" s="27">
        <f t="shared" ref="T15:T23" si="1">+(F15*2)+J15</f>
        <v>12</v>
      </c>
      <c r="U15" s="40" t="str">
        <f t="shared" ref="U15:U23" si="2">IFERROR(((T15+Q15+N15-R15)+(O15*2))/E15,"")</f>
        <v/>
      </c>
      <c r="V15" s="22" t="s">
        <v>421</v>
      </c>
      <c r="W15" s="22" t="s">
        <v>95</v>
      </c>
      <c r="X15" s="22" t="s">
        <v>96</v>
      </c>
      <c r="Y15" s="69">
        <v>2013</v>
      </c>
      <c r="Z15" s="41"/>
      <c r="AA15" s="1" t="s">
        <v>85</v>
      </c>
      <c r="AB15" s="28" t="s">
        <v>423</v>
      </c>
    </row>
    <row r="16" spans="1:28" x14ac:dyDescent="0.3">
      <c r="A16" s="1" t="s">
        <v>48</v>
      </c>
      <c r="B16" s="1" t="s">
        <v>45</v>
      </c>
      <c r="C16" s="27" t="s">
        <v>71</v>
      </c>
      <c r="D16" s="38">
        <v>10</v>
      </c>
      <c r="E16" s="79"/>
      <c r="F16" s="27">
        <v>7</v>
      </c>
      <c r="G16" s="79"/>
      <c r="H16" s="79"/>
      <c r="I16" s="79"/>
      <c r="J16" s="27">
        <v>1</v>
      </c>
      <c r="K16" s="27">
        <v>1</v>
      </c>
      <c r="L16" s="79"/>
      <c r="M16" s="79"/>
      <c r="N16" s="27">
        <f t="shared" si="0"/>
        <v>0</v>
      </c>
      <c r="O16" s="84"/>
      <c r="P16" s="84"/>
      <c r="Q16" s="84"/>
      <c r="R16" s="84"/>
      <c r="S16" s="39">
        <v>1</v>
      </c>
      <c r="T16" s="27">
        <f t="shared" si="1"/>
        <v>15</v>
      </c>
      <c r="U16" s="40" t="str">
        <f t="shared" si="2"/>
        <v/>
      </c>
      <c r="V16" s="22" t="s">
        <v>421</v>
      </c>
      <c r="W16" s="22" t="s">
        <v>95</v>
      </c>
      <c r="X16" s="22" t="s">
        <v>96</v>
      </c>
      <c r="Y16" s="69">
        <v>2013</v>
      </c>
      <c r="Z16" s="41"/>
      <c r="AA16" s="1" t="s">
        <v>85</v>
      </c>
      <c r="AB16" s="28" t="s">
        <v>423</v>
      </c>
    </row>
    <row r="17" spans="1:28" x14ac:dyDescent="0.3">
      <c r="A17" s="1" t="s">
        <v>48</v>
      </c>
      <c r="B17" s="1" t="s">
        <v>45</v>
      </c>
      <c r="C17" s="27" t="s">
        <v>75</v>
      </c>
      <c r="D17" s="38">
        <v>12</v>
      </c>
      <c r="E17" s="79" t="s">
        <v>441</v>
      </c>
      <c r="F17" s="27"/>
      <c r="G17" s="79"/>
      <c r="H17" s="79"/>
      <c r="I17" s="79"/>
      <c r="J17" s="27"/>
      <c r="K17" s="27"/>
      <c r="L17" s="79"/>
      <c r="M17" s="79"/>
      <c r="N17" s="27"/>
      <c r="O17" s="84"/>
      <c r="P17" s="84"/>
      <c r="Q17" s="84"/>
      <c r="R17" s="84"/>
      <c r="S17" s="39"/>
      <c r="T17" s="27"/>
      <c r="U17" s="40"/>
      <c r="V17" s="22" t="s">
        <v>421</v>
      </c>
      <c r="W17" s="22" t="s">
        <v>95</v>
      </c>
      <c r="X17" s="22" t="s">
        <v>96</v>
      </c>
      <c r="Y17" s="69">
        <v>2013</v>
      </c>
      <c r="Z17" s="41"/>
      <c r="AA17" s="1" t="s">
        <v>85</v>
      </c>
      <c r="AB17" s="28" t="s">
        <v>423</v>
      </c>
    </row>
    <row r="18" spans="1:28" x14ac:dyDescent="0.3">
      <c r="A18" s="1" t="s">
        <v>48</v>
      </c>
      <c r="B18" s="1" t="s">
        <v>45</v>
      </c>
      <c r="C18" s="27" t="s">
        <v>70</v>
      </c>
      <c r="D18" s="38">
        <v>13</v>
      </c>
      <c r="E18" s="79"/>
      <c r="F18" s="27">
        <v>3</v>
      </c>
      <c r="G18" s="79"/>
      <c r="H18" s="79"/>
      <c r="I18" s="79"/>
      <c r="J18" s="27">
        <v>4</v>
      </c>
      <c r="K18" s="27">
        <v>4</v>
      </c>
      <c r="L18" s="79"/>
      <c r="M18" s="79"/>
      <c r="N18" s="27">
        <f t="shared" si="0"/>
        <v>0</v>
      </c>
      <c r="O18" s="84"/>
      <c r="P18" s="84"/>
      <c r="Q18" s="39">
        <v>4</v>
      </c>
      <c r="R18" s="84"/>
      <c r="S18" s="84"/>
      <c r="T18" s="27">
        <f t="shared" si="1"/>
        <v>10</v>
      </c>
      <c r="U18" s="40" t="str">
        <f t="shared" si="2"/>
        <v/>
      </c>
      <c r="V18" s="22" t="s">
        <v>421</v>
      </c>
      <c r="W18" s="22" t="s">
        <v>95</v>
      </c>
      <c r="X18" s="22" t="s">
        <v>96</v>
      </c>
      <c r="Y18" s="69">
        <v>2013</v>
      </c>
      <c r="Z18" s="41"/>
      <c r="AA18" s="1" t="s">
        <v>85</v>
      </c>
      <c r="AB18" s="28" t="s">
        <v>423</v>
      </c>
    </row>
    <row r="19" spans="1:28" x14ac:dyDescent="0.3">
      <c r="A19" s="1" t="s">
        <v>48</v>
      </c>
      <c r="B19" s="1" t="s">
        <v>45</v>
      </c>
      <c r="C19" s="27" t="s">
        <v>79</v>
      </c>
      <c r="D19" s="38">
        <v>33</v>
      </c>
      <c r="E19" s="79"/>
      <c r="F19" s="27">
        <v>6</v>
      </c>
      <c r="G19" s="79"/>
      <c r="H19" s="79"/>
      <c r="I19" s="79"/>
      <c r="J19" s="27">
        <v>4</v>
      </c>
      <c r="K19" s="27">
        <v>4</v>
      </c>
      <c r="L19" s="79"/>
      <c r="M19" s="79"/>
      <c r="N19" s="27">
        <f t="shared" si="0"/>
        <v>0</v>
      </c>
      <c r="O19" s="84"/>
      <c r="P19" s="84"/>
      <c r="Q19" s="39">
        <v>3</v>
      </c>
      <c r="R19" s="84"/>
      <c r="S19" s="39">
        <v>1</v>
      </c>
      <c r="T19" s="27">
        <f t="shared" si="1"/>
        <v>16</v>
      </c>
      <c r="U19" s="40" t="str">
        <f t="shared" si="2"/>
        <v/>
      </c>
      <c r="V19" s="22" t="s">
        <v>421</v>
      </c>
      <c r="W19" s="22" t="s">
        <v>95</v>
      </c>
      <c r="X19" s="22" t="s">
        <v>96</v>
      </c>
      <c r="Y19" s="69">
        <v>2013</v>
      </c>
      <c r="Z19" s="41"/>
      <c r="AA19" s="1" t="s">
        <v>85</v>
      </c>
      <c r="AB19" s="28" t="s">
        <v>423</v>
      </c>
    </row>
    <row r="20" spans="1:28" x14ac:dyDescent="0.3">
      <c r="A20" s="1" t="s">
        <v>48</v>
      </c>
      <c r="B20" s="1" t="s">
        <v>45</v>
      </c>
      <c r="C20" s="27" t="s">
        <v>74</v>
      </c>
      <c r="D20" s="38">
        <v>11</v>
      </c>
      <c r="E20" s="79"/>
      <c r="F20" s="27">
        <v>6</v>
      </c>
      <c r="G20" s="79"/>
      <c r="H20" s="79"/>
      <c r="I20" s="79"/>
      <c r="J20" s="27">
        <v>6</v>
      </c>
      <c r="K20" s="27">
        <v>9</v>
      </c>
      <c r="L20" s="79"/>
      <c r="M20" s="27">
        <v>13</v>
      </c>
      <c r="N20" s="27">
        <f t="shared" si="0"/>
        <v>13</v>
      </c>
      <c r="O20" s="39">
        <v>9</v>
      </c>
      <c r="P20" s="84"/>
      <c r="Q20" s="39">
        <v>2</v>
      </c>
      <c r="R20" s="84"/>
      <c r="S20" s="39">
        <v>1</v>
      </c>
      <c r="T20" s="27">
        <f t="shared" si="1"/>
        <v>18</v>
      </c>
      <c r="U20" s="40" t="str">
        <f t="shared" si="2"/>
        <v/>
      </c>
      <c r="V20" s="22" t="s">
        <v>421</v>
      </c>
      <c r="W20" s="22" t="s">
        <v>95</v>
      </c>
      <c r="X20" s="22" t="s">
        <v>96</v>
      </c>
      <c r="Y20" s="69">
        <v>2013</v>
      </c>
      <c r="Z20" s="41"/>
      <c r="AA20" s="1" t="s">
        <v>85</v>
      </c>
      <c r="AB20" s="28" t="s">
        <v>423</v>
      </c>
    </row>
    <row r="21" spans="1:28" x14ac:dyDescent="0.3">
      <c r="A21" s="1" t="s">
        <v>48</v>
      </c>
      <c r="B21" s="1" t="s">
        <v>45</v>
      </c>
      <c r="C21" s="27" t="s">
        <v>73</v>
      </c>
      <c r="D21" s="38">
        <v>8</v>
      </c>
      <c r="E21" s="79"/>
      <c r="F21" s="27">
        <v>1</v>
      </c>
      <c r="G21" s="79"/>
      <c r="H21" s="79"/>
      <c r="I21" s="79"/>
      <c r="J21" s="27">
        <v>0</v>
      </c>
      <c r="K21" s="27">
        <v>0</v>
      </c>
      <c r="L21" s="79"/>
      <c r="M21" s="79"/>
      <c r="N21" s="27">
        <f t="shared" si="0"/>
        <v>0</v>
      </c>
      <c r="O21" s="79"/>
      <c r="P21" s="84"/>
      <c r="Q21" s="39">
        <v>1</v>
      </c>
      <c r="R21" s="84"/>
      <c r="S21" s="84"/>
      <c r="T21" s="27">
        <f t="shared" si="1"/>
        <v>2</v>
      </c>
      <c r="U21" s="40" t="str">
        <f t="shared" si="2"/>
        <v/>
      </c>
      <c r="V21" s="22" t="s">
        <v>421</v>
      </c>
      <c r="W21" s="22" t="s">
        <v>95</v>
      </c>
      <c r="X21" s="22" t="s">
        <v>96</v>
      </c>
      <c r="Y21" s="69">
        <v>2013</v>
      </c>
      <c r="Z21" s="41"/>
      <c r="AA21" s="1" t="s">
        <v>85</v>
      </c>
      <c r="AB21" s="28" t="s">
        <v>423</v>
      </c>
    </row>
    <row r="22" spans="1:28" x14ac:dyDescent="0.3">
      <c r="A22" s="1" t="s">
        <v>48</v>
      </c>
      <c r="B22" s="1" t="s">
        <v>45</v>
      </c>
      <c r="C22" s="27" t="s">
        <v>177</v>
      </c>
      <c r="D22" s="38">
        <v>21</v>
      </c>
      <c r="E22" s="79" t="s">
        <v>441</v>
      </c>
      <c r="F22" s="27"/>
      <c r="G22" s="79"/>
      <c r="H22" s="79"/>
      <c r="I22" s="79"/>
      <c r="J22" s="27"/>
      <c r="K22" s="27"/>
      <c r="L22" s="79"/>
      <c r="M22" s="79"/>
      <c r="N22" s="27"/>
      <c r="O22" s="79"/>
      <c r="P22" s="84"/>
      <c r="Q22" s="39"/>
      <c r="R22" s="84"/>
      <c r="S22" s="84"/>
      <c r="T22" s="27"/>
      <c r="U22" s="40"/>
      <c r="V22" s="22" t="s">
        <v>421</v>
      </c>
      <c r="W22" s="22" t="s">
        <v>95</v>
      </c>
      <c r="X22" s="22" t="s">
        <v>96</v>
      </c>
      <c r="Y22" s="69">
        <v>2013</v>
      </c>
      <c r="Z22" s="41"/>
      <c r="AA22" s="1" t="s">
        <v>85</v>
      </c>
      <c r="AB22" s="28" t="s">
        <v>423</v>
      </c>
    </row>
    <row r="23" spans="1:28" x14ac:dyDescent="0.3">
      <c r="A23" s="1" t="s">
        <v>48</v>
      </c>
      <c r="B23" s="1" t="s">
        <v>45</v>
      </c>
      <c r="C23" s="27" t="s">
        <v>77</v>
      </c>
      <c r="D23" s="38">
        <v>22</v>
      </c>
      <c r="E23" s="79"/>
      <c r="F23" s="27">
        <v>4</v>
      </c>
      <c r="G23" s="79"/>
      <c r="H23" s="79"/>
      <c r="I23" s="79"/>
      <c r="J23" s="27">
        <v>3</v>
      </c>
      <c r="K23" s="27">
        <v>6</v>
      </c>
      <c r="L23" s="79"/>
      <c r="M23" s="79"/>
      <c r="N23" s="27">
        <f t="shared" si="0"/>
        <v>0</v>
      </c>
      <c r="O23" s="84"/>
      <c r="P23" s="85"/>
      <c r="Q23" s="39">
        <v>4</v>
      </c>
      <c r="R23" s="84"/>
      <c r="S23" s="84"/>
      <c r="T23" s="27">
        <f t="shared" si="1"/>
        <v>11</v>
      </c>
      <c r="U23" s="40" t="str">
        <f t="shared" si="2"/>
        <v/>
      </c>
      <c r="V23" s="22" t="s">
        <v>421</v>
      </c>
      <c r="W23" s="22" t="s">
        <v>95</v>
      </c>
      <c r="X23" s="22" t="s">
        <v>96</v>
      </c>
      <c r="Y23" s="69">
        <v>2013</v>
      </c>
      <c r="Z23" s="41"/>
      <c r="AA23" s="1" t="s">
        <v>85</v>
      </c>
      <c r="AB23" s="28" t="s">
        <v>423</v>
      </c>
    </row>
    <row r="24" spans="1:28" x14ac:dyDescent="0.3">
      <c r="A24" s="1" t="s">
        <v>48</v>
      </c>
      <c r="B24" s="1" t="s">
        <v>45</v>
      </c>
      <c r="C24" s="63" t="s">
        <v>38</v>
      </c>
      <c r="D24" s="1"/>
      <c r="E24" s="55">
        <v>240</v>
      </c>
      <c r="F24" s="55"/>
      <c r="G24" s="55">
        <v>73</v>
      </c>
      <c r="H24" s="55"/>
      <c r="I24" s="55"/>
      <c r="J24" s="55"/>
      <c r="K24" s="55"/>
      <c r="L24" s="55"/>
      <c r="M24" s="55">
        <v>19</v>
      </c>
      <c r="N24" s="25">
        <f t="shared" si="0"/>
        <v>19</v>
      </c>
      <c r="O24" s="55">
        <v>10</v>
      </c>
      <c r="P24" s="55">
        <v>19</v>
      </c>
      <c r="Q24" s="55"/>
      <c r="R24" s="55">
        <v>34</v>
      </c>
      <c r="S24" s="42"/>
      <c r="T24" s="27"/>
      <c r="U24" s="40" t="str">
        <f>_xlfn.IFNA("",((T24+Q24+N24-R24)+(O24*2))/E24)</f>
        <v/>
      </c>
      <c r="V24" s="22" t="s">
        <v>421</v>
      </c>
      <c r="W24" s="22" t="s">
        <v>95</v>
      </c>
      <c r="X24" s="22" t="s">
        <v>96</v>
      </c>
      <c r="Y24" s="69">
        <v>2013</v>
      </c>
      <c r="Z24" s="41"/>
      <c r="AA24" s="1" t="s">
        <v>85</v>
      </c>
      <c r="AB24" s="28" t="s">
        <v>423</v>
      </c>
    </row>
    <row r="25" spans="1:28" x14ac:dyDescent="0.3">
      <c r="A25" s="43" t="s">
        <v>48</v>
      </c>
      <c r="B25" s="43" t="s">
        <v>45</v>
      </c>
      <c r="C25" s="44" t="s">
        <v>39</v>
      </c>
      <c r="D25" s="43"/>
      <c r="E25" s="44">
        <f>SUM(E13:E24)</f>
        <v>240</v>
      </c>
      <c r="F25" s="44">
        <f>SUM(F13:F24)</f>
        <v>36</v>
      </c>
      <c r="G25" s="44">
        <f>SUM(G13:G24)</f>
        <v>73</v>
      </c>
      <c r="H25" s="44">
        <f>SUM(H13:H24)</f>
        <v>0</v>
      </c>
      <c r="I25" s="44">
        <f>SUM(I13:I24)</f>
        <v>0</v>
      </c>
      <c r="J25" s="44">
        <f>SUM(J13:J24)</f>
        <v>25</v>
      </c>
      <c r="K25" s="44">
        <f>SUM(K13:K24)</f>
        <v>33</v>
      </c>
      <c r="L25" s="44">
        <f>SUM(L13:L24)</f>
        <v>0</v>
      </c>
      <c r="M25" s="44">
        <f>SUM(M13:M24)</f>
        <v>39</v>
      </c>
      <c r="N25" s="44">
        <f>SUM(N13:N24)</f>
        <v>39</v>
      </c>
      <c r="O25" s="44">
        <f>SUM(O13:O24)</f>
        <v>19</v>
      </c>
      <c r="P25" s="44">
        <f>SUM(P13:P24)</f>
        <v>19</v>
      </c>
      <c r="Q25" s="44">
        <f>SUM(Q13:Q24)</f>
        <v>15</v>
      </c>
      <c r="R25" s="44">
        <f>SUM(R13:R24)</f>
        <v>34</v>
      </c>
      <c r="S25" s="44">
        <f>SUM(S13:S24)</f>
        <v>4</v>
      </c>
      <c r="T25" s="44">
        <f>SUM(T13:T24)</f>
        <v>97</v>
      </c>
      <c r="U25" s="45">
        <f>((T25+Q25+N25-R25)+(O25*2))/E25</f>
        <v>0.64583333333333337</v>
      </c>
      <c r="V25" s="46" t="s">
        <v>421</v>
      </c>
      <c r="W25" s="46" t="s">
        <v>95</v>
      </c>
      <c r="X25" s="46" t="s">
        <v>96</v>
      </c>
      <c r="Y25" s="70">
        <v>2013</v>
      </c>
      <c r="Z25" s="47"/>
      <c r="AA25" s="43" t="s">
        <v>85</v>
      </c>
      <c r="AB25" s="73" t="s">
        <v>423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0.49315068493150682</v>
      </c>
      <c r="H26" s="27"/>
      <c r="I26" s="1"/>
      <c r="J26" s="48" t="s">
        <v>41</v>
      </c>
      <c r="K26" s="50">
        <f>J25/K25</f>
        <v>0.75757575757575757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32" spans="1:28" x14ac:dyDescent="0.3">
      <c r="B32" s="1"/>
      <c r="C32" s="32" t="s">
        <v>49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 t="s">
        <v>424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48</v>
      </c>
      <c r="C34" s="27" t="s">
        <v>346</v>
      </c>
      <c r="D34" s="38">
        <v>35</v>
      </c>
      <c r="E34" s="79"/>
      <c r="F34" s="27">
        <v>0</v>
      </c>
      <c r="G34" s="79"/>
      <c r="H34" s="79"/>
      <c r="I34" s="79"/>
      <c r="J34" s="27">
        <v>2</v>
      </c>
      <c r="K34" s="27">
        <v>2</v>
      </c>
      <c r="L34" s="79"/>
      <c r="M34" s="79"/>
      <c r="N34" s="27">
        <f>SUM(L34:M34)</f>
        <v>0</v>
      </c>
      <c r="O34" s="79"/>
      <c r="P34" s="84"/>
      <c r="Q34" s="79"/>
      <c r="R34" s="79"/>
      <c r="S34" s="79"/>
      <c r="T34" s="27">
        <f>(H34*3)+((F34-H34)*2)+J34</f>
        <v>2</v>
      </c>
      <c r="U34" s="40" t="str">
        <f>IFERROR(((T34+Q34+N34-R34)+(O34*2))/E34,"")</f>
        <v/>
      </c>
      <c r="V34" s="22" t="s">
        <v>421</v>
      </c>
      <c r="W34" s="22" t="s">
        <v>83</v>
      </c>
      <c r="X34" s="22" t="s">
        <v>84</v>
      </c>
      <c r="Y34" s="69">
        <v>2013</v>
      </c>
      <c r="Z34" s="41"/>
      <c r="AA34" s="1" t="s">
        <v>221</v>
      </c>
      <c r="AB34" s="28" t="s">
        <v>215</v>
      </c>
    </row>
    <row r="35" spans="1:28" x14ac:dyDescent="0.3">
      <c r="A35" s="1" t="s">
        <v>45</v>
      </c>
      <c r="B35" s="1" t="s">
        <v>48</v>
      </c>
      <c r="C35" s="27" t="s">
        <v>328</v>
      </c>
      <c r="D35" s="80"/>
      <c r="E35" s="79"/>
      <c r="F35" s="27">
        <v>1</v>
      </c>
      <c r="G35" s="79"/>
      <c r="H35" s="79"/>
      <c r="I35" s="79"/>
      <c r="J35" s="27">
        <v>0</v>
      </c>
      <c r="K35" s="27">
        <v>0</v>
      </c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(H35*3)+((F35-H35)*2)+J35</f>
        <v>2</v>
      </c>
      <c r="U35" s="40" t="str">
        <f>IFERROR(((T35+Q35+N35-R35)+(O35*2))/E35,"")</f>
        <v/>
      </c>
      <c r="V35" s="22" t="s">
        <v>421</v>
      </c>
      <c r="W35" s="22" t="s">
        <v>83</v>
      </c>
      <c r="X35" s="22" t="s">
        <v>84</v>
      </c>
      <c r="Y35" s="69">
        <v>2013</v>
      </c>
      <c r="Z35" s="41"/>
      <c r="AA35" s="1" t="s">
        <v>221</v>
      </c>
      <c r="AB35" s="28" t="s">
        <v>215</v>
      </c>
    </row>
    <row r="36" spans="1:28" x14ac:dyDescent="0.3">
      <c r="A36" s="1" t="s">
        <v>45</v>
      </c>
      <c r="B36" s="1" t="s">
        <v>48</v>
      </c>
      <c r="C36" s="27" t="s">
        <v>356</v>
      </c>
      <c r="D36" s="38">
        <v>13</v>
      </c>
      <c r="E36" s="79"/>
      <c r="F36" s="27">
        <v>6</v>
      </c>
      <c r="G36" s="79"/>
      <c r="H36" s="79"/>
      <c r="I36" s="79"/>
      <c r="J36" s="27">
        <v>4</v>
      </c>
      <c r="K36" s="27">
        <v>4</v>
      </c>
      <c r="L36" s="79"/>
      <c r="M36" s="79"/>
      <c r="N36" s="27">
        <f t="shared" ref="N36:N41" si="3">SUM(L36:M36)</f>
        <v>0</v>
      </c>
      <c r="O36" s="84"/>
      <c r="P36" s="84"/>
      <c r="Q36" s="39">
        <v>6</v>
      </c>
      <c r="R36" s="84"/>
      <c r="S36" s="84"/>
      <c r="T36" s="39">
        <f t="shared" ref="T36:T41" si="4">(H36*3)+((F36-H36)*2)+J36</f>
        <v>16</v>
      </c>
      <c r="U36" s="40" t="str">
        <f t="shared" ref="U36:U44" si="5">IFERROR(((T36+Q36+N36-R36)+(O36*2))/E36,"")</f>
        <v/>
      </c>
      <c r="V36" s="22" t="s">
        <v>421</v>
      </c>
      <c r="W36" s="22" t="s">
        <v>83</v>
      </c>
      <c r="X36" s="22" t="s">
        <v>84</v>
      </c>
      <c r="Y36" s="69">
        <v>2013</v>
      </c>
      <c r="Z36" s="41"/>
      <c r="AA36" s="1" t="s">
        <v>221</v>
      </c>
      <c r="AB36" s="28" t="s">
        <v>215</v>
      </c>
    </row>
    <row r="37" spans="1:28" x14ac:dyDescent="0.3">
      <c r="A37" s="1" t="s">
        <v>45</v>
      </c>
      <c r="B37" s="1" t="s">
        <v>48</v>
      </c>
      <c r="C37" s="27" t="s">
        <v>357</v>
      </c>
      <c r="D37" s="38">
        <v>11</v>
      </c>
      <c r="E37" s="79"/>
      <c r="F37" s="27">
        <v>8</v>
      </c>
      <c r="G37" s="79"/>
      <c r="H37" s="79"/>
      <c r="I37" s="79"/>
      <c r="J37" s="27">
        <v>3</v>
      </c>
      <c r="K37" s="27">
        <v>4</v>
      </c>
      <c r="L37" s="79"/>
      <c r="M37" s="79"/>
      <c r="N37" s="27">
        <f t="shared" si="3"/>
        <v>0</v>
      </c>
      <c r="O37" s="84"/>
      <c r="P37" s="84"/>
      <c r="Q37" s="84"/>
      <c r="R37" s="84"/>
      <c r="S37" s="84"/>
      <c r="T37" s="39">
        <f t="shared" si="4"/>
        <v>19</v>
      </c>
      <c r="U37" s="40" t="str">
        <f t="shared" si="5"/>
        <v/>
      </c>
      <c r="V37" s="22" t="s">
        <v>421</v>
      </c>
      <c r="W37" s="22" t="s">
        <v>83</v>
      </c>
      <c r="X37" s="22" t="s">
        <v>84</v>
      </c>
      <c r="Y37" s="69">
        <v>2013</v>
      </c>
      <c r="Z37" s="41"/>
      <c r="AA37" s="1" t="s">
        <v>221</v>
      </c>
      <c r="AB37" s="28" t="s">
        <v>215</v>
      </c>
    </row>
    <row r="38" spans="1:28" x14ac:dyDescent="0.3">
      <c r="A38" s="1" t="s">
        <v>45</v>
      </c>
      <c r="B38" s="1" t="s">
        <v>48</v>
      </c>
      <c r="C38" s="27" t="s">
        <v>358</v>
      </c>
      <c r="D38" s="38">
        <v>31</v>
      </c>
      <c r="E38" s="79"/>
      <c r="F38" s="27">
        <v>4</v>
      </c>
      <c r="G38" s="79"/>
      <c r="H38" s="79"/>
      <c r="I38" s="79"/>
      <c r="J38" s="27">
        <v>2</v>
      </c>
      <c r="K38" s="27">
        <v>2</v>
      </c>
      <c r="L38" s="79"/>
      <c r="M38" s="27">
        <v>10</v>
      </c>
      <c r="N38" s="27">
        <f t="shared" si="3"/>
        <v>10</v>
      </c>
      <c r="O38" s="84"/>
      <c r="P38" s="84"/>
      <c r="Q38" s="84"/>
      <c r="R38" s="84"/>
      <c r="S38" s="39">
        <v>3</v>
      </c>
      <c r="T38" s="39">
        <f t="shared" si="4"/>
        <v>10</v>
      </c>
      <c r="U38" s="40" t="str">
        <f t="shared" si="5"/>
        <v/>
      </c>
      <c r="V38" s="22" t="s">
        <v>421</v>
      </c>
      <c r="W38" s="22" t="s">
        <v>83</v>
      </c>
      <c r="X38" s="22" t="s">
        <v>84</v>
      </c>
      <c r="Y38" s="69">
        <v>2013</v>
      </c>
      <c r="Z38" s="41"/>
      <c r="AA38" s="1" t="s">
        <v>221</v>
      </c>
      <c r="AB38" s="28" t="s">
        <v>215</v>
      </c>
    </row>
    <row r="39" spans="1:28" x14ac:dyDescent="0.3">
      <c r="A39" s="1" t="s">
        <v>45</v>
      </c>
      <c r="B39" s="1" t="s">
        <v>48</v>
      </c>
      <c r="C39" s="27" t="s">
        <v>359</v>
      </c>
      <c r="D39" s="38">
        <v>6</v>
      </c>
      <c r="E39" s="79"/>
      <c r="F39" s="27">
        <v>7</v>
      </c>
      <c r="G39" s="79"/>
      <c r="H39" s="79"/>
      <c r="I39" s="79"/>
      <c r="J39" s="27">
        <v>2</v>
      </c>
      <c r="K39" s="27">
        <v>2</v>
      </c>
      <c r="L39" s="79"/>
      <c r="M39" s="27">
        <v>9</v>
      </c>
      <c r="N39" s="27">
        <f t="shared" si="3"/>
        <v>9</v>
      </c>
      <c r="O39" s="84"/>
      <c r="P39" s="84"/>
      <c r="Q39" s="84"/>
      <c r="R39" s="84"/>
      <c r="S39" s="84"/>
      <c r="T39" s="39">
        <f t="shared" si="4"/>
        <v>16</v>
      </c>
      <c r="U39" s="40" t="str">
        <f t="shared" si="5"/>
        <v/>
      </c>
      <c r="V39" s="22" t="s">
        <v>421</v>
      </c>
      <c r="W39" s="22" t="s">
        <v>83</v>
      </c>
      <c r="X39" s="22" t="s">
        <v>84</v>
      </c>
      <c r="Y39" s="69">
        <v>2013</v>
      </c>
      <c r="Z39" s="41"/>
      <c r="AA39" s="1" t="s">
        <v>221</v>
      </c>
      <c r="AB39" s="28" t="s">
        <v>215</v>
      </c>
    </row>
    <row r="40" spans="1:28" x14ac:dyDescent="0.3">
      <c r="A40" s="1" t="s">
        <v>45</v>
      </c>
      <c r="B40" s="1" t="s">
        <v>48</v>
      </c>
      <c r="C40" s="27" t="s">
        <v>360</v>
      </c>
      <c r="D40" s="38">
        <v>12</v>
      </c>
      <c r="E40" s="79"/>
      <c r="F40" s="27">
        <v>4</v>
      </c>
      <c r="G40" s="79"/>
      <c r="H40" s="79"/>
      <c r="I40" s="79"/>
      <c r="J40" s="27">
        <v>2</v>
      </c>
      <c r="K40" s="27">
        <v>3</v>
      </c>
      <c r="L40" s="79"/>
      <c r="M40" s="79"/>
      <c r="N40" s="27">
        <f t="shared" si="3"/>
        <v>0</v>
      </c>
      <c r="O40" s="84"/>
      <c r="P40" s="84"/>
      <c r="Q40" s="84"/>
      <c r="R40" s="84"/>
      <c r="S40" s="84"/>
      <c r="T40" s="39">
        <f t="shared" si="4"/>
        <v>10</v>
      </c>
      <c r="U40" s="40" t="str">
        <f t="shared" si="5"/>
        <v/>
      </c>
      <c r="V40" s="22" t="s">
        <v>421</v>
      </c>
      <c r="W40" s="22" t="s">
        <v>83</v>
      </c>
      <c r="X40" s="22" t="s">
        <v>84</v>
      </c>
      <c r="Y40" s="69">
        <v>2013</v>
      </c>
      <c r="Z40" s="41"/>
      <c r="AA40" s="1" t="s">
        <v>221</v>
      </c>
      <c r="AB40" s="28" t="s">
        <v>215</v>
      </c>
    </row>
    <row r="41" spans="1:28" x14ac:dyDescent="0.3">
      <c r="A41" s="1" t="s">
        <v>45</v>
      </c>
      <c r="B41" s="1" t="s">
        <v>48</v>
      </c>
      <c r="C41" s="27" t="s">
        <v>434</v>
      </c>
      <c r="D41" s="80"/>
      <c r="E41" s="79"/>
      <c r="F41" s="27">
        <v>0</v>
      </c>
      <c r="G41" s="79"/>
      <c r="H41" s="79"/>
      <c r="I41" s="79"/>
      <c r="J41" s="27">
        <v>0</v>
      </c>
      <c r="K41" s="27">
        <v>0</v>
      </c>
      <c r="L41" s="79"/>
      <c r="M41" s="79"/>
      <c r="N41" s="27">
        <f t="shared" si="3"/>
        <v>0</v>
      </c>
      <c r="O41" s="84"/>
      <c r="P41" s="84"/>
      <c r="Q41" s="84"/>
      <c r="R41" s="84"/>
      <c r="S41" s="84"/>
      <c r="T41" s="39">
        <f t="shared" si="4"/>
        <v>0</v>
      </c>
      <c r="U41" s="40" t="str">
        <f t="shared" si="5"/>
        <v/>
      </c>
      <c r="V41" s="22" t="s">
        <v>421</v>
      </c>
      <c r="W41" s="22" t="s">
        <v>83</v>
      </c>
      <c r="X41" s="22" t="s">
        <v>84</v>
      </c>
      <c r="Y41" s="69">
        <v>2013</v>
      </c>
      <c r="Z41" s="41"/>
      <c r="AA41" s="1" t="s">
        <v>221</v>
      </c>
      <c r="AB41" s="28" t="s">
        <v>215</v>
      </c>
    </row>
    <row r="42" spans="1:28" x14ac:dyDescent="0.3">
      <c r="A42" s="1" t="s">
        <v>45</v>
      </c>
      <c r="B42" s="1" t="s">
        <v>48</v>
      </c>
      <c r="C42" s="27" t="s">
        <v>362</v>
      </c>
      <c r="D42" s="38">
        <v>24</v>
      </c>
      <c r="E42" s="79"/>
      <c r="F42" s="27">
        <v>3</v>
      </c>
      <c r="G42" s="79"/>
      <c r="H42" s="79"/>
      <c r="I42" s="79"/>
      <c r="J42" s="27">
        <v>0</v>
      </c>
      <c r="K42" s="27">
        <v>0</v>
      </c>
      <c r="L42" s="79"/>
      <c r="M42" s="79"/>
      <c r="N42" s="27">
        <f>SUM(L42:M42)</f>
        <v>0</v>
      </c>
      <c r="O42" s="84"/>
      <c r="P42" s="84"/>
      <c r="Q42" s="84"/>
      <c r="R42" s="84"/>
      <c r="S42" s="84"/>
      <c r="T42" s="39">
        <f>(H42*3)+((F42-H42)*2)+J42</f>
        <v>6</v>
      </c>
      <c r="U42" s="40" t="str">
        <f t="shared" si="5"/>
        <v/>
      </c>
      <c r="V42" s="22" t="s">
        <v>421</v>
      </c>
      <c r="W42" s="22" t="s">
        <v>83</v>
      </c>
      <c r="X42" s="22" t="s">
        <v>84</v>
      </c>
      <c r="Y42" s="69">
        <v>2013</v>
      </c>
      <c r="Z42" s="41"/>
      <c r="AA42" s="1" t="s">
        <v>221</v>
      </c>
      <c r="AB42" s="28" t="s">
        <v>215</v>
      </c>
    </row>
    <row r="43" spans="1:28" x14ac:dyDescent="0.3">
      <c r="A43" s="1" t="s">
        <v>45</v>
      </c>
      <c r="B43" s="1" t="s">
        <v>48</v>
      </c>
      <c r="C43" s="27" t="s">
        <v>363</v>
      </c>
      <c r="D43" s="38">
        <v>33</v>
      </c>
      <c r="E43" s="79"/>
      <c r="F43" s="27">
        <v>1</v>
      </c>
      <c r="G43" s="79"/>
      <c r="H43" s="79"/>
      <c r="I43" s="79"/>
      <c r="J43" s="27">
        <v>2</v>
      </c>
      <c r="K43" s="27">
        <v>2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39">
        <f>(H43*3)+((F43-H43)*2)+J43</f>
        <v>4</v>
      </c>
      <c r="U43" s="40" t="str">
        <f t="shared" si="5"/>
        <v/>
      </c>
      <c r="V43" s="22" t="s">
        <v>421</v>
      </c>
      <c r="W43" s="22" t="s">
        <v>83</v>
      </c>
      <c r="X43" s="22" t="s">
        <v>84</v>
      </c>
      <c r="Y43" s="69">
        <v>2013</v>
      </c>
      <c r="Z43" s="41"/>
      <c r="AA43" s="1" t="s">
        <v>221</v>
      </c>
      <c r="AB43" s="28" t="s">
        <v>215</v>
      </c>
    </row>
    <row r="44" spans="1:28" x14ac:dyDescent="0.3">
      <c r="A44" s="1" t="s">
        <v>45</v>
      </c>
      <c r="B44" s="1" t="s">
        <v>48</v>
      </c>
      <c r="C44" s="27" t="s">
        <v>364</v>
      </c>
      <c r="D44" s="38">
        <v>10</v>
      </c>
      <c r="E44" s="79"/>
      <c r="F44" s="27">
        <v>9</v>
      </c>
      <c r="G44" s="79"/>
      <c r="H44" s="79"/>
      <c r="I44" s="79"/>
      <c r="J44" s="27">
        <v>1</v>
      </c>
      <c r="K44" s="27">
        <v>2</v>
      </c>
      <c r="L44" s="79"/>
      <c r="M44" s="79"/>
      <c r="N44" s="27">
        <f>SUM(L44:M44)</f>
        <v>0</v>
      </c>
      <c r="O44" s="39">
        <v>9</v>
      </c>
      <c r="P44" s="84"/>
      <c r="Q44" s="39">
        <v>3</v>
      </c>
      <c r="R44" s="84"/>
      <c r="S44" s="84"/>
      <c r="T44" s="39">
        <f>(H44*3)+((F44-H44)*2)+J44</f>
        <v>19</v>
      </c>
      <c r="U44" s="40" t="str">
        <f t="shared" si="5"/>
        <v/>
      </c>
      <c r="V44" s="22" t="s">
        <v>421</v>
      </c>
      <c r="W44" s="22" t="s">
        <v>83</v>
      </c>
      <c r="X44" s="22" t="s">
        <v>84</v>
      </c>
      <c r="Y44" s="69">
        <v>2013</v>
      </c>
      <c r="Z44" s="41"/>
      <c r="AA44" s="1" t="s">
        <v>221</v>
      </c>
      <c r="AB44" s="28" t="s">
        <v>215</v>
      </c>
    </row>
    <row r="45" spans="1:28" x14ac:dyDescent="0.3">
      <c r="A45" s="1" t="s">
        <v>45</v>
      </c>
      <c r="B45" s="1" t="s">
        <v>48</v>
      </c>
      <c r="C45" s="63" t="s">
        <v>38</v>
      </c>
      <c r="D45" s="1"/>
      <c r="E45" s="55">
        <v>240</v>
      </c>
      <c r="F45" s="55"/>
      <c r="G45" s="55">
        <v>78</v>
      </c>
      <c r="H45" s="55"/>
      <c r="I45" s="55"/>
      <c r="J45" s="55"/>
      <c r="K45" s="55"/>
      <c r="L45" s="55"/>
      <c r="M45" s="55">
        <v>22</v>
      </c>
      <c r="N45" s="25">
        <f>SUM(L45:M45)</f>
        <v>22</v>
      </c>
      <c r="O45" s="55">
        <v>8</v>
      </c>
      <c r="P45" s="55">
        <v>28</v>
      </c>
      <c r="Q45" s="55">
        <v>10</v>
      </c>
      <c r="R45" s="55">
        <v>27</v>
      </c>
      <c r="S45" s="42"/>
      <c r="T45" s="42"/>
      <c r="U45" s="40" t="str">
        <f>_xlfn.IFNA("",((T45+Q45+N45-R45)+(O45*2))/E45)</f>
        <v/>
      </c>
      <c r="V45" s="22" t="s">
        <v>421</v>
      </c>
      <c r="W45" s="22" t="s">
        <v>83</v>
      </c>
      <c r="X45" s="22" t="s">
        <v>84</v>
      </c>
      <c r="Y45" s="69">
        <v>2013</v>
      </c>
      <c r="Z45" s="41"/>
      <c r="AA45" s="1" t="s">
        <v>221</v>
      </c>
      <c r="AB45" s="28" t="s">
        <v>215</v>
      </c>
    </row>
    <row r="46" spans="1:28" x14ac:dyDescent="0.3">
      <c r="A46" s="43" t="s">
        <v>45</v>
      </c>
      <c r="B46" s="43" t="s">
        <v>48</v>
      </c>
      <c r="C46" s="44" t="s">
        <v>39</v>
      </c>
      <c r="D46" s="43"/>
      <c r="E46" s="44">
        <f t="shared" ref="E46:T46" si="6">SUM(E34:E45)</f>
        <v>240</v>
      </c>
      <c r="F46" s="44">
        <f t="shared" si="6"/>
        <v>43</v>
      </c>
      <c r="G46" s="44">
        <f t="shared" si="6"/>
        <v>78</v>
      </c>
      <c r="H46" s="44">
        <f t="shared" si="6"/>
        <v>0</v>
      </c>
      <c r="I46" s="44">
        <f t="shared" si="6"/>
        <v>0</v>
      </c>
      <c r="J46" s="44">
        <f t="shared" si="6"/>
        <v>18</v>
      </c>
      <c r="K46" s="44">
        <f t="shared" si="6"/>
        <v>21</v>
      </c>
      <c r="L46" s="44">
        <f t="shared" si="6"/>
        <v>0</v>
      </c>
      <c r="M46" s="44">
        <f t="shared" si="6"/>
        <v>41</v>
      </c>
      <c r="N46" s="44">
        <f t="shared" si="6"/>
        <v>41</v>
      </c>
      <c r="O46" s="44">
        <f t="shared" si="6"/>
        <v>17</v>
      </c>
      <c r="P46" s="44">
        <f t="shared" si="6"/>
        <v>28</v>
      </c>
      <c r="Q46" s="44">
        <f t="shared" si="6"/>
        <v>19</v>
      </c>
      <c r="R46" s="44">
        <f t="shared" si="6"/>
        <v>27</v>
      </c>
      <c r="S46" s="44">
        <f t="shared" si="6"/>
        <v>3</v>
      </c>
      <c r="T46" s="44">
        <f t="shared" si="6"/>
        <v>104</v>
      </c>
      <c r="U46" s="45">
        <f>((T46+Q46+N46-R46)+(O46*2))/E46</f>
        <v>0.71250000000000002</v>
      </c>
      <c r="V46" s="46" t="s">
        <v>421</v>
      </c>
      <c r="W46" s="46" t="s">
        <v>83</v>
      </c>
      <c r="X46" s="46" t="s">
        <v>84</v>
      </c>
      <c r="Y46" s="70">
        <v>2013</v>
      </c>
      <c r="Z46" s="47"/>
      <c r="AA46" s="57" t="s">
        <v>221</v>
      </c>
      <c r="AB46" s="73" t="s">
        <v>215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0.55128205128205132</v>
      </c>
      <c r="H47" s="27"/>
      <c r="I47" s="1"/>
      <c r="J47" s="48" t="s">
        <v>41</v>
      </c>
      <c r="K47" s="50">
        <f>J46/K46</f>
        <v>0.8571428571428571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6BDB-660D-48DE-9E64-1238187E20E8}">
  <sheetPr>
    <tabColor rgb="FFFF0000"/>
  </sheetPr>
  <dimension ref="A1:AB48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2" t="s">
        <v>555</v>
      </c>
    </row>
    <row r="2" spans="1:28" x14ac:dyDescent="0.3">
      <c r="B2" s="1"/>
      <c r="C2" s="2" t="s">
        <v>44</v>
      </c>
      <c r="D2" s="3" t="s">
        <v>409</v>
      </c>
      <c r="E2" s="4"/>
      <c r="F2" s="64"/>
      <c r="G2" s="6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556</v>
      </c>
    </row>
    <row r="3" spans="1:28" x14ac:dyDescent="0.3">
      <c r="B3" s="1"/>
      <c r="C3" s="6">
        <v>29312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146</v>
      </c>
      <c r="D4" s="7" t="s">
        <v>4</v>
      </c>
      <c r="E4" s="8"/>
      <c r="F4" s="5"/>
      <c r="G4" s="1"/>
      <c r="J4" s="15" t="s">
        <v>425</v>
      </c>
      <c r="K4" s="16" t="s">
        <v>44</v>
      </c>
      <c r="L4" s="17"/>
      <c r="M4" s="18"/>
      <c r="N4" s="19">
        <v>22</v>
      </c>
      <c r="O4" s="19">
        <v>18</v>
      </c>
      <c r="P4" s="19">
        <v>23</v>
      </c>
      <c r="Q4" s="19">
        <v>27</v>
      </c>
      <c r="R4" s="20"/>
      <c r="S4" s="21">
        <f>SUM(N4:R4)</f>
        <v>90</v>
      </c>
      <c r="T4" s="22" t="s">
        <v>432</v>
      </c>
    </row>
    <row r="5" spans="1:28" x14ac:dyDescent="0.3">
      <c r="B5" s="1"/>
      <c r="C5" s="6" t="s">
        <v>430</v>
      </c>
      <c r="D5" s="7" t="s">
        <v>5</v>
      </c>
      <c r="E5" s="1"/>
      <c r="F5" s="1"/>
      <c r="G5" s="1"/>
      <c r="J5" s="15" t="s">
        <v>154</v>
      </c>
      <c r="K5" s="16" t="s">
        <v>49</v>
      </c>
      <c r="L5" s="17"/>
      <c r="M5" s="18"/>
      <c r="N5" s="19">
        <v>25</v>
      </c>
      <c r="O5" s="19">
        <v>18</v>
      </c>
      <c r="P5" s="19">
        <v>26</v>
      </c>
      <c r="Q5" s="19">
        <v>22</v>
      </c>
      <c r="R5" s="20"/>
      <c r="S5" s="21">
        <f>SUM(N5:R5)</f>
        <v>91</v>
      </c>
      <c r="T5" s="22" t="s">
        <v>432</v>
      </c>
      <c r="U5" s="1"/>
      <c r="V5" s="1"/>
      <c r="W5" s="1"/>
    </row>
    <row r="6" spans="1:28" x14ac:dyDescent="0.3">
      <c r="C6" s="66">
        <v>3281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435</v>
      </c>
      <c r="D7" s="7" t="s">
        <v>7</v>
      </c>
      <c r="G7" s="1"/>
      <c r="S7" s="1"/>
      <c r="T7" s="25" t="s">
        <v>411</v>
      </c>
      <c r="U7" s="1"/>
      <c r="V7" s="26">
        <v>21</v>
      </c>
      <c r="W7" s="1"/>
    </row>
    <row r="8" spans="1:28" x14ac:dyDescent="0.3">
      <c r="B8" s="1"/>
      <c r="C8" s="24" t="s">
        <v>147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426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48</v>
      </c>
      <c r="B13" s="1" t="s">
        <v>45</v>
      </c>
      <c r="C13" s="27" t="s">
        <v>126</v>
      </c>
      <c r="D13" s="38">
        <v>35</v>
      </c>
      <c r="E13" s="27">
        <v>32</v>
      </c>
      <c r="F13" s="27">
        <v>4</v>
      </c>
      <c r="G13" s="27">
        <v>11</v>
      </c>
      <c r="H13" s="27"/>
      <c r="I13" s="27"/>
      <c r="J13" s="27">
        <v>0</v>
      </c>
      <c r="K13" s="27">
        <v>0</v>
      </c>
      <c r="L13" s="79"/>
      <c r="M13" s="27">
        <v>12</v>
      </c>
      <c r="N13" s="27">
        <f t="shared" ref="N13:N23" si="0">SUM(L13:M13)</f>
        <v>12</v>
      </c>
      <c r="O13" s="39">
        <v>8</v>
      </c>
      <c r="P13" s="39">
        <v>4</v>
      </c>
      <c r="Q13" s="79"/>
      <c r="R13" s="79"/>
      <c r="S13" s="27">
        <v>3</v>
      </c>
      <c r="T13" s="27">
        <f>+(F13*2)+J13</f>
        <v>8</v>
      </c>
      <c r="U13" s="40">
        <f>IFERROR(((T13+Q13+N13-R13)+(O13*2))/E13,"")</f>
        <v>1.125</v>
      </c>
      <c r="V13" s="22" t="s">
        <v>432</v>
      </c>
      <c r="W13" s="22" t="s">
        <v>83</v>
      </c>
      <c r="X13" s="22" t="s">
        <v>96</v>
      </c>
      <c r="Y13" s="69">
        <v>3281</v>
      </c>
      <c r="Z13" s="41"/>
      <c r="AA13" s="1" t="s">
        <v>85</v>
      </c>
      <c r="AB13" s="28" t="s">
        <v>427</v>
      </c>
    </row>
    <row r="14" spans="1:28" x14ac:dyDescent="0.3">
      <c r="A14" s="1" t="s">
        <v>48</v>
      </c>
      <c r="B14" s="1" t="s">
        <v>45</v>
      </c>
      <c r="C14" s="27" t="s">
        <v>80</v>
      </c>
      <c r="D14" s="38">
        <v>42</v>
      </c>
      <c r="E14" s="27" t="s">
        <v>558</v>
      </c>
      <c r="F14" s="27"/>
      <c r="G14" s="27"/>
      <c r="H14" s="27"/>
      <c r="I14" s="27"/>
      <c r="J14" s="27"/>
      <c r="K14" s="27"/>
      <c r="L14" s="79"/>
      <c r="M14" s="27"/>
      <c r="N14" s="27"/>
      <c r="O14" s="39"/>
      <c r="P14" s="39"/>
      <c r="Q14" s="79"/>
      <c r="R14" s="79"/>
      <c r="S14" s="27"/>
      <c r="T14" s="27"/>
      <c r="U14" s="40"/>
      <c r="V14" s="22" t="s">
        <v>432</v>
      </c>
      <c r="W14" s="22" t="s">
        <v>83</v>
      </c>
      <c r="X14" s="22" t="s">
        <v>96</v>
      </c>
      <c r="Y14" s="69">
        <v>3281</v>
      </c>
      <c r="Z14" s="41"/>
      <c r="AA14" s="1" t="s">
        <v>85</v>
      </c>
      <c r="AB14" s="28" t="s">
        <v>427</v>
      </c>
    </row>
    <row r="15" spans="1:28" x14ac:dyDescent="0.3">
      <c r="A15" s="1" t="s">
        <v>48</v>
      </c>
      <c r="B15" s="1" t="s">
        <v>45</v>
      </c>
      <c r="C15" s="27" t="s">
        <v>72</v>
      </c>
      <c r="D15" s="38">
        <v>32</v>
      </c>
      <c r="E15" s="27">
        <v>16</v>
      </c>
      <c r="F15" s="27">
        <v>2</v>
      </c>
      <c r="G15" s="27">
        <v>2</v>
      </c>
      <c r="H15" s="27"/>
      <c r="I15" s="27"/>
      <c r="J15" s="27">
        <v>2</v>
      </c>
      <c r="K15" s="27">
        <v>2</v>
      </c>
      <c r="L15" s="79"/>
      <c r="M15" s="27">
        <v>2</v>
      </c>
      <c r="N15" s="27">
        <f t="shared" si="0"/>
        <v>2</v>
      </c>
      <c r="O15" s="39">
        <v>0</v>
      </c>
      <c r="P15" s="39">
        <v>3</v>
      </c>
      <c r="Q15" s="84"/>
      <c r="R15" s="84"/>
      <c r="S15" s="84"/>
      <c r="T15" s="27">
        <f t="shared" ref="T15:T23" si="1">+(F15*2)+J15</f>
        <v>6</v>
      </c>
      <c r="U15" s="40">
        <f t="shared" ref="U15:U23" si="2">IFERROR(((T15+Q15+N15-R15)+(O15*2))/E15,"")</f>
        <v>0.5</v>
      </c>
      <c r="V15" s="22" t="s">
        <v>432</v>
      </c>
      <c r="W15" s="22" t="s">
        <v>83</v>
      </c>
      <c r="X15" s="22" t="s">
        <v>96</v>
      </c>
      <c r="Y15" s="69">
        <v>3281</v>
      </c>
      <c r="Z15" s="41"/>
      <c r="AA15" s="1" t="s">
        <v>85</v>
      </c>
      <c r="AB15" s="28" t="s">
        <v>427</v>
      </c>
    </row>
    <row r="16" spans="1:28" x14ac:dyDescent="0.3">
      <c r="A16" s="1" t="s">
        <v>48</v>
      </c>
      <c r="B16" s="1" t="s">
        <v>45</v>
      </c>
      <c r="C16" s="27" t="s">
        <v>71</v>
      </c>
      <c r="D16" s="38">
        <v>10</v>
      </c>
      <c r="E16" s="27">
        <v>38</v>
      </c>
      <c r="F16" s="27">
        <v>7</v>
      </c>
      <c r="G16" s="27">
        <v>24</v>
      </c>
      <c r="H16" s="27"/>
      <c r="I16" s="27">
        <v>1</v>
      </c>
      <c r="J16" s="27">
        <v>4</v>
      </c>
      <c r="K16" s="27">
        <v>4</v>
      </c>
      <c r="L16" s="79"/>
      <c r="M16" s="27">
        <v>7</v>
      </c>
      <c r="N16" s="27">
        <f t="shared" si="0"/>
        <v>7</v>
      </c>
      <c r="O16" s="39">
        <v>4</v>
      </c>
      <c r="P16" s="39">
        <v>3</v>
      </c>
      <c r="Q16" s="84"/>
      <c r="R16" s="84"/>
      <c r="S16" s="84"/>
      <c r="T16" s="27">
        <f t="shared" si="1"/>
        <v>18</v>
      </c>
      <c r="U16" s="40">
        <f t="shared" si="2"/>
        <v>0.86842105263157898</v>
      </c>
      <c r="V16" s="22" t="s">
        <v>432</v>
      </c>
      <c r="W16" s="22" t="s">
        <v>83</v>
      </c>
      <c r="X16" s="22" t="s">
        <v>96</v>
      </c>
      <c r="Y16" s="69">
        <v>3281</v>
      </c>
      <c r="Z16" s="41"/>
      <c r="AA16" s="1" t="s">
        <v>85</v>
      </c>
      <c r="AB16" s="28" t="s">
        <v>427</v>
      </c>
    </row>
    <row r="17" spans="1:28" x14ac:dyDescent="0.3">
      <c r="A17" s="1" t="s">
        <v>48</v>
      </c>
      <c r="B17" s="1" t="s">
        <v>45</v>
      </c>
      <c r="C17" s="27" t="s">
        <v>75</v>
      </c>
      <c r="D17" s="38">
        <v>12</v>
      </c>
      <c r="E17" s="27" t="s">
        <v>558</v>
      </c>
      <c r="F17" s="27"/>
      <c r="G17" s="27"/>
      <c r="H17" s="27"/>
      <c r="I17" s="27"/>
      <c r="J17" s="27"/>
      <c r="K17" s="27"/>
      <c r="L17" s="79"/>
      <c r="M17" s="27"/>
      <c r="N17" s="27"/>
      <c r="O17" s="39"/>
      <c r="P17" s="39"/>
      <c r="Q17" s="84"/>
      <c r="R17" s="84"/>
      <c r="S17" s="84"/>
      <c r="T17" s="27"/>
      <c r="U17" s="40"/>
      <c r="V17" s="22" t="s">
        <v>432</v>
      </c>
      <c r="W17" s="22" t="s">
        <v>83</v>
      </c>
      <c r="X17" s="22" t="s">
        <v>96</v>
      </c>
      <c r="Y17" s="69">
        <v>3281</v>
      </c>
      <c r="Z17" s="41"/>
      <c r="AA17" s="1" t="s">
        <v>85</v>
      </c>
      <c r="AB17" s="28" t="s">
        <v>427</v>
      </c>
    </row>
    <row r="18" spans="1:28" x14ac:dyDescent="0.3">
      <c r="A18" s="1" t="s">
        <v>48</v>
      </c>
      <c r="B18" s="1" t="s">
        <v>45</v>
      </c>
      <c r="C18" s="27" t="s">
        <v>70</v>
      </c>
      <c r="D18" s="38">
        <v>13</v>
      </c>
      <c r="E18" s="27">
        <v>43</v>
      </c>
      <c r="F18" s="27">
        <v>4</v>
      </c>
      <c r="G18" s="27">
        <v>6</v>
      </c>
      <c r="H18" s="27"/>
      <c r="I18" s="27"/>
      <c r="J18" s="27">
        <v>6</v>
      </c>
      <c r="K18" s="27">
        <v>8</v>
      </c>
      <c r="L18" s="79"/>
      <c r="M18" s="27">
        <v>12</v>
      </c>
      <c r="N18" s="27">
        <f t="shared" si="0"/>
        <v>12</v>
      </c>
      <c r="O18" s="39">
        <v>1</v>
      </c>
      <c r="P18" s="39">
        <v>5</v>
      </c>
      <c r="Q18" s="84"/>
      <c r="R18" s="84"/>
      <c r="S18" s="84"/>
      <c r="T18" s="27">
        <f t="shared" si="1"/>
        <v>14</v>
      </c>
      <c r="U18" s="40">
        <f t="shared" si="2"/>
        <v>0.65116279069767447</v>
      </c>
      <c r="V18" s="22" t="s">
        <v>432</v>
      </c>
      <c r="W18" s="22" t="s">
        <v>83</v>
      </c>
      <c r="X18" s="22" t="s">
        <v>96</v>
      </c>
      <c r="Y18" s="69">
        <v>3281</v>
      </c>
      <c r="Z18" s="41"/>
      <c r="AA18" s="1" t="s">
        <v>85</v>
      </c>
      <c r="AB18" s="28" t="s">
        <v>427</v>
      </c>
    </row>
    <row r="19" spans="1:28" x14ac:dyDescent="0.3">
      <c r="A19" s="1" t="s">
        <v>48</v>
      </c>
      <c r="B19" s="1" t="s">
        <v>45</v>
      </c>
      <c r="C19" s="27" t="s">
        <v>79</v>
      </c>
      <c r="D19" s="38">
        <v>33</v>
      </c>
      <c r="E19" s="27">
        <v>28</v>
      </c>
      <c r="F19" s="27">
        <v>6</v>
      </c>
      <c r="G19" s="27">
        <v>11</v>
      </c>
      <c r="H19" s="27"/>
      <c r="I19" s="27"/>
      <c r="J19" s="27">
        <v>4</v>
      </c>
      <c r="K19" s="27">
        <v>4</v>
      </c>
      <c r="L19" s="79"/>
      <c r="M19" s="27">
        <v>4</v>
      </c>
      <c r="N19" s="27">
        <f t="shared" si="0"/>
        <v>4</v>
      </c>
      <c r="O19" s="39">
        <v>8</v>
      </c>
      <c r="P19" s="55">
        <v>6</v>
      </c>
      <c r="Q19" s="84"/>
      <c r="R19" s="84"/>
      <c r="S19" s="84"/>
      <c r="T19" s="27">
        <f t="shared" si="1"/>
        <v>16</v>
      </c>
      <c r="U19" s="40">
        <f t="shared" si="2"/>
        <v>1.2857142857142858</v>
      </c>
      <c r="V19" s="22" t="s">
        <v>432</v>
      </c>
      <c r="W19" s="22" t="s">
        <v>83</v>
      </c>
      <c r="X19" s="22" t="s">
        <v>96</v>
      </c>
      <c r="Y19" s="69">
        <v>3281</v>
      </c>
      <c r="Z19" s="41"/>
      <c r="AA19" s="1" t="s">
        <v>85</v>
      </c>
      <c r="AB19" s="28" t="s">
        <v>427</v>
      </c>
    </row>
    <row r="20" spans="1:28" x14ac:dyDescent="0.3">
      <c r="A20" s="1" t="s">
        <v>48</v>
      </c>
      <c r="B20" s="1" t="s">
        <v>45</v>
      </c>
      <c r="C20" s="27" t="s">
        <v>74</v>
      </c>
      <c r="D20" s="38">
        <v>11</v>
      </c>
      <c r="E20" s="27">
        <v>33</v>
      </c>
      <c r="F20" s="27">
        <v>7</v>
      </c>
      <c r="G20" s="27">
        <v>13</v>
      </c>
      <c r="H20" s="27"/>
      <c r="I20" s="27"/>
      <c r="J20" s="27">
        <v>5</v>
      </c>
      <c r="K20" s="27">
        <v>6</v>
      </c>
      <c r="L20" s="79"/>
      <c r="M20" s="27">
        <v>5</v>
      </c>
      <c r="N20" s="27">
        <f t="shared" si="0"/>
        <v>5</v>
      </c>
      <c r="O20" s="39">
        <v>9</v>
      </c>
      <c r="P20" s="39">
        <v>4</v>
      </c>
      <c r="Q20" s="84"/>
      <c r="R20" s="39">
        <v>9</v>
      </c>
      <c r="S20" s="84"/>
      <c r="T20" s="27">
        <f t="shared" si="1"/>
        <v>19</v>
      </c>
      <c r="U20" s="40">
        <f t="shared" si="2"/>
        <v>1</v>
      </c>
      <c r="V20" s="22" t="s">
        <v>432</v>
      </c>
      <c r="W20" s="22" t="s">
        <v>83</v>
      </c>
      <c r="X20" s="22" t="s">
        <v>96</v>
      </c>
      <c r="Y20" s="69">
        <v>3281</v>
      </c>
      <c r="Z20" s="41"/>
      <c r="AA20" s="1" t="s">
        <v>85</v>
      </c>
      <c r="AB20" s="28" t="s">
        <v>427</v>
      </c>
    </row>
    <row r="21" spans="1:28" x14ac:dyDescent="0.3">
      <c r="A21" s="1" t="s">
        <v>48</v>
      </c>
      <c r="B21" s="1" t="s">
        <v>45</v>
      </c>
      <c r="C21" s="27" t="s">
        <v>73</v>
      </c>
      <c r="D21" s="38">
        <v>8</v>
      </c>
      <c r="E21" s="27">
        <v>34</v>
      </c>
      <c r="F21" s="27">
        <v>3</v>
      </c>
      <c r="G21" s="27">
        <v>6</v>
      </c>
      <c r="H21" s="27"/>
      <c r="I21" s="27"/>
      <c r="J21" s="27">
        <v>0</v>
      </c>
      <c r="K21" s="27">
        <v>0</v>
      </c>
      <c r="L21" s="79"/>
      <c r="M21" s="27">
        <v>6</v>
      </c>
      <c r="N21" s="27">
        <f t="shared" si="0"/>
        <v>6</v>
      </c>
      <c r="O21" s="27">
        <v>2</v>
      </c>
      <c r="P21" s="39">
        <v>2</v>
      </c>
      <c r="Q21" s="39">
        <v>3</v>
      </c>
      <c r="R21" s="84"/>
      <c r="S21" s="84"/>
      <c r="T21" s="27">
        <f t="shared" si="1"/>
        <v>6</v>
      </c>
      <c r="U21" s="40">
        <f t="shared" si="2"/>
        <v>0.55882352941176472</v>
      </c>
      <c r="V21" s="22" t="s">
        <v>432</v>
      </c>
      <c r="W21" s="22" t="s">
        <v>83</v>
      </c>
      <c r="X21" s="22" t="s">
        <v>96</v>
      </c>
      <c r="Y21" s="69">
        <v>3281</v>
      </c>
      <c r="Z21" s="41"/>
      <c r="AA21" s="1" t="s">
        <v>85</v>
      </c>
      <c r="AB21" s="28" t="s">
        <v>427</v>
      </c>
    </row>
    <row r="22" spans="1:28" x14ac:dyDescent="0.3">
      <c r="A22" s="1" t="s">
        <v>48</v>
      </c>
      <c r="B22" s="1" t="s">
        <v>45</v>
      </c>
      <c r="C22" s="27" t="s">
        <v>177</v>
      </c>
      <c r="D22" s="38">
        <v>21</v>
      </c>
      <c r="E22" s="27" t="s">
        <v>558</v>
      </c>
      <c r="F22" s="27"/>
      <c r="G22" s="27"/>
      <c r="H22" s="27"/>
      <c r="I22" s="27"/>
      <c r="J22" s="27"/>
      <c r="K22" s="27"/>
      <c r="L22" s="79"/>
      <c r="M22" s="27"/>
      <c r="N22" s="27"/>
      <c r="O22" s="27"/>
      <c r="P22" s="39"/>
      <c r="Q22" s="39"/>
      <c r="R22" s="84"/>
      <c r="S22" s="84"/>
      <c r="T22" s="27"/>
      <c r="U22" s="40"/>
      <c r="V22" s="22" t="s">
        <v>432</v>
      </c>
      <c r="W22" s="22" t="s">
        <v>83</v>
      </c>
      <c r="X22" s="22" t="s">
        <v>96</v>
      </c>
      <c r="Y22" s="69">
        <v>3281</v>
      </c>
      <c r="Z22" s="41"/>
      <c r="AA22" s="1" t="s">
        <v>85</v>
      </c>
      <c r="AB22" s="28" t="s">
        <v>427</v>
      </c>
    </row>
    <row r="23" spans="1:28" x14ac:dyDescent="0.3">
      <c r="A23" s="1" t="s">
        <v>48</v>
      </c>
      <c r="B23" s="1" t="s">
        <v>45</v>
      </c>
      <c r="C23" s="27" t="s">
        <v>77</v>
      </c>
      <c r="D23" s="38">
        <v>22</v>
      </c>
      <c r="E23" s="27">
        <v>11</v>
      </c>
      <c r="F23" s="27">
        <v>1</v>
      </c>
      <c r="G23" s="27">
        <v>1</v>
      </c>
      <c r="H23" s="27"/>
      <c r="I23" s="27"/>
      <c r="J23" s="27">
        <v>1</v>
      </c>
      <c r="K23" s="27">
        <v>2</v>
      </c>
      <c r="L23" s="79"/>
      <c r="M23" s="27">
        <v>5</v>
      </c>
      <c r="N23" s="27">
        <f t="shared" si="0"/>
        <v>5</v>
      </c>
      <c r="O23" s="39">
        <v>0</v>
      </c>
      <c r="P23" s="39">
        <v>2</v>
      </c>
      <c r="Q23" s="84"/>
      <c r="R23" s="84"/>
      <c r="S23" s="84"/>
      <c r="T23" s="27">
        <f t="shared" si="1"/>
        <v>3</v>
      </c>
      <c r="U23" s="40">
        <f t="shared" si="2"/>
        <v>0.72727272727272729</v>
      </c>
      <c r="V23" s="22" t="s">
        <v>432</v>
      </c>
      <c r="W23" s="22" t="s">
        <v>83</v>
      </c>
      <c r="X23" s="22" t="s">
        <v>96</v>
      </c>
      <c r="Y23" s="69">
        <v>3281</v>
      </c>
      <c r="Z23" s="41"/>
      <c r="AA23" s="1" t="s">
        <v>85</v>
      </c>
      <c r="AB23" s="28" t="s">
        <v>427</v>
      </c>
    </row>
    <row r="24" spans="1:28" x14ac:dyDescent="0.3">
      <c r="A24" s="1" t="s">
        <v>48</v>
      </c>
      <c r="B24" s="1" t="s">
        <v>45</v>
      </c>
      <c r="C24" s="63" t="s">
        <v>38</v>
      </c>
      <c r="D24" s="1"/>
      <c r="E24" s="55">
        <v>5</v>
      </c>
      <c r="F24" s="55"/>
      <c r="G24" s="55"/>
      <c r="H24" s="55"/>
      <c r="I24" s="55"/>
      <c r="J24" s="55"/>
      <c r="K24" s="55"/>
      <c r="L24" s="55"/>
      <c r="M24" s="55"/>
      <c r="N24" s="5"/>
      <c r="O24" s="55"/>
      <c r="P24" s="55"/>
      <c r="Q24" s="55">
        <v>5</v>
      </c>
      <c r="R24" s="55">
        <v>24</v>
      </c>
      <c r="S24" s="55">
        <v>1</v>
      </c>
      <c r="T24" s="27"/>
      <c r="U24" s="40" t="str">
        <f>_xlfn.IFNA("",((T24+Q24+N24-R24)+(O24*2))/E24)</f>
        <v/>
      </c>
      <c r="V24" s="22" t="s">
        <v>432</v>
      </c>
      <c r="W24" s="22" t="s">
        <v>83</v>
      </c>
      <c r="X24" s="22" t="s">
        <v>96</v>
      </c>
      <c r="Y24" s="69">
        <v>3281</v>
      </c>
      <c r="Z24" s="41"/>
      <c r="AA24" s="1" t="s">
        <v>85</v>
      </c>
      <c r="AB24" s="28" t="s">
        <v>427</v>
      </c>
    </row>
    <row r="25" spans="1:28" x14ac:dyDescent="0.3">
      <c r="A25" s="43" t="s">
        <v>48</v>
      </c>
      <c r="B25" s="43" t="s">
        <v>45</v>
      </c>
      <c r="C25" s="44" t="s">
        <v>39</v>
      </c>
      <c r="D25" s="43"/>
      <c r="E25" s="44">
        <f>SUM(E13:E24)</f>
        <v>240</v>
      </c>
      <c r="F25" s="44">
        <f>SUM(F13:F24)</f>
        <v>34</v>
      </c>
      <c r="G25" s="44">
        <f>SUM(G13:G24)</f>
        <v>74</v>
      </c>
      <c r="H25" s="44">
        <f>SUM(H13:H24)</f>
        <v>0</v>
      </c>
      <c r="I25" s="44">
        <f>SUM(I13:I24)</f>
        <v>1</v>
      </c>
      <c r="J25" s="44">
        <f>SUM(J13:J24)</f>
        <v>22</v>
      </c>
      <c r="K25" s="44">
        <f>SUM(K13:K24)</f>
        <v>26</v>
      </c>
      <c r="L25" s="44">
        <f>SUM(L13:L24)</f>
        <v>0</v>
      </c>
      <c r="M25" s="44">
        <f>SUM(M13:M24)</f>
        <v>53</v>
      </c>
      <c r="N25" s="44">
        <f>SUM(N13:N24)</f>
        <v>53</v>
      </c>
      <c r="O25" s="44">
        <f>SUM(O13:O24)</f>
        <v>32</v>
      </c>
      <c r="P25" s="44">
        <f>SUM(P13:P24)</f>
        <v>29</v>
      </c>
      <c r="Q25" s="44">
        <f>SUM(Q13:Q24)</f>
        <v>8</v>
      </c>
      <c r="R25" s="44">
        <f>SUM(R13:R24)</f>
        <v>33</v>
      </c>
      <c r="S25" s="44">
        <f>SUM(S13:S24)</f>
        <v>4</v>
      </c>
      <c r="T25" s="44">
        <f>SUM(T13:T24)</f>
        <v>90</v>
      </c>
      <c r="U25" s="45">
        <f>((T25+Q25+N25-R25)+(O25*2))/E25</f>
        <v>0.7583333333333333</v>
      </c>
      <c r="V25" s="46" t="s">
        <v>432</v>
      </c>
      <c r="W25" s="46" t="s">
        <v>83</v>
      </c>
      <c r="X25" s="46" t="s">
        <v>96</v>
      </c>
      <c r="Y25" s="70">
        <v>3281</v>
      </c>
      <c r="Z25" s="47"/>
      <c r="AA25" s="43" t="s">
        <v>85</v>
      </c>
      <c r="AB25" s="73" t="s">
        <v>427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0.45945945945945948</v>
      </c>
      <c r="H26" s="27"/>
      <c r="I26" s="1"/>
      <c r="J26" s="48" t="s">
        <v>41</v>
      </c>
      <c r="K26" s="50">
        <f>J25/K25</f>
        <v>0.84615384615384615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32" spans="1:28" x14ac:dyDescent="0.3">
      <c r="B32" s="1"/>
      <c r="C32" s="32" t="s">
        <v>49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 t="s">
        <v>414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48</v>
      </c>
      <c r="C34" s="27" t="s">
        <v>346</v>
      </c>
      <c r="D34" s="38">
        <v>35</v>
      </c>
      <c r="E34" s="27">
        <v>9</v>
      </c>
      <c r="F34" s="27">
        <v>2</v>
      </c>
      <c r="G34" s="27">
        <v>2</v>
      </c>
      <c r="H34" s="27"/>
      <c r="I34" s="27"/>
      <c r="J34" s="27">
        <v>0</v>
      </c>
      <c r="K34" s="27">
        <v>0</v>
      </c>
      <c r="L34" s="79"/>
      <c r="M34" s="27">
        <v>0</v>
      </c>
      <c r="N34" s="27">
        <f t="shared" ref="N34:N44" si="3">SUM(L34:M34)</f>
        <v>0</v>
      </c>
      <c r="O34" s="27">
        <v>1</v>
      </c>
      <c r="P34" s="39">
        <v>4</v>
      </c>
      <c r="Q34" s="79"/>
      <c r="R34" s="79"/>
      <c r="S34" s="79"/>
      <c r="T34" s="27">
        <f>(H34*3)+((F34-H34)*2)+J34</f>
        <v>4</v>
      </c>
      <c r="U34" s="40">
        <f>IFERROR(((T34+Q34+N34-R34)+(O34*2))/E34,"")</f>
        <v>0.66666666666666663</v>
      </c>
      <c r="V34" s="22" t="s">
        <v>432</v>
      </c>
      <c r="W34" s="22" t="s">
        <v>95</v>
      </c>
      <c r="X34" s="22" t="s">
        <v>84</v>
      </c>
      <c r="Y34" s="69">
        <v>3281</v>
      </c>
      <c r="Z34" s="41"/>
      <c r="AA34" s="1" t="s">
        <v>221</v>
      </c>
      <c r="AB34" s="28" t="s">
        <v>428</v>
      </c>
    </row>
    <row r="35" spans="1:28" x14ac:dyDescent="0.3">
      <c r="A35" s="1" t="s">
        <v>45</v>
      </c>
      <c r="B35" s="1" t="s">
        <v>48</v>
      </c>
      <c r="C35" s="27" t="s">
        <v>328</v>
      </c>
      <c r="D35" s="80"/>
      <c r="E35" s="27">
        <v>2</v>
      </c>
      <c r="F35" s="27">
        <v>1</v>
      </c>
      <c r="G35" s="27">
        <v>2</v>
      </c>
      <c r="H35" s="27"/>
      <c r="I35" s="27"/>
      <c r="J35" s="27">
        <v>0</v>
      </c>
      <c r="K35" s="27">
        <v>0</v>
      </c>
      <c r="L35" s="79"/>
      <c r="M35" s="27">
        <v>1</v>
      </c>
      <c r="N35" s="27">
        <f t="shared" si="3"/>
        <v>1</v>
      </c>
      <c r="O35" s="27">
        <v>0</v>
      </c>
      <c r="P35" s="39">
        <v>3</v>
      </c>
      <c r="Q35" s="79"/>
      <c r="R35" s="79"/>
      <c r="S35" s="79"/>
      <c r="T35" s="27">
        <f>(H35*3)+((F35-H35)*2)+J35</f>
        <v>2</v>
      </c>
      <c r="U35" s="40">
        <f>IFERROR(((T35+Q35+N35-R35)+(O35*2))/E35,"")</f>
        <v>1.5</v>
      </c>
      <c r="V35" s="22" t="s">
        <v>432</v>
      </c>
      <c r="W35" s="22" t="s">
        <v>95</v>
      </c>
      <c r="X35" s="22" t="s">
        <v>84</v>
      </c>
      <c r="Y35" s="69">
        <v>3281</v>
      </c>
      <c r="Z35" s="41"/>
      <c r="AA35" s="1" t="s">
        <v>221</v>
      </c>
      <c r="AB35" s="28" t="s">
        <v>428</v>
      </c>
    </row>
    <row r="36" spans="1:28" x14ac:dyDescent="0.3">
      <c r="A36" s="1" t="s">
        <v>45</v>
      </c>
      <c r="B36" s="1" t="s">
        <v>48</v>
      </c>
      <c r="C36" s="27" t="s">
        <v>356</v>
      </c>
      <c r="D36" s="38">
        <v>13</v>
      </c>
      <c r="E36" s="27">
        <v>33</v>
      </c>
      <c r="F36" s="27">
        <v>6</v>
      </c>
      <c r="G36" s="27">
        <v>15</v>
      </c>
      <c r="H36" s="27"/>
      <c r="I36" s="27"/>
      <c r="J36" s="27">
        <v>3</v>
      </c>
      <c r="K36" s="27">
        <v>3</v>
      </c>
      <c r="L36" s="79"/>
      <c r="M36" s="27">
        <v>4</v>
      </c>
      <c r="N36" s="27">
        <f t="shared" si="3"/>
        <v>4</v>
      </c>
      <c r="O36" s="39">
        <v>2</v>
      </c>
      <c r="P36" s="39">
        <v>5</v>
      </c>
      <c r="Q36" s="39">
        <v>5</v>
      </c>
      <c r="R36" s="84"/>
      <c r="S36" s="39">
        <v>1</v>
      </c>
      <c r="T36" s="39">
        <f t="shared" ref="T36:T41" si="4">(H36*3)+((F36-H36)*2)+J36</f>
        <v>15</v>
      </c>
      <c r="U36" s="40">
        <f t="shared" ref="U36:U44" si="5">IFERROR(((T36+Q36+N36-R36)+(O36*2))/E36,"")</f>
        <v>0.84848484848484851</v>
      </c>
      <c r="V36" s="22" t="s">
        <v>432</v>
      </c>
      <c r="W36" s="22" t="s">
        <v>95</v>
      </c>
      <c r="X36" s="22" t="s">
        <v>84</v>
      </c>
      <c r="Y36" s="69">
        <v>3281</v>
      </c>
      <c r="Z36" s="41"/>
      <c r="AA36" s="1" t="s">
        <v>221</v>
      </c>
      <c r="AB36" s="28" t="s">
        <v>428</v>
      </c>
    </row>
    <row r="37" spans="1:28" x14ac:dyDescent="0.3">
      <c r="A37" s="1" t="s">
        <v>45</v>
      </c>
      <c r="B37" s="1" t="s">
        <v>48</v>
      </c>
      <c r="C37" s="27" t="s">
        <v>357</v>
      </c>
      <c r="D37" s="38">
        <v>11</v>
      </c>
      <c r="E37" s="27">
        <v>34</v>
      </c>
      <c r="F37" s="27">
        <v>4</v>
      </c>
      <c r="G37" s="27">
        <v>16</v>
      </c>
      <c r="H37" s="27"/>
      <c r="I37" s="27"/>
      <c r="J37" s="27">
        <v>3</v>
      </c>
      <c r="K37" s="27">
        <v>4</v>
      </c>
      <c r="L37" s="79"/>
      <c r="M37" s="27">
        <v>3</v>
      </c>
      <c r="N37" s="27">
        <f t="shared" si="3"/>
        <v>3</v>
      </c>
      <c r="O37" s="39">
        <v>1</v>
      </c>
      <c r="P37" s="39">
        <v>3</v>
      </c>
      <c r="Q37" s="84"/>
      <c r="R37" s="84"/>
      <c r="S37" s="84"/>
      <c r="T37" s="39">
        <f t="shared" si="4"/>
        <v>11</v>
      </c>
      <c r="U37" s="40">
        <f t="shared" si="5"/>
        <v>0.47058823529411764</v>
      </c>
      <c r="V37" s="22" t="s">
        <v>432</v>
      </c>
      <c r="W37" s="22" t="s">
        <v>95</v>
      </c>
      <c r="X37" s="22" t="s">
        <v>84</v>
      </c>
      <c r="Y37" s="69">
        <v>3281</v>
      </c>
      <c r="Z37" s="41"/>
      <c r="AA37" s="1" t="s">
        <v>221</v>
      </c>
      <c r="AB37" s="28" t="s">
        <v>428</v>
      </c>
    </row>
    <row r="38" spans="1:28" x14ac:dyDescent="0.3">
      <c r="A38" s="1" t="s">
        <v>45</v>
      </c>
      <c r="B38" s="1" t="s">
        <v>48</v>
      </c>
      <c r="C38" s="27" t="s">
        <v>358</v>
      </c>
      <c r="D38" s="38">
        <v>31</v>
      </c>
      <c r="E38" s="27">
        <v>28</v>
      </c>
      <c r="F38" s="27">
        <v>0</v>
      </c>
      <c r="G38" s="27">
        <v>1</v>
      </c>
      <c r="H38" s="27"/>
      <c r="I38" s="27"/>
      <c r="J38" s="27">
        <v>3</v>
      </c>
      <c r="K38" s="27">
        <v>11</v>
      </c>
      <c r="L38" s="79"/>
      <c r="M38" s="27">
        <v>12</v>
      </c>
      <c r="N38" s="27">
        <f t="shared" si="3"/>
        <v>12</v>
      </c>
      <c r="O38" s="39">
        <v>0</v>
      </c>
      <c r="P38" s="39">
        <v>1</v>
      </c>
      <c r="Q38" s="84"/>
      <c r="R38" s="84"/>
      <c r="S38" s="84"/>
      <c r="T38" s="39">
        <f t="shared" si="4"/>
        <v>3</v>
      </c>
      <c r="U38" s="40">
        <f t="shared" si="5"/>
        <v>0.5357142857142857</v>
      </c>
      <c r="V38" s="22" t="s">
        <v>432</v>
      </c>
      <c r="W38" s="22" t="s">
        <v>95</v>
      </c>
      <c r="X38" s="22" t="s">
        <v>84</v>
      </c>
      <c r="Y38" s="69">
        <v>3281</v>
      </c>
      <c r="Z38" s="41" t="s">
        <v>436</v>
      </c>
      <c r="AA38" s="1" t="s">
        <v>221</v>
      </c>
      <c r="AB38" s="28" t="s">
        <v>428</v>
      </c>
    </row>
    <row r="39" spans="1:28" x14ac:dyDescent="0.3">
      <c r="A39" s="1" t="s">
        <v>45</v>
      </c>
      <c r="B39" s="1" t="s">
        <v>48</v>
      </c>
      <c r="C39" s="27" t="s">
        <v>359</v>
      </c>
      <c r="D39" s="38">
        <v>6</v>
      </c>
      <c r="E39" s="27">
        <v>34</v>
      </c>
      <c r="F39" s="27">
        <v>10</v>
      </c>
      <c r="G39" s="27">
        <v>17</v>
      </c>
      <c r="H39" s="27"/>
      <c r="I39" s="27"/>
      <c r="J39" s="27">
        <v>3</v>
      </c>
      <c r="K39" s="27">
        <v>3</v>
      </c>
      <c r="L39" s="79"/>
      <c r="M39" s="27">
        <v>13</v>
      </c>
      <c r="N39" s="27">
        <f t="shared" si="3"/>
        <v>13</v>
      </c>
      <c r="O39" s="39">
        <v>1</v>
      </c>
      <c r="P39" s="39">
        <v>3</v>
      </c>
      <c r="Q39" s="84"/>
      <c r="R39" s="84"/>
      <c r="S39" s="84"/>
      <c r="T39" s="39">
        <f t="shared" si="4"/>
        <v>23</v>
      </c>
      <c r="U39" s="40">
        <f t="shared" si="5"/>
        <v>1.1176470588235294</v>
      </c>
      <c r="V39" s="22" t="s">
        <v>432</v>
      </c>
      <c r="W39" s="22" t="s">
        <v>95</v>
      </c>
      <c r="X39" s="22" t="s">
        <v>84</v>
      </c>
      <c r="Y39" s="69">
        <v>3281</v>
      </c>
      <c r="Z39" s="41"/>
      <c r="AA39" s="1" t="s">
        <v>221</v>
      </c>
      <c r="AB39" s="28" t="s">
        <v>428</v>
      </c>
    </row>
    <row r="40" spans="1:28" x14ac:dyDescent="0.3">
      <c r="A40" s="1" t="s">
        <v>45</v>
      </c>
      <c r="B40" s="1" t="s">
        <v>48</v>
      </c>
      <c r="C40" s="27" t="s">
        <v>360</v>
      </c>
      <c r="D40" s="38">
        <v>12</v>
      </c>
      <c r="E40" s="27">
        <v>26</v>
      </c>
      <c r="F40" s="27">
        <v>8</v>
      </c>
      <c r="G40" s="27">
        <v>15</v>
      </c>
      <c r="H40" s="27"/>
      <c r="I40" s="27"/>
      <c r="J40" s="27">
        <v>2</v>
      </c>
      <c r="K40" s="27">
        <v>8</v>
      </c>
      <c r="L40" s="79"/>
      <c r="M40" s="27">
        <v>2</v>
      </c>
      <c r="N40" s="27">
        <f t="shared" si="3"/>
        <v>2</v>
      </c>
      <c r="O40" s="39">
        <v>3</v>
      </c>
      <c r="P40" s="39">
        <v>2</v>
      </c>
      <c r="Q40" s="84"/>
      <c r="R40" s="84"/>
      <c r="S40" s="84"/>
      <c r="T40" s="39">
        <f t="shared" si="4"/>
        <v>18</v>
      </c>
      <c r="U40" s="40">
        <f t="shared" si="5"/>
        <v>1</v>
      </c>
      <c r="V40" s="22" t="s">
        <v>432</v>
      </c>
      <c r="W40" s="22" t="s">
        <v>95</v>
      </c>
      <c r="X40" s="22" t="s">
        <v>84</v>
      </c>
      <c r="Y40" s="69">
        <v>3281</v>
      </c>
      <c r="Z40" s="41"/>
      <c r="AA40" s="1" t="s">
        <v>221</v>
      </c>
      <c r="AB40" s="28" t="s">
        <v>428</v>
      </c>
    </row>
    <row r="41" spans="1:28" x14ac:dyDescent="0.3">
      <c r="A41" s="1" t="s">
        <v>45</v>
      </c>
      <c r="B41" s="1" t="s">
        <v>48</v>
      </c>
      <c r="C41" s="27" t="s">
        <v>333</v>
      </c>
      <c r="D41" s="80"/>
      <c r="E41" s="27">
        <v>1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79"/>
      <c r="M41" s="27">
        <v>0</v>
      </c>
      <c r="N41" s="27">
        <f t="shared" si="3"/>
        <v>0</v>
      </c>
      <c r="O41" s="39">
        <v>0</v>
      </c>
      <c r="P41" s="39">
        <v>0</v>
      </c>
      <c r="Q41" s="84"/>
      <c r="R41" s="84"/>
      <c r="S41" s="84"/>
      <c r="T41" s="39">
        <f t="shared" si="4"/>
        <v>0</v>
      </c>
      <c r="U41" s="40">
        <f t="shared" si="5"/>
        <v>0</v>
      </c>
      <c r="V41" s="22" t="s">
        <v>432</v>
      </c>
      <c r="W41" s="22" t="s">
        <v>95</v>
      </c>
      <c r="X41" s="22" t="s">
        <v>84</v>
      </c>
      <c r="Y41" s="69">
        <v>3281</v>
      </c>
      <c r="Z41" s="41"/>
      <c r="AA41" s="1" t="s">
        <v>221</v>
      </c>
      <c r="AB41" s="28" t="s">
        <v>428</v>
      </c>
    </row>
    <row r="42" spans="1:28" x14ac:dyDescent="0.3">
      <c r="A42" s="1" t="s">
        <v>45</v>
      </c>
      <c r="B42" s="1" t="s">
        <v>48</v>
      </c>
      <c r="C42" s="27" t="s">
        <v>362</v>
      </c>
      <c r="D42" s="38">
        <v>24</v>
      </c>
      <c r="E42" s="27">
        <v>22</v>
      </c>
      <c r="F42" s="27">
        <v>1</v>
      </c>
      <c r="G42" s="27">
        <v>4</v>
      </c>
      <c r="H42" s="27"/>
      <c r="I42" s="27"/>
      <c r="J42" s="27">
        <v>0</v>
      </c>
      <c r="K42" s="27">
        <v>0</v>
      </c>
      <c r="L42" s="79"/>
      <c r="M42" s="27">
        <v>4</v>
      </c>
      <c r="N42" s="27">
        <f t="shared" si="3"/>
        <v>4</v>
      </c>
      <c r="O42" s="39">
        <v>0</v>
      </c>
      <c r="P42" s="39">
        <v>4</v>
      </c>
      <c r="Q42" s="84"/>
      <c r="R42" s="84"/>
      <c r="S42" s="84"/>
      <c r="T42" s="39">
        <f>(H42*3)+((F42-H42)*2)+J42</f>
        <v>2</v>
      </c>
      <c r="U42" s="40">
        <f t="shared" si="5"/>
        <v>0.27272727272727271</v>
      </c>
      <c r="V42" s="22" t="s">
        <v>432</v>
      </c>
      <c r="W42" s="22" t="s">
        <v>95</v>
      </c>
      <c r="X42" s="22" t="s">
        <v>84</v>
      </c>
      <c r="Y42" s="69">
        <v>3281</v>
      </c>
      <c r="Z42" s="41"/>
      <c r="AA42" s="1" t="s">
        <v>221</v>
      </c>
      <c r="AB42" s="28" t="s">
        <v>428</v>
      </c>
    </row>
    <row r="43" spans="1:28" x14ac:dyDescent="0.3">
      <c r="A43" s="1" t="s">
        <v>45</v>
      </c>
      <c r="B43" s="1" t="s">
        <v>48</v>
      </c>
      <c r="C43" s="27" t="s">
        <v>363</v>
      </c>
      <c r="D43" s="38">
        <v>33</v>
      </c>
      <c r="E43" s="27">
        <v>17</v>
      </c>
      <c r="F43" s="27">
        <v>2</v>
      </c>
      <c r="G43" s="27">
        <v>3</v>
      </c>
      <c r="H43" s="27"/>
      <c r="I43" s="27"/>
      <c r="J43" s="27">
        <v>1</v>
      </c>
      <c r="K43" s="27">
        <v>2</v>
      </c>
      <c r="L43" s="79"/>
      <c r="M43" s="27">
        <v>4</v>
      </c>
      <c r="N43" s="27">
        <f t="shared" si="3"/>
        <v>4</v>
      </c>
      <c r="O43" s="39">
        <v>0</v>
      </c>
      <c r="P43" s="39">
        <v>2</v>
      </c>
      <c r="Q43" s="84"/>
      <c r="R43" s="84"/>
      <c r="S43" s="84"/>
      <c r="T43" s="39">
        <f>(H43*3)+((F43-H43)*2)+J43</f>
        <v>5</v>
      </c>
      <c r="U43" s="40">
        <f t="shared" si="5"/>
        <v>0.52941176470588236</v>
      </c>
      <c r="V43" s="22" t="s">
        <v>432</v>
      </c>
      <c r="W43" s="22" t="s">
        <v>95</v>
      </c>
      <c r="X43" s="22" t="s">
        <v>84</v>
      </c>
      <c r="Y43" s="69">
        <v>3281</v>
      </c>
      <c r="Z43" s="41"/>
      <c r="AA43" s="1" t="s">
        <v>221</v>
      </c>
      <c r="AB43" s="28" t="s">
        <v>428</v>
      </c>
    </row>
    <row r="44" spans="1:28" x14ac:dyDescent="0.3">
      <c r="A44" s="1" t="s">
        <v>45</v>
      </c>
      <c r="B44" s="1" t="s">
        <v>48</v>
      </c>
      <c r="C44" s="27" t="s">
        <v>364</v>
      </c>
      <c r="D44" s="38">
        <v>10</v>
      </c>
      <c r="E44" s="27">
        <v>34</v>
      </c>
      <c r="F44" s="27">
        <v>3</v>
      </c>
      <c r="G44" s="27">
        <v>9</v>
      </c>
      <c r="H44" s="27"/>
      <c r="I44" s="27"/>
      <c r="J44" s="27">
        <v>2</v>
      </c>
      <c r="K44" s="27">
        <v>4</v>
      </c>
      <c r="L44" s="79"/>
      <c r="M44" s="27">
        <v>4</v>
      </c>
      <c r="N44" s="27">
        <f t="shared" si="3"/>
        <v>4</v>
      </c>
      <c r="O44" s="39">
        <v>2</v>
      </c>
      <c r="P44" s="39">
        <v>3</v>
      </c>
      <c r="Q44" s="84"/>
      <c r="R44" s="39">
        <v>6</v>
      </c>
      <c r="S44" s="84"/>
      <c r="T44" s="39">
        <f>(H44*3)+((F44-H44)*2)+J44</f>
        <v>8</v>
      </c>
      <c r="U44" s="40">
        <f t="shared" si="5"/>
        <v>0.29411764705882354</v>
      </c>
      <c r="V44" s="22" t="s">
        <v>432</v>
      </c>
      <c r="W44" s="22" t="s">
        <v>95</v>
      </c>
      <c r="X44" s="22" t="s">
        <v>84</v>
      </c>
      <c r="Y44" s="69">
        <v>3281</v>
      </c>
      <c r="Z44" s="41"/>
      <c r="AA44" s="1" t="s">
        <v>221</v>
      </c>
      <c r="AB44" s="28" t="s">
        <v>428</v>
      </c>
    </row>
    <row r="45" spans="1:28" x14ac:dyDescent="0.3">
      <c r="A45" s="1" t="s">
        <v>45</v>
      </c>
      <c r="B45" s="1" t="s">
        <v>48</v>
      </c>
      <c r="C45" s="63" t="s">
        <v>38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55">
        <v>8</v>
      </c>
      <c r="R45" s="55">
        <v>19</v>
      </c>
      <c r="S45" s="42"/>
      <c r="T45" s="42"/>
      <c r="U45" s="40" t="str">
        <f>_xlfn.IFNA("",((T45+Q45+N45-R45)+(O45*2))/E45)</f>
        <v/>
      </c>
      <c r="V45" s="22" t="s">
        <v>432</v>
      </c>
      <c r="W45" s="22" t="s">
        <v>95</v>
      </c>
      <c r="X45" s="22" t="s">
        <v>84</v>
      </c>
      <c r="Y45" s="69">
        <v>3281</v>
      </c>
      <c r="Z45" s="41"/>
      <c r="AA45" s="1" t="s">
        <v>221</v>
      </c>
      <c r="AB45" s="28" t="s">
        <v>428</v>
      </c>
    </row>
    <row r="46" spans="1:28" x14ac:dyDescent="0.3">
      <c r="A46" s="43" t="s">
        <v>45</v>
      </c>
      <c r="B46" s="43" t="s">
        <v>48</v>
      </c>
      <c r="C46" s="44" t="s">
        <v>39</v>
      </c>
      <c r="D46" s="43"/>
      <c r="E46" s="44">
        <f t="shared" ref="E46:T46" si="6">SUM(E34:E45)</f>
        <v>240</v>
      </c>
      <c r="F46" s="44">
        <f t="shared" si="6"/>
        <v>37</v>
      </c>
      <c r="G46" s="44">
        <f t="shared" si="6"/>
        <v>84</v>
      </c>
      <c r="H46" s="44">
        <f t="shared" si="6"/>
        <v>0</v>
      </c>
      <c r="I46" s="44">
        <f t="shared" si="6"/>
        <v>0</v>
      </c>
      <c r="J46" s="44">
        <f t="shared" si="6"/>
        <v>17</v>
      </c>
      <c r="K46" s="44">
        <f t="shared" si="6"/>
        <v>35</v>
      </c>
      <c r="L46" s="44">
        <f t="shared" si="6"/>
        <v>0</v>
      </c>
      <c r="M46" s="44">
        <f t="shared" si="6"/>
        <v>47</v>
      </c>
      <c r="N46" s="44">
        <f t="shared" si="6"/>
        <v>47</v>
      </c>
      <c r="O46" s="44">
        <f t="shared" si="6"/>
        <v>10</v>
      </c>
      <c r="P46" s="44">
        <f t="shared" si="6"/>
        <v>30</v>
      </c>
      <c r="Q46" s="44">
        <f t="shared" si="6"/>
        <v>13</v>
      </c>
      <c r="R46" s="44">
        <f t="shared" si="6"/>
        <v>25</v>
      </c>
      <c r="S46" s="44">
        <f t="shared" si="6"/>
        <v>1</v>
      </c>
      <c r="T46" s="44">
        <f t="shared" si="6"/>
        <v>91</v>
      </c>
      <c r="U46" s="45">
        <f>((T46+Q46+N46-R46)+(O46*2))/E46</f>
        <v>0.60833333333333328</v>
      </c>
      <c r="V46" s="46" t="s">
        <v>432</v>
      </c>
      <c r="W46" s="46" t="s">
        <v>95</v>
      </c>
      <c r="X46" s="46" t="s">
        <v>84</v>
      </c>
      <c r="Y46" s="70">
        <v>3281</v>
      </c>
      <c r="Z46" s="47"/>
      <c r="AA46" s="57" t="s">
        <v>221</v>
      </c>
      <c r="AB46" s="73" t="s">
        <v>428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0.44047619047619047</v>
      </c>
      <c r="H47" s="27"/>
      <c r="I47" s="1"/>
      <c r="J47" s="48" t="s">
        <v>41</v>
      </c>
      <c r="K47" s="50">
        <f>J46/K46</f>
        <v>0.48571428571428571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EC7F-288A-447D-870B-73278F600E7E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2" t="s">
        <v>537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538</v>
      </c>
    </row>
    <row r="3" spans="1:28" x14ac:dyDescent="0.3">
      <c r="B3" s="1"/>
      <c r="C3" s="6">
        <v>29184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87</v>
      </c>
      <c r="D4" s="7" t="s">
        <v>4</v>
      </c>
      <c r="E4" s="8"/>
      <c r="F4" s="5"/>
      <c r="G4" s="1"/>
      <c r="J4" s="15" t="s">
        <v>230</v>
      </c>
      <c r="K4" s="16" t="s">
        <v>44</v>
      </c>
      <c r="L4" s="17"/>
      <c r="M4" s="18"/>
      <c r="N4" s="19">
        <v>22</v>
      </c>
      <c r="O4" s="19">
        <v>28</v>
      </c>
      <c r="P4" s="19">
        <v>26</v>
      </c>
      <c r="Q4" s="19">
        <v>18</v>
      </c>
      <c r="R4" s="20"/>
      <c r="S4" s="21">
        <f>SUM(N4:R4)</f>
        <v>94</v>
      </c>
      <c r="T4" s="22">
        <v>153</v>
      </c>
    </row>
    <row r="5" spans="1:28" x14ac:dyDescent="0.3">
      <c r="B5" s="1"/>
      <c r="C5" s="6" t="s">
        <v>229</v>
      </c>
      <c r="D5" s="7" t="s">
        <v>5</v>
      </c>
      <c r="E5" s="1"/>
      <c r="F5" s="1"/>
      <c r="G5" s="1"/>
      <c r="J5" s="15" t="s">
        <v>219</v>
      </c>
      <c r="K5" s="16" t="s">
        <v>55</v>
      </c>
      <c r="L5" s="17"/>
      <c r="M5" s="18"/>
      <c r="N5" s="19">
        <v>19</v>
      </c>
      <c r="O5" s="19">
        <v>20</v>
      </c>
      <c r="P5" s="19">
        <v>19</v>
      </c>
      <c r="Q5" s="19">
        <v>22</v>
      </c>
      <c r="R5" s="20"/>
      <c r="S5" s="21">
        <f>SUM(N5:R5)</f>
        <v>80</v>
      </c>
      <c r="T5" s="22">
        <v>153</v>
      </c>
      <c r="U5" s="1"/>
      <c r="V5" s="1"/>
      <c r="W5" s="1"/>
    </row>
    <row r="6" spans="1:28" x14ac:dyDescent="0.3">
      <c r="C6" s="23">
        <v>1065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153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5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54</v>
      </c>
      <c r="B13" s="1" t="s">
        <v>45</v>
      </c>
      <c r="C13" s="27" t="s">
        <v>76</v>
      </c>
      <c r="D13" s="38">
        <v>14</v>
      </c>
      <c r="E13" s="79" t="s">
        <v>440</v>
      </c>
      <c r="F13" s="27"/>
      <c r="G13" s="79"/>
      <c r="H13" s="79"/>
      <c r="I13" s="79"/>
      <c r="J13" s="27"/>
      <c r="K13" s="27"/>
      <c r="L13" s="79"/>
      <c r="M13" s="27"/>
      <c r="N13" s="27"/>
      <c r="O13" s="79"/>
      <c r="P13" s="84"/>
      <c r="Q13" s="79"/>
      <c r="R13" s="79"/>
      <c r="S13" s="79"/>
      <c r="T13" s="27"/>
      <c r="U13" s="40" t="str">
        <f>IFERROR(((T13+Q13+N13-R13)+(O13*2))/E13,"")</f>
        <v/>
      </c>
      <c r="V13" s="22">
        <v>153</v>
      </c>
      <c r="W13" s="22" t="s">
        <v>95</v>
      </c>
      <c r="X13" s="22" t="s">
        <v>84</v>
      </c>
      <c r="Y13" s="69">
        <v>1065</v>
      </c>
      <c r="Z13" s="41"/>
      <c r="AA13" s="1" t="s">
        <v>85</v>
      </c>
      <c r="AB13" s="28" t="s">
        <v>231</v>
      </c>
    </row>
    <row r="14" spans="1:28" x14ac:dyDescent="0.3">
      <c r="A14" s="1" t="s">
        <v>54</v>
      </c>
      <c r="B14" s="1" t="s">
        <v>45</v>
      </c>
      <c r="C14" s="27" t="s">
        <v>80</v>
      </c>
      <c r="D14" s="38">
        <v>42</v>
      </c>
      <c r="E14" s="79" t="s">
        <v>440</v>
      </c>
      <c r="F14" s="27"/>
      <c r="G14" s="79"/>
      <c r="H14" s="79"/>
      <c r="I14" s="79"/>
      <c r="J14" s="27"/>
      <c r="K14" s="27"/>
      <c r="L14" s="79"/>
      <c r="M14" s="27"/>
      <c r="N14" s="27"/>
      <c r="O14" s="84"/>
      <c r="P14" s="84"/>
      <c r="Q14" s="84"/>
      <c r="R14" s="84"/>
      <c r="S14" s="84"/>
      <c r="T14" s="39"/>
      <c r="U14" s="40" t="str">
        <f t="shared" ref="U14:U23" si="0">IFERROR(((T14+Q14+N14-R14)+(O14*2))/E14,"")</f>
        <v/>
      </c>
      <c r="V14" s="22">
        <v>153</v>
      </c>
      <c r="W14" s="22" t="s">
        <v>95</v>
      </c>
      <c r="X14" s="22" t="s">
        <v>84</v>
      </c>
      <c r="Y14" s="69">
        <v>1065</v>
      </c>
      <c r="Z14" s="41"/>
      <c r="AA14" s="1" t="s">
        <v>85</v>
      </c>
      <c r="AB14" s="28" t="s">
        <v>231</v>
      </c>
    </row>
    <row r="15" spans="1:28" x14ac:dyDescent="0.3">
      <c r="A15" s="1" t="s">
        <v>54</v>
      </c>
      <c r="B15" s="1" t="s">
        <v>45</v>
      </c>
      <c r="C15" s="27" t="s">
        <v>72</v>
      </c>
      <c r="D15" s="38">
        <v>32</v>
      </c>
      <c r="E15" s="79"/>
      <c r="F15" s="27">
        <v>1</v>
      </c>
      <c r="G15" s="79"/>
      <c r="H15" s="79"/>
      <c r="I15" s="79"/>
      <c r="J15" s="27">
        <v>2</v>
      </c>
      <c r="K15" s="27">
        <v>3</v>
      </c>
      <c r="L15" s="79"/>
      <c r="M15" s="27">
        <v>9</v>
      </c>
      <c r="N15" s="27">
        <f>SUM(L15:M15)</f>
        <v>9</v>
      </c>
      <c r="O15" s="84"/>
      <c r="P15" s="84"/>
      <c r="Q15" s="84"/>
      <c r="R15" s="84"/>
      <c r="S15" s="84"/>
      <c r="T15" s="39">
        <f>(H15*3)+((F15-H15)*2)+J15</f>
        <v>4</v>
      </c>
      <c r="U15" s="40" t="str">
        <f t="shared" si="0"/>
        <v/>
      </c>
      <c r="V15" s="22">
        <v>153</v>
      </c>
      <c r="W15" s="22" t="s">
        <v>95</v>
      </c>
      <c r="X15" s="22" t="s">
        <v>84</v>
      </c>
      <c r="Y15" s="69">
        <v>1065</v>
      </c>
      <c r="Z15" s="41" t="s">
        <v>461</v>
      </c>
      <c r="AA15" s="1" t="s">
        <v>85</v>
      </c>
      <c r="AB15" s="28" t="s">
        <v>231</v>
      </c>
    </row>
    <row r="16" spans="1:28" x14ac:dyDescent="0.3">
      <c r="A16" s="1" t="s">
        <v>54</v>
      </c>
      <c r="B16" s="1" t="s">
        <v>45</v>
      </c>
      <c r="C16" s="27" t="s">
        <v>71</v>
      </c>
      <c r="D16" s="38">
        <v>10</v>
      </c>
      <c r="E16" s="27">
        <v>32</v>
      </c>
      <c r="F16" s="27">
        <v>7</v>
      </c>
      <c r="G16" s="27">
        <v>16</v>
      </c>
      <c r="H16" s="79"/>
      <c r="I16" s="79"/>
      <c r="J16" s="27">
        <v>2</v>
      </c>
      <c r="K16" s="27">
        <v>2</v>
      </c>
      <c r="L16" s="27">
        <v>3</v>
      </c>
      <c r="M16" s="27">
        <v>1</v>
      </c>
      <c r="N16" s="27">
        <f>SUM(L16:M16)</f>
        <v>4</v>
      </c>
      <c r="O16" s="39">
        <v>3</v>
      </c>
      <c r="P16" s="39">
        <v>4</v>
      </c>
      <c r="Q16" s="39">
        <v>2</v>
      </c>
      <c r="R16" s="39">
        <v>2</v>
      </c>
      <c r="S16" s="39">
        <v>0</v>
      </c>
      <c r="T16" s="39">
        <f>(H16*3)+((F16-H16)*2)+J16</f>
        <v>16</v>
      </c>
      <c r="U16" s="40">
        <f t="shared" si="0"/>
        <v>0.8125</v>
      </c>
      <c r="V16" s="22">
        <v>153</v>
      </c>
      <c r="W16" s="22" t="s">
        <v>95</v>
      </c>
      <c r="X16" s="22" t="s">
        <v>84</v>
      </c>
      <c r="Y16" s="69">
        <v>1065</v>
      </c>
      <c r="Z16" s="41"/>
      <c r="AA16" s="1" t="s">
        <v>85</v>
      </c>
      <c r="AB16" s="28" t="s">
        <v>231</v>
      </c>
    </row>
    <row r="17" spans="1:28" x14ac:dyDescent="0.3">
      <c r="A17" s="1" t="s">
        <v>54</v>
      </c>
      <c r="B17" s="1" t="s">
        <v>45</v>
      </c>
      <c r="C17" s="27" t="s">
        <v>81</v>
      </c>
      <c r="D17" s="38">
        <v>45</v>
      </c>
      <c r="E17" s="27">
        <v>6</v>
      </c>
      <c r="F17" s="27">
        <v>0</v>
      </c>
      <c r="G17" s="27">
        <v>2</v>
      </c>
      <c r="H17" s="79"/>
      <c r="I17" s="79"/>
      <c r="J17" s="27">
        <v>0</v>
      </c>
      <c r="K17" s="27">
        <v>0</v>
      </c>
      <c r="L17" s="79"/>
      <c r="M17" s="27">
        <v>0</v>
      </c>
      <c r="N17" s="27">
        <f>SUM(L17:M17)</f>
        <v>0</v>
      </c>
      <c r="O17" s="39">
        <v>2</v>
      </c>
      <c r="P17" s="39">
        <v>0</v>
      </c>
      <c r="Q17" s="39">
        <v>0</v>
      </c>
      <c r="R17" s="39">
        <v>0</v>
      </c>
      <c r="S17" s="39">
        <v>0</v>
      </c>
      <c r="T17" s="39">
        <f>(H17*3)+((F17-H17)*2)+J17</f>
        <v>0</v>
      </c>
      <c r="U17" s="40">
        <f t="shared" si="0"/>
        <v>0.66666666666666663</v>
      </c>
      <c r="V17" s="22">
        <v>153</v>
      </c>
      <c r="W17" s="22" t="s">
        <v>95</v>
      </c>
      <c r="X17" s="22" t="s">
        <v>84</v>
      </c>
      <c r="Y17" s="69">
        <v>1065</v>
      </c>
      <c r="Z17" s="41"/>
      <c r="AA17" s="1" t="s">
        <v>85</v>
      </c>
      <c r="AB17" s="28" t="s">
        <v>231</v>
      </c>
    </row>
    <row r="18" spans="1:28" x14ac:dyDescent="0.3">
      <c r="A18" s="1" t="s">
        <v>54</v>
      </c>
      <c r="B18" s="1" t="s">
        <v>45</v>
      </c>
      <c r="C18" s="27" t="s">
        <v>75</v>
      </c>
      <c r="D18" s="38">
        <v>12</v>
      </c>
      <c r="E18" s="27">
        <v>5</v>
      </c>
      <c r="F18" s="27">
        <v>0</v>
      </c>
      <c r="G18" s="27">
        <v>0</v>
      </c>
      <c r="H18" s="79"/>
      <c r="I18" s="79"/>
      <c r="J18" s="27">
        <v>0</v>
      </c>
      <c r="K18" s="27">
        <v>0</v>
      </c>
      <c r="L18" s="79"/>
      <c r="M18" s="27">
        <v>0</v>
      </c>
      <c r="N18" s="27">
        <f t="shared" ref="N18:N23" si="1">SUM(L18:M18)</f>
        <v>0</v>
      </c>
      <c r="O18" s="39">
        <v>1</v>
      </c>
      <c r="P18" s="39">
        <v>2</v>
      </c>
      <c r="Q18" s="39">
        <v>0</v>
      </c>
      <c r="R18" s="39">
        <v>0</v>
      </c>
      <c r="S18" s="39">
        <v>0</v>
      </c>
      <c r="T18" s="39">
        <f t="shared" ref="T18:T23" si="2">(H18*3)+((F18-H18)*2)+J18</f>
        <v>0</v>
      </c>
      <c r="U18" s="40">
        <f t="shared" si="0"/>
        <v>0.4</v>
      </c>
      <c r="V18" s="22">
        <v>153</v>
      </c>
      <c r="W18" s="22" t="s">
        <v>95</v>
      </c>
      <c r="X18" s="22" t="s">
        <v>84</v>
      </c>
      <c r="Y18" s="69">
        <v>1065</v>
      </c>
      <c r="Z18" s="41"/>
      <c r="AA18" s="1" t="s">
        <v>85</v>
      </c>
      <c r="AB18" s="28" t="s">
        <v>231</v>
      </c>
    </row>
    <row r="19" spans="1:28" x14ac:dyDescent="0.3">
      <c r="A19" s="1" t="s">
        <v>54</v>
      </c>
      <c r="B19" s="1" t="s">
        <v>45</v>
      </c>
      <c r="C19" s="27" t="s">
        <v>70</v>
      </c>
      <c r="D19" s="38">
        <v>13</v>
      </c>
      <c r="E19" s="79"/>
      <c r="F19" s="27">
        <v>9</v>
      </c>
      <c r="G19" s="27">
        <v>10</v>
      </c>
      <c r="H19" s="79"/>
      <c r="I19" s="79"/>
      <c r="J19" s="27">
        <v>3</v>
      </c>
      <c r="K19" s="27">
        <v>5</v>
      </c>
      <c r="L19" s="79"/>
      <c r="M19" s="27"/>
      <c r="N19" s="27">
        <f t="shared" si="1"/>
        <v>0</v>
      </c>
      <c r="O19" s="84"/>
      <c r="P19" s="84"/>
      <c r="Q19" s="39">
        <v>8</v>
      </c>
      <c r="R19" s="84"/>
      <c r="S19" s="84"/>
      <c r="T19" s="39">
        <f t="shared" si="2"/>
        <v>21</v>
      </c>
      <c r="U19" s="40" t="str">
        <f t="shared" si="0"/>
        <v/>
      </c>
      <c r="V19" s="22">
        <v>153</v>
      </c>
      <c r="W19" s="22" t="s">
        <v>95</v>
      </c>
      <c r="X19" s="22" t="s">
        <v>84</v>
      </c>
      <c r="Y19" s="69">
        <v>1065</v>
      </c>
      <c r="Z19" s="41" t="s">
        <v>564</v>
      </c>
      <c r="AA19" s="1" t="s">
        <v>85</v>
      </c>
      <c r="AB19" s="28" t="s">
        <v>231</v>
      </c>
    </row>
    <row r="20" spans="1:28" x14ac:dyDescent="0.3">
      <c r="A20" s="1" t="s">
        <v>54</v>
      </c>
      <c r="B20" s="1" t="s">
        <v>45</v>
      </c>
      <c r="C20" s="27" t="s">
        <v>79</v>
      </c>
      <c r="D20" s="38">
        <v>33</v>
      </c>
      <c r="E20" s="79"/>
      <c r="F20" s="27">
        <v>2</v>
      </c>
      <c r="G20" s="79"/>
      <c r="H20" s="79"/>
      <c r="I20" s="79"/>
      <c r="J20" s="27">
        <v>7</v>
      </c>
      <c r="K20" s="27">
        <v>8</v>
      </c>
      <c r="L20" s="79"/>
      <c r="M20" s="27">
        <v>9</v>
      </c>
      <c r="N20" s="27">
        <f t="shared" si="1"/>
        <v>9</v>
      </c>
      <c r="O20" s="39">
        <v>4</v>
      </c>
      <c r="P20" s="84"/>
      <c r="Q20" s="84"/>
      <c r="R20" s="84"/>
      <c r="S20" s="84"/>
      <c r="T20" s="39">
        <f t="shared" si="2"/>
        <v>11</v>
      </c>
      <c r="U20" s="40" t="str">
        <f t="shared" si="0"/>
        <v/>
      </c>
      <c r="V20" s="22">
        <v>153</v>
      </c>
      <c r="W20" s="22" t="s">
        <v>95</v>
      </c>
      <c r="X20" s="22" t="s">
        <v>84</v>
      </c>
      <c r="Y20" s="69">
        <v>1065</v>
      </c>
      <c r="Z20" s="41"/>
      <c r="AA20" s="1" t="s">
        <v>85</v>
      </c>
      <c r="AB20" s="28" t="s">
        <v>231</v>
      </c>
    </row>
    <row r="21" spans="1:28" x14ac:dyDescent="0.3">
      <c r="A21" s="1" t="s">
        <v>54</v>
      </c>
      <c r="B21" s="1" t="s">
        <v>45</v>
      </c>
      <c r="C21" s="27" t="s">
        <v>74</v>
      </c>
      <c r="D21" s="38">
        <v>11</v>
      </c>
      <c r="E21" s="79"/>
      <c r="F21" s="27">
        <v>7</v>
      </c>
      <c r="G21" s="27">
        <v>19</v>
      </c>
      <c r="H21" s="79"/>
      <c r="I21" s="79"/>
      <c r="J21" s="27">
        <v>13</v>
      </c>
      <c r="K21" s="27">
        <v>14</v>
      </c>
      <c r="L21" s="79"/>
      <c r="M21" s="27"/>
      <c r="N21" s="27">
        <f t="shared" si="1"/>
        <v>0</v>
      </c>
      <c r="O21" s="84"/>
      <c r="P21" s="84"/>
      <c r="Q21" s="84"/>
      <c r="R21" s="84"/>
      <c r="S21" s="84"/>
      <c r="T21" s="39">
        <f t="shared" si="2"/>
        <v>27</v>
      </c>
      <c r="U21" s="40" t="str">
        <f t="shared" si="0"/>
        <v/>
      </c>
      <c r="V21" s="22">
        <v>153</v>
      </c>
      <c r="W21" s="22" t="s">
        <v>95</v>
      </c>
      <c r="X21" s="22" t="s">
        <v>84</v>
      </c>
      <c r="Y21" s="69">
        <v>1065</v>
      </c>
      <c r="Z21" s="41"/>
      <c r="AA21" s="1" t="s">
        <v>85</v>
      </c>
      <c r="AB21" s="28" t="s">
        <v>231</v>
      </c>
    </row>
    <row r="22" spans="1:28" x14ac:dyDescent="0.3">
      <c r="A22" s="1" t="s">
        <v>54</v>
      </c>
      <c r="B22" s="1" t="s">
        <v>45</v>
      </c>
      <c r="C22" s="27" t="s">
        <v>73</v>
      </c>
      <c r="D22" s="38">
        <v>8</v>
      </c>
      <c r="E22" s="27">
        <v>45</v>
      </c>
      <c r="F22" s="27">
        <v>4</v>
      </c>
      <c r="G22" s="79"/>
      <c r="H22" s="79"/>
      <c r="I22" s="79"/>
      <c r="J22" s="27">
        <v>1</v>
      </c>
      <c r="K22" s="27">
        <v>1</v>
      </c>
      <c r="L22" s="79"/>
      <c r="M22" s="27"/>
      <c r="N22" s="27">
        <f t="shared" si="1"/>
        <v>0</v>
      </c>
      <c r="O22" s="84"/>
      <c r="P22" s="84"/>
      <c r="Q22" s="84"/>
      <c r="R22" s="84"/>
      <c r="S22" s="84"/>
      <c r="T22" s="39">
        <f t="shared" si="2"/>
        <v>9</v>
      </c>
      <c r="U22" s="40">
        <f t="shared" si="0"/>
        <v>0.2</v>
      </c>
      <c r="V22" s="22">
        <v>153</v>
      </c>
      <c r="W22" s="22" t="s">
        <v>95</v>
      </c>
      <c r="X22" s="22" t="s">
        <v>84</v>
      </c>
      <c r="Y22" s="69">
        <v>1065</v>
      </c>
      <c r="Z22" s="41" t="s">
        <v>564</v>
      </c>
      <c r="AA22" s="1" t="s">
        <v>85</v>
      </c>
      <c r="AB22" s="28" t="s">
        <v>231</v>
      </c>
    </row>
    <row r="23" spans="1:28" x14ac:dyDescent="0.3">
      <c r="A23" s="1" t="s">
        <v>54</v>
      </c>
      <c r="B23" s="1" t="s">
        <v>45</v>
      </c>
      <c r="C23" s="27" t="s">
        <v>77</v>
      </c>
      <c r="D23" s="38">
        <v>22</v>
      </c>
      <c r="E23" s="79"/>
      <c r="F23" s="27">
        <v>1</v>
      </c>
      <c r="G23" s="79"/>
      <c r="H23" s="79"/>
      <c r="I23" s="79"/>
      <c r="J23" s="27">
        <v>4</v>
      </c>
      <c r="K23" s="27">
        <v>4</v>
      </c>
      <c r="L23" s="79"/>
      <c r="M23" s="27"/>
      <c r="N23" s="27">
        <f t="shared" si="1"/>
        <v>0</v>
      </c>
      <c r="O23" s="84"/>
      <c r="P23" s="84"/>
      <c r="Q23" s="84"/>
      <c r="R23" s="84"/>
      <c r="S23" s="84"/>
      <c r="T23" s="39">
        <f t="shared" si="2"/>
        <v>6</v>
      </c>
      <c r="U23" s="40" t="str">
        <f t="shared" si="0"/>
        <v/>
      </c>
      <c r="V23" s="22">
        <v>153</v>
      </c>
      <c r="W23" s="22" t="s">
        <v>95</v>
      </c>
      <c r="X23" s="22" t="s">
        <v>84</v>
      </c>
      <c r="Y23" s="69">
        <v>1065</v>
      </c>
      <c r="Z23" s="41"/>
      <c r="AA23" s="1" t="s">
        <v>85</v>
      </c>
      <c r="AB23" s="28" t="s">
        <v>231</v>
      </c>
    </row>
    <row r="24" spans="1:28" x14ac:dyDescent="0.3">
      <c r="A24" s="1" t="s">
        <v>54</v>
      </c>
      <c r="B24" s="1" t="s">
        <v>45</v>
      </c>
      <c r="C24" s="55" t="s">
        <v>38</v>
      </c>
      <c r="D24" s="1"/>
      <c r="E24" s="55">
        <v>152</v>
      </c>
      <c r="F24" s="55"/>
      <c r="G24" s="55">
        <v>25</v>
      </c>
      <c r="H24" s="55"/>
      <c r="I24" s="55"/>
      <c r="J24" s="55"/>
      <c r="K24" s="55"/>
      <c r="L24" s="55"/>
      <c r="M24" s="55"/>
      <c r="N24" s="55">
        <v>12</v>
      </c>
      <c r="O24" s="55"/>
      <c r="P24" s="55">
        <v>21</v>
      </c>
      <c r="Q24" s="55"/>
      <c r="R24" s="55">
        <v>20</v>
      </c>
      <c r="S24" s="42"/>
      <c r="T24" s="42"/>
      <c r="U24" s="40" t="str">
        <f>_xlfn.IFNA("",((T24+Q24+N24-R24)+(O24*2))/E24)</f>
        <v/>
      </c>
      <c r="V24" s="22">
        <v>153</v>
      </c>
      <c r="W24" s="22" t="s">
        <v>95</v>
      </c>
      <c r="X24" s="22" t="s">
        <v>84</v>
      </c>
      <c r="Y24" s="69">
        <v>1065</v>
      </c>
      <c r="Z24" s="41"/>
      <c r="AA24" s="1" t="s">
        <v>85</v>
      </c>
      <c r="AB24" s="28" t="s">
        <v>231</v>
      </c>
    </row>
    <row r="25" spans="1:28" x14ac:dyDescent="0.3">
      <c r="A25" s="43" t="s">
        <v>54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31</v>
      </c>
      <c r="G25" s="44">
        <f t="shared" si="3"/>
        <v>72</v>
      </c>
      <c r="H25" s="44">
        <f t="shared" si="3"/>
        <v>0</v>
      </c>
      <c r="I25" s="44">
        <f t="shared" si="3"/>
        <v>0</v>
      </c>
      <c r="J25" s="44">
        <f t="shared" si="3"/>
        <v>32</v>
      </c>
      <c r="K25" s="44">
        <f t="shared" si="3"/>
        <v>37</v>
      </c>
      <c r="L25" s="44">
        <f t="shared" si="3"/>
        <v>3</v>
      </c>
      <c r="M25" s="44">
        <f t="shared" si="3"/>
        <v>19</v>
      </c>
      <c r="N25" s="44">
        <f t="shared" si="3"/>
        <v>34</v>
      </c>
      <c r="O25" s="44">
        <f t="shared" si="3"/>
        <v>10</v>
      </c>
      <c r="P25" s="44">
        <f t="shared" si="3"/>
        <v>27</v>
      </c>
      <c r="Q25" s="44">
        <f t="shared" si="3"/>
        <v>10</v>
      </c>
      <c r="R25" s="44">
        <f t="shared" si="3"/>
        <v>22</v>
      </c>
      <c r="S25" s="44">
        <f t="shared" si="3"/>
        <v>0</v>
      </c>
      <c r="T25" s="44">
        <f t="shared" si="3"/>
        <v>94</v>
      </c>
      <c r="U25" s="45">
        <f>((T25+Q25+N25-R25)+(O25*2))/E25</f>
        <v>0.56666666666666665</v>
      </c>
      <c r="V25" s="46">
        <v>153</v>
      </c>
      <c r="W25" s="46" t="s">
        <v>95</v>
      </c>
      <c r="X25" s="60" t="s">
        <v>84</v>
      </c>
      <c r="Y25" s="70">
        <v>1065</v>
      </c>
      <c r="Z25" s="47"/>
      <c r="AA25" s="43" t="s">
        <v>85</v>
      </c>
      <c r="AB25" s="73" t="s">
        <v>231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0.43055555555555558</v>
      </c>
      <c r="H26" s="27"/>
      <c r="I26" s="1"/>
      <c r="J26" s="48" t="s">
        <v>41</v>
      </c>
      <c r="K26" s="50">
        <f>J25/K25</f>
        <v>0.86486486486486491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 t="s">
        <v>490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 t="s">
        <v>491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55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54</v>
      </c>
      <c r="C35" s="27" t="s">
        <v>369</v>
      </c>
      <c r="D35" s="38">
        <v>21</v>
      </c>
      <c r="E35" s="79" t="s">
        <v>440</v>
      </c>
      <c r="F35" s="27"/>
      <c r="G35" s="79"/>
      <c r="H35" s="79"/>
      <c r="I35" s="79"/>
      <c r="J35" s="27"/>
      <c r="K35" s="27"/>
      <c r="L35" s="79"/>
      <c r="M35" s="79"/>
      <c r="N35" s="27"/>
      <c r="O35" s="79"/>
      <c r="P35" s="84"/>
      <c r="Q35" s="79"/>
      <c r="R35" s="79"/>
      <c r="S35" s="79"/>
      <c r="T35" s="27"/>
      <c r="U35" s="40" t="str">
        <f>IFERROR(((T35+Q35+N35-R35)+(O35*2))/E35,"")</f>
        <v/>
      </c>
      <c r="V35" s="22">
        <v>153</v>
      </c>
      <c r="W35" s="22" t="s">
        <v>83</v>
      </c>
      <c r="X35" s="22" t="s">
        <v>96</v>
      </c>
      <c r="Y35" s="69">
        <v>1065</v>
      </c>
      <c r="Z35" s="41"/>
      <c r="AA35" s="1" t="s">
        <v>305</v>
      </c>
      <c r="AB35" s="28" t="s">
        <v>222</v>
      </c>
    </row>
    <row r="36" spans="1:28" x14ac:dyDescent="0.3">
      <c r="A36" s="1" t="s">
        <v>45</v>
      </c>
      <c r="B36" s="1" t="s">
        <v>54</v>
      </c>
      <c r="C36" s="27" t="s">
        <v>370</v>
      </c>
      <c r="D36" s="38">
        <v>32</v>
      </c>
      <c r="E36" s="79"/>
      <c r="F36" s="27">
        <v>1</v>
      </c>
      <c r="G36" s="79"/>
      <c r="H36" s="79"/>
      <c r="I36" s="79"/>
      <c r="J36" s="27">
        <v>2</v>
      </c>
      <c r="K36" s="27">
        <v>4</v>
      </c>
      <c r="L36" s="79"/>
      <c r="M36" s="79"/>
      <c r="N36" s="27">
        <f t="shared" ref="N36:N42" si="4">SUM(L36:M36)</f>
        <v>0</v>
      </c>
      <c r="O36" s="84">
        <v>5</v>
      </c>
      <c r="P36" s="84"/>
      <c r="Q36" s="84"/>
      <c r="R36" s="84"/>
      <c r="S36" s="84"/>
      <c r="T36" s="27">
        <f t="shared" ref="T36:T45" si="5">+(F36*2)+J36</f>
        <v>4</v>
      </c>
      <c r="U36" s="40" t="str">
        <f t="shared" ref="U36:U45" si="6">IFERROR(((T36+Q36+N36-R36)+(O36*2))/E36,"")</f>
        <v/>
      </c>
      <c r="V36" s="22">
        <v>153</v>
      </c>
      <c r="W36" s="22" t="s">
        <v>83</v>
      </c>
      <c r="X36" s="22" t="s">
        <v>96</v>
      </c>
      <c r="Y36" s="69">
        <v>1065</v>
      </c>
      <c r="Z36" s="41"/>
      <c r="AA36" s="1" t="s">
        <v>305</v>
      </c>
      <c r="AB36" s="28" t="s">
        <v>222</v>
      </c>
    </row>
    <row r="37" spans="1:28" x14ac:dyDescent="0.3">
      <c r="A37" s="1" t="s">
        <v>45</v>
      </c>
      <c r="B37" s="1" t="s">
        <v>54</v>
      </c>
      <c r="C37" s="27" t="s">
        <v>371</v>
      </c>
      <c r="D37" s="38">
        <v>13</v>
      </c>
      <c r="E37" s="27">
        <v>21</v>
      </c>
      <c r="F37" s="27">
        <v>3</v>
      </c>
      <c r="G37" s="27">
        <v>4</v>
      </c>
      <c r="H37" s="27"/>
      <c r="I37" s="27"/>
      <c r="J37" s="27">
        <v>0</v>
      </c>
      <c r="K37" s="27">
        <v>0</v>
      </c>
      <c r="L37" s="27">
        <v>1</v>
      </c>
      <c r="M37" s="27">
        <v>0</v>
      </c>
      <c r="N37" s="27">
        <f t="shared" si="4"/>
        <v>1</v>
      </c>
      <c r="O37" s="39">
        <v>0</v>
      </c>
      <c r="P37" s="39">
        <v>1</v>
      </c>
      <c r="Q37" s="39">
        <v>1</v>
      </c>
      <c r="R37" s="39">
        <v>2</v>
      </c>
      <c r="S37" s="39">
        <v>0</v>
      </c>
      <c r="T37" s="27">
        <f t="shared" si="5"/>
        <v>6</v>
      </c>
      <c r="U37" s="40">
        <f t="shared" si="6"/>
        <v>0.2857142857142857</v>
      </c>
      <c r="V37" s="22">
        <v>153</v>
      </c>
      <c r="W37" s="22" t="s">
        <v>83</v>
      </c>
      <c r="X37" s="22" t="s">
        <v>96</v>
      </c>
      <c r="Y37" s="69">
        <v>1065</v>
      </c>
      <c r="Z37" s="41"/>
      <c r="AA37" s="1" t="s">
        <v>305</v>
      </c>
      <c r="AB37" s="28" t="s">
        <v>222</v>
      </c>
    </row>
    <row r="38" spans="1:28" x14ac:dyDescent="0.3">
      <c r="A38" s="1" t="s">
        <v>45</v>
      </c>
      <c r="B38" s="1" t="s">
        <v>54</v>
      </c>
      <c r="C38" s="27" t="s">
        <v>539</v>
      </c>
      <c r="D38" s="38">
        <v>15</v>
      </c>
      <c r="E38" s="27">
        <v>4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si="4"/>
        <v>1</v>
      </c>
      <c r="O38" s="39">
        <v>0</v>
      </c>
      <c r="P38" s="39">
        <v>1</v>
      </c>
      <c r="Q38" s="39">
        <v>1</v>
      </c>
      <c r="R38" s="39">
        <v>0</v>
      </c>
      <c r="S38" s="39">
        <v>0</v>
      </c>
      <c r="T38" s="27">
        <f t="shared" si="5"/>
        <v>0</v>
      </c>
      <c r="U38" s="40">
        <f t="shared" si="6"/>
        <v>0.5</v>
      </c>
      <c r="V38" s="22">
        <v>153</v>
      </c>
      <c r="W38" s="22" t="s">
        <v>83</v>
      </c>
      <c r="X38" s="22" t="s">
        <v>96</v>
      </c>
      <c r="Y38" s="69">
        <v>1065</v>
      </c>
      <c r="Z38" s="41"/>
      <c r="AA38" s="1" t="s">
        <v>305</v>
      </c>
      <c r="AB38" s="28" t="s">
        <v>222</v>
      </c>
    </row>
    <row r="39" spans="1:28" x14ac:dyDescent="0.3">
      <c r="A39" s="1" t="s">
        <v>45</v>
      </c>
      <c r="B39" s="1" t="s">
        <v>54</v>
      </c>
      <c r="C39" s="27" t="s">
        <v>372</v>
      </c>
      <c r="D39" s="38">
        <v>45</v>
      </c>
      <c r="E39" s="27">
        <v>7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1</v>
      </c>
      <c r="Q39" s="39">
        <v>0</v>
      </c>
      <c r="R39" s="39">
        <v>1</v>
      </c>
      <c r="S39" s="39">
        <v>0</v>
      </c>
      <c r="T39" s="27"/>
      <c r="U39" s="90">
        <f t="shared" si="6"/>
        <v>-0.14285714285714285</v>
      </c>
      <c r="V39" s="22">
        <v>153</v>
      </c>
      <c r="W39" s="22" t="s">
        <v>83</v>
      </c>
      <c r="X39" s="22" t="s">
        <v>96</v>
      </c>
      <c r="Y39" s="69">
        <v>1065</v>
      </c>
      <c r="Z39" s="41"/>
      <c r="AA39" s="1" t="s">
        <v>305</v>
      </c>
      <c r="AB39" s="28" t="s">
        <v>222</v>
      </c>
    </row>
    <row r="40" spans="1:28" x14ac:dyDescent="0.3">
      <c r="A40" s="1" t="s">
        <v>45</v>
      </c>
      <c r="B40" s="1" t="s">
        <v>54</v>
      </c>
      <c r="C40" s="27" t="s">
        <v>373</v>
      </c>
      <c r="D40" s="38">
        <v>42</v>
      </c>
      <c r="E40" s="27">
        <v>38</v>
      </c>
      <c r="F40" s="27">
        <v>4</v>
      </c>
      <c r="G40" s="27">
        <v>10</v>
      </c>
      <c r="H40" s="27"/>
      <c r="I40" s="27"/>
      <c r="J40" s="27">
        <v>8</v>
      </c>
      <c r="K40" s="27">
        <v>11</v>
      </c>
      <c r="L40" s="27">
        <v>4</v>
      </c>
      <c r="M40" s="27">
        <v>7</v>
      </c>
      <c r="N40" s="27">
        <f t="shared" si="4"/>
        <v>11</v>
      </c>
      <c r="O40" s="39">
        <v>1</v>
      </c>
      <c r="P40" s="39">
        <v>5</v>
      </c>
      <c r="Q40" s="39">
        <v>3</v>
      </c>
      <c r="R40" s="39">
        <v>4</v>
      </c>
      <c r="S40" s="39">
        <v>0</v>
      </c>
      <c r="T40" s="27">
        <f t="shared" si="5"/>
        <v>16</v>
      </c>
      <c r="U40" s="40">
        <f t="shared" si="6"/>
        <v>0.73684210526315785</v>
      </c>
      <c r="V40" s="22">
        <v>153</v>
      </c>
      <c r="W40" s="22" t="s">
        <v>83</v>
      </c>
      <c r="X40" s="22" t="s">
        <v>96</v>
      </c>
      <c r="Y40" s="69">
        <v>1065</v>
      </c>
      <c r="Z40" s="41"/>
      <c r="AA40" s="1" t="s">
        <v>305</v>
      </c>
      <c r="AB40" s="28" t="s">
        <v>222</v>
      </c>
    </row>
    <row r="41" spans="1:28" x14ac:dyDescent="0.3">
      <c r="A41" s="1" t="s">
        <v>45</v>
      </c>
      <c r="B41" s="1" t="s">
        <v>54</v>
      </c>
      <c r="C41" s="27" t="s">
        <v>374</v>
      </c>
      <c r="D41" s="38">
        <v>53</v>
      </c>
      <c r="E41" s="79"/>
      <c r="F41" s="27">
        <v>7</v>
      </c>
      <c r="G41" s="79"/>
      <c r="H41" s="79"/>
      <c r="I41" s="79"/>
      <c r="J41" s="27">
        <v>10</v>
      </c>
      <c r="K41" s="27">
        <v>11</v>
      </c>
      <c r="L41" s="79"/>
      <c r="M41" s="27">
        <v>9</v>
      </c>
      <c r="N41" s="27">
        <f t="shared" si="4"/>
        <v>9</v>
      </c>
      <c r="O41" s="84"/>
      <c r="P41" s="84"/>
      <c r="Q41" s="84"/>
      <c r="R41" s="84"/>
      <c r="S41" s="84"/>
      <c r="T41" s="27">
        <f t="shared" si="5"/>
        <v>24</v>
      </c>
      <c r="U41" s="40" t="str">
        <f t="shared" si="6"/>
        <v/>
      </c>
      <c r="V41" s="22">
        <v>153</v>
      </c>
      <c r="W41" s="22" t="s">
        <v>83</v>
      </c>
      <c r="X41" s="22" t="s">
        <v>96</v>
      </c>
      <c r="Y41" s="69">
        <v>1065</v>
      </c>
      <c r="Z41" s="41"/>
      <c r="AA41" s="1" t="s">
        <v>305</v>
      </c>
      <c r="AB41" s="28" t="s">
        <v>222</v>
      </c>
    </row>
    <row r="42" spans="1:28" x14ac:dyDescent="0.3">
      <c r="A42" s="1" t="s">
        <v>45</v>
      </c>
      <c r="B42" s="1" t="s">
        <v>54</v>
      </c>
      <c r="C42" s="27" t="s">
        <v>375</v>
      </c>
      <c r="D42" s="38">
        <v>33</v>
      </c>
      <c r="E42" s="79"/>
      <c r="F42" s="27">
        <v>3</v>
      </c>
      <c r="G42" s="79"/>
      <c r="H42" s="79"/>
      <c r="I42" s="79"/>
      <c r="J42" s="27">
        <v>0</v>
      </c>
      <c r="K42" s="27">
        <v>0</v>
      </c>
      <c r="L42" s="79"/>
      <c r="M42" s="27">
        <v>12</v>
      </c>
      <c r="N42" s="27">
        <f t="shared" si="4"/>
        <v>12</v>
      </c>
      <c r="O42" s="84"/>
      <c r="P42" s="84"/>
      <c r="Q42" s="84"/>
      <c r="R42" s="84"/>
      <c r="S42" s="84"/>
      <c r="T42" s="27">
        <f t="shared" si="5"/>
        <v>6</v>
      </c>
      <c r="U42" s="40" t="str">
        <f t="shared" si="6"/>
        <v/>
      </c>
      <c r="V42" s="22">
        <v>153</v>
      </c>
      <c r="W42" s="22" t="s">
        <v>83</v>
      </c>
      <c r="X42" s="22" t="s">
        <v>96</v>
      </c>
      <c r="Y42" s="69">
        <v>1065</v>
      </c>
      <c r="Z42" s="41"/>
      <c r="AA42" s="1" t="s">
        <v>305</v>
      </c>
      <c r="AB42" s="28" t="s">
        <v>222</v>
      </c>
    </row>
    <row r="43" spans="1:28" x14ac:dyDescent="0.3">
      <c r="A43" s="1" t="s">
        <v>45</v>
      </c>
      <c r="B43" s="1" t="s">
        <v>54</v>
      </c>
      <c r="C43" s="27" t="s">
        <v>376</v>
      </c>
      <c r="D43" s="38">
        <v>12</v>
      </c>
      <c r="E43" s="79"/>
      <c r="F43" s="27">
        <v>2</v>
      </c>
      <c r="G43" s="79"/>
      <c r="H43" s="79"/>
      <c r="I43" s="79"/>
      <c r="J43" s="27">
        <v>2</v>
      </c>
      <c r="K43" s="27">
        <v>2</v>
      </c>
      <c r="L43" s="79"/>
      <c r="M43" s="79"/>
      <c r="N43" s="27">
        <f>SUM(L43:M43)</f>
        <v>0</v>
      </c>
      <c r="O43" s="84"/>
      <c r="P43" s="84"/>
      <c r="Q43" s="84"/>
      <c r="R43" s="84"/>
      <c r="S43" s="84"/>
      <c r="T43" s="27">
        <f t="shared" si="5"/>
        <v>6</v>
      </c>
      <c r="U43" s="40" t="str">
        <f t="shared" si="6"/>
        <v/>
      </c>
      <c r="V43" s="22">
        <v>153</v>
      </c>
      <c r="W43" s="22" t="s">
        <v>83</v>
      </c>
      <c r="X43" s="22" t="s">
        <v>96</v>
      </c>
      <c r="Y43" s="69">
        <v>1065</v>
      </c>
      <c r="Z43" s="41"/>
      <c r="AA43" s="1" t="s">
        <v>305</v>
      </c>
      <c r="AB43" s="28" t="s">
        <v>222</v>
      </c>
    </row>
    <row r="44" spans="1:28" x14ac:dyDescent="0.3">
      <c r="A44" s="1" t="s">
        <v>45</v>
      </c>
      <c r="B44" s="1" t="s">
        <v>54</v>
      </c>
      <c r="C44" s="27" t="s">
        <v>377</v>
      </c>
      <c r="D44" s="38">
        <v>24</v>
      </c>
      <c r="E44" s="79"/>
      <c r="F44" s="27">
        <v>1</v>
      </c>
      <c r="G44" s="79"/>
      <c r="H44" s="79"/>
      <c r="I44" s="79"/>
      <c r="J44" s="27">
        <v>0</v>
      </c>
      <c r="K44" s="27">
        <v>0</v>
      </c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5"/>
        <v>2</v>
      </c>
      <c r="U44" s="40" t="str">
        <f t="shared" si="6"/>
        <v/>
      </c>
      <c r="V44" s="22">
        <v>153</v>
      </c>
      <c r="W44" s="22" t="s">
        <v>83</v>
      </c>
      <c r="X44" s="22" t="s">
        <v>96</v>
      </c>
      <c r="Y44" s="69">
        <v>1065</v>
      </c>
      <c r="Z44" s="41"/>
      <c r="AA44" s="1" t="s">
        <v>305</v>
      </c>
      <c r="AB44" s="28" t="s">
        <v>222</v>
      </c>
    </row>
    <row r="45" spans="1:28" x14ac:dyDescent="0.3">
      <c r="A45" s="1" t="s">
        <v>45</v>
      </c>
      <c r="B45" s="1" t="s">
        <v>54</v>
      </c>
      <c r="C45" s="27" t="s">
        <v>378</v>
      </c>
      <c r="D45" s="38">
        <v>11</v>
      </c>
      <c r="E45" s="79"/>
      <c r="F45" s="27">
        <v>7</v>
      </c>
      <c r="G45" s="79"/>
      <c r="H45" s="79"/>
      <c r="I45" s="79"/>
      <c r="J45" s="27">
        <v>2</v>
      </c>
      <c r="K45" s="27">
        <v>3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5"/>
        <v>16</v>
      </c>
      <c r="U45" s="40" t="str">
        <f t="shared" si="6"/>
        <v/>
      </c>
      <c r="V45" s="22">
        <v>153</v>
      </c>
      <c r="W45" s="22" t="s">
        <v>83</v>
      </c>
      <c r="X45" s="22" t="s">
        <v>96</v>
      </c>
      <c r="Y45" s="69">
        <v>1065</v>
      </c>
      <c r="Z45" s="41"/>
      <c r="AA45" s="1" t="s">
        <v>305</v>
      </c>
      <c r="AB45" s="28" t="s">
        <v>222</v>
      </c>
    </row>
    <row r="46" spans="1:28" x14ac:dyDescent="0.3">
      <c r="A46" s="1" t="s">
        <v>45</v>
      </c>
      <c r="B46" s="1" t="s">
        <v>54</v>
      </c>
      <c r="C46" s="55" t="s">
        <v>38</v>
      </c>
      <c r="D46" s="1"/>
      <c r="E46" s="55">
        <v>170</v>
      </c>
      <c r="F46" s="55"/>
      <c r="G46" s="55">
        <v>72</v>
      </c>
      <c r="H46" s="55"/>
      <c r="I46" s="55"/>
      <c r="J46" s="55"/>
      <c r="K46" s="55"/>
      <c r="L46" s="55"/>
      <c r="M46" s="55">
        <v>9</v>
      </c>
      <c r="N46" s="55">
        <v>9</v>
      </c>
      <c r="O46" s="55"/>
      <c r="P46" s="55">
        <v>19</v>
      </c>
      <c r="Q46" s="55"/>
      <c r="R46" s="55">
        <v>19</v>
      </c>
      <c r="S46" s="42"/>
      <c r="T46" s="27"/>
      <c r="U46" s="40" t="str">
        <f>_xlfn.IFNA("",((T46+Q46+N46-R46)+(O46*2))/E46)</f>
        <v/>
      </c>
      <c r="V46" s="22">
        <v>153</v>
      </c>
      <c r="W46" s="22" t="s">
        <v>83</v>
      </c>
      <c r="X46" s="22" t="s">
        <v>96</v>
      </c>
      <c r="Y46" s="69">
        <v>1065</v>
      </c>
      <c r="Z46" s="41"/>
      <c r="AA46" s="1" t="s">
        <v>305</v>
      </c>
      <c r="AB46" s="28" t="s">
        <v>222</v>
      </c>
    </row>
    <row r="47" spans="1:28" x14ac:dyDescent="0.3">
      <c r="A47" s="43" t="s">
        <v>45</v>
      </c>
      <c r="B47" s="43" t="s">
        <v>54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28</v>
      </c>
      <c r="G47" s="44">
        <f t="shared" si="7"/>
        <v>86</v>
      </c>
      <c r="H47" s="44">
        <f t="shared" si="7"/>
        <v>0</v>
      </c>
      <c r="I47" s="44">
        <f t="shared" si="7"/>
        <v>0</v>
      </c>
      <c r="J47" s="44">
        <f t="shared" si="7"/>
        <v>24</v>
      </c>
      <c r="K47" s="44">
        <f t="shared" si="7"/>
        <v>31</v>
      </c>
      <c r="L47" s="44">
        <f t="shared" si="7"/>
        <v>5</v>
      </c>
      <c r="M47" s="44">
        <f t="shared" si="7"/>
        <v>38</v>
      </c>
      <c r="N47" s="44">
        <f t="shared" si="7"/>
        <v>43</v>
      </c>
      <c r="O47" s="44">
        <f t="shared" si="7"/>
        <v>6</v>
      </c>
      <c r="P47" s="44">
        <f t="shared" si="7"/>
        <v>27</v>
      </c>
      <c r="Q47" s="44">
        <f t="shared" si="7"/>
        <v>5</v>
      </c>
      <c r="R47" s="44">
        <f t="shared" si="7"/>
        <v>26</v>
      </c>
      <c r="S47" s="44">
        <f t="shared" si="7"/>
        <v>0</v>
      </c>
      <c r="T47" s="44">
        <f t="shared" si="7"/>
        <v>80</v>
      </c>
      <c r="U47" s="45">
        <f>((T47+Q47+N47-R47)+(O47*2))/E47</f>
        <v>0.47499999999999998</v>
      </c>
      <c r="V47" s="46">
        <v>153</v>
      </c>
      <c r="W47" s="46" t="s">
        <v>83</v>
      </c>
      <c r="X47" s="46" t="s">
        <v>96</v>
      </c>
      <c r="Y47" s="70">
        <v>1065</v>
      </c>
      <c r="Z47" s="78" t="s">
        <v>493</v>
      </c>
      <c r="AA47" s="43" t="s">
        <v>305</v>
      </c>
      <c r="AB47" s="74" t="s">
        <v>222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0.32558139534883723</v>
      </c>
      <c r="H48" s="27"/>
      <c r="I48" s="1"/>
      <c r="J48" s="48" t="s">
        <v>41</v>
      </c>
      <c r="K48" s="50">
        <f>J47/K47</f>
        <v>0.77419354838709675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 t="s">
        <v>492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pageMargins left="0.25" right="0.25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2F3A-DF91-49DC-93D2-5EE12F3A87C3}">
  <sheetPr>
    <tabColor rgb="FFFF0000"/>
    <pageSetUpPr fitToPage="1"/>
  </sheetPr>
  <dimension ref="A1:AB49"/>
  <sheetViews>
    <sheetView topLeftCell="A2" workbookViewId="0">
      <selection activeCell="B10" sqref="B10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163</v>
      </c>
      <c r="D4" s="7" t="s">
        <v>4</v>
      </c>
      <c r="E4" s="8"/>
      <c r="F4" s="5"/>
      <c r="G4" s="1"/>
      <c r="J4" s="15" t="s">
        <v>232</v>
      </c>
      <c r="K4" s="16" t="s">
        <v>44</v>
      </c>
      <c r="L4" s="17"/>
      <c r="M4" s="18"/>
      <c r="N4" s="19">
        <v>22</v>
      </c>
      <c r="O4" s="19">
        <v>27</v>
      </c>
      <c r="P4" s="19">
        <v>25</v>
      </c>
      <c r="Q4" s="19">
        <v>23</v>
      </c>
      <c r="R4" s="20"/>
      <c r="S4" s="21">
        <f>SUM(N4:R4)</f>
        <v>97</v>
      </c>
      <c r="T4" s="22">
        <v>163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225</v>
      </c>
      <c r="K5" s="16" t="s">
        <v>57</v>
      </c>
      <c r="L5" s="17"/>
      <c r="M5" s="18"/>
      <c r="N5" s="19">
        <v>25</v>
      </c>
      <c r="O5" s="19">
        <v>18</v>
      </c>
      <c r="P5" s="19">
        <v>23</v>
      </c>
      <c r="Q5" s="19">
        <v>25</v>
      </c>
      <c r="R5" s="20"/>
      <c r="S5" s="21">
        <f>SUM(N5:R5)</f>
        <v>91</v>
      </c>
      <c r="T5" s="22">
        <v>163</v>
      </c>
      <c r="U5" s="1"/>
      <c r="V5" s="1"/>
      <c r="W5" s="1"/>
    </row>
    <row r="6" spans="1:28" x14ac:dyDescent="0.3">
      <c r="C6" s="23">
        <v>1874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163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6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76</v>
      </c>
      <c r="D13" s="38">
        <v>14</v>
      </c>
      <c r="E13" s="79" t="s">
        <v>440</v>
      </c>
      <c r="F13" s="27"/>
      <c r="G13" s="79"/>
      <c r="H13" s="27"/>
      <c r="I13" s="27"/>
      <c r="J13" s="27"/>
      <c r="K13" s="27"/>
      <c r="L13" s="79"/>
      <c r="M13" s="79"/>
      <c r="N13" s="27"/>
      <c r="O13" s="79"/>
      <c r="P13" s="84"/>
      <c r="Q13" s="79"/>
      <c r="R13" s="79"/>
      <c r="S13" s="79"/>
      <c r="T13" s="27"/>
      <c r="U13" s="40" t="str">
        <f>IFERROR(((T13+Q13+N13-R13)+(O13*2))/E13,"")</f>
        <v/>
      </c>
      <c r="V13" s="22">
        <v>163</v>
      </c>
      <c r="W13" s="22" t="s">
        <v>83</v>
      </c>
      <c r="X13" s="22" t="s">
        <v>84</v>
      </c>
      <c r="Y13" s="69">
        <v>1874</v>
      </c>
      <c r="Z13" s="41"/>
      <c r="AA13" s="1" t="s">
        <v>85</v>
      </c>
      <c r="AB13" s="28" t="s">
        <v>233</v>
      </c>
    </row>
    <row r="14" spans="1:28" x14ac:dyDescent="0.3">
      <c r="A14" s="1" t="s">
        <v>56</v>
      </c>
      <c r="B14" s="1" t="s">
        <v>45</v>
      </c>
      <c r="C14" s="27" t="s">
        <v>80</v>
      </c>
      <c r="D14" s="38">
        <v>42</v>
      </c>
      <c r="E14" s="79" t="s">
        <v>440</v>
      </c>
      <c r="F14" s="27"/>
      <c r="G14" s="79"/>
      <c r="H14" s="27"/>
      <c r="I14" s="27"/>
      <c r="J14" s="27"/>
      <c r="K14" s="27"/>
      <c r="L14" s="79"/>
      <c r="M14" s="79"/>
      <c r="N14" s="27"/>
      <c r="O14" s="84"/>
      <c r="P14" s="84"/>
      <c r="Q14" s="84"/>
      <c r="R14" s="84"/>
      <c r="S14" s="84"/>
      <c r="T14" s="39"/>
      <c r="U14" s="40" t="str">
        <f t="shared" ref="U14:U23" si="0">IFERROR(((T14+Q14+N14-R14)+(O14*2))/E14,"")</f>
        <v/>
      </c>
      <c r="V14" s="22">
        <v>163</v>
      </c>
      <c r="W14" s="22" t="s">
        <v>83</v>
      </c>
      <c r="X14" s="22" t="s">
        <v>84</v>
      </c>
      <c r="Y14" s="69">
        <v>1874</v>
      </c>
      <c r="Z14" s="41"/>
      <c r="AA14" s="1" t="s">
        <v>85</v>
      </c>
      <c r="AB14" s="28" t="s">
        <v>233</v>
      </c>
    </row>
    <row r="15" spans="1:28" x14ac:dyDescent="0.3">
      <c r="A15" s="1" t="s">
        <v>56</v>
      </c>
      <c r="B15" s="1" t="s">
        <v>45</v>
      </c>
      <c r="C15" s="27" t="s">
        <v>72</v>
      </c>
      <c r="D15" s="38">
        <v>32</v>
      </c>
      <c r="E15" s="79"/>
      <c r="F15" s="27">
        <v>7</v>
      </c>
      <c r="G15" s="79"/>
      <c r="H15" s="27"/>
      <c r="I15" s="27"/>
      <c r="J15" s="27">
        <v>5</v>
      </c>
      <c r="K15" s="27">
        <v>6</v>
      </c>
      <c r="L15" s="79"/>
      <c r="M15" s="27">
        <v>14</v>
      </c>
      <c r="N15" s="27">
        <f>SUM(L15:M15)</f>
        <v>14</v>
      </c>
      <c r="O15" s="84"/>
      <c r="P15" s="84"/>
      <c r="Q15" s="84"/>
      <c r="R15" s="84"/>
      <c r="S15" s="84"/>
      <c r="T15" s="39">
        <f>(H15*3)+((F15-H15)*2)+J15</f>
        <v>19</v>
      </c>
      <c r="U15" s="40" t="str">
        <f t="shared" si="0"/>
        <v/>
      </c>
      <c r="V15" s="22">
        <v>163</v>
      </c>
      <c r="W15" s="22" t="s">
        <v>83</v>
      </c>
      <c r="X15" s="22" t="s">
        <v>84</v>
      </c>
      <c r="Y15" s="69">
        <v>1874</v>
      </c>
      <c r="Z15" s="41"/>
      <c r="AA15" s="1" t="s">
        <v>85</v>
      </c>
      <c r="AB15" s="28" t="s">
        <v>233</v>
      </c>
    </row>
    <row r="16" spans="1:28" x14ac:dyDescent="0.3">
      <c r="A16" s="1" t="s">
        <v>56</v>
      </c>
      <c r="B16" s="1" t="s">
        <v>45</v>
      </c>
      <c r="C16" s="27" t="s">
        <v>71</v>
      </c>
      <c r="D16" s="38">
        <v>10</v>
      </c>
      <c r="E16" s="79"/>
      <c r="F16" s="27">
        <v>8</v>
      </c>
      <c r="G16" s="27">
        <v>24</v>
      </c>
      <c r="H16" s="27"/>
      <c r="I16" s="27"/>
      <c r="J16" s="27">
        <v>0</v>
      </c>
      <c r="K16" s="27">
        <v>0</v>
      </c>
      <c r="L16" s="79"/>
      <c r="M16" s="79"/>
      <c r="N16" s="27">
        <f>SUM(L16:M16)</f>
        <v>0</v>
      </c>
      <c r="O16" s="84"/>
      <c r="P16" s="84"/>
      <c r="Q16" s="84"/>
      <c r="R16" s="84"/>
      <c r="S16" s="84"/>
      <c r="T16" s="39">
        <f>(H16*3)+((F16-H16)*2)+J16</f>
        <v>16</v>
      </c>
      <c r="U16" s="40" t="str">
        <f t="shared" si="0"/>
        <v/>
      </c>
      <c r="V16" s="22">
        <v>163</v>
      </c>
      <c r="W16" s="22" t="s">
        <v>83</v>
      </c>
      <c r="X16" s="22" t="s">
        <v>84</v>
      </c>
      <c r="Y16" s="69">
        <v>1874</v>
      </c>
      <c r="Z16" s="41"/>
      <c r="AA16" s="1" t="s">
        <v>85</v>
      </c>
      <c r="AB16" s="28" t="s">
        <v>233</v>
      </c>
    </row>
    <row r="17" spans="1:28" x14ac:dyDescent="0.3">
      <c r="A17" s="1" t="s">
        <v>56</v>
      </c>
      <c r="B17" s="1" t="s">
        <v>45</v>
      </c>
      <c r="C17" s="27" t="s">
        <v>81</v>
      </c>
      <c r="D17" s="38">
        <v>45</v>
      </c>
      <c r="E17" s="79"/>
      <c r="F17" s="27">
        <v>2</v>
      </c>
      <c r="G17" s="79"/>
      <c r="H17" s="27"/>
      <c r="I17" s="27"/>
      <c r="J17" s="27">
        <v>2</v>
      </c>
      <c r="K17" s="27">
        <v>3</v>
      </c>
      <c r="L17" s="79"/>
      <c r="M17" s="79"/>
      <c r="N17" s="27">
        <f t="shared" ref="N17" si="1">SUM(L17:M17)</f>
        <v>0</v>
      </c>
      <c r="O17" s="84"/>
      <c r="P17" s="84"/>
      <c r="Q17" s="84"/>
      <c r="R17" s="84"/>
      <c r="S17" s="84"/>
      <c r="T17" s="39">
        <f t="shared" ref="T17" si="2">(H17*3)+((F17-H17)*2)+J17</f>
        <v>6</v>
      </c>
      <c r="U17" s="40" t="str">
        <f t="shared" si="0"/>
        <v/>
      </c>
      <c r="V17" s="22">
        <v>163</v>
      </c>
      <c r="W17" s="22" t="s">
        <v>83</v>
      </c>
      <c r="X17" s="22" t="s">
        <v>84</v>
      </c>
      <c r="Y17" s="69">
        <v>1874</v>
      </c>
      <c r="Z17" s="41"/>
      <c r="AA17" s="1" t="s">
        <v>85</v>
      </c>
      <c r="AB17" s="28" t="s">
        <v>233</v>
      </c>
    </row>
    <row r="18" spans="1:28" x14ac:dyDescent="0.3">
      <c r="A18" s="1" t="s">
        <v>56</v>
      </c>
      <c r="B18" s="1" t="s">
        <v>45</v>
      </c>
      <c r="C18" s="27" t="s">
        <v>75</v>
      </c>
      <c r="D18" s="38">
        <v>12</v>
      </c>
      <c r="E18" s="79" t="s">
        <v>440</v>
      </c>
      <c r="F18" s="27"/>
      <c r="G18" s="79"/>
      <c r="H18" s="27"/>
      <c r="I18" s="27"/>
      <c r="J18" s="27"/>
      <c r="K18" s="27"/>
      <c r="L18" s="79"/>
      <c r="M18" s="79"/>
      <c r="N18" s="27"/>
      <c r="O18" s="84"/>
      <c r="P18" s="84"/>
      <c r="Q18" s="84"/>
      <c r="R18" s="84"/>
      <c r="S18" s="84"/>
      <c r="T18" s="39"/>
      <c r="U18" s="40" t="str">
        <f t="shared" si="0"/>
        <v/>
      </c>
      <c r="V18" s="22">
        <v>163</v>
      </c>
      <c r="W18" s="22" t="s">
        <v>83</v>
      </c>
      <c r="X18" s="22" t="s">
        <v>84</v>
      </c>
      <c r="Y18" s="69">
        <v>1874</v>
      </c>
      <c r="Z18" s="41"/>
      <c r="AA18" s="1" t="s">
        <v>85</v>
      </c>
      <c r="AB18" s="28" t="s">
        <v>233</v>
      </c>
    </row>
    <row r="19" spans="1:28" x14ac:dyDescent="0.3">
      <c r="A19" s="1" t="s">
        <v>56</v>
      </c>
      <c r="B19" s="1" t="s">
        <v>45</v>
      </c>
      <c r="C19" s="27" t="s">
        <v>70</v>
      </c>
      <c r="D19" s="38">
        <v>13</v>
      </c>
      <c r="E19" s="79"/>
      <c r="F19" s="27">
        <v>6</v>
      </c>
      <c r="G19" s="79"/>
      <c r="H19" s="27"/>
      <c r="I19" s="27"/>
      <c r="J19" s="27">
        <v>0</v>
      </c>
      <c r="K19" s="27">
        <v>0</v>
      </c>
      <c r="L19" s="79"/>
      <c r="M19" s="27">
        <v>14</v>
      </c>
      <c r="N19" s="27">
        <f t="shared" ref="N19:N23" si="3">SUM(L19:M19)</f>
        <v>14</v>
      </c>
      <c r="O19" s="84"/>
      <c r="P19" s="84"/>
      <c r="Q19" s="39">
        <v>5</v>
      </c>
      <c r="R19" s="84"/>
      <c r="S19" s="84"/>
      <c r="T19" s="39">
        <f t="shared" ref="T19:T23" si="4">(H19*3)+((F19-H19)*2)+J19</f>
        <v>12</v>
      </c>
      <c r="U19" s="40" t="str">
        <f t="shared" si="0"/>
        <v/>
      </c>
      <c r="V19" s="22">
        <v>163</v>
      </c>
      <c r="W19" s="22" t="s">
        <v>83</v>
      </c>
      <c r="X19" s="22" t="s">
        <v>84</v>
      </c>
      <c r="Y19" s="69">
        <v>1874</v>
      </c>
      <c r="Z19" s="41"/>
      <c r="AA19" s="1" t="s">
        <v>85</v>
      </c>
      <c r="AB19" s="28" t="s">
        <v>233</v>
      </c>
    </row>
    <row r="20" spans="1:28" x14ac:dyDescent="0.3">
      <c r="A20" s="1" t="s">
        <v>56</v>
      </c>
      <c r="B20" s="1" t="s">
        <v>45</v>
      </c>
      <c r="C20" s="27" t="s">
        <v>79</v>
      </c>
      <c r="D20" s="38">
        <v>33</v>
      </c>
      <c r="E20" s="79"/>
      <c r="F20" s="27">
        <v>0</v>
      </c>
      <c r="G20" s="79"/>
      <c r="H20" s="27"/>
      <c r="I20" s="27"/>
      <c r="J20" s="27">
        <v>6</v>
      </c>
      <c r="K20" s="27">
        <v>9</v>
      </c>
      <c r="L20" s="79"/>
      <c r="M20" s="79"/>
      <c r="N20" s="27">
        <f t="shared" si="3"/>
        <v>0</v>
      </c>
      <c r="O20" s="84"/>
      <c r="P20" s="84"/>
      <c r="Q20" s="84"/>
      <c r="R20" s="84"/>
      <c r="S20" s="84"/>
      <c r="T20" s="39">
        <f t="shared" si="4"/>
        <v>6</v>
      </c>
      <c r="U20" s="40" t="str">
        <f t="shared" si="0"/>
        <v/>
      </c>
      <c r="V20" s="22">
        <v>163</v>
      </c>
      <c r="W20" s="22" t="s">
        <v>83</v>
      </c>
      <c r="X20" s="22" t="s">
        <v>84</v>
      </c>
      <c r="Y20" s="69">
        <v>1874</v>
      </c>
      <c r="Z20" s="41"/>
      <c r="AA20" s="1" t="s">
        <v>85</v>
      </c>
      <c r="AB20" s="28" t="s">
        <v>233</v>
      </c>
    </row>
    <row r="21" spans="1:28" x14ac:dyDescent="0.3">
      <c r="A21" s="1" t="s">
        <v>56</v>
      </c>
      <c r="B21" s="1" t="s">
        <v>45</v>
      </c>
      <c r="C21" s="27" t="s">
        <v>74</v>
      </c>
      <c r="D21" s="38">
        <v>11</v>
      </c>
      <c r="E21" s="79"/>
      <c r="F21" s="27">
        <v>7</v>
      </c>
      <c r="G21" s="79"/>
      <c r="H21" s="27"/>
      <c r="I21" s="27"/>
      <c r="J21" s="27">
        <v>12</v>
      </c>
      <c r="K21" s="27">
        <v>17</v>
      </c>
      <c r="L21" s="79"/>
      <c r="M21" s="79"/>
      <c r="N21" s="27">
        <f t="shared" si="3"/>
        <v>0</v>
      </c>
      <c r="O21" s="39">
        <v>6</v>
      </c>
      <c r="P21" s="84"/>
      <c r="Q21" s="84"/>
      <c r="R21" s="84"/>
      <c r="S21" s="84"/>
      <c r="T21" s="39">
        <f t="shared" si="4"/>
        <v>26</v>
      </c>
      <c r="U21" s="40" t="str">
        <f t="shared" si="0"/>
        <v/>
      </c>
      <c r="V21" s="22">
        <v>163</v>
      </c>
      <c r="W21" s="22" t="s">
        <v>83</v>
      </c>
      <c r="X21" s="22" t="s">
        <v>84</v>
      </c>
      <c r="Y21" s="69">
        <v>1874</v>
      </c>
      <c r="Z21" s="41"/>
      <c r="AA21" s="1" t="s">
        <v>85</v>
      </c>
      <c r="AB21" s="28" t="s">
        <v>233</v>
      </c>
    </row>
    <row r="22" spans="1:28" x14ac:dyDescent="0.3">
      <c r="A22" s="1" t="s">
        <v>56</v>
      </c>
      <c r="B22" s="1" t="s">
        <v>45</v>
      </c>
      <c r="C22" s="27" t="s">
        <v>73</v>
      </c>
      <c r="D22" s="38">
        <v>8</v>
      </c>
      <c r="E22" s="27">
        <v>46</v>
      </c>
      <c r="F22" s="27">
        <v>3</v>
      </c>
      <c r="G22" s="79"/>
      <c r="H22" s="27"/>
      <c r="I22" s="27"/>
      <c r="J22" s="27">
        <v>1</v>
      </c>
      <c r="K22" s="27">
        <v>2</v>
      </c>
      <c r="L22" s="79"/>
      <c r="M22" s="79"/>
      <c r="N22" s="27">
        <f t="shared" si="3"/>
        <v>0</v>
      </c>
      <c r="O22" s="84"/>
      <c r="P22" s="84"/>
      <c r="Q22" s="84"/>
      <c r="R22" s="84"/>
      <c r="S22" s="84"/>
      <c r="T22" s="39">
        <f t="shared" si="4"/>
        <v>7</v>
      </c>
      <c r="U22" s="40">
        <f t="shared" si="0"/>
        <v>0.15217391304347827</v>
      </c>
      <c r="V22" s="22">
        <v>163</v>
      </c>
      <c r="W22" s="22" t="s">
        <v>83</v>
      </c>
      <c r="X22" s="22" t="s">
        <v>84</v>
      </c>
      <c r="Y22" s="69">
        <v>1874</v>
      </c>
      <c r="Z22" s="41"/>
      <c r="AA22" s="1" t="s">
        <v>85</v>
      </c>
      <c r="AB22" s="28" t="s">
        <v>233</v>
      </c>
    </row>
    <row r="23" spans="1:28" x14ac:dyDescent="0.3">
      <c r="A23" s="1" t="s">
        <v>56</v>
      </c>
      <c r="B23" s="1" t="s">
        <v>45</v>
      </c>
      <c r="C23" s="27" t="s">
        <v>77</v>
      </c>
      <c r="D23" s="38">
        <v>22</v>
      </c>
      <c r="E23" s="79"/>
      <c r="F23" s="27">
        <v>1</v>
      </c>
      <c r="G23" s="79"/>
      <c r="H23" s="27"/>
      <c r="I23" s="27"/>
      <c r="J23" s="27">
        <v>3</v>
      </c>
      <c r="K23" s="27">
        <v>5</v>
      </c>
      <c r="L23" s="79"/>
      <c r="M23" s="79"/>
      <c r="N23" s="27">
        <f t="shared" si="3"/>
        <v>0</v>
      </c>
      <c r="O23" s="84"/>
      <c r="P23" s="84"/>
      <c r="Q23" s="84"/>
      <c r="R23" s="84"/>
      <c r="S23" s="84"/>
      <c r="T23" s="39">
        <f t="shared" si="4"/>
        <v>5</v>
      </c>
      <c r="U23" s="40" t="str">
        <f t="shared" si="0"/>
        <v/>
      </c>
      <c r="V23" s="22">
        <v>163</v>
      </c>
      <c r="W23" s="22" t="s">
        <v>83</v>
      </c>
      <c r="X23" s="22" t="s">
        <v>84</v>
      </c>
      <c r="Y23" s="69">
        <v>1874</v>
      </c>
      <c r="Z23" s="41"/>
      <c r="AA23" s="1" t="s">
        <v>85</v>
      </c>
      <c r="AB23" s="28" t="s">
        <v>233</v>
      </c>
    </row>
    <row r="24" spans="1:28" x14ac:dyDescent="0.3">
      <c r="A24" s="1" t="s">
        <v>56</v>
      </c>
      <c r="B24" s="1" t="s">
        <v>45</v>
      </c>
      <c r="C24" s="55" t="s">
        <v>38</v>
      </c>
      <c r="D24" s="1"/>
      <c r="E24" s="55">
        <v>194</v>
      </c>
      <c r="F24" s="55"/>
      <c r="G24" s="55"/>
      <c r="H24" s="55"/>
      <c r="I24" s="55"/>
      <c r="J24" s="55"/>
      <c r="K24" s="55"/>
      <c r="L24" s="55"/>
      <c r="M24" s="55"/>
      <c r="N24" s="55">
        <v>31</v>
      </c>
      <c r="O24" s="55"/>
      <c r="P24" s="55">
        <v>20</v>
      </c>
      <c r="Q24" s="55"/>
      <c r="R24" s="55">
        <v>26</v>
      </c>
      <c r="S24" s="55"/>
      <c r="T24" s="42"/>
      <c r="U24" s="40" t="str">
        <f>_xlfn.IFNA("",((T24+Q24+N24-R24)+(O24*2))/E24)</f>
        <v/>
      </c>
      <c r="V24" s="22">
        <v>163</v>
      </c>
      <c r="W24" s="22" t="s">
        <v>83</v>
      </c>
      <c r="X24" s="22" t="s">
        <v>84</v>
      </c>
      <c r="Y24" s="69">
        <v>1874</v>
      </c>
      <c r="Z24" s="41"/>
      <c r="AA24" s="1" t="s">
        <v>85</v>
      </c>
      <c r="AB24" s="28" t="s">
        <v>233</v>
      </c>
    </row>
    <row r="25" spans="1:28" x14ac:dyDescent="0.3">
      <c r="A25" s="43" t="s">
        <v>56</v>
      </c>
      <c r="B25" s="43" t="s">
        <v>45</v>
      </c>
      <c r="C25" s="44" t="s">
        <v>39</v>
      </c>
      <c r="D25" s="43"/>
      <c r="E25" s="44">
        <f t="shared" ref="E25:T25" si="5">SUM(E13:E24)</f>
        <v>240</v>
      </c>
      <c r="F25" s="44">
        <f t="shared" si="5"/>
        <v>34</v>
      </c>
      <c r="G25" s="44">
        <f t="shared" si="5"/>
        <v>24</v>
      </c>
      <c r="H25" s="44">
        <f t="shared" si="5"/>
        <v>0</v>
      </c>
      <c r="I25" s="44">
        <f t="shared" si="5"/>
        <v>0</v>
      </c>
      <c r="J25" s="44">
        <f t="shared" si="5"/>
        <v>29</v>
      </c>
      <c r="K25" s="44">
        <f t="shared" si="5"/>
        <v>42</v>
      </c>
      <c r="L25" s="44">
        <f t="shared" si="5"/>
        <v>0</v>
      </c>
      <c r="M25" s="44">
        <f t="shared" si="5"/>
        <v>28</v>
      </c>
      <c r="N25" s="44">
        <f t="shared" si="5"/>
        <v>59</v>
      </c>
      <c r="O25" s="44">
        <f t="shared" si="5"/>
        <v>6</v>
      </c>
      <c r="P25" s="44">
        <f t="shared" si="5"/>
        <v>20</v>
      </c>
      <c r="Q25" s="44">
        <f t="shared" si="5"/>
        <v>5</v>
      </c>
      <c r="R25" s="44">
        <f t="shared" si="5"/>
        <v>26</v>
      </c>
      <c r="S25" s="44">
        <f t="shared" si="5"/>
        <v>0</v>
      </c>
      <c r="T25" s="44">
        <f t="shared" si="5"/>
        <v>97</v>
      </c>
      <c r="U25" s="45">
        <f>((T25+Q25+N25-R25)+(O25*2))/E25</f>
        <v>0.61250000000000004</v>
      </c>
      <c r="V25" s="46">
        <v>163</v>
      </c>
      <c r="W25" s="46" t="s">
        <v>83</v>
      </c>
      <c r="X25" s="46" t="s">
        <v>84</v>
      </c>
      <c r="Y25" s="70">
        <v>1874</v>
      </c>
      <c r="Z25" s="47"/>
      <c r="AA25" s="43" t="s">
        <v>85</v>
      </c>
      <c r="AB25" s="74" t="s">
        <v>233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1.4166666666666667</v>
      </c>
      <c r="H26" s="27"/>
      <c r="I26" s="1"/>
      <c r="J26" s="48" t="s">
        <v>41</v>
      </c>
      <c r="K26" s="50">
        <f>J25/K25</f>
        <v>0.69047619047619047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27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540</v>
      </c>
      <c r="D35" s="38">
        <v>13</v>
      </c>
      <c r="E35" s="79"/>
      <c r="F35" s="27">
        <v>0</v>
      </c>
      <c r="G35" s="79"/>
      <c r="H35" s="27"/>
      <c r="I35" s="27"/>
      <c r="J35" s="27">
        <v>0</v>
      </c>
      <c r="K35" s="27">
        <v>0</v>
      </c>
      <c r="L35" s="79"/>
      <c r="M35" s="79"/>
      <c r="N35" s="27">
        <f>SUM(L35:M35)</f>
        <v>0</v>
      </c>
      <c r="O35" s="79"/>
      <c r="P35" s="84"/>
      <c r="Q35" s="79"/>
      <c r="R35" s="79"/>
      <c r="S35" s="79"/>
      <c r="T35" s="27">
        <f>+(F35*2)+J35</f>
        <v>0</v>
      </c>
      <c r="U35" s="40" t="str">
        <f>IFERROR(((T35+Q35+N35-R35)+(O35*2))/E35,"")</f>
        <v/>
      </c>
      <c r="V35" s="22">
        <v>163</v>
      </c>
      <c r="W35" s="22" t="s">
        <v>95</v>
      </c>
      <c r="X35" s="22" t="s">
        <v>96</v>
      </c>
      <c r="Y35" s="69">
        <v>1874</v>
      </c>
      <c r="Z35" s="41"/>
      <c r="AA35" s="1" t="s">
        <v>234</v>
      </c>
      <c r="AB35" s="28" t="s">
        <v>228</v>
      </c>
    </row>
    <row r="36" spans="1:28" x14ac:dyDescent="0.3">
      <c r="A36" s="1" t="s">
        <v>45</v>
      </c>
      <c r="B36" s="1" t="s">
        <v>56</v>
      </c>
      <c r="C36" s="27" t="s">
        <v>379</v>
      </c>
      <c r="D36" s="38">
        <v>15</v>
      </c>
      <c r="E36" s="79"/>
      <c r="F36" s="27">
        <v>9</v>
      </c>
      <c r="G36" s="79"/>
      <c r="H36" s="27"/>
      <c r="I36" s="27"/>
      <c r="J36" s="27">
        <v>5</v>
      </c>
      <c r="K36" s="27">
        <v>6</v>
      </c>
      <c r="L36" s="79"/>
      <c r="M36" s="79"/>
      <c r="N36" s="27">
        <f>SUM(L36:M36)</f>
        <v>0</v>
      </c>
      <c r="O36" s="79"/>
      <c r="P36" s="84"/>
      <c r="Q36" s="79"/>
      <c r="R36" s="79"/>
      <c r="S36" s="79"/>
      <c r="T36" s="27">
        <f>+(F36*2)+J36</f>
        <v>23</v>
      </c>
      <c r="U36" s="40" t="str">
        <f>IFERROR(((T36+Q36+N36-R36)+(O36*2))/E36,"")</f>
        <v/>
      </c>
      <c r="V36" s="22">
        <v>163</v>
      </c>
      <c r="W36" s="22" t="s">
        <v>95</v>
      </c>
      <c r="X36" s="22" t="s">
        <v>96</v>
      </c>
      <c r="Y36" s="69">
        <v>1874</v>
      </c>
      <c r="Z36" s="41"/>
      <c r="AA36" s="1" t="s">
        <v>234</v>
      </c>
      <c r="AB36" s="28" t="s">
        <v>228</v>
      </c>
    </row>
    <row r="37" spans="1:28" x14ac:dyDescent="0.3">
      <c r="A37" s="1" t="s">
        <v>45</v>
      </c>
      <c r="B37" s="1" t="s">
        <v>56</v>
      </c>
      <c r="C37" s="27" t="s">
        <v>380</v>
      </c>
      <c r="D37" s="38">
        <v>10</v>
      </c>
      <c r="E37" s="79"/>
      <c r="F37" s="27">
        <v>0</v>
      </c>
      <c r="G37" s="79"/>
      <c r="H37" s="27"/>
      <c r="I37" s="27"/>
      <c r="J37" s="27">
        <v>0</v>
      </c>
      <c r="K37" s="27">
        <v>0</v>
      </c>
      <c r="L37" s="79"/>
      <c r="M37" s="79"/>
      <c r="N37" s="27">
        <f>SUM(L37:M37)</f>
        <v>0</v>
      </c>
      <c r="O37" s="79"/>
      <c r="P37" s="84"/>
      <c r="Q37" s="79"/>
      <c r="R37" s="79"/>
      <c r="S37" s="79"/>
      <c r="T37" s="27">
        <f>+(F37*2)+J37</f>
        <v>0</v>
      </c>
      <c r="U37" s="40" t="str">
        <f>IFERROR(((T37+Q37+N37-R37)+(O37*2))/E37,"")</f>
        <v/>
      </c>
      <c r="V37" s="22">
        <v>163</v>
      </c>
      <c r="W37" s="22" t="s">
        <v>95</v>
      </c>
      <c r="X37" s="22" t="s">
        <v>96</v>
      </c>
      <c r="Y37" s="69">
        <v>1874</v>
      </c>
      <c r="Z37" s="41"/>
      <c r="AA37" s="1" t="s">
        <v>234</v>
      </c>
      <c r="AB37" s="28" t="s">
        <v>228</v>
      </c>
    </row>
    <row r="38" spans="1:28" x14ac:dyDescent="0.3">
      <c r="A38" s="1" t="s">
        <v>45</v>
      </c>
      <c r="B38" s="1" t="s">
        <v>56</v>
      </c>
      <c r="C38" s="27" t="s">
        <v>381</v>
      </c>
      <c r="D38" s="38">
        <v>25</v>
      </c>
      <c r="E38" s="79" t="s">
        <v>440</v>
      </c>
      <c r="F38" s="27"/>
      <c r="G38" s="79"/>
      <c r="H38" s="27"/>
      <c r="I38" s="27"/>
      <c r="J38" s="27"/>
      <c r="K38" s="27"/>
      <c r="L38" s="79"/>
      <c r="M38" s="79"/>
      <c r="N38" s="27"/>
      <c r="O38" s="84"/>
      <c r="P38" s="84"/>
      <c r="Q38" s="84"/>
      <c r="R38" s="84"/>
      <c r="S38" s="84"/>
      <c r="T38" s="27"/>
      <c r="U38" s="40" t="str">
        <f t="shared" ref="U38:U45" si="6">IFERROR(((T38+Q38+N38-R38)+(O38*2))/E38,"")</f>
        <v/>
      </c>
      <c r="V38" s="22">
        <v>163</v>
      </c>
      <c r="W38" s="22" t="s">
        <v>95</v>
      </c>
      <c r="X38" s="22" t="s">
        <v>96</v>
      </c>
      <c r="Y38" s="69">
        <v>1874</v>
      </c>
      <c r="Z38" s="41"/>
      <c r="AA38" s="1" t="s">
        <v>234</v>
      </c>
      <c r="AB38" s="28" t="s">
        <v>228</v>
      </c>
    </row>
    <row r="39" spans="1:28" x14ac:dyDescent="0.3">
      <c r="A39" s="1" t="s">
        <v>45</v>
      </c>
      <c r="B39" s="1" t="s">
        <v>56</v>
      </c>
      <c r="C39" s="27" t="s">
        <v>382</v>
      </c>
      <c r="D39" s="38">
        <v>8</v>
      </c>
      <c r="E39" s="79"/>
      <c r="F39" s="27">
        <v>3</v>
      </c>
      <c r="G39" s="79"/>
      <c r="H39" s="27"/>
      <c r="I39" s="27"/>
      <c r="J39" s="27">
        <v>0</v>
      </c>
      <c r="K39" s="27">
        <v>0</v>
      </c>
      <c r="L39" s="79"/>
      <c r="M39" s="79"/>
      <c r="N39" s="27">
        <f>SUM(L39:M39)</f>
        <v>0</v>
      </c>
      <c r="O39" s="84"/>
      <c r="P39" s="84"/>
      <c r="Q39" s="84"/>
      <c r="R39" s="84"/>
      <c r="S39" s="84"/>
      <c r="T39" s="27">
        <f t="shared" ref="T39:T45" si="7">+(F39*2)+J39</f>
        <v>6</v>
      </c>
      <c r="U39" s="40" t="str">
        <f t="shared" si="6"/>
        <v/>
      </c>
      <c r="V39" s="22">
        <v>163</v>
      </c>
      <c r="W39" s="22" t="s">
        <v>95</v>
      </c>
      <c r="X39" s="22" t="s">
        <v>96</v>
      </c>
      <c r="Y39" s="69">
        <v>1874</v>
      </c>
      <c r="Z39" s="41"/>
      <c r="AA39" s="1" t="s">
        <v>234</v>
      </c>
      <c r="AB39" s="28" t="s">
        <v>228</v>
      </c>
    </row>
    <row r="40" spans="1:28" x14ac:dyDescent="0.3">
      <c r="A40" s="1" t="s">
        <v>45</v>
      </c>
      <c r="B40" s="1" t="s">
        <v>56</v>
      </c>
      <c r="C40" s="27" t="s">
        <v>383</v>
      </c>
      <c r="D40" s="38">
        <v>6</v>
      </c>
      <c r="E40" s="79"/>
      <c r="F40" s="27">
        <v>1</v>
      </c>
      <c r="G40" s="79"/>
      <c r="H40" s="27"/>
      <c r="I40" s="27"/>
      <c r="J40" s="27">
        <v>0</v>
      </c>
      <c r="K40" s="27">
        <v>0</v>
      </c>
      <c r="L40" s="79"/>
      <c r="M40" s="79"/>
      <c r="N40" s="27">
        <f>SUM(L40:M40)</f>
        <v>0</v>
      </c>
      <c r="O40" s="84"/>
      <c r="P40" s="84"/>
      <c r="Q40" s="84"/>
      <c r="R40" s="84"/>
      <c r="S40" s="84"/>
      <c r="T40" s="27">
        <f t="shared" si="7"/>
        <v>2</v>
      </c>
      <c r="U40" s="40" t="str">
        <f t="shared" si="6"/>
        <v/>
      </c>
      <c r="V40" s="22">
        <v>163</v>
      </c>
      <c r="W40" s="22" t="s">
        <v>95</v>
      </c>
      <c r="X40" s="22" t="s">
        <v>96</v>
      </c>
      <c r="Y40" s="69">
        <v>1874</v>
      </c>
      <c r="Z40" s="41"/>
      <c r="AA40" s="1" t="s">
        <v>234</v>
      </c>
      <c r="AB40" s="28" t="s">
        <v>228</v>
      </c>
    </row>
    <row r="41" spans="1:28" x14ac:dyDescent="0.3">
      <c r="A41" s="1" t="s">
        <v>45</v>
      </c>
      <c r="B41" s="1" t="s">
        <v>56</v>
      </c>
      <c r="C41" s="27" t="s">
        <v>384</v>
      </c>
      <c r="D41" s="38">
        <v>22</v>
      </c>
      <c r="E41" s="79"/>
      <c r="F41" s="27">
        <v>4</v>
      </c>
      <c r="G41" s="79"/>
      <c r="H41" s="27"/>
      <c r="I41" s="27"/>
      <c r="J41" s="27">
        <v>0</v>
      </c>
      <c r="K41" s="27">
        <v>0</v>
      </c>
      <c r="L41" s="79"/>
      <c r="M41" s="79"/>
      <c r="N41" s="27">
        <f>SUM(L41:M41)</f>
        <v>0</v>
      </c>
      <c r="O41" s="84"/>
      <c r="P41" s="84"/>
      <c r="Q41" s="84"/>
      <c r="R41" s="84"/>
      <c r="S41" s="84"/>
      <c r="T41" s="27">
        <f t="shared" si="7"/>
        <v>8</v>
      </c>
      <c r="U41" s="40" t="str">
        <f t="shared" si="6"/>
        <v/>
      </c>
      <c r="V41" s="22">
        <v>163</v>
      </c>
      <c r="W41" s="22" t="s">
        <v>95</v>
      </c>
      <c r="X41" s="22" t="s">
        <v>96</v>
      </c>
      <c r="Y41" s="69">
        <v>1874</v>
      </c>
      <c r="Z41" s="41"/>
      <c r="AA41" s="1" t="s">
        <v>234</v>
      </c>
      <c r="AB41" s="28" t="s">
        <v>228</v>
      </c>
    </row>
    <row r="42" spans="1:28" x14ac:dyDescent="0.3">
      <c r="A42" s="1" t="s">
        <v>45</v>
      </c>
      <c r="B42" s="1" t="s">
        <v>56</v>
      </c>
      <c r="C42" s="27" t="s">
        <v>385</v>
      </c>
      <c r="D42" s="38">
        <v>28</v>
      </c>
      <c r="E42" s="79"/>
      <c r="F42" s="27">
        <v>13</v>
      </c>
      <c r="G42" s="79"/>
      <c r="H42" s="27"/>
      <c r="I42" s="27"/>
      <c r="J42" s="27">
        <v>8</v>
      </c>
      <c r="K42" s="27">
        <v>8</v>
      </c>
      <c r="L42" s="79"/>
      <c r="M42" s="27">
        <v>19</v>
      </c>
      <c r="N42" s="27">
        <f>SUM(L42:M42)</f>
        <v>19</v>
      </c>
      <c r="O42" s="84"/>
      <c r="P42" s="84"/>
      <c r="Q42" s="84"/>
      <c r="R42" s="84"/>
      <c r="S42" s="84"/>
      <c r="T42" s="27">
        <f t="shared" si="7"/>
        <v>34</v>
      </c>
      <c r="U42" s="40" t="str">
        <f t="shared" si="6"/>
        <v/>
      </c>
      <c r="V42" s="22">
        <v>163</v>
      </c>
      <c r="W42" s="22" t="s">
        <v>95</v>
      </c>
      <c r="X42" s="22" t="s">
        <v>96</v>
      </c>
      <c r="Y42" s="69">
        <v>1874</v>
      </c>
      <c r="Z42" s="41"/>
      <c r="AA42" s="1" t="s">
        <v>234</v>
      </c>
      <c r="AB42" s="28" t="s">
        <v>228</v>
      </c>
    </row>
    <row r="43" spans="1:28" x14ac:dyDescent="0.3">
      <c r="A43" s="1" t="s">
        <v>45</v>
      </c>
      <c r="B43" s="1" t="s">
        <v>56</v>
      </c>
      <c r="C43" s="27" t="s">
        <v>386</v>
      </c>
      <c r="D43" s="38">
        <v>32</v>
      </c>
      <c r="E43" s="79"/>
      <c r="F43" s="27">
        <v>0</v>
      </c>
      <c r="G43" s="79"/>
      <c r="H43" s="27"/>
      <c r="I43" s="27"/>
      <c r="J43" s="27">
        <v>0</v>
      </c>
      <c r="K43" s="27">
        <v>0</v>
      </c>
      <c r="L43" s="79"/>
      <c r="M43" s="79"/>
      <c r="N43" s="27">
        <v>0</v>
      </c>
      <c r="O43" s="84"/>
      <c r="P43" s="84"/>
      <c r="Q43" s="84"/>
      <c r="R43" s="84"/>
      <c r="S43" s="84"/>
      <c r="T43" s="27">
        <f t="shared" si="7"/>
        <v>0</v>
      </c>
      <c r="U43" s="40" t="str">
        <f t="shared" si="6"/>
        <v/>
      </c>
      <c r="V43" s="22">
        <v>163</v>
      </c>
      <c r="W43" s="22" t="s">
        <v>95</v>
      </c>
      <c r="X43" s="22" t="s">
        <v>96</v>
      </c>
      <c r="Y43" s="69">
        <v>1874</v>
      </c>
      <c r="Z43" s="41"/>
      <c r="AA43" s="1" t="s">
        <v>234</v>
      </c>
      <c r="AB43" s="28" t="s">
        <v>228</v>
      </c>
    </row>
    <row r="44" spans="1:28" x14ac:dyDescent="0.3">
      <c r="A44" s="1" t="s">
        <v>45</v>
      </c>
      <c r="B44" s="1" t="s">
        <v>56</v>
      </c>
      <c r="C44" s="27" t="s">
        <v>387</v>
      </c>
      <c r="D44" s="38">
        <v>1</v>
      </c>
      <c r="E44" s="79"/>
      <c r="F44" s="27">
        <v>4</v>
      </c>
      <c r="G44" s="79"/>
      <c r="H44" s="27"/>
      <c r="I44" s="27"/>
      <c r="J44" s="27">
        <v>2</v>
      </c>
      <c r="K44" s="27">
        <v>2</v>
      </c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7"/>
        <v>10</v>
      </c>
      <c r="U44" s="40" t="str">
        <f t="shared" si="6"/>
        <v/>
      </c>
      <c r="V44" s="22">
        <v>163</v>
      </c>
      <c r="W44" s="22" t="s">
        <v>95</v>
      </c>
      <c r="X44" s="22" t="s">
        <v>96</v>
      </c>
      <c r="Y44" s="69">
        <v>1874</v>
      </c>
      <c r="Z44" s="41"/>
      <c r="AA44" s="1" t="s">
        <v>234</v>
      </c>
      <c r="AB44" s="28" t="s">
        <v>228</v>
      </c>
    </row>
    <row r="45" spans="1:28" x14ac:dyDescent="0.3">
      <c r="A45" s="1" t="s">
        <v>45</v>
      </c>
      <c r="B45" s="1" t="s">
        <v>56</v>
      </c>
      <c r="C45" s="27" t="s">
        <v>388</v>
      </c>
      <c r="D45" s="38">
        <v>30</v>
      </c>
      <c r="E45" s="79"/>
      <c r="F45" s="27">
        <v>3</v>
      </c>
      <c r="G45" s="79"/>
      <c r="H45" s="27"/>
      <c r="I45" s="27"/>
      <c r="J45" s="27">
        <v>2</v>
      </c>
      <c r="K45" s="27">
        <v>5</v>
      </c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7"/>
        <v>8</v>
      </c>
      <c r="U45" s="40" t="str">
        <f t="shared" si="6"/>
        <v/>
      </c>
      <c r="V45" s="22">
        <v>163</v>
      </c>
      <c r="W45" s="22" t="s">
        <v>95</v>
      </c>
      <c r="X45" s="22" t="s">
        <v>96</v>
      </c>
      <c r="Y45" s="69">
        <v>1874</v>
      </c>
      <c r="Z45" s="41"/>
      <c r="AA45" s="1" t="s">
        <v>234</v>
      </c>
      <c r="AB45" s="28" t="s">
        <v>228</v>
      </c>
    </row>
    <row r="46" spans="1:28" x14ac:dyDescent="0.3">
      <c r="A46" s="1" t="s">
        <v>45</v>
      </c>
      <c r="B46" s="1" t="s">
        <v>56</v>
      </c>
      <c r="C46" s="55" t="s">
        <v>38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5">
        <v>35</v>
      </c>
      <c r="O46" s="55"/>
      <c r="P46" s="55">
        <v>26</v>
      </c>
      <c r="Q46" s="55"/>
      <c r="R46" s="55">
        <v>35</v>
      </c>
      <c r="S46" s="42"/>
      <c r="T46" s="27"/>
      <c r="U46" s="40" t="str">
        <f>_xlfn.IFNA("",((T46+Q46+N46-R46)+(O46*2))/E46)</f>
        <v/>
      </c>
      <c r="V46" s="22">
        <v>163</v>
      </c>
      <c r="W46" s="22" t="s">
        <v>95</v>
      </c>
      <c r="X46" s="22" t="s">
        <v>96</v>
      </c>
      <c r="Y46" s="69">
        <v>1874</v>
      </c>
      <c r="Z46" s="41"/>
      <c r="AA46" s="1" t="s">
        <v>234</v>
      </c>
      <c r="AB46" s="28" t="s">
        <v>228</v>
      </c>
    </row>
    <row r="47" spans="1:28" x14ac:dyDescent="0.3">
      <c r="A47" s="43" t="s">
        <v>45</v>
      </c>
      <c r="B47" s="43" t="s">
        <v>56</v>
      </c>
      <c r="C47" s="44" t="s">
        <v>39</v>
      </c>
      <c r="D47" s="43"/>
      <c r="E47" s="44">
        <f t="shared" ref="E47:T47" si="8">SUM(E35:E46)</f>
        <v>240</v>
      </c>
      <c r="F47" s="44">
        <f t="shared" si="8"/>
        <v>37</v>
      </c>
      <c r="G47" s="44">
        <f t="shared" si="8"/>
        <v>0</v>
      </c>
      <c r="H47" s="44">
        <f t="shared" si="8"/>
        <v>0</v>
      </c>
      <c r="I47" s="44">
        <f t="shared" si="8"/>
        <v>0</v>
      </c>
      <c r="J47" s="44">
        <f t="shared" si="8"/>
        <v>17</v>
      </c>
      <c r="K47" s="44">
        <f t="shared" si="8"/>
        <v>21</v>
      </c>
      <c r="L47" s="44">
        <f t="shared" si="8"/>
        <v>0</v>
      </c>
      <c r="M47" s="44">
        <f t="shared" si="8"/>
        <v>19</v>
      </c>
      <c r="N47" s="44">
        <f t="shared" si="8"/>
        <v>54</v>
      </c>
      <c r="O47" s="44">
        <f t="shared" si="8"/>
        <v>0</v>
      </c>
      <c r="P47" s="44">
        <f t="shared" si="8"/>
        <v>26</v>
      </c>
      <c r="Q47" s="44">
        <f t="shared" si="8"/>
        <v>0</v>
      </c>
      <c r="R47" s="44">
        <f t="shared" si="8"/>
        <v>35</v>
      </c>
      <c r="S47" s="44">
        <f t="shared" si="8"/>
        <v>0</v>
      </c>
      <c r="T47" s="44">
        <f t="shared" si="8"/>
        <v>91</v>
      </c>
      <c r="U47" s="45">
        <f>((T47+Q47+N47-R47)+(O47*2))/E47</f>
        <v>0.45833333333333331</v>
      </c>
      <c r="V47" s="46">
        <v>163</v>
      </c>
      <c r="W47" s="46" t="s">
        <v>95</v>
      </c>
      <c r="X47" s="46" t="s">
        <v>96</v>
      </c>
      <c r="Y47" s="70">
        <v>1874</v>
      </c>
      <c r="Z47" s="47"/>
      <c r="AA47" s="43" t="s">
        <v>234</v>
      </c>
      <c r="AB47" s="74" t="s">
        <v>228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0.80952380952380953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1ACF-AC0F-4D0C-A66A-905BB0E51493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494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87</v>
      </c>
      <c r="D4" s="7" t="s">
        <v>4</v>
      </c>
      <c r="E4" s="8"/>
      <c r="F4" s="5"/>
      <c r="G4" s="1"/>
      <c r="J4" s="15" t="s">
        <v>91</v>
      </c>
      <c r="K4" s="16" t="s">
        <v>44</v>
      </c>
      <c r="L4" s="17"/>
      <c r="M4" s="18"/>
      <c r="N4" s="19">
        <v>30</v>
      </c>
      <c r="O4" s="19">
        <v>28</v>
      </c>
      <c r="P4" s="19">
        <v>18</v>
      </c>
      <c r="Q4" s="19">
        <v>26</v>
      </c>
      <c r="R4" s="20"/>
      <c r="S4" s="21">
        <f>SUM(N4:R4)</f>
        <v>102</v>
      </c>
      <c r="T4" s="22">
        <v>171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92</v>
      </c>
      <c r="K5" s="16" t="s">
        <v>59</v>
      </c>
      <c r="L5" s="17"/>
      <c r="M5" s="18"/>
      <c r="N5" s="19">
        <v>18</v>
      </c>
      <c r="O5" s="19">
        <v>27</v>
      </c>
      <c r="P5" s="19">
        <v>19</v>
      </c>
      <c r="Q5" s="19">
        <v>25</v>
      </c>
      <c r="R5" s="20"/>
      <c r="S5" s="21">
        <f>SUM(N5:R5)</f>
        <v>89</v>
      </c>
      <c r="T5" s="22">
        <v>171</v>
      </c>
      <c r="U5" s="1"/>
      <c r="V5" s="1"/>
      <c r="W5" s="1"/>
    </row>
    <row r="6" spans="1:28" x14ac:dyDescent="0.3">
      <c r="C6" s="23">
        <v>1512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89</v>
      </c>
      <c r="D7" s="7" t="s">
        <v>7</v>
      </c>
      <c r="G7" s="1"/>
      <c r="S7" s="1"/>
      <c r="T7" s="25" t="s">
        <v>8</v>
      </c>
      <c r="U7" s="1"/>
      <c r="V7" s="26">
        <v>171</v>
      </c>
      <c r="W7" s="1"/>
    </row>
    <row r="8" spans="1:28" x14ac:dyDescent="0.3">
      <c r="B8" s="1"/>
      <c r="C8" s="24" t="s">
        <v>90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7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76</v>
      </c>
      <c r="D13" s="38">
        <v>14</v>
      </c>
      <c r="E13" s="27">
        <v>3</v>
      </c>
      <c r="F13" s="27">
        <v>0</v>
      </c>
      <c r="G13" s="27">
        <v>0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0</v>
      </c>
      <c r="P13" s="39">
        <v>1</v>
      </c>
      <c r="Q13" s="27">
        <v>0</v>
      </c>
      <c r="R13" s="27">
        <v>1</v>
      </c>
      <c r="S13" s="27">
        <v>1</v>
      </c>
      <c r="T13" s="27">
        <f>+(F13*2)+J13</f>
        <v>0</v>
      </c>
      <c r="U13" s="90">
        <f>IFERROR(((T13+Q13+N13-R13)+(O13*2))/E13,"")</f>
        <v>-0.33333333333333331</v>
      </c>
      <c r="V13" s="22">
        <v>171</v>
      </c>
      <c r="W13" s="22" t="s">
        <v>83</v>
      </c>
      <c r="X13" s="22" t="s">
        <v>84</v>
      </c>
      <c r="Y13" s="69">
        <v>1512</v>
      </c>
      <c r="Z13" s="41"/>
      <c r="AA13" s="1" t="s">
        <v>85</v>
      </c>
      <c r="AB13" s="28" t="s">
        <v>86</v>
      </c>
    </row>
    <row r="14" spans="1:28" x14ac:dyDescent="0.3">
      <c r="A14" s="1" t="s">
        <v>58</v>
      </c>
      <c r="B14" s="1" t="s">
        <v>45</v>
      </c>
      <c r="C14" s="27" t="s">
        <v>80</v>
      </c>
      <c r="D14" s="38">
        <v>42</v>
      </c>
      <c r="E14" s="27">
        <v>3</v>
      </c>
      <c r="F14" s="27">
        <v>1</v>
      </c>
      <c r="G14" s="27">
        <v>1</v>
      </c>
      <c r="H14" s="27"/>
      <c r="I14" s="27"/>
      <c r="J14" s="27">
        <v>0</v>
      </c>
      <c r="K14" s="27">
        <v>0</v>
      </c>
      <c r="L14" s="27">
        <v>1</v>
      </c>
      <c r="M14" s="27">
        <v>0</v>
      </c>
      <c r="N14" s="27">
        <f t="shared" ref="N14:N19" si="0">SUM(L14:M14)</f>
        <v>1</v>
      </c>
      <c r="O14" s="39">
        <v>0</v>
      </c>
      <c r="P14" s="39">
        <v>1</v>
      </c>
      <c r="Q14" s="39">
        <v>0</v>
      </c>
      <c r="R14" s="39">
        <v>1</v>
      </c>
      <c r="S14" s="39">
        <v>1</v>
      </c>
      <c r="T14" s="27">
        <f t="shared" ref="T14:T24" si="1">+(F14*2)+J14</f>
        <v>2</v>
      </c>
      <c r="U14" s="40">
        <f t="shared" ref="U14:U24" si="2">IFERROR(((T14+Q14+N14-R14)+(O14*2))/E14,"")</f>
        <v>0.66666666666666663</v>
      </c>
      <c r="V14" s="22">
        <v>171</v>
      </c>
      <c r="W14" s="22" t="s">
        <v>83</v>
      </c>
      <c r="X14" s="22" t="s">
        <v>84</v>
      </c>
      <c r="Y14" s="69">
        <v>1512</v>
      </c>
      <c r="Z14" s="41"/>
      <c r="AA14" s="1" t="s">
        <v>85</v>
      </c>
      <c r="AB14" s="28" t="s">
        <v>86</v>
      </c>
    </row>
    <row r="15" spans="1:28" x14ac:dyDescent="0.3">
      <c r="A15" s="1" t="s">
        <v>58</v>
      </c>
      <c r="B15" s="1" t="s">
        <v>45</v>
      </c>
      <c r="C15" s="27" t="s">
        <v>72</v>
      </c>
      <c r="D15" s="38">
        <v>32</v>
      </c>
      <c r="E15" s="27">
        <v>29</v>
      </c>
      <c r="F15" s="27">
        <v>6</v>
      </c>
      <c r="G15" s="27">
        <v>9</v>
      </c>
      <c r="H15" s="27"/>
      <c r="I15" s="27"/>
      <c r="J15" s="27">
        <v>0</v>
      </c>
      <c r="K15" s="27">
        <v>0</v>
      </c>
      <c r="L15" s="27">
        <v>2</v>
      </c>
      <c r="M15" s="27">
        <v>6</v>
      </c>
      <c r="N15" s="27">
        <f t="shared" si="0"/>
        <v>8</v>
      </c>
      <c r="O15" s="39">
        <v>1</v>
      </c>
      <c r="P15" s="39">
        <v>4</v>
      </c>
      <c r="Q15" s="39">
        <v>0</v>
      </c>
      <c r="R15" s="39">
        <v>1</v>
      </c>
      <c r="S15" s="39">
        <v>0</v>
      </c>
      <c r="T15" s="27">
        <f t="shared" si="1"/>
        <v>12</v>
      </c>
      <c r="U15" s="40">
        <f t="shared" si="2"/>
        <v>0.72413793103448276</v>
      </c>
      <c r="V15" s="22">
        <v>171</v>
      </c>
      <c r="W15" s="22" t="s">
        <v>83</v>
      </c>
      <c r="X15" s="22" t="s">
        <v>84</v>
      </c>
      <c r="Y15" s="69">
        <v>1512</v>
      </c>
      <c r="Z15" s="41"/>
      <c r="AA15" s="1" t="s">
        <v>85</v>
      </c>
      <c r="AB15" s="28" t="s">
        <v>86</v>
      </c>
    </row>
    <row r="16" spans="1:28" x14ac:dyDescent="0.3">
      <c r="A16" s="1" t="s">
        <v>58</v>
      </c>
      <c r="B16" s="1" t="s">
        <v>45</v>
      </c>
      <c r="C16" s="27" t="s">
        <v>71</v>
      </c>
      <c r="D16" s="38">
        <v>10</v>
      </c>
      <c r="E16" s="27">
        <v>32</v>
      </c>
      <c r="F16" s="27">
        <v>15</v>
      </c>
      <c r="G16" s="27">
        <v>21</v>
      </c>
      <c r="H16" s="27"/>
      <c r="I16" s="27"/>
      <c r="J16" s="27">
        <v>0</v>
      </c>
      <c r="K16" s="27">
        <v>1</v>
      </c>
      <c r="L16" s="27">
        <v>2</v>
      </c>
      <c r="M16" s="27">
        <v>2</v>
      </c>
      <c r="N16" s="27">
        <f t="shared" si="0"/>
        <v>4</v>
      </c>
      <c r="O16" s="39">
        <v>3</v>
      </c>
      <c r="P16" s="39">
        <v>4</v>
      </c>
      <c r="Q16" s="39">
        <v>6</v>
      </c>
      <c r="R16" s="39">
        <v>2</v>
      </c>
      <c r="S16" s="39">
        <v>1</v>
      </c>
      <c r="T16" s="27">
        <f t="shared" si="1"/>
        <v>30</v>
      </c>
      <c r="U16" s="40">
        <f t="shared" si="2"/>
        <v>1.375</v>
      </c>
      <c r="V16" s="22">
        <v>171</v>
      </c>
      <c r="W16" s="22" t="s">
        <v>83</v>
      </c>
      <c r="X16" s="22" t="s">
        <v>84</v>
      </c>
      <c r="Y16" s="69">
        <v>1512</v>
      </c>
      <c r="Z16" s="41"/>
      <c r="AA16" s="1" t="s">
        <v>85</v>
      </c>
      <c r="AB16" s="28" t="s">
        <v>86</v>
      </c>
    </row>
    <row r="17" spans="1:28" x14ac:dyDescent="0.3">
      <c r="A17" s="1" t="s">
        <v>58</v>
      </c>
      <c r="B17" s="1" t="s">
        <v>45</v>
      </c>
      <c r="C17" s="27" t="s">
        <v>78</v>
      </c>
      <c r="D17" s="38">
        <v>25</v>
      </c>
      <c r="E17" s="27">
        <v>4</v>
      </c>
      <c r="F17" s="27">
        <v>0</v>
      </c>
      <c r="G17" s="27">
        <v>1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27">
        <f t="shared" si="1"/>
        <v>0</v>
      </c>
      <c r="U17" s="40">
        <f t="shared" si="2"/>
        <v>0</v>
      </c>
      <c r="V17" s="22">
        <v>171</v>
      </c>
      <c r="W17" s="22" t="s">
        <v>83</v>
      </c>
      <c r="X17" s="22" t="s">
        <v>84</v>
      </c>
      <c r="Y17" s="69">
        <v>1512</v>
      </c>
      <c r="Z17" s="41"/>
      <c r="AA17" s="1" t="s">
        <v>85</v>
      </c>
      <c r="AB17" s="28" t="s">
        <v>86</v>
      </c>
    </row>
    <row r="18" spans="1:28" x14ac:dyDescent="0.3">
      <c r="A18" s="1" t="s">
        <v>58</v>
      </c>
      <c r="B18" s="1" t="s">
        <v>45</v>
      </c>
      <c r="C18" s="27" t="s">
        <v>81</v>
      </c>
      <c r="D18" s="38">
        <v>45</v>
      </c>
      <c r="E18" s="27">
        <v>18</v>
      </c>
      <c r="F18" s="27">
        <v>3</v>
      </c>
      <c r="G18" s="27">
        <v>10</v>
      </c>
      <c r="H18" s="27"/>
      <c r="I18" s="27"/>
      <c r="J18" s="27">
        <v>0</v>
      </c>
      <c r="K18" s="27">
        <v>0</v>
      </c>
      <c r="L18" s="27">
        <v>3</v>
      </c>
      <c r="M18" s="27">
        <v>0</v>
      </c>
      <c r="N18" s="27">
        <f t="shared" si="0"/>
        <v>3</v>
      </c>
      <c r="O18" s="39">
        <v>0</v>
      </c>
      <c r="P18" s="39">
        <v>2</v>
      </c>
      <c r="Q18" s="39">
        <v>0</v>
      </c>
      <c r="R18" s="39">
        <v>2</v>
      </c>
      <c r="S18" s="39">
        <v>1</v>
      </c>
      <c r="T18" s="27">
        <f t="shared" si="1"/>
        <v>6</v>
      </c>
      <c r="U18" s="40">
        <f t="shared" si="2"/>
        <v>0.3888888888888889</v>
      </c>
      <c r="V18" s="22">
        <v>171</v>
      </c>
      <c r="W18" s="22" t="s">
        <v>83</v>
      </c>
      <c r="X18" s="22" t="s">
        <v>84</v>
      </c>
      <c r="Y18" s="69">
        <v>1512</v>
      </c>
      <c r="Z18" s="41"/>
      <c r="AA18" s="1" t="s">
        <v>85</v>
      </c>
      <c r="AB18" s="28" t="s">
        <v>86</v>
      </c>
    </row>
    <row r="19" spans="1:28" x14ac:dyDescent="0.3">
      <c r="A19" s="1" t="s">
        <v>58</v>
      </c>
      <c r="B19" s="1" t="s">
        <v>45</v>
      </c>
      <c r="C19" s="27" t="s">
        <v>75</v>
      </c>
      <c r="D19" s="38">
        <v>12</v>
      </c>
      <c r="E19" s="27">
        <v>17</v>
      </c>
      <c r="F19" s="27">
        <v>0</v>
      </c>
      <c r="G19" s="27">
        <v>3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3</v>
      </c>
      <c r="Q19" s="39">
        <v>1</v>
      </c>
      <c r="R19" s="39">
        <v>0</v>
      </c>
      <c r="S19" s="39">
        <v>0</v>
      </c>
      <c r="T19" s="27">
        <f t="shared" si="1"/>
        <v>0</v>
      </c>
      <c r="U19" s="40">
        <f t="shared" si="2"/>
        <v>5.8823529411764705E-2</v>
      </c>
      <c r="V19" s="22">
        <v>171</v>
      </c>
      <c r="W19" s="22" t="s">
        <v>83</v>
      </c>
      <c r="X19" s="22" t="s">
        <v>84</v>
      </c>
      <c r="Y19" s="69">
        <v>1512</v>
      </c>
      <c r="Z19" s="41"/>
      <c r="AA19" s="1" t="s">
        <v>85</v>
      </c>
      <c r="AB19" s="28" t="s">
        <v>86</v>
      </c>
    </row>
    <row r="20" spans="1:28" x14ac:dyDescent="0.3">
      <c r="A20" s="1" t="s">
        <v>58</v>
      </c>
      <c r="B20" s="1" t="s">
        <v>45</v>
      </c>
      <c r="C20" s="27" t="s">
        <v>70</v>
      </c>
      <c r="D20" s="38">
        <v>13</v>
      </c>
      <c r="E20" s="27">
        <v>33</v>
      </c>
      <c r="F20" s="27">
        <v>3</v>
      </c>
      <c r="G20" s="27">
        <v>7</v>
      </c>
      <c r="H20" s="27"/>
      <c r="I20" s="27"/>
      <c r="J20" s="27">
        <v>3</v>
      </c>
      <c r="K20" s="27">
        <v>4</v>
      </c>
      <c r="L20" s="27">
        <v>1</v>
      </c>
      <c r="M20" s="27">
        <v>6</v>
      </c>
      <c r="N20" s="27">
        <f>SUM(L20:M20)</f>
        <v>7</v>
      </c>
      <c r="O20" s="39">
        <v>5</v>
      </c>
      <c r="P20" s="55">
        <v>6</v>
      </c>
      <c r="Q20" s="39">
        <v>3</v>
      </c>
      <c r="R20" s="39">
        <v>1</v>
      </c>
      <c r="S20" s="39">
        <v>0</v>
      </c>
      <c r="T20" s="27">
        <f t="shared" si="1"/>
        <v>9</v>
      </c>
      <c r="U20" s="40">
        <f t="shared" si="2"/>
        <v>0.84848484848484851</v>
      </c>
      <c r="V20" s="22">
        <v>171</v>
      </c>
      <c r="W20" s="22" t="s">
        <v>83</v>
      </c>
      <c r="X20" s="22" t="s">
        <v>84</v>
      </c>
      <c r="Y20" s="69">
        <v>1512</v>
      </c>
      <c r="Z20" s="41"/>
      <c r="AA20" s="1" t="s">
        <v>85</v>
      </c>
      <c r="AB20" s="28" t="s">
        <v>86</v>
      </c>
    </row>
    <row r="21" spans="1:28" x14ac:dyDescent="0.3">
      <c r="A21" s="1" t="s">
        <v>58</v>
      </c>
      <c r="B21" s="1" t="s">
        <v>45</v>
      </c>
      <c r="C21" s="27" t="s">
        <v>79</v>
      </c>
      <c r="D21" s="38">
        <v>33</v>
      </c>
      <c r="E21" s="27">
        <v>25</v>
      </c>
      <c r="F21" s="27">
        <v>6</v>
      </c>
      <c r="G21" s="27">
        <v>9</v>
      </c>
      <c r="H21" s="27">
        <v>1</v>
      </c>
      <c r="I21" s="27">
        <v>1</v>
      </c>
      <c r="J21" s="27">
        <v>3</v>
      </c>
      <c r="K21" s="27">
        <v>6</v>
      </c>
      <c r="L21" s="27">
        <v>1</v>
      </c>
      <c r="M21" s="27">
        <v>3</v>
      </c>
      <c r="N21" s="27">
        <f>SUM(L21:M21)</f>
        <v>4</v>
      </c>
      <c r="O21" s="39">
        <v>3</v>
      </c>
      <c r="P21" s="39">
        <v>2</v>
      </c>
      <c r="Q21" s="39">
        <v>1</v>
      </c>
      <c r="R21" s="39">
        <v>3</v>
      </c>
      <c r="S21" s="39">
        <v>0</v>
      </c>
      <c r="T21" s="27">
        <f>+(F21*2)+J21+H21</f>
        <v>16</v>
      </c>
      <c r="U21" s="40">
        <f t="shared" si="2"/>
        <v>0.96</v>
      </c>
      <c r="V21" s="22">
        <v>171</v>
      </c>
      <c r="W21" s="22" t="s">
        <v>83</v>
      </c>
      <c r="X21" s="22" t="s">
        <v>84</v>
      </c>
      <c r="Y21" s="69">
        <v>1512</v>
      </c>
      <c r="Z21" s="41"/>
      <c r="AA21" s="1" t="s">
        <v>85</v>
      </c>
      <c r="AB21" s="28" t="s">
        <v>86</v>
      </c>
    </row>
    <row r="22" spans="1:28" x14ac:dyDescent="0.3">
      <c r="A22" s="1" t="s">
        <v>58</v>
      </c>
      <c r="B22" s="1" t="s">
        <v>45</v>
      </c>
      <c r="C22" s="27" t="s">
        <v>74</v>
      </c>
      <c r="D22" s="38">
        <v>11</v>
      </c>
      <c r="E22" s="27">
        <v>32</v>
      </c>
      <c r="F22" s="27">
        <v>4</v>
      </c>
      <c r="G22" s="27">
        <v>14</v>
      </c>
      <c r="H22" s="27"/>
      <c r="I22" s="27"/>
      <c r="J22" s="27">
        <v>7</v>
      </c>
      <c r="K22" s="27">
        <v>10</v>
      </c>
      <c r="L22" s="27">
        <v>1</v>
      </c>
      <c r="M22" s="27">
        <v>6</v>
      </c>
      <c r="N22" s="27">
        <f>SUM(L22:M22)</f>
        <v>7</v>
      </c>
      <c r="O22" s="39">
        <v>5</v>
      </c>
      <c r="P22" s="39">
        <v>2</v>
      </c>
      <c r="Q22" s="39">
        <v>2</v>
      </c>
      <c r="R22" s="39">
        <v>4</v>
      </c>
      <c r="S22" s="39">
        <v>0</v>
      </c>
      <c r="T22" s="27">
        <f t="shared" si="1"/>
        <v>15</v>
      </c>
      <c r="U22" s="40">
        <f t="shared" si="2"/>
        <v>0.9375</v>
      </c>
      <c r="V22" s="22">
        <v>171</v>
      </c>
      <c r="W22" s="22" t="s">
        <v>83</v>
      </c>
      <c r="X22" s="22" t="s">
        <v>84</v>
      </c>
      <c r="Y22" s="69">
        <v>1512</v>
      </c>
      <c r="Z22" s="41"/>
      <c r="AA22" s="1" t="s">
        <v>85</v>
      </c>
      <c r="AB22" s="28" t="s">
        <v>86</v>
      </c>
    </row>
    <row r="23" spans="1:28" x14ac:dyDescent="0.3">
      <c r="A23" s="1" t="s">
        <v>58</v>
      </c>
      <c r="B23" s="1" t="s">
        <v>45</v>
      </c>
      <c r="C23" s="27" t="s">
        <v>73</v>
      </c>
      <c r="D23" s="38">
        <v>8</v>
      </c>
      <c r="E23" s="27">
        <v>27</v>
      </c>
      <c r="F23" s="27">
        <v>2</v>
      </c>
      <c r="G23" s="27">
        <v>3</v>
      </c>
      <c r="H23" s="27"/>
      <c r="I23" s="27"/>
      <c r="J23" s="27">
        <v>0</v>
      </c>
      <c r="K23" s="27">
        <v>0</v>
      </c>
      <c r="L23" s="27">
        <v>0</v>
      </c>
      <c r="M23" s="27">
        <v>4</v>
      </c>
      <c r="N23" s="27">
        <f>SUM(L23:M23)</f>
        <v>4</v>
      </c>
      <c r="O23" s="39">
        <v>4</v>
      </c>
      <c r="P23" s="39">
        <v>4</v>
      </c>
      <c r="Q23" s="39">
        <v>1</v>
      </c>
      <c r="R23" s="39">
        <v>1</v>
      </c>
      <c r="S23" s="39">
        <v>0</v>
      </c>
      <c r="T23" s="27">
        <f t="shared" si="1"/>
        <v>4</v>
      </c>
      <c r="U23" s="40">
        <f t="shared" si="2"/>
        <v>0.59259259259259256</v>
      </c>
      <c r="V23" s="22">
        <v>171</v>
      </c>
      <c r="W23" s="22" t="s">
        <v>83</v>
      </c>
      <c r="X23" s="22" t="s">
        <v>84</v>
      </c>
      <c r="Y23" s="69">
        <v>1512</v>
      </c>
      <c r="Z23" s="41"/>
      <c r="AA23" s="1" t="s">
        <v>85</v>
      </c>
      <c r="AB23" s="28" t="s">
        <v>86</v>
      </c>
    </row>
    <row r="24" spans="1:28" x14ac:dyDescent="0.3">
      <c r="A24" s="1" t="s">
        <v>58</v>
      </c>
      <c r="B24" s="1" t="s">
        <v>45</v>
      </c>
      <c r="C24" s="27" t="s">
        <v>77</v>
      </c>
      <c r="D24" s="38">
        <v>22</v>
      </c>
      <c r="E24" s="27">
        <v>17</v>
      </c>
      <c r="F24" s="27">
        <v>3</v>
      </c>
      <c r="G24" s="27">
        <v>5</v>
      </c>
      <c r="H24" s="27"/>
      <c r="I24" s="27"/>
      <c r="J24" s="27">
        <v>2</v>
      </c>
      <c r="K24" s="27">
        <v>3</v>
      </c>
      <c r="L24" s="27">
        <v>2</v>
      </c>
      <c r="M24" s="27">
        <v>5</v>
      </c>
      <c r="N24" s="27">
        <f>SUM(L24:M24)</f>
        <v>7</v>
      </c>
      <c r="O24" s="39">
        <v>0</v>
      </c>
      <c r="P24" s="39">
        <v>3</v>
      </c>
      <c r="Q24" s="39">
        <v>0</v>
      </c>
      <c r="R24" s="39">
        <v>3</v>
      </c>
      <c r="S24" s="39">
        <v>1</v>
      </c>
      <c r="T24" s="27">
        <f t="shared" si="1"/>
        <v>8</v>
      </c>
      <c r="U24" s="40">
        <f t="shared" si="2"/>
        <v>0.70588235294117652</v>
      </c>
      <c r="V24" s="22">
        <v>171</v>
      </c>
      <c r="W24" s="22" t="s">
        <v>83</v>
      </c>
      <c r="X24" s="22" t="s">
        <v>84</v>
      </c>
      <c r="Y24" s="69">
        <v>1512</v>
      </c>
      <c r="Z24" s="41"/>
      <c r="AA24" s="1" t="s">
        <v>85</v>
      </c>
      <c r="AB24" s="28" t="s">
        <v>86</v>
      </c>
    </row>
    <row r="25" spans="1:28" x14ac:dyDescent="0.3">
      <c r="A25" s="43" t="s">
        <v>58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43</v>
      </c>
      <c r="G25" s="44">
        <f t="shared" si="3"/>
        <v>83</v>
      </c>
      <c r="H25" s="44">
        <f t="shared" si="3"/>
        <v>1</v>
      </c>
      <c r="I25" s="44">
        <f t="shared" si="3"/>
        <v>1</v>
      </c>
      <c r="J25" s="44">
        <f t="shared" si="3"/>
        <v>15</v>
      </c>
      <c r="K25" s="44">
        <f t="shared" si="3"/>
        <v>24</v>
      </c>
      <c r="L25" s="44">
        <f t="shared" si="3"/>
        <v>13</v>
      </c>
      <c r="M25" s="44">
        <f t="shared" si="3"/>
        <v>32</v>
      </c>
      <c r="N25" s="44">
        <f t="shared" si="3"/>
        <v>45</v>
      </c>
      <c r="O25" s="44">
        <f t="shared" si="3"/>
        <v>21</v>
      </c>
      <c r="P25" s="44">
        <f t="shared" si="3"/>
        <v>32</v>
      </c>
      <c r="Q25" s="44">
        <f t="shared" si="3"/>
        <v>14</v>
      </c>
      <c r="R25" s="44">
        <f t="shared" si="3"/>
        <v>19</v>
      </c>
      <c r="S25" s="44">
        <f t="shared" si="3"/>
        <v>5</v>
      </c>
      <c r="T25" s="44">
        <f t="shared" si="3"/>
        <v>102</v>
      </c>
      <c r="U25" s="45">
        <f>((T25+Q25+N25-R25)+(O25*2))/E25</f>
        <v>0.76666666666666672</v>
      </c>
      <c r="V25" s="46">
        <v>171</v>
      </c>
      <c r="W25" s="46" t="s">
        <v>83</v>
      </c>
      <c r="X25" s="46" t="s">
        <v>84</v>
      </c>
      <c r="Y25" s="70">
        <v>1512</v>
      </c>
      <c r="Z25" s="47"/>
      <c r="AA25" s="43" t="s">
        <v>85</v>
      </c>
      <c r="AB25" s="74" t="s">
        <v>86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0.51807228915662651</v>
      </c>
      <c r="H26" s="27"/>
      <c r="I26" s="1"/>
      <c r="J26" s="48" t="s">
        <v>41</v>
      </c>
      <c r="K26" s="50">
        <f>J25/K25</f>
        <v>0.625</v>
      </c>
      <c r="L26" s="1"/>
      <c r="M26" s="39" t="s">
        <v>42</v>
      </c>
      <c r="N26" s="51">
        <v>0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59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4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58</v>
      </c>
      <c r="C34" s="27" t="s">
        <v>94</v>
      </c>
      <c r="D34" s="38">
        <v>34</v>
      </c>
      <c r="E34" s="27">
        <v>42</v>
      </c>
      <c r="F34" s="27">
        <v>13</v>
      </c>
      <c r="G34" s="27">
        <v>25</v>
      </c>
      <c r="H34" s="27"/>
      <c r="I34" s="27"/>
      <c r="J34" s="27">
        <v>12</v>
      </c>
      <c r="K34" s="27">
        <v>21</v>
      </c>
      <c r="L34" s="27">
        <v>12</v>
      </c>
      <c r="M34" s="27">
        <v>11</v>
      </c>
      <c r="N34" s="27">
        <f>SUM(L34:M34)</f>
        <v>23</v>
      </c>
      <c r="O34" s="27">
        <v>0</v>
      </c>
      <c r="P34" s="39">
        <v>4</v>
      </c>
      <c r="Q34" s="27">
        <v>1</v>
      </c>
      <c r="R34" s="27">
        <v>5</v>
      </c>
      <c r="S34" s="27">
        <v>1</v>
      </c>
      <c r="T34" s="27">
        <f>(H34*3)+((F34-H34)*2)+J34</f>
        <v>38</v>
      </c>
      <c r="U34" s="40">
        <f>IFERROR(((T34+Q34+N34-R34)+(O34*2))/E34,"")</f>
        <v>1.3571428571428572</v>
      </c>
      <c r="V34" s="22">
        <v>171</v>
      </c>
      <c r="W34" s="22" t="s">
        <v>95</v>
      </c>
      <c r="X34" s="22" t="s">
        <v>96</v>
      </c>
      <c r="Y34" s="69">
        <v>1512</v>
      </c>
      <c r="Z34" s="41"/>
      <c r="AA34" s="1" t="s">
        <v>97</v>
      </c>
      <c r="AB34" s="28" t="s">
        <v>98</v>
      </c>
    </row>
    <row r="35" spans="1:28" x14ac:dyDescent="0.3">
      <c r="A35" s="1" t="s">
        <v>45</v>
      </c>
      <c r="B35" s="1" t="s">
        <v>58</v>
      </c>
      <c r="C35" s="27" t="s">
        <v>99</v>
      </c>
      <c r="D35" s="38">
        <v>12</v>
      </c>
      <c r="E35" s="27">
        <v>30</v>
      </c>
      <c r="F35" s="27">
        <v>1</v>
      </c>
      <c r="G35" s="27">
        <v>4</v>
      </c>
      <c r="H35" s="27"/>
      <c r="I35" s="27"/>
      <c r="J35" s="27">
        <v>3</v>
      </c>
      <c r="K35" s="27">
        <v>4</v>
      </c>
      <c r="L35" s="27">
        <v>0</v>
      </c>
      <c r="M35" s="27">
        <v>2</v>
      </c>
      <c r="N35" s="27">
        <f t="shared" ref="N35:N40" si="4">SUM(L35:M35)</f>
        <v>2</v>
      </c>
      <c r="O35" s="39">
        <v>4</v>
      </c>
      <c r="P35" s="39">
        <v>0</v>
      </c>
      <c r="Q35" s="39">
        <v>2</v>
      </c>
      <c r="R35" s="39">
        <v>5</v>
      </c>
      <c r="S35" s="39">
        <v>0</v>
      </c>
      <c r="T35" s="39">
        <f t="shared" ref="T35:T40" si="5">(H35*3)+((F35-H35)*2)+J35</f>
        <v>5</v>
      </c>
      <c r="U35" s="40">
        <f t="shared" ref="U35:U43" si="6">IFERROR(((T35+Q35+N35-R35)+(O35*2))/E35,"")</f>
        <v>0.4</v>
      </c>
      <c r="V35" s="22">
        <v>171</v>
      </c>
      <c r="W35" s="22" t="s">
        <v>95</v>
      </c>
      <c r="X35" s="22" t="s">
        <v>96</v>
      </c>
      <c r="Y35" s="69">
        <v>1512</v>
      </c>
      <c r="Z35" s="41"/>
      <c r="AA35" s="1" t="s">
        <v>97</v>
      </c>
      <c r="AB35" s="28" t="s">
        <v>98</v>
      </c>
    </row>
    <row r="36" spans="1:28" x14ac:dyDescent="0.3">
      <c r="A36" s="1" t="s">
        <v>45</v>
      </c>
      <c r="B36" s="1" t="s">
        <v>58</v>
      </c>
      <c r="C36" s="27" t="s">
        <v>100</v>
      </c>
      <c r="D36" s="38">
        <v>20</v>
      </c>
      <c r="E36" s="27">
        <v>26</v>
      </c>
      <c r="F36" s="27">
        <v>4</v>
      </c>
      <c r="G36" s="27">
        <v>9</v>
      </c>
      <c r="H36" s="27"/>
      <c r="I36" s="27"/>
      <c r="J36" s="27">
        <v>3</v>
      </c>
      <c r="K36" s="27">
        <v>5</v>
      </c>
      <c r="L36" s="27">
        <v>3</v>
      </c>
      <c r="M36" s="27">
        <v>5</v>
      </c>
      <c r="N36" s="27">
        <f t="shared" si="4"/>
        <v>8</v>
      </c>
      <c r="O36" s="39">
        <v>0</v>
      </c>
      <c r="P36" s="39">
        <v>5</v>
      </c>
      <c r="Q36" s="39">
        <v>0</v>
      </c>
      <c r="R36" s="39">
        <v>1</v>
      </c>
      <c r="S36" s="39">
        <v>0</v>
      </c>
      <c r="T36" s="39">
        <f t="shared" si="5"/>
        <v>11</v>
      </c>
      <c r="U36" s="40">
        <f t="shared" si="6"/>
        <v>0.69230769230769229</v>
      </c>
      <c r="V36" s="22">
        <v>171</v>
      </c>
      <c r="W36" s="22" t="s">
        <v>95</v>
      </c>
      <c r="X36" s="22" t="s">
        <v>96</v>
      </c>
      <c r="Y36" s="69">
        <v>1512</v>
      </c>
      <c r="Z36" s="41"/>
      <c r="AA36" s="1" t="s">
        <v>97</v>
      </c>
      <c r="AB36" s="28" t="s">
        <v>98</v>
      </c>
    </row>
    <row r="37" spans="1:28" x14ac:dyDescent="0.3">
      <c r="A37" s="1" t="s">
        <v>45</v>
      </c>
      <c r="B37" s="1" t="s">
        <v>58</v>
      </c>
      <c r="C37" s="27" t="s">
        <v>101</v>
      </c>
      <c r="D37" s="38">
        <v>40</v>
      </c>
      <c r="E37" s="27">
        <v>25</v>
      </c>
      <c r="F37" s="27">
        <v>3</v>
      </c>
      <c r="G37" s="27">
        <v>6</v>
      </c>
      <c r="H37" s="27"/>
      <c r="I37" s="27"/>
      <c r="J37" s="27">
        <v>3</v>
      </c>
      <c r="K37" s="27">
        <v>5</v>
      </c>
      <c r="L37" s="27">
        <v>2</v>
      </c>
      <c r="M37" s="27">
        <v>7</v>
      </c>
      <c r="N37" s="27">
        <f t="shared" si="4"/>
        <v>9</v>
      </c>
      <c r="O37" s="39">
        <v>2</v>
      </c>
      <c r="P37" s="39">
        <v>2</v>
      </c>
      <c r="Q37" s="39">
        <v>2</v>
      </c>
      <c r="R37" s="39">
        <v>2</v>
      </c>
      <c r="S37" s="39">
        <v>1</v>
      </c>
      <c r="T37" s="39">
        <f t="shared" si="5"/>
        <v>9</v>
      </c>
      <c r="U37" s="40">
        <f t="shared" si="6"/>
        <v>0.88</v>
      </c>
      <c r="V37" s="22">
        <v>171</v>
      </c>
      <c r="W37" s="22" t="s">
        <v>95</v>
      </c>
      <c r="X37" s="22" t="s">
        <v>96</v>
      </c>
      <c r="Y37" s="69">
        <v>1512</v>
      </c>
      <c r="Z37" s="41"/>
      <c r="AA37" s="1" t="s">
        <v>97</v>
      </c>
      <c r="AB37" s="28" t="s">
        <v>98</v>
      </c>
    </row>
    <row r="38" spans="1:28" x14ac:dyDescent="0.3">
      <c r="A38" s="1" t="s">
        <v>45</v>
      </c>
      <c r="B38" s="1" t="s">
        <v>58</v>
      </c>
      <c r="C38" s="27" t="s">
        <v>102</v>
      </c>
      <c r="D38" s="38">
        <v>11</v>
      </c>
      <c r="E38" s="27">
        <v>10</v>
      </c>
      <c r="F38" s="27">
        <v>0</v>
      </c>
      <c r="G38" s="27">
        <v>3</v>
      </c>
      <c r="H38" s="27"/>
      <c r="I38" s="27"/>
      <c r="J38" s="27">
        <v>0</v>
      </c>
      <c r="K38" s="27">
        <v>2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0</v>
      </c>
      <c r="Q38" s="39">
        <v>0</v>
      </c>
      <c r="R38" s="39">
        <v>3</v>
      </c>
      <c r="S38" s="39">
        <v>0</v>
      </c>
      <c r="T38" s="39">
        <f t="shared" si="5"/>
        <v>0</v>
      </c>
      <c r="U38" s="90">
        <f t="shared" si="6"/>
        <v>-0.3</v>
      </c>
      <c r="V38" s="22">
        <v>171</v>
      </c>
      <c r="W38" s="22" t="s">
        <v>95</v>
      </c>
      <c r="X38" s="22" t="s">
        <v>96</v>
      </c>
      <c r="Y38" s="69">
        <v>1512</v>
      </c>
      <c r="Z38" s="41"/>
      <c r="AA38" s="1" t="s">
        <v>97</v>
      </c>
      <c r="AB38" s="28" t="s">
        <v>98</v>
      </c>
    </row>
    <row r="39" spans="1:28" x14ac:dyDescent="0.3">
      <c r="A39" s="1" t="s">
        <v>45</v>
      </c>
      <c r="B39" s="1" t="s">
        <v>58</v>
      </c>
      <c r="C39" s="27" t="s">
        <v>103</v>
      </c>
      <c r="D39" s="38">
        <v>42</v>
      </c>
      <c r="E39" s="27">
        <v>41</v>
      </c>
      <c r="F39" s="27">
        <v>4</v>
      </c>
      <c r="G39" s="27">
        <v>11</v>
      </c>
      <c r="H39" s="27"/>
      <c r="I39" s="27"/>
      <c r="J39" s="27">
        <v>4</v>
      </c>
      <c r="K39" s="27">
        <v>6</v>
      </c>
      <c r="L39" s="27">
        <v>0</v>
      </c>
      <c r="M39" s="27">
        <v>0</v>
      </c>
      <c r="N39" s="27">
        <f t="shared" si="4"/>
        <v>0</v>
      </c>
      <c r="O39" s="39">
        <v>3</v>
      </c>
      <c r="P39" s="39">
        <v>4</v>
      </c>
      <c r="Q39" s="39">
        <v>0</v>
      </c>
      <c r="R39" s="39">
        <v>6</v>
      </c>
      <c r="S39" s="39">
        <v>0</v>
      </c>
      <c r="T39" s="39">
        <f t="shared" si="5"/>
        <v>12</v>
      </c>
      <c r="U39" s="40">
        <f t="shared" si="6"/>
        <v>0.29268292682926828</v>
      </c>
      <c r="V39" s="22">
        <v>171</v>
      </c>
      <c r="W39" s="22" t="s">
        <v>95</v>
      </c>
      <c r="X39" s="22" t="s">
        <v>96</v>
      </c>
      <c r="Y39" s="69">
        <v>1512</v>
      </c>
      <c r="Z39" s="41"/>
      <c r="AA39" s="1" t="s">
        <v>97</v>
      </c>
      <c r="AB39" s="28" t="s">
        <v>98</v>
      </c>
    </row>
    <row r="40" spans="1:28" x14ac:dyDescent="0.3">
      <c r="A40" s="1" t="s">
        <v>45</v>
      </c>
      <c r="B40" s="1" t="s">
        <v>58</v>
      </c>
      <c r="C40" s="27" t="s">
        <v>104</v>
      </c>
      <c r="D40" s="38">
        <v>22</v>
      </c>
      <c r="E40" s="27">
        <v>28</v>
      </c>
      <c r="F40" s="27">
        <v>1</v>
      </c>
      <c r="G40" s="27">
        <v>7</v>
      </c>
      <c r="H40" s="27"/>
      <c r="I40" s="27"/>
      <c r="J40" s="27">
        <v>0</v>
      </c>
      <c r="K40" s="27">
        <v>0</v>
      </c>
      <c r="L40" s="27">
        <v>1</v>
      </c>
      <c r="M40" s="27">
        <v>3</v>
      </c>
      <c r="N40" s="27">
        <f t="shared" si="4"/>
        <v>4</v>
      </c>
      <c r="O40" s="39">
        <v>3</v>
      </c>
      <c r="P40" s="39">
        <v>2</v>
      </c>
      <c r="Q40" s="39">
        <v>2</v>
      </c>
      <c r="R40" s="39">
        <v>5</v>
      </c>
      <c r="S40" s="39">
        <v>0</v>
      </c>
      <c r="T40" s="39">
        <f t="shared" si="5"/>
        <v>2</v>
      </c>
      <c r="U40" s="40">
        <f t="shared" si="6"/>
        <v>0.32142857142857145</v>
      </c>
      <c r="V40" s="22">
        <v>171</v>
      </c>
      <c r="W40" s="22" t="s">
        <v>95</v>
      </c>
      <c r="X40" s="22" t="s">
        <v>96</v>
      </c>
      <c r="Y40" s="69">
        <v>1512</v>
      </c>
      <c r="Z40" s="41"/>
      <c r="AA40" s="1" t="s">
        <v>97</v>
      </c>
      <c r="AB40" s="28" t="s">
        <v>98</v>
      </c>
    </row>
    <row r="41" spans="1:28" x14ac:dyDescent="0.3">
      <c r="A41" s="1" t="s">
        <v>45</v>
      </c>
      <c r="B41" s="1" t="s">
        <v>58</v>
      </c>
      <c r="C41" s="27" t="s">
        <v>105</v>
      </c>
      <c r="D41" s="38">
        <v>44</v>
      </c>
      <c r="E41" s="27">
        <v>14</v>
      </c>
      <c r="F41" s="27">
        <v>4</v>
      </c>
      <c r="G41" s="27">
        <v>5</v>
      </c>
      <c r="H41" s="27"/>
      <c r="I41" s="27"/>
      <c r="J41" s="27">
        <v>0</v>
      </c>
      <c r="K41" s="27">
        <v>0</v>
      </c>
      <c r="L41" s="27">
        <v>0</v>
      </c>
      <c r="M41" s="27">
        <v>1</v>
      </c>
      <c r="N41" s="27">
        <f>SUM(L41:M41)</f>
        <v>1</v>
      </c>
      <c r="O41" s="39">
        <v>2</v>
      </c>
      <c r="P41" s="39">
        <v>2</v>
      </c>
      <c r="Q41" s="39">
        <v>1</v>
      </c>
      <c r="R41" s="39">
        <v>0</v>
      </c>
      <c r="S41" s="39">
        <v>0</v>
      </c>
      <c r="T41" s="39">
        <f>(H41*3)+((F41-H41)*2)+J41</f>
        <v>8</v>
      </c>
      <c r="U41" s="40">
        <f t="shared" si="6"/>
        <v>1</v>
      </c>
      <c r="V41" s="22">
        <v>171</v>
      </c>
      <c r="W41" s="22" t="s">
        <v>95</v>
      </c>
      <c r="X41" s="22" t="s">
        <v>96</v>
      </c>
      <c r="Y41" s="69">
        <v>1512</v>
      </c>
      <c r="Z41" s="41"/>
      <c r="AA41" s="1" t="s">
        <v>97</v>
      </c>
      <c r="AB41" s="28" t="s">
        <v>98</v>
      </c>
    </row>
    <row r="42" spans="1:28" x14ac:dyDescent="0.3">
      <c r="A42" s="1" t="s">
        <v>45</v>
      </c>
      <c r="B42" s="1" t="s">
        <v>58</v>
      </c>
      <c r="C42" s="27" t="s">
        <v>106</v>
      </c>
      <c r="D42" s="38">
        <v>21</v>
      </c>
      <c r="E42" s="27">
        <v>15</v>
      </c>
      <c r="F42" s="27">
        <v>2</v>
      </c>
      <c r="G42" s="27">
        <v>3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>SUM(L42:M42)</f>
        <v>1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f>(H42*3)+((F42-H42)*2)+J42</f>
        <v>4</v>
      </c>
      <c r="U42" s="40">
        <f t="shared" si="6"/>
        <v>0.33333333333333331</v>
      </c>
      <c r="V42" s="22">
        <v>171</v>
      </c>
      <c r="W42" s="22" t="s">
        <v>95</v>
      </c>
      <c r="X42" s="22" t="s">
        <v>96</v>
      </c>
      <c r="Y42" s="69">
        <v>1512</v>
      </c>
      <c r="Z42" s="41"/>
      <c r="AA42" s="1" t="s">
        <v>97</v>
      </c>
      <c r="AB42" s="28" t="s">
        <v>98</v>
      </c>
    </row>
    <row r="43" spans="1:28" x14ac:dyDescent="0.3">
      <c r="A43" s="1" t="s">
        <v>45</v>
      </c>
      <c r="B43" s="1" t="s">
        <v>58</v>
      </c>
      <c r="C43" s="27" t="s">
        <v>107</v>
      </c>
      <c r="D43" s="38">
        <v>14</v>
      </c>
      <c r="E43" s="27">
        <v>9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27">
        <v>1</v>
      </c>
      <c r="M43" s="27">
        <v>1</v>
      </c>
      <c r="N43" s="27">
        <f>SUM(L43:M43)</f>
        <v>2</v>
      </c>
      <c r="O43" s="39">
        <v>0</v>
      </c>
      <c r="P43" s="39">
        <v>1</v>
      </c>
      <c r="Q43" s="39">
        <v>0</v>
      </c>
      <c r="R43" s="39">
        <v>0</v>
      </c>
      <c r="S43" s="39">
        <v>0</v>
      </c>
      <c r="T43" s="39">
        <f>(H43*3)+((F43-H43)*2)+J43</f>
        <v>0</v>
      </c>
      <c r="U43" s="40">
        <f t="shared" si="6"/>
        <v>0.22222222222222221</v>
      </c>
      <c r="V43" s="22">
        <v>171</v>
      </c>
      <c r="W43" s="22" t="s">
        <v>95</v>
      </c>
      <c r="X43" s="22" t="s">
        <v>96</v>
      </c>
      <c r="Y43" s="69">
        <v>1512</v>
      </c>
      <c r="Z43" s="41"/>
      <c r="AA43" s="1" t="s">
        <v>97</v>
      </c>
      <c r="AB43" s="28" t="s">
        <v>98</v>
      </c>
    </row>
    <row r="44" spans="1:28" x14ac:dyDescent="0.3">
      <c r="A44" s="43" t="s">
        <v>45</v>
      </c>
      <c r="B44" s="43" t="s">
        <v>58</v>
      </c>
      <c r="C44" s="44" t="s">
        <v>39</v>
      </c>
      <c r="D44" s="43"/>
      <c r="E44" s="44">
        <f t="shared" ref="E44:T44" si="7">SUM(E34:E43)</f>
        <v>240</v>
      </c>
      <c r="F44" s="44">
        <f t="shared" si="7"/>
        <v>32</v>
      </c>
      <c r="G44" s="44">
        <f t="shared" si="7"/>
        <v>74</v>
      </c>
      <c r="H44" s="44">
        <f t="shared" si="7"/>
        <v>0</v>
      </c>
      <c r="I44" s="44">
        <f t="shared" si="7"/>
        <v>0</v>
      </c>
      <c r="J44" s="44">
        <f t="shared" si="7"/>
        <v>25</v>
      </c>
      <c r="K44" s="44">
        <f t="shared" si="7"/>
        <v>43</v>
      </c>
      <c r="L44" s="44">
        <f t="shared" si="7"/>
        <v>19</v>
      </c>
      <c r="M44" s="44">
        <f t="shared" si="7"/>
        <v>31</v>
      </c>
      <c r="N44" s="44">
        <f t="shared" si="7"/>
        <v>50</v>
      </c>
      <c r="O44" s="44">
        <f t="shared" si="7"/>
        <v>14</v>
      </c>
      <c r="P44" s="44">
        <f t="shared" si="7"/>
        <v>20</v>
      </c>
      <c r="Q44" s="44">
        <f t="shared" si="7"/>
        <v>8</v>
      </c>
      <c r="R44" s="44">
        <f t="shared" si="7"/>
        <v>27</v>
      </c>
      <c r="S44" s="44">
        <f t="shared" si="7"/>
        <v>2</v>
      </c>
      <c r="T44" s="44">
        <f t="shared" si="7"/>
        <v>89</v>
      </c>
      <c r="U44" s="45">
        <f>((T44+Q44+N44-R44)+(O44*2))/E44</f>
        <v>0.6166666666666667</v>
      </c>
      <c r="V44" s="46">
        <v>171</v>
      </c>
      <c r="W44" s="46" t="s">
        <v>95</v>
      </c>
      <c r="X44" s="46" t="s">
        <v>96</v>
      </c>
      <c r="Y44" s="70">
        <v>1512</v>
      </c>
      <c r="Z44" s="47"/>
      <c r="AA44" s="43" t="s">
        <v>97</v>
      </c>
      <c r="AB44" s="74" t="s">
        <v>98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0.43243243243243246</v>
      </c>
      <c r="H45" s="27"/>
      <c r="I45" s="1"/>
      <c r="J45" s="48" t="s">
        <v>41</v>
      </c>
      <c r="K45" s="50">
        <f>J44/K44</f>
        <v>0.58139534883720934</v>
      </c>
      <c r="L45" s="1"/>
      <c r="M45" s="39" t="s">
        <v>42</v>
      </c>
      <c r="N45" s="51">
        <v>0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1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1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3CE0-B769-40D4-A94D-401695FB95C6}">
  <sheetPr>
    <tabColor rgb="FF92D050"/>
  </sheetPr>
  <dimension ref="A1:AB50"/>
  <sheetViews>
    <sheetView topLeftCell="A23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341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146</v>
      </c>
      <c r="D4" s="7" t="s">
        <v>4</v>
      </c>
      <c r="E4" s="8"/>
      <c r="F4" s="5"/>
      <c r="G4" s="1"/>
      <c r="J4" s="15" t="s">
        <v>148</v>
      </c>
      <c r="K4" s="16" t="s">
        <v>44</v>
      </c>
      <c r="L4" s="17"/>
      <c r="M4" s="18"/>
      <c r="N4" s="19">
        <v>25</v>
      </c>
      <c r="O4" s="19">
        <v>32</v>
      </c>
      <c r="P4" s="19">
        <v>38</v>
      </c>
      <c r="Q4" s="19">
        <v>19</v>
      </c>
      <c r="R4" s="20"/>
      <c r="S4" s="21">
        <f>SUM(N4:R4)</f>
        <v>114</v>
      </c>
      <c r="T4" s="22">
        <v>175</v>
      </c>
    </row>
    <row r="5" spans="1:28" x14ac:dyDescent="0.3">
      <c r="B5" s="1"/>
      <c r="C5" s="6" t="s">
        <v>88</v>
      </c>
      <c r="D5" s="7" t="s">
        <v>5</v>
      </c>
      <c r="E5" s="1"/>
      <c r="F5" s="1"/>
      <c r="G5" s="1"/>
      <c r="J5" s="15" t="s">
        <v>149</v>
      </c>
      <c r="K5" s="16" t="s">
        <v>53</v>
      </c>
      <c r="L5" s="17"/>
      <c r="M5" s="18"/>
      <c r="N5" s="19">
        <v>16</v>
      </c>
      <c r="O5" s="19">
        <v>25</v>
      </c>
      <c r="P5" s="19">
        <v>26</v>
      </c>
      <c r="Q5" s="19">
        <v>27</v>
      </c>
      <c r="R5" s="20"/>
      <c r="S5" s="21">
        <f>SUM(N5:R5)</f>
        <v>94</v>
      </c>
      <c r="T5" s="22">
        <v>175</v>
      </c>
      <c r="U5" s="1"/>
      <c r="V5" s="1"/>
      <c r="W5" s="1"/>
    </row>
    <row r="6" spans="1:28" x14ac:dyDescent="0.3">
      <c r="C6" s="23">
        <v>1024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495</v>
      </c>
      <c r="D7" s="7" t="s">
        <v>7</v>
      </c>
      <c r="G7" s="1"/>
      <c r="S7" s="1"/>
      <c r="T7" s="25" t="s">
        <v>8</v>
      </c>
      <c r="U7" s="1"/>
      <c r="V7" s="26">
        <v>175</v>
      </c>
      <c r="W7" s="1"/>
    </row>
    <row r="8" spans="1:28" x14ac:dyDescent="0.3">
      <c r="B8" s="1"/>
      <c r="C8" s="24" t="s">
        <v>147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52</v>
      </c>
      <c r="B13" s="1" t="s">
        <v>45</v>
      </c>
      <c r="C13" s="27" t="s">
        <v>76</v>
      </c>
      <c r="D13" s="38">
        <v>14</v>
      </c>
      <c r="E13" s="27">
        <v>3</v>
      </c>
      <c r="F13" s="27">
        <v>0</v>
      </c>
      <c r="G13" s="27">
        <v>0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 t="shared" ref="N13:N25" si="0">SUM(L13:M13)</f>
        <v>0</v>
      </c>
      <c r="O13" s="27">
        <v>0</v>
      </c>
      <c r="P13" s="39">
        <v>4</v>
      </c>
      <c r="Q13" s="27">
        <v>0</v>
      </c>
      <c r="R13" s="27">
        <v>1</v>
      </c>
      <c r="S13" s="27">
        <v>0</v>
      </c>
      <c r="T13" s="27">
        <f t="shared" ref="T13:T25" si="1">+(F13*2)+J13</f>
        <v>0</v>
      </c>
      <c r="U13" s="90">
        <f t="shared" ref="U13:U25" si="2">IFERROR(((T13+Q13+N13-R13)+(O13*2))/E13,"")</f>
        <v>-0.33333333333333331</v>
      </c>
      <c r="V13" s="22">
        <v>175</v>
      </c>
      <c r="W13" s="22" t="s">
        <v>83</v>
      </c>
      <c r="X13" s="22" t="s">
        <v>84</v>
      </c>
      <c r="Y13" s="69">
        <v>1024</v>
      </c>
      <c r="Z13" s="41"/>
      <c r="AA13" s="1" t="s">
        <v>85</v>
      </c>
      <c r="AB13" s="28" t="s">
        <v>150</v>
      </c>
    </row>
    <row r="14" spans="1:28" x14ac:dyDescent="0.3">
      <c r="A14" s="1" t="s">
        <v>52</v>
      </c>
      <c r="B14" s="1" t="s">
        <v>45</v>
      </c>
      <c r="C14" s="27" t="s">
        <v>557</v>
      </c>
      <c r="D14" s="38">
        <v>25</v>
      </c>
      <c r="E14" s="27">
        <v>6</v>
      </c>
      <c r="F14" s="27">
        <v>1</v>
      </c>
      <c r="G14" s="27">
        <v>2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si="0"/>
        <v>0</v>
      </c>
      <c r="O14" s="39">
        <v>0</v>
      </c>
      <c r="P14" s="39">
        <v>1</v>
      </c>
      <c r="Q14" s="39">
        <v>0</v>
      </c>
      <c r="R14" s="39">
        <v>0</v>
      </c>
      <c r="S14" s="39">
        <v>0</v>
      </c>
      <c r="T14" s="27">
        <f t="shared" si="1"/>
        <v>2</v>
      </c>
      <c r="U14" s="40">
        <f t="shared" si="2"/>
        <v>0.33333333333333331</v>
      </c>
      <c r="V14" s="22">
        <v>175</v>
      </c>
      <c r="W14" s="22" t="s">
        <v>83</v>
      </c>
      <c r="X14" s="22" t="s">
        <v>84</v>
      </c>
      <c r="Y14" s="69">
        <v>1024</v>
      </c>
      <c r="Z14" s="41"/>
      <c r="AA14" s="1" t="s">
        <v>85</v>
      </c>
      <c r="AB14" s="28" t="s">
        <v>150</v>
      </c>
    </row>
    <row r="15" spans="1:28" x14ac:dyDescent="0.3">
      <c r="A15" s="1" t="s">
        <v>52</v>
      </c>
      <c r="B15" s="1" t="s">
        <v>45</v>
      </c>
      <c r="C15" s="27" t="s">
        <v>80</v>
      </c>
      <c r="D15" s="38">
        <v>42</v>
      </c>
      <c r="E15" s="27">
        <v>5</v>
      </c>
      <c r="F15" s="27">
        <v>0</v>
      </c>
      <c r="G15" s="27">
        <v>3</v>
      </c>
      <c r="H15" s="27"/>
      <c r="I15" s="27"/>
      <c r="J15" s="27">
        <v>2</v>
      </c>
      <c r="K15" s="27">
        <v>2</v>
      </c>
      <c r="L15" s="27">
        <v>1</v>
      </c>
      <c r="M15" s="27">
        <v>1</v>
      </c>
      <c r="N15" s="27">
        <f t="shared" si="0"/>
        <v>2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27">
        <f t="shared" si="1"/>
        <v>2</v>
      </c>
      <c r="U15" s="40">
        <f t="shared" si="2"/>
        <v>0.8</v>
      </c>
      <c r="V15" s="22">
        <v>175</v>
      </c>
      <c r="W15" s="22" t="s">
        <v>83</v>
      </c>
      <c r="X15" s="22" t="s">
        <v>84</v>
      </c>
      <c r="Y15" s="69">
        <v>1024</v>
      </c>
      <c r="Z15" s="41"/>
      <c r="AA15" s="1" t="s">
        <v>85</v>
      </c>
      <c r="AB15" s="28" t="s">
        <v>150</v>
      </c>
    </row>
    <row r="16" spans="1:28" x14ac:dyDescent="0.3">
      <c r="A16" s="1" t="s">
        <v>52</v>
      </c>
      <c r="B16" s="1" t="s">
        <v>45</v>
      </c>
      <c r="C16" s="27" t="s">
        <v>72</v>
      </c>
      <c r="D16" s="38">
        <v>32</v>
      </c>
      <c r="E16" s="27">
        <v>29</v>
      </c>
      <c r="F16" s="27">
        <v>7</v>
      </c>
      <c r="G16" s="27">
        <v>12</v>
      </c>
      <c r="H16" s="27"/>
      <c r="I16" s="27"/>
      <c r="J16" s="27">
        <v>1</v>
      </c>
      <c r="K16" s="27">
        <v>6</v>
      </c>
      <c r="L16" s="27">
        <v>6</v>
      </c>
      <c r="M16" s="27">
        <v>7</v>
      </c>
      <c r="N16" s="27">
        <f t="shared" si="0"/>
        <v>13</v>
      </c>
      <c r="O16" s="39">
        <v>0</v>
      </c>
      <c r="P16" s="39">
        <v>3</v>
      </c>
      <c r="Q16" s="39">
        <v>0</v>
      </c>
      <c r="R16" s="39">
        <v>1</v>
      </c>
      <c r="S16" s="39">
        <v>2</v>
      </c>
      <c r="T16" s="27">
        <f t="shared" si="1"/>
        <v>15</v>
      </c>
      <c r="U16" s="40">
        <f t="shared" si="2"/>
        <v>0.93103448275862066</v>
      </c>
      <c r="V16" s="22">
        <v>175</v>
      </c>
      <c r="W16" s="22" t="s">
        <v>83</v>
      </c>
      <c r="X16" s="22" t="s">
        <v>84</v>
      </c>
      <c r="Y16" s="69">
        <v>1024</v>
      </c>
      <c r="Z16" s="41"/>
      <c r="AA16" s="1" t="s">
        <v>85</v>
      </c>
      <c r="AB16" s="28" t="s">
        <v>150</v>
      </c>
    </row>
    <row r="17" spans="1:28" x14ac:dyDescent="0.3">
      <c r="A17" s="1" t="s">
        <v>52</v>
      </c>
      <c r="B17" s="1" t="s">
        <v>45</v>
      </c>
      <c r="C17" s="27" t="s">
        <v>71</v>
      </c>
      <c r="D17" s="38">
        <v>10</v>
      </c>
      <c r="E17" s="27">
        <v>22</v>
      </c>
      <c r="F17" s="27">
        <v>5</v>
      </c>
      <c r="G17" s="27">
        <v>12</v>
      </c>
      <c r="H17" s="27"/>
      <c r="I17" s="27"/>
      <c r="J17" s="27">
        <v>0</v>
      </c>
      <c r="K17" s="27">
        <v>0</v>
      </c>
      <c r="L17" s="27">
        <v>2</v>
      </c>
      <c r="M17" s="27">
        <v>3</v>
      </c>
      <c r="N17" s="27">
        <f t="shared" si="0"/>
        <v>5</v>
      </c>
      <c r="O17" s="39">
        <v>2</v>
      </c>
      <c r="P17" s="39">
        <v>4</v>
      </c>
      <c r="Q17" s="39">
        <v>3</v>
      </c>
      <c r="R17" s="39">
        <v>2</v>
      </c>
      <c r="S17" s="39">
        <v>1</v>
      </c>
      <c r="T17" s="27">
        <f t="shared" si="1"/>
        <v>10</v>
      </c>
      <c r="U17" s="40">
        <f t="shared" si="2"/>
        <v>0.90909090909090906</v>
      </c>
      <c r="V17" s="22">
        <v>175</v>
      </c>
      <c r="W17" s="22" t="s">
        <v>83</v>
      </c>
      <c r="X17" s="22" t="s">
        <v>84</v>
      </c>
      <c r="Y17" s="69">
        <v>1024</v>
      </c>
      <c r="Z17" s="41"/>
      <c r="AA17" s="1" t="s">
        <v>85</v>
      </c>
      <c r="AB17" s="28" t="s">
        <v>150</v>
      </c>
    </row>
    <row r="18" spans="1:28" x14ac:dyDescent="0.3">
      <c r="A18" s="1" t="s">
        <v>52</v>
      </c>
      <c r="B18" s="1" t="s">
        <v>45</v>
      </c>
      <c r="C18" s="27" t="s">
        <v>78</v>
      </c>
      <c r="D18" s="38">
        <v>25</v>
      </c>
      <c r="E18" s="27" t="s">
        <v>558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/>
      <c r="V18" s="22">
        <v>175</v>
      </c>
      <c r="W18" s="22" t="s">
        <v>83</v>
      </c>
      <c r="X18" s="22" t="s">
        <v>84</v>
      </c>
      <c r="Y18" s="69">
        <v>1024</v>
      </c>
      <c r="Z18" s="41"/>
      <c r="AA18" s="1" t="s">
        <v>85</v>
      </c>
      <c r="AB18" s="28" t="s">
        <v>150</v>
      </c>
    </row>
    <row r="19" spans="1:28" x14ac:dyDescent="0.3">
      <c r="A19" s="1" t="s">
        <v>52</v>
      </c>
      <c r="B19" s="1" t="s">
        <v>45</v>
      </c>
      <c r="C19" s="27" t="s">
        <v>81</v>
      </c>
      <c r="D19" s="38">
        <v>45</v>
      </c>
      <c r="E19" s="27">
        <v>13</v>
      </c>
      <c r="F19" s="27">
        <v>4</v>
      </c>
      <c r="G19" s="27">
        <v>7</v>
      </c>
      <c r="H19" s="27"/>
      <c r="I19" s="27"/>
      <c r="J19" s="27">
        <v>3</v>
      </c>
      <c r="K19" s="27">
        <v>4</v>
      </c>
      <c r="L19" s="27">
        <v>1</v>
      </c>
      <c r="M19" s="27">
        <v>6</v>
      </c>
      <c r="N19" s="27">
        <f t="shared" si="0"/>
        <v>7</v>
      </c>
      <c r="O19" s="39">
        <v>1</v>
      </c>
      <c r="P19" s="39">
        <v>2</v>
      </c>
      <c r="Q19" s="39">
        <v>0</v>
      </c>
      <c r="R19" s="39">
        <v>1</v>
      </c>
      <c r="S19" s="39">
        <v>0</v>
      </c>
      <c r="T19" s="27">
        <f t="shared" si="1"/>
        <v>11</v>
      </c>
      <c r="U19" s="40">
        <f t="shared" si="2"/>
        <v>1.4615384615384615</v>
      </c>
      <c r="V19" s="22">
        <v>175</v>
      </c>
      <c r="W19" s="22" t="s">
        <v>83</v>
      </c>
      <c r="X19" s="22" t="s">
        <v>84</v>
      </c>
      <c r="Y19" s="69">
        <v>1024</v>
      </c>
      <c r="Z19" s="41"/>
      <c r="AA19" s="1" t="s">
        <v>85</v>
      </c>
      <c r="AB19" s="28" t="s">
        <v>150</v>
      </c>
    </row>
    <row r="20" spans="1:28" x14ac:dyDescent="0.3">
      <c r="A20" s="1" t="s">
        <v>52</v>
      </c>
      <c r="B20" s="1" t="s">
        <v>45</v>
      </c>
      <c r="C20" s="27" t="s">
        <v>75</v>
      </c>
      <c r="D20" s="38">
        <v>12</v>
      </c>
      <c r="E20" s="27">
        <v>13</v>
      </c>
      <c r="F20" s="27">
        <v>2</v>
      </c>
      <c r="G20" s="27">
        <v>4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 t="shared" si="0"/>
        <v>0</v>
      </c>
      <c r="O20" s="39">
        <v>0</v>
      </c>
      <c r="P20" s="39">
        <v>1</v>
      </c>
      <c r="Q20" s="39">
        <v>1</v>
      </c>
      <c r="R20" s="39">
        <v>1</v>
      </c>
      <c r="S20" s="39">
        <v>0</v>
      </c>
      <c r="T20" s="27">
        <f t="shared" si="1"/>
        <v>4</v>
      </c>
      <c r="U20" s="40">
        <f t="shared" si="2"/>
        <v>0.30769230769230771</v>
      </c>
      <c r="V20" s="22">
        <v>175</v>
      </c>
      <c r="W20" s="22" t="s">
        <v>83</v>
      </c>
      <c r="X20" s="22" t="s">
        <v>84</v>
      </c>
      <c r="Y20" s="69">
        <v>1024</v>
      </c>
      <c r="Z20" s="41"/>
      <c r="AA20" s="1" t="s">
        <v>85</v>
      </c>
      <c r="AB20" s="28" t="s">
        <v>150</v>
      </c>
    </row>
    <row r="21" spans="1:28" x14ac:dyDescent="0.3">
      <c r="A21" s="1" t="s">
        <v>52</v>
      </c>
      <c r="B21" s="1" t="s">
        <v>45</v>
      </c>
      <c r="C21" s="27" t="s">
        <v>70</v>
      </c>
      <c r="D21" s="38">
        <v>13</v>
      </c>
      <c r="E21" s="27">
        <v>24</v>
      </c>
      <c r="F21" s="27">
        <v>10</v>
      </c>
      <c r="G21" s="27">
        <v>16</v>
      </c>
      <c r="H21" s="27"/>
      <c r="I21" s="27"/>
      <c r="J21" s="27">
        <v>2</v>
      </c>
      <c r="K21" s="27">
        <v>3</v>
      </c>
      <c r="L21" s="27">
        <v>2</v>
      </c>
      <c r="M21" s="27">
        <v>6</v>
      </c>
      <c r="N21" s="27">
        <f t="shared" si="0"/>
        <v>8</v>
      </c>
      <c r="O21" s="39">
        <v>5</v>
      </c>
      <c r="P21" s="39">
        <v>4</v>
      </c>
      <c r="Q21" s="39">
        <v>3</v>
      </c>
      <c r="R21" s="39">
        <v>1</v>
      </c>
      <c r="S21" s="39">
        <v>0</v>
      </c>
      <c r="T21" s="27">
        <f t="shared" si="1"/>
        <v>22</v>
      </c>
      <c r="U21" s="40">
        <f t="shared" si="2"/>
        <v>1.75</v>
      </c>
      <c r="V21" s="22">
        <v>175</v>
      </c>
      <c r="W21" s="22" t="s">
        <v>83</v>
      </c>
      <c r="X21" s="22" t="s">
        <v>84</v>
      </c>
      <c r="Y21" s="69">
        <v>1024</v>
      </c>
      <c r="Z21" s="41"/>
      <c r="AA21" s="1" t="s">
        <v>85</v>
      </c>
      <c r="AB21" s="28" t="s">
        <v>150</v>
      </c>
    </row>
    <row r="22" spans="1:28" x14ac:dyDescent="0.3">
      <c r="A22" s="1" t="s">
        <v>52</v>
      </c>
      <c r="B22" s="1" t="s">
        <v>45</v>
      </c>
      <c r="C22" s="27" t="s">
        <v>79</v>
      </c>
      <c r="D22" s="38">
        <v>33</v>
      </c>
      <c r="E22" s="27">
        <v>34</v>
      </c>
      <c r="F22" s="27">
        <v>4</v>
      </c>
      <c r="G22" s="27">
        <v>10</v>
      </c>
      <c r="H22" s="27"/>
      <c r="I22" s="27"/>
      <c r="J22" s="27">
        <v>10</v>
      </c>
      <c r="K22" s="27">
        <v>12</v>
      </c>
      <c r="L22" s="27">
        <v>3</v>
      </c>
      <c r="M22" s="27">
        <v>6</v>
      </c>
      <c r="N22" s="27">
        <f t="shared" si="0"/>
        <v>9</v>
      </c>
      <c r="O22" s="39">
        <v>6</v>
      </c>
      <c r="P22" s="39">
        <v>4</v>
      </c>
      <c r="Q22" s="39">
        <v>0</v>
      </c>
      <c r="R22" s="39">
        <v>7</v>
      </c>
      <c r="S22" s="39">
        <v>0</v>
      </c>
      <c r="T22" s="27">
        <f t="shared" si="1"/>
        <v>18</v>
      </c>
      <c r="U22" s="40">
        <f t="shared" si="2"/>
        <v>0.94117647058823528</v>
      </c>
      <c r="V22" s="22">
        <v>175</v>
      </c>
      <c r="W22" s="22" t="s">
        <v>83</v>
      </c>
      <c r="X22" s="22" t="s">
        <v>84</v>
      </c>
      <c r="Y22" s="69">
        <v>1024</v>
      </c>
      <c r="Z22" s="41"/>
      <c r="AA22" s="1" t="s">
        <v>85</v>
      </c>
      <c r="AB22" s="28" t="s">
        <v>150</v>
      </c>
    </row>
    <row r="23" spans="1:28" x14ac:dyDescent="0.3">
      <c r="A23" s="1" t="s">
        <v>52</v>
      </c>
      <c r="B23" s="1" t="s">
        <v>45</v>
      </c>
      <c r="C23" s="27" t="s">
        <v>74</v>
      </c>
      <c r="D23" s="38">
        <v>11</v>
      </c>
      <c r="E23" s="27">
        <v>35</v>
      </c>
      <c r="F23" s="27">
        <v>9</v>
      </c>
      <c r="G23" s="27">
        <v>20</v>
      </c>
      <c r="H23" s="27"/>
      <c r="I23" s="27"/>
      <c r="J23" s="27">
        <v>4</v>
      </c>
      <c r="K23" s="27">
        <v>4</v>
      </c>
      <c r="L23" s="27">
        <v>5</v>
      </c>
      <c r="M23" s="27">
        <v>3</v>
      </c>
      <c r="N23" s="27">
        <f t="shared" si="0"/>
        <v>8</v>
      </c>
      <c r="O23" s="39">
        <v>7</v>
      </c>
      <c r="P23" s="39">
        <v>3</v>
      </c>
      <c r="Q23" s="39">
        <v>3</v>
      </c>
      <c r="R23" s="39">
        <v>3</v>
      </c>
      <c r="S23" s="39">
        <v>0</v>
      </c>
      <c r="T23" s="27">
        <f t="shared" si="1"/>
        <v>22</v>
      </c>
      <c r="U23" s="40">
        <f t="shared" si="2"/>
        <v>1.2571428571428571</v>
      </c>
      <c r="V23" s="22">
        <v>175</v>
      </c>
      <c r="W23" s="22" t="s">
        <v>83</v>
      </c>
      <c r="X23" s="22" t="s">
        <v>84</v>
      </c>
      <c r="Y23" s="69">
        <v>1024</v>
      </c>
      <c r="Z23" s="41"/>
      <c r="AA23" s="1" t="s">
        <v>85</v>
      </c>
      <c r="AB23" s="28" t="s">
        <v>150</v>
      </c>
    </row>
    <row r="24" spans="1:28" x14ac:dyDescent="0.3">
      <c r="A24" s="1" t="s">
        <v>52</v>
      </c>
      <c r="B24" s="1" t="s">
        <v>45</v>
      </c>
      <c r="C24" s="27" t="s">
        <v>73</v>
      </c>
      <c r="D24" s="38">
        <v>8</v>
      </c>
      <c r="E24" s="27">
        <v>38</v>
      </c>
      <c r="F24" s="27">
        <v>2</v>
      </c>
      <c r="G24" s="27">
        <v>6</v>
      </c>
      <c r="H24" s="27"/>
      <c r="I24" s="27"/>
      <c r="J24" s="27">
        <v>0</v>
      </c>
      <c r="K24" s="27">
        <v>0</v>
      </c>
      <c r="L24" s="27">
        <v>0</v>
      </c>
      <c r="M24" s="27">
        <v>1</v>
      </c>
      <c r="N24" s="27">
        <f t="shared" si="0"/>
        <v>1</v>
      </c>
      <c r="O24" s="39">
        <v>6</v>
      </c>
      <c r="P24" s="39">
        <v>3</v>
      </c>
      <c r="Q24" s="39">
        <v>3</v>
      </c>
      <c r="R24" s="39">
        <v>2</v>
      </c>
      <c r="S24" s="39">
        <v>0</v>
      </c>
      <c r="T24" s="27">
        <f t="shared" si="1"/>
        <v>4</v>
      </c>
      <c r="U24" s="40">
        <f t="shared" si="2"/>
        <v>0.47368421052631576</v>
      </c>
      <c r="V24" s="22">
        <v>175</v>
      </c>
      <c r="W24" s="22" t="s">
        <v>83</v>
      </c>
      <c r="X24" s="22" t="s">
        <v>84</v>
      </c>
      <c r="Y24" s="69">
        <v>1024</v>
      </c>
      <c r="Z24" s="41"/>
      <c r="AA24" s="1" t="s">
        <v>85</v>
      </c>
      <c r="AB24" s="28" t="s">
        <v>150</v>
      </c>
    </row>
    <row r="25" spans="1:28" x14ac:dyDescent="0.3">
      <c r="A25" s="1" t="s">
        <v>52</v>
      </c>
      <c r="B25" s="1" t="s">
        <v>45</v>
      </c>
      <c r="C25" s="27" t="s">
        <v>77</v>
      </c>
      <c r="D25" s="38">
        <v>22</v>
      </c>
      <c r="E25" s="27">
        <v>18</v>
      </c>
      <c r="F25" s="27">
        <v>2</v>
      </c>
      <c r="G25" s="27">
        <v>7</v>
      </c>
      <c r="H25" s="27"/>
      <c r="I25" s="27"/>
      <c r="J25" s="27">
        <v>0</v>
      </c>
      <c r="K25" s="27">
        <v>0</v>
      </c>
      <c r="L25" s="27">
        <v>3</v>
      </c>
      <c r="M25" s="27">
        <v>5</v>
      </c>
      <c r="N25" s="27">
        <f t="shared" si="0"/>
        <v>8</v>
      </c>
      <c r="O25" s="39">
        <v>2</v>
      </c>
      <c r="P25" s="39">
        <v>3</v>
      </c>
      <c r="Q25" s="39">
        <v>0</v>
      </c>
      <c r="R25" s="39">
        <v>0</v>
      </c>
      <c r="S25" s="39">
        <v>1</v>
      </c>
      <c r="T25" s="27">
        <f t="shared" si="1"/>
        <v>4</v>
      </c>
      <c r="U25" s="40">
        <f t="shared" si="2"/>
        <v>0.88888888888888884</v>
      </c>
      <c r="V25" s="22">
        <v>175</v>
      </c>
      <c r="W25" s="22" t="s">
        <v>83</v>
      </c>
      <c r="X25" s="22" t="s">
        <v>84</v>
      </c>
      <c r="Y25" s="69">
        <v>1024</v>
      </c>
      <c r="Z25" s="41"/>
      <c r="AA25" s="1" t="s">
        <v>85</v>
      </c>
      <c r="AB25" s="28" t="s">
        <v>150</v>
      </c>
    </row>
    <row r="26" spans="1:28" x14ac:dyDescent="0.3">
      <c r="A26" s="43" t="s">
        <v>52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46</v>
      </c>
      <c r="G26" s="44">
        <f t="shared" si="3"/>
        <v>99</v>
      </c>
      <c r="H26" s="44">
        <f t="shared" si="3"/>
        <v>0</v>
      </c>
      <c r="I26" s="44">
        <f t="shared" si="3"/>
        <v>0</v>
      </c>
      <c r="J26" s="44">
        <f t="shared" si="3"/>
        <v>22</v>
      </c>
      <c r="K26" s="44">
        <f t="shared" si="3"/>
        <v>31</v>
      </c>
      <c r="L26" s="44">
        <f t="shared" si="3"/>
        <v>23</v>
      </c>
      <c r="M26" s="44">
        <f t="shared" si="3"/>
        <v>38</v>
      </c>
      <c r="N26" s="44">
        <f t="shared" si="3"/>
        <v>61</v>
      </c>
      <c r="O26" s="44">
        <f t="shared" si="3"/>
        <v>29</v>
      </c>
      <c r="P26" s="44">
        <f t="shared" si="3"/>
        <v>32</v>
      </c>
      <c r="Q26" s="44">
        <f t="shared" si="3"/>
        <v>13</v>
      </c>
      <c r="R26" s="44">
        <f t="shared" si="3"/>
        <v>19</v>
      </c>
      <c r="S26" s="44">
        <f t="shared" si="3"/>
        <v>4</v>
      </c>
      <c r="T26" s="44">
        <f t="shared" si="3"/>
        <v>114</v>
      </c>
      <c r="U26" s="45">
        <f>((T26+Q26+N26-R26)+(O26*2))/E26</f>
        <v>0.9458333333333333</v>
      </c>
      <c r="V26" s="46">
        <v>175</v>
      </c>
      <c r="W26" s="46" t="s">
        <v>83</v>
      </c>
      <c r="X26" s="46" t="s">
        <v>84</v>
      </c>
      <c r="Y26" s="70">
        <v>1024</v>
      </c>
      <c r="Z26" s="47"/>
      <c r="AA26" s="43" t="s">
        <v>85</v>
      </c>
      <c r="AB26" s="74" t="s">
        <v>150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0.46464646464646464</v>
      </c>
      <c r="H27" s="27"/>
      <c r="I27" s="1"/>
      <c r="J27" s="48" t="s">
        <v>41</v>
      </c>
      <c r="K27" s="50">
        <f>J26/K26</f>
        <v>0.70967741935483875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53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6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52</v>
      </c>
      <c r="C35" s="27" t="s">
        <v>132</v>
      </c>
      <c r="D35" s="38">
        <v>30</v>
      </c>
      <c r="E35" s="27">
        <v>24</v>
      </c>
      <c r="F35" s="27">
        <v>9</v>
      </c>
      <c r="G35" s="27">
        <v>14</v>
      </c>
      <c r="H35" s="27"/>
      <c r="I35" s="27"/>
      <c r="J35" s="27">
        <v>2</v>
      </c>
      <c r="K35" s="27">
        <v>5</v>
      </c>
      <c r="L35" s="27">
        <v>2</v>
      </c>
      <c r="M35" s="27">
        <v>1</v>
      </c>
      <c r="N35" s="27">
        <f t="shared" ref="N35:N46" si="4">SUM(L35:M35)</f>
        <v>3</v>
      </c>
      <c r="O35" s="27">
        <v>1</v>
      </c>
      <c r="P35" s="39">
        <v>3</v>
      </c>
      <c r="Q35" s="27">
        <v>0</v>
      </c>
      <c r="R35" s="27">
        <v>3</v>
      </c>
      <c r="S35" s="27">
        <v>0</v>
      </c>
      <c r="T35" s="27">
        <f t="shared" ref="T35:T46" si="5">(H35*3)+((F35-H35)*2)+J35</f>
        <v>20</v>
      </c>
      <c r="U35" s="40">
        <f t="shared" ref="U35:U46" si="6">IFERROR(((T35+Q35+N35-R35)+(O35*2))/E35,"")</f>
        <v>0.91666666666666663</v>
      </c>
      <c r="V35" s="22">
        <v>175</v>
      </c>
      <c r="W35" s="22" t="s">
        <v>95</v>
      </c>
      <c r="X35" s="22" t="s">
        <v>96</v>
      </c>
      <c r="Y35" s="69">
        <v>1024</v>
      </c>
      <c r="Z35" s="41"/>
      <c r="AA35" s="1" t="s">
        <v>133</v>
      </c>
      <c r="AB35" s="28" t="s">
        <v>134</v>
      </c>
    </row>
    <row r="36" spans="1:28" x14ac:dyDescent="0.3">
      <c r="A36" s="1" t="s">
        <v>45</v>
      </c>
      <c r="B36" s="1" t="s">
        <v>52</v>
      </c>
      <c r="C36" s="27" t="s">
        <v>135</v>
      </c>
      <c r="D36" s="38">
        <v>21</v>
      </c>
      <c r="E36" s="27">
        <v>36</v>
      </c>
      <c r="F36" s="27">
        <v>3</v>
      </c>
      <c r="G36" s="27">
        <v>10</v>
      </c>
      <c r="H36" s="27"/>
      <c r="I36" s="27"/>
      <c r="J36" s="27">
        <v>3</v>
      </c>
      <c r="K36" s="27">
        <v>5</v>
      </c>
      <c r="L36" s="27">
        <v>2</v>
      </c>
      <c r="M36" s="27">
        <v>10</v>
      </c>
      <c r="N36" s="27">
        <f t="shared" si="4"/>
        <v>12</v>
      </c>
      <c r="O36" s="39">
        <v>0</v>
      </c>
      <c r="P36" s="39">
        <v>4</v>
      </c>
      <c r="Q36" s="39">
        <v>0</v>
      </c>
      <c r="R36" s="39">
        <v>6</v>
      </c>
      <c r="S36" s="39">
        <v>0</v>
      </c>
      <c r="T36" s="39">
        <f t="shared" si="5"/>
        <v>9</v>
      </c>
      <c r="U36" s="40">
        <f t="shared" si="6"/>
        <v>0.41666666666666669</v>
      </c>
      <c r="V36" s="22">
        <v>175</v>
      </c>
      <c r="W36" s="22" t="s">
        <v>95</v>
      </c>
      <c r="X36" s="22" t="s">
        <v>96</v>
      </c>
      <c r="Y36" s="69">
        <v>1024</v>
      </c>
      <c r="Z36" s="41"/>
      <c r="AA36" s="1" t="s">
        <v>133</v>
      </c>
      <c r="AB36" s="28" t="s">
        <v>134</v>
      </c>
    </row>
    <row r="37" spans="1:28" x14ac:dyDescent="0.3">
      <c r="A37" s="1" t="s">
        <v>45</v>
      </c>
      <c r="B37" s="1" t="s">
        <v>52</v>
      </c>
      <c r="C37" s="27" t="s">
        <v>136</v>
      </c>
      <c r="D37" s="38">
        <v>15</v>
      </c>
      <c r="E37" s="27">
        <v>27</v>
      </c>
      <c r="F37" s="27">
        <v>0</v>
      </c>
      <c r="G37" s="27">
        <v>8</v>
      </c>
      <c r="H37" s="27"/>
      <c r="I37" s="27"/>
      <c r="J37" s="27">
        <v>2</v>
      </c>
      <c r="K37" s="27">
        <v>3</v>
      </c>
      <c r="L37" s="27">
        <v>1</v>
      </c>
      <c r="M37" s="27">
        <v>1</v>
      </c>
      <c r="N37" s="27">
        <f t="shared" si="4"/>
        <v>2</v>
      </c>
      <c r="O37" s="39">
        <v>5</v>
      </c>
      <c r="P37" s="39">
        <v>3</v>
      </c>
      <c r="Q37" s="39">
        <v>1</v>
      </c>
      <c r="R37" s="39">
        <v>5</v>
      </c>
      <c r="S37" s="39">
        <v>0</v>
      </c>
      <c r="T37" s="39">
        <f t="shared" si="5"/>
        <v>2</v>
      </c>
      <c r="U37" s="40">
        <f t="shared" si="6"/>
        <v>0.37037037037037035</v>
      </c>
      <c r="V37" s="22">
        <v>175</v>
      </c>
      <c r="W37" s="22" t="s">
        <v>95</v>
      </c>
      <c r="X37" s="22" t="s">
        <v>96</v>
      </c>
      <c r="Y37" s="69">
        <v>1024</v>
      </c>
      <c r="Z37" s="41"/>
      <c r="AA37" s="1" t="s">
        <v>133</v>
      </c>
      <c r="AB37" s="28" t="s">
        <v>134</v>
      </c>
    </row>
    <row r="38" spans="1:28" x14ac:dyDescent="0.3">
      <c r="A38" s="1" t="s">
        <v>45</v>
      </c>
      <c r="B38" s="1" t="s">
        <v>52</v>
      </c>
      <c r="C38" s="27" t="s">
        <v>137</v>
      </c>
      <c r="D38" s="38">
        <v>31</v>
      </c>
      <c r="E38" s="27">
        <v>24</v>
      </c>
      <c r="F38" s="27">
        <v>1</v>
      </c>
      <c r="G38" s="27">
        <v>4</v>
      </c>
      <c r="H38" s="27"/>
      <c r="I38" s="27"/>
      <c r="J38" s="27">
        <v>6</v>
      </c>
      <c r="K38" s="27">
        <v>7</v>
      </c>
      <c r="L38" s="27">
        <v>1</v>
      </c>
      <c r="M38" s="27">
        <v>4</v>
      </c>
      <c r="N38" s="27">
        <f t="shared" si="4"/>
        <v>5</v>
      </c>
      <c r="O38" s="39">
        <v>1</v>
      </c>
      <c r="P38" s="39">
        <v>4</v>
      </c>
      <c r="Q38" s="39">
        <v>0</v>
      </c>
      <c r="R38" s="39">
        <v>1</v>
      </c>
      <c r="S38" s="39">
        <v>0</v>
      </c>
      <c r="T38" s="39">
        <f t="shared" si="5"/>
        <v>8</v>
      </c>
      <c r="U38" s="40">
        <f t="shared" si="6"/>
        <v>0.58333333333333337</v>
      </c>
      <c r="V38" s="22">
        <v>175</v>
      </c>
      <c r="W38" s="22" t="s">
        <v>95</v>
      </c>
      <c r="X38" s="22" t="s">
        <v>96</v>
      </c>
      <c r="Y38" s="69">
        <v>1024</v>
      </c>
      <c r="Z38" s="41"/>
      <c r="AA38" s="1" t="s">
        <v>133</v>
      </c>
      <c r="AB38" s="28" t="s">
        <v>134</v>
      </c>
    </row>
    <row r="39" spans="1:28" x14ac:dyDescent="0.3">
      <c r="A39" s="1" t="s">
        <v>45</v>
      </c>
      <c r="B39" s="1" t="s">
        <v>52</v>
      </c>
      <c r="C39" s="27" t="s">
        <v>138</v>
      </c>
      <c r="D39" s="38">
        <v>22</v>
      </c>
      <c r="E39" s="27">
        <v>14</v>
      </c>
      <c r="F39" s="27">
        <v>1</v>
      </c>
      <c r="G39" s="27">
        <v>4</v>
      </c>
      <c r="H39" s="27"/>
      <c r="I39" s="27"/>
      <c r="J39" s="27">
        <v>1</v>
      </c>
      <c r="K39" s="27">
        <v>2</v>
      </c>
      <c r="L39" s="27">
        <v>2</v>
      </c>
      <c r="M39" s="27">
        <v>1</v>
      </c>
      <c r="N39" s="27">
        <f t="shared" si="4"/>
        <v>3</v>
      </c>
      <c r="O39" s="39">
        <v>2</v>
      </c>
      <c r="P39" s="39">
        <v>1</v>
      </c>
      <c r="Q39" s="39">
        <v>1</v>
      </c>
      <c r="R39" s="39">
        <v>0</v>
      </c>
      <c r="S39" s="39">
        <v>0</v>
      </c>
      <c r="T39" s="39">
        <f t="shared" si="5"/>
        <v>3</v>
      </c>
      <c r="U39" s="40">
        <f t="shared" si="6"/>
        <v>0.7857142857142857</v>
      </c>
      <c r="V39" s="22">
        <v>175</v>
      </c>
      <c r="W39" s="22" t="s">
        <v>95</v>
      </c>
      <c r="X39" s="22" t="s">
        <v>96</v>
      </c>
      <c r="Y39" s="69">
        <v>1024</v>
      </c>
      <c r="Z39" s="41"/>
      <c r="AA39" s="1" t="s">
        <v>133</v>
      </c>
      <c r="AB39" s="28" t="s">
        <v>134</v>
      </c>
    </row>
    <row r="40" spans="1:28" x14ac:dyDescent="0.3">
      <c r="A40" s="1" t="s">
        <v>45</v>
      </c>
      <c r="B40" s="1" t="s">
        <v>52</v>
      </c>
      <c r="C40" s="27" t="s">
        <v>139</v>
      </c>
      <c r="D40" s="38">
        <v>11</v>
      </c>
      <c r="E40" s="27">
        <v>20</v>
      </c>
      <c r="F40" s="27">
        <v>6</v>
      </c>
      <c r="G40" s="27">
        <v>11</v>
      </c>
      <c r="H40" s="27"/>
      <c r="I40" s="27"/>
      <c r="J40" s="27">
        <v>0</v>
      </c>
      <c r="K40" s="27">
        <v>2</v>
      </c>
      <c r="L40" s="27">
        <v>0</v>
      </c>
      <c r="M40" s="27">
        <v>2</v>
      </c>
      <c r="N40" s="27">
        <f t="shared" si="4"/>
        <v>2</v>
      </c>
      <c r="O40" s="39">
        <v>8</v>
      </c>
      <c r="P40" s="39">
        <v>0</v>
      </c>
      <c r="Q40" s="39">
        <v>1</v>
      </c>
      <c r="R40" s="39">
        <v>4</v>
      </c>
      <c r="S40" s="39">
        <v>0</v>
      </c>
      <c r="T40" s="39">
        <f t="shared" si="5"/>
        <v>12</v>
      </c>
      <c r="U40" s="40">
        <f t="shared" si="6"/>
        <v>1.35</v>
      </c>
      <c r="V40" s="22">
        <v>175</v>
      </c>
      <c r="W40" s="22" t="s">
        <v>95</v>
      </c>
      <c r="X40" s="22" t="s">
        <v>96</v>
      </c>
      <c r="Y40" s="69">
        <v>1024</v>
      </c>
      <c r="Z40" s="41"/>
      <c r="AA40" s="1" t="s">
        <v>133</v>
      </c>
      <c r="AB40" s="28" t="s">
        <v>134</v>
      </c>
    </row>
    <row r="41" spans="1:28" x14ac:dyDescent="0.3">
      <c r="A41" s="1" t="s">
        <v>45</v>
      </c>
      <c r="B41" s="1" t="s">
        <v>52</v>
      </c>
      <c r="C41" s="27" t="s">
        <v>140</v>
      </c>
      <c r="D41" s="38">
        <v>26</v>
      </c>
      <c r="E41" s="27">
        <v>21</v>
      </c>
      <c r="F41" s="27">
        <v>8</v>
      </c>
      <c r="G41" s="27">
        <v>16</v>
      </c>
      <c r="H41" s="27"/>
      <c r="I41" s="27"/>
      <c r="J41" s="27">
        <v>7</v>
      </c>
      <c r="K41" s="27">
        <v>8</v>
      </c>
      <c r="L41" s="27">
        <v>5</v>
      </c>
      <c r="M41" s="27">
        <v>3</v>
      </c>
      <c r="N41" s="27">
        <f t="shared" si="4"/>
        <v>8</v>
      </c>
      <c r="O41" s="39">
        <v>0</v>
      </c>
      <c r="P41" s="39">
        <v>3</v>
      </c>
      <c r="Q41" s="39">
        <v>2</v>
      </c>
      <c r="R41" s="39">
        <v>4</v>
      </c>
      <c r="S41" s="39">
        <v>1</v>
      </c>
      <c r="T41" s="39">
        <f t="shared" si="5"/>
        <v>23</v>
      </c>
      <c r="U41" s="40">
        <f t="shared" si="6"/>
        <v>1.3809523809523809</v>
      </c>
      <c r="V41" s="22">
        <v>175</v>
      </c>
      <c r="W41" s="22" t="s">
        <v>95</v>
      </c>
      <c r="X41" s="22" t="s">
        <v>96</v>
      </c>
      <c r="Y41" s="69">
        <v>1024</v>
      </c>
      <c r="Z41" s="41"/>
      <c r="AA41" s="1" t="s">
        <v>133</v>
      </c>
      <c r="AB41" s="28" t="s">
        <v>134</v>
      </c>
    </row>
    <row r="42" spans="1:28" x14ac:dyDescent="0.3">
      <c r="A42" s="1" t="s">
        <v>45</v>
      </c>
      <c r="B42" s="1" t="s">
        <v>52</v>
      </c>
      <c r="C42" s="27" t="s">
        <v>141</v>
      </c>
      <c r="D42" s="38">
        <v>24</v>
      </c>
      <c r="E42" s="27">
        <v>19</v>
      </c>
      <c r="F42" s="27">
        <v>2</v>
      </c>
      <c r="G42" s="27">
        <v>5</v>
      </c>
      <c r="H42" s="27"/>
      <c r="I42" s="27"/>
      <c r="J42" s="27">
        <v>3</v>
      </c>
      <c r="K42" s="27">
        <v>5</v>
      </c>
      <c r="L42" s="27">
        <v>3</v>
      </c>
      <c r="M42" s="27">
        <v>2</v>
      </c>
      <c r="N42" s="27">
        <f t="shared" si="4"/>
        <v>5</v>
      </c>
      <c r="O42" s="39">
        <v>1</v>
      </c>
      <c r="P42" s="39">
        <v>1</v>
      </c>
      <c r="Q42" s="39">
        <v>1</v>
      </c>
      <c r="R42" s="39">
        <v>0</v>
      </c>
      <c r="S42" s="39">
        <v>0</v>
      </c>
      <c r="T42" s="39">
        <f t="shared" si="5"/>
        <v>7</v>
      </c>
      <c r="U42" s="40">
        <f t="shared" si="6"/>
        <v>0.78947368421052633</v>
      </c>
      <c r="V42" s="22">
        <v>175</v>
      </c>
      <c r="W42" s="22" t="s">
        <v>95</v>
      </c>
      <c r="X42" s="22" t="s">
        <v>96</v>
      </c>
      <c r="Y42" s="69">
        <v>1024</v>
      </c>
      <c r="Z42" s="41"/>
      <c r="AA42" s="1" t="s">
        <v>133</v>
      </c>
      <c r="AB42" s="28" t="s">
        <v>134</v>
      </c>
    </row>
    <row r="43" spans="1:28" x14ac:dyDescent="0.3">
      <c r="A43" s="1" t="s">
        <v>45</v>
      </c>
      <c r="B43" s="1" t="s">
        <v>52</v>
      </c>
      <c r="C43" s="27" t="s">
        <v>142</v>
      </c>
      <c r="D43" s="38">
        <v>44</v>
      </c>
      <c r="E43" s="27">
        <v>28</v>
      </c>
      <c r="F43" s="27">
        <v>0</v>
      </c>
      <c r="G43" s="27">
        <v>4</v>
      </c>
      <c r="H43" s="27"/>
      <c r="I43" s="27"/>
      <c r="J43" s="27">
        <v>5</v>
      </c>
      <c r="K43" s="27">
        <v>9</v>
      </c>
      <c r="L43" s="27">
        <v>3</v>
      </c>
      <c r="M43" s="27">
        <v>7</v>
      </c>
      <c r="N43" s="27">
        <f t="shared" si="4"/>
        <v>10</v>
      </c>
      <c r="O43" s="39">
        <v>1</v>
      </c>
      <c r="P43" s="39">
        <v>1</v>
      </c>
      <c r="Q43" s="39">
        <v>0</v>
      </c>
      <c r="R43" s="39">
        <v>1</v>
      </c>
      <c r="S43" s="39">
        <v>3</v>
      </c>
      <c r="T43" s="39">
        <f t="shared" si="5"/>
        <v>5</v>
      </c>
      <c r="U43" s="40">
        <f t="shared" si="6"/>
        <v>0.5714285714285714</v>
      </c>
      <c r="V43" s="22">
        <v>175</v>
      </c>
      <c r="W43" s="22" t="s">
        <v>95</v>
      </c>
      <c r="X43" s="22" t="s">
        <v>96</v>
      </c>
      <c r="Y43" s="69">
        <v>1024</v>
      </c>
      <c r="Z43" s="41"/>
      <c r="AA43" s="1" t="s">
        <v>133</v>
      </c>
      <c r="AB43" s="28" t="s">
        <v>134</v>
      </c>
    </row>
    <row r="44" spans="1:28" x14ac:dyDescent="0.3">
      <c r="A44" s="1" t="s">
        <v>45</v>
      </c>
      <c r="B44" s="1" t="s">
        <v>52</v>
      </c>
      <c r="C44" s="27" t="s">
        <v>143</v>
      </c>
      <c r="D44" s="38">
        <v>41</v>
      </c>
      <c r="E44" s="27">
        <v>3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 t="shared" si="4"/>
        <v>0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f t="shared" si="5"/>
        <v>0</v>
      </c>
      <c r="U44" s="40">
        <f t="shared" si="6"/>
        <v>0</v>
      </c>
      <c r="V44" s="22">
        <v>175</v>
      </c>
      <c r="W44" s="22" t="s">
        <v>95</v>
      </c>
      <c r="X44" s="22" t="s">
        <v>96</v>
      </c>
      <c r="Y44" s="69">
        <v>1024</v>
      </c>
      <c r="Z44" s="41"/>
      <c r="AA44" s="1" t="s">
        <v>133</v>
      </c>
      <c r="AB44" s="28" t="s">
        <v>134</v>
      </c>
    </row>
    <row r="45" spans="1:28" x14ac:dyDescent="0.3">
      <c r="A45" s="1" t="s">
        <v>45</v>
      </c>
      <c r="B45" s="1" t="s">
        <v>52</v>
      </c>
      <c r="C45" s="27" t="s">
        <v>144</v>
      </c>
      <c r="D45" s="38">
        <v>12</v>
      </c>
      <c r="E45" s="27">
        <v>8</v>
      </c>
      <c r="F45" s="27">
        <v>0</v>
      </c>
      <c r="G45" s="27">
        <v>1</v>
      </c>
      <c r="H45" s="27"/>
      <c r="I45" s="27"/>
      <c r="J45" s="27">
        <v>0</v>
      </c>
      <c r="K45" s="27">
        <v>0</v>
      </c>
      <c r="L45" s="27">
        <v>0</v>
      </c>
      <c r="M45" s="27">
        <v>0</v>
      </c>
      <c r="N45" s="27">
        <f t="shared" si="4"/>
        <v>0</v>
      </c>
      <c r="O45" s="39">
        <v>1</v>
      </c>
      <c r="P45" s="39">
        <v>0</v>
      </c>
      <c r="Q45" s="39">
        <v>0</v>
      </c>
      <c r="R45" s="39">
        <v>1</v>
      </c>
      <c r="S45" s="39">
        <v>0</v>
      </c>
      <c r="T45" s="39">
        <f t="shared" si="5"/>
        <v>0</v>
      </c>
      <c r="U45" s="40">
        <f t="shared" si="6"/>
        <v>0.125</v>
      </c>
      <c r="V45" s="22">
        <v>175</v>
      </c>
      <c r="W45" s="22" t="s">
        <v>95</v>
      </c>
      <c r="X45" s="22" t="s">
        <v>96</v>
      </c>
      <c r="Y45" s="69">
        <v>1024</v>
      </c>
      <c r="Z45" s="41"/>
      <c r="AA45" s="1" t="s">
        <v>133</v>
      </c>
      <c r="AB45" s="28" t="s">
        <v>134</v>
      </c>
    </row>
    <row r="46" spans="1:28" x14ac:dyDescent="0.3">
      <c r="A46" s="1" t="s">
        <v>45</v>
      </c>
      <c r="B46" s="1" t="s">
        <v>52</v>
      </c>
      <c r="C46" s="27" t="s">
        <v>145</v>
      </c>
      <c r="D46" s="38">
        <v>25</v>
      </c>
      <c r="E46" s="27">
        <v>16</v>
      </c>
      <c r="F46" s="27">
        <v>1</v>
      </c>
      <c r="G46" s="27">
        <v>15</v>
      </c>
      <c r="H46" s="27"/>
      <c r="I46" s="27"/>
      <c r="J46" s="27">
        <v>3</v>
      </c>
      <c r="K46" s="27">
        <v>5</v>
      </c>
      <c r="L46" s="27">
        <v>4</v>
      </c>
      <c r="M46" s="27">
        <v>3</v>
      </c>
      <c r="N46" s="27">
        <f t="shared" si="4"/>
        <v>7</v>
      </c>
      <c r="O46" s="39">
        <v>0</v>
      </c>
      <c r="P46" s="39">
        <v>2</v>
      </c>
      <c r="Q46" s="39">
        <v>0</v>
      </c>
      <c r="R46" s="39">
        <v>1</v>
      </c>
      <c r="S46" s="39">
        <v>0</v>
      </c>
      <c r="T46" s="39">
        <f t="shared" si="5"/>
        <v>5</v>
      </c>
      <c r="U46" s="40">
        <f t="shared" si="6"/>
        <v>0.6875</v>
      </c>
      <c r="V46" s="22">
        <v>175</v>
      </c>
      <c r="W46" s="22" t="s">
        <v>95</v>
      </c>
      <c r="X46" s="22" t="s">
        <v>96</v>
      </c>
      <c r="Y46" s="69">
        <v>1024</v>
      </c>
      <c r="Z46" s="41"/>
      <c r="AA46" s="1" t="s">
        <v>133</v>
      </c>
      <c r="AB46" s="28" t="s">
        <v>134</v>
      </c>
    </row>
    <row r="47" spans="1:28" x14ac:dyDescent="0.3">
      <c r="A47" s="43" t="s">
        <v>45</v>
      </c>
      <c r="B47" s="43" t="s">
        <v>52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31</v>
      </c>
      <c r="G47" s="44">
        <f t="shared" si="7"/>
        <v>93</v>
      </c>
      <c r="H47" s="44">
        <f t="shared" si="7"/>
        <v>0</v>
      </c>
      <c r="I47" s="44">
        <f t="shared" si="7"/>
        <v>0</v>
      </c>
      <c r="J47" s="44">
        <f t="shared" si="7"/>
        <v>32</v>
      </c>
      <c r="K47" s="44">
        <f t="shared" si="7"/>
        <v>51</v>
      </c>
      <c r="L47" s="44">
        <f t="shared" si="7"/>
        <v>23</v>
      </c>
      <c r="M47" s="44">
        <f t="shared" si="7"/>
        <v>34</v>
      </c>
      <c r="N47" s="44">
        <f t="shared" si="7"/>
        <v>57</v>
      </c>
      <c r="O47" s="44">
        <f t="shared" si="7"/>
        <v>20</v>
      </c>
      <c r="P47" s="44">
        <f t="shared" si="7"/>
        <v>23</v>
      </c>
      <c r="Q47" s="44">
        <f t="shared" si="7"/>
        <v>6</v>
      </c>
      <c r="R47" s="44">
        <f t="shared" si="7"/>
        <v>26</v>
      </c>
      <c r="S47" s="44">
        <f t="shared" si="7"/>
        <v>4</v>
      </c>
      <c r="T47" s="44">
        <f t="shared" si="7"/>
        <v>94</v>
      </c>
      <c r="U47" s="45">
        <f>((T47+Q47+N47-R47)+(O47*2))/E47</f>
        <v>0.71250000000000002</v>
      </c>
      <c r="V47" s="46">
        <v>175</v>
      </c>
      <c r="W47" s="46" t="s">
        <v>95</v>
      </c>
      <c r="X47" s="46" t="s">
        <v>96</v>
      </c>
      <c r="Y47" s="70">
        <v>1024</v>
      </c>
      <c r="Z47" s="47"/>
      <c r="AA47" s="43" t="s">
        <v>133</v>
      </c>
      <c r="AB47" s="74" t="s">
        <v>134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0.33333333333333331</v>
      </c>
      <c r="H48" s="27"/>
      <c r="I48" s="1"/>
      <c r="J48" s="48" t="s">
        <v>41</v>
      </c>
      <c r="K48" s="50">
        <f>J47/K47</f>
        <v>0.62745098039215685</v>
      </c>
      <c r="L48" s="1"/>
      <c r="M48" s="39" t="s">
        <v>42</v>
      </c>
      <c r="N48" s="51">
        <v>3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167AE-6159-4D25-84C4-0CB838B51057}">
  <sheetPr>
    <tabColor rgb="FFFF0000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2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467</v>
      </c>
    </row>
    <row r="2" spans="1:28" x14ac:dyDescent="0.3">
      <c r="B2" s="1"/>
      <c r="C2" s="2" t="s">
        <v>44</v>
      </c>
      <c r="D2" s="3" t="s">
        <v>82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181</v>
      </c>
      <c r="D4" s="7" t="s">
        <v>4</v>
      </c>
      <c r="E4" s="8"/>
      <c r="F4" s="5"/>
      <c r="G4" s="1"/>
      <c r="J4" s="15" t="s">
        <v>236</v>
      </c>
      <c r="K4" s="16" t="s">
        <v>44</v>
      </c>
      <c r="L4" s="17"/>
      <c r="M4" s="18"/>
      <c r="N4" s="19">
        <v>29</v>
      </c>
      <c r="O4" s="19">
        <v>21</v>
      </c>
      <c r="P4" s="19">
        <v>22</v>
      </c>
      <c r="Q4" s="19">
        <v>30</v>
      </c>
      <c r="R4" s="20"/>
      <c r="S4" s="21">
        <f>SUM(N4:R4)</f>
        <v>102</v>
      </c>
      <c r="T4" s="22">
        <v>180</v>
      </c>
    </row>
    <row r="5" spans="1:28" x14ac:dyDescent="0.3">
      <c r="B5" s="1"/>
      <c r="C5" s="6" t="s">
        <v>235</v>
      </c>
      <c r="D5" s="7" t="s">
        <v>5</v>
      </c>
      <c r="E5" s="1"/>
      <c r="F5" s="1"/>
      <c r="G5" s="1"/>
      <c r="J5" s="15" t="s">
        <v>237</v>
      </c>
      <c r="K5" s="16" t="s">
        <v>61</v>
      </c>
      <c r="L5" s="17"/>
      <c r="M5" s="18"/>
      <c r="N5" s="19">
        <v>21</v>
      </c>
      <c r="O5" s="19">
        <v>26</v>
      </c>
      <c r="P5" s="19">
        <v>20</v>
      </c>
      <c r="Q5" s="19">
        <v>22</v>
      </c>
      <c r="R5" s="20"/>
      <c r="S5" s="21">
        <f>SUM(N5:R5)</f>
        <v>89</v>
      </c>
      <c r="T5" s="22">
        <v>180</v>
      </c>
      <c r="U5" s="1"/>
      <c r="V5" s="1"/>
      <c r="W5" s="1"/>
    </row>
    <row r="6" spans="1:28" x14ac:dyDescent="0.3">
      <c r="C6" s="23">
        <v>887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7</v>
      </c>
      <c r="G7" s="1"/>
      <c r="S7" s="1"/>
      <c r="T7" s="25" t="s">
        <v>8</v>
      </c>
      <c r="U7" s="1"/>
      <c r="V7" s="26">
        <v>180</v>
      </c>
      <c r="W7" s="1"/>
    </row>
    <row r="8" spans="1:28" x14ac:dyDescent="0.3">
      <c r="B8" s="1"/>
      <c r="C8" s="6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9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76</v>
      </c>
      <c r="D13" s="38">
        <v>14</v>
      </c>
      <c r="E13" s="79"/>
      <c r="F13" s="27"/>
      <c r="G13" s="79"/>
      <c r="H13" s="79"/>
      <c r="I13" s="79"/>
      <c r="J13" s="27"/>
      <c r="K13" s="79"/>
      <c r="L13" s="79"/>
      <c r="M13" s="79"/>
      <c r="N13" s="27"/>
      <c r="O13" s="84"/>
      <c r="P13" s="84"/>
      <c r="Q13" s="84"/>
      <c r="R13" s="84"/>
      <c r="S13" s="84"/>
      <c r="T13" s="39"/>
      <c r="U13" s="40"/>
      <c r="V13" s="22">
        <v>180</v>
      </c>
      <c r="W13" s="22" t="s">
        <v>95</v>
      </c>
      <c r="X13" s="22" t="s">
        <v>84</v>
      </c>
      <c r="Y13" s="69">
        <v>887</v>
      </c>
      <c r="Z13" s="41"/>
      <c r="AA13" s="1" t="s">
        <v>85</v>
      </c>
      <c r="AB13" s="28" t="s">
        <v>238</v>
      </c>
    </row>
    <row r="14" spans="1:28" x14ac:dyDescent="0.3">
      <c r="A14" s="1" t="s">
        <v>60</v>
      </c>
      <c r="B14" s="1" t="s">
        <v>45</v>
      </c>
      <c r="C14" s="27" t="s">
        <v>80</v>
      </c>
      <c r="D14" s="38">
        <v>42</v>
      </c>
      <c r="E14" s="79"/>
      <c r="F14" s="27">
        <v>1</v>
      </c>
      <c r="G14" s="79"/>
      <c r="H14" s="79"/>
      <c r="I14" s="79"/>
      <c r="J14" s="27">
        <v>3</v>
      </c>
      <c r="K14" s="79"/>
      <c r="L14" s="79"/>
      <c r="M14" s="79"/>
      <c r="N14" s="27">
        <f>SUM(L14:M14)</f>
        <v>0</v>
      </c>
      <c r="O14" s="84"/>
      <c r="P14" s="84"/>
      <c r="Q14" s="84"/>
      <c r="R14" s="84"/>
      <c r="S14" s="84"/>
      <c r="T14" s="39">
        <f>(H14*3)+((F14-H14)*2)+J14</f>
        <v>5</v>
      </c>
      <c r="U14" s="40" t="str">
        <f>IFERROR(((T14+Q14+N14-R14)+(O14*2))/E14,"")</f>
        <v/>
      </c>
      <c r="V14" s="22">
        <v>180</v>
      </c>
      <c r="W14" s="22" t="s">
        <v>95</v>
      </c>
      <c r="X14" s="22" t="s">
        <v>84</v>
      </c>
      <c r="Y14" s="69">
        <v>887</v>
      </c>
      <c r="Z14" s="41"/>
      <c r="AA14" s="1" t="s">
        <v>85</v>
      </c>
      <c r="AB14" s="28" t="s">
        <v>238</v>
      </c>
    </row>
    <row r="15" spans="1:28" x14ac:dyDescent="0.3">
      <c r="A15" s="1" t="s">
        <v>60</v>
      </c>
      <c r="B15" s="1" t="s">
        <v>45</v>
      </c>
      <c r="C15" s="27" t="s">
        <v>72</v>
      </c>
      <c r="D15" s="38">
        <v>32</v>
      </c>
      <c r="E15" s="79"/>
      <c r="F15" s="27">
        <v>8</v>
      </c>
      <c r="G15" s="79"/>
      <c r="H15" s="79"/>
      <c r="I15" s="79"/>
      <c r="J15" s="27">
        <v>1</v>
      </c>
      <c r="K15" s="79"/>
      <c r="L15" s="79"/>
      <c r="M15" s="27">
        <v>6</v>
      </c>
      <c r="N15" s="27">
        <f>SUM(L15:M15)</f>
        <v>6</v>
      </c>
      <c r="O15" s="39">
        <v>4</v>
      </c>
      <c r="P15" s="84"/>
      <c r="Q15" s="84"/>
      <c r="R15" s="84"/>
      <c r="S15" s="84"/>
      <c r="T15" s="39">
        <f>(H15*3)+((F15-H15)*2)+J15</f>
        <v>17</v>
      </c>
      <c r="U15" s="40" t="str">
        <f t="shared" ref="U15:U23" si="0">IFERROR(((T15+Q15+N15-R15)+(O15*2))/E15,"")</f>
        <v/>
      </c>
      <c r="V15" s="22">
        <v>180</v>
      </c>
      <c r="W15" s="22" t="s">
        <v>95</v>
      </c>
      <c r="X15" s="22" t="s">
        <v>84</v>
      </c>
      <c r="Y15" s="69">
        <v>887</v>
      </c>
      <c r="Z15" s="41"/>
      <c r="AA15" s="1" t="s">
        <v>85</v>
      </c>
      <c r="AB15" s="28" t="s">
        <v>238</v>
      </c>
    </row>
    <row r="16" spans="1:28" x14ac:dyDescent="0.3">
      <c r="A16" s="1" t="s">
        <v>60</v>
      </c>
      <c r="B16" s="1" t="s">
        <v>45</v>
      </c>
      <c r="C16" s="27" t="s">
        <v>71</v>
      </c>
      <c r="D16" s="38">
        <v>10</v>
      </c>
      <c r="E16" s="79" t="s">
        <v>559</v>
      </c>
      <c r="F16" s="27"/>
      <c r="G16" s="79"/>
      <c r="H16" s="79"/>
      <c r="I16" s="79"/>
      <c r="J16" s="27"/>
      <c r="K16" s="79"/>
      <c r="L16" s="79"/>
      <c r="M16" s="79"/>
      <c r="N16" s="27"/>
      <c r="O16" s="84"/>
      <c r="P16" s="84"/>
      <c r="Q16" s="84"/>
      <c r="R16" s="84"/>
      <c r="S16" s="84"/>
      <c r="T16" s="39"/>
      <c r="U16" s="40" t="str">
        <f t="shared" si="0"/>
        <v/>
      </c>
      <c r="V16" s="22">
        <v>180</v>
      </c>
      <c r="W16" s="22" t="s">
        <v>95</v>
      </c>
      <c r="X16" s="22" t="s">
        <v>84</v>
      </c>
      <c r="Y16" s="69">
        <v>887</v>
      </c>
      <c r="Z16" s="41"/>
      <c r="AA16" s="1" t="s">
        <v>85</v>
      </c>
      <c r="AB16" s="28" t="s">
        <v>238</v>
      </c>
    </row>
    <row r="17" spans="1:28" x14ac:dyDescent="0.3">
      <c r="A17" s="1" t="s">
        <v>60</v>
      </c>
      <c r="B17" s="1" t="s">
        <v>45</v>
      </c>
      <c r="C17" s="27" t="s">
        <v>81</v>
      </c>
      <c r="D17" s="38">
        <v>45</v>
      </c>
      <c r="E17" s="79"/>
      <c r="F17" s="27">
        <v>0</v>
      </c>
      <c r="G17" s="79"/>
      <c r="H17" s="79"/>
      <c r="I17" s="79"/>
      <c r="J17" s="27">
        <v>0</v>
      </c>
      <c r="K17" s="79"/>
      <c r="L17" s="79"/>
      <c r="M17" s="79"/>
      <c r="N17" s="27">
        <f t="shared" ref="N17:N23" si="1">SUM(L17:M17)</f>
        <v>0</v>
      </c>
      <c r="O17" s="84"/>
      <c r="P17" s="84"/>
      <c r="Q17" s="84"/>
      <c r="R17" s="84"/>
      <c r="S17" s="84"/>
      <c r="T17" s="39">
        <f t="shared" ref="T17:T23" si="2">(H17*3)+((F17-H17)*2)+J17</f>
        <v>0</v>
      </c>
      <c r="U17" s="40" t="str">
        <f t="shared" si="0"/>
        <v/>
      </c>
      <c r="V17" s="22">
        <v>180</v>
      </c>
      <c r="W17" s="22" t="s">
        <v>95</v>
      </c>
      <c r="X17" s="22" t="s">
        <v>84</v>
      </c>
      <c r="Y17" s="69">
        <v>887</v>
      </c>
      <c r="Z17" s="41"/>
      <c r="AA17" s="1" t="s">
        <v>85</v>
      </c>
      <c r="AB17" s="28" t="s">
        <v>238</v>
      </c>
    </row>
    <row r="18" spans="1:28" x14ac:dyDescent="0.3">
      <c r="A18" s="1" t="s">
        <v>60</v>
      </c>
      <c r="B18" s="1" t="s">
        <v>45</v>
      </c>
      <c r="C18" s="27" t="s">
        <v>75</v>
      </c>
      <c r="D18" s="38">
        <v>12</v>
      </c>
      <c r="E18" s="79"/>
      <c r="F18" s="27">
        <v>0</v>
      </c>
      <c r="G18" s="79"/>
      <c r="H18" s="79"/>
      <c r="I18" s="79"/>
      <c r="J18" s="27">
        <v>0</v>
      </c>
      <c r="K18" s="79"/>
      <c r="L18" s="79"/>
      <c r="M18" s="79"/>
      <c r="N18" s="27">
        <f t="shared" si="1"/>
        <v>0</v>
      </c>
      <c r="O18" s="84"/>
      <c r="P18" s="84"/>
      <c r="Q18" s="84"/>
      <c r="R18" s="84"/>
      <c r="S18" s="84"/>
      <c r="T18" s="39">
        <f t="shared" si="2"/>
        <v>0</v>
      </c>
      <c r="U18" s="40" t="str">
        <f t="shared" si="0"/>
        <v/>
      </c>
      <c r="V18" s="22">
        <v>180</v>
      </c>
      <c r="W18" s="22" t="s">
        <v>95</v>
      </c>
      <c r="X18" s="22" t="s">
        <v>84</v>
      </c>
      <c r="Y18" s="69">
        <v>887</v>
      </c>
      <c r="Z18" s="41"/>
      <c r="AA18" s="1" t="s">
        <v>85</v>
      </c>
      <c r="AB18" s="28" t="s">
        <v>238</v>
      </c>
    </row>
    <row r="19" spans="1:28" x14ac:dyDescent="0.3">
      <c r="A19" s="1" t="s">
        <v>60</v>
      </c>
      <c r="B19" s="1" t="s">
        <v>45</v>
      </c>
      <c r="C19" s="27" t="s">
        <v>70</v>
      </c>
      <c r="D19" s="38">
        <v>13</v>
      </c>
      <c r="E19" s="79"/>
      <c r="F19" s="27">
        <v>7</v>
      </c>
      <c r="G19" s="79"/>
      <c r="H19" s="79"/>
      <c r="I19" s="79"/>
      <c r="J19" s="27">
        <v>4</v>
      </c>
      <c r="K19" s="79"/>
      <c r="L19" s="79"/>
      <c r="M19" s="27">
        <v>8</v>
      </c>
      <c r="N19" s="27">
        <f t="shared" si="1"/>
        <v>8</v>
      </c>
      <c r="O19" s="84"/>
      <c r="P19" s="84"/>
      <c r="Q19" s="84"/>
      <c r="R19" s="84"/>
      <c r="S19" s="84"/>
      <c r="T19" s="39">
        <f t="shared" si="2"/>
        <v>18</v>
      </c>
      <c r="U19" s="40" t="str">
        <f t="shared" si="0"/>
        <v/>
      </c>
      <c r="V19" s="22">
        <v>180</v>
      </c>
      <c r="W19" s="22" t="s">
        <v>95</v>
      </c>
      <c r="X19" s="22" t="s">
        <v>84</v>
      </c>
      <c r="Y19" s="69">
        <v>887</v>
      </c>
      <c r="Z19" s="41"/>
      <c r="AA19" s="1" t="s">
        <v>85</v>
      </c>
      <c r="AB19" s="28" t="s">
        <v>238</v>
      </c>
    </row>
    <row r="20" spans="1:28" x14ac:dyDescent="0.3">
      <c r="A20" s="1" t="s">
        <v>60</v>
      </c>
      <c r="B20" s="1" t="s">
        <v>45</v>
      </c>
      <c r="C20" s="27" t="s">
        <v>79</v>
      </c>
      <c r="D20" s="38">
        <v>33</v>
      </c>
      <c r="E20" s="79"/>
      <c r="F20" s="27">
        <v>5</v>
      </c>
      <c r="G20" s="79"/>
      <c r="H20" s="79"/>
      <c r="I20" s="79"/>
      <c r="J20" s="27">
        <v>11</v>
      </c>
      <c r="K20" s="79"/>
      <c r="L20" s="79"/>
      <c r="M20" s="27">
        <v>12</v>
      </c>
      <c r="N20" s="27">
        <f t="shared" si="1"/>
        <v>12</v>
      </c>
      <c r="O20" s="39">
        <v>9</v>
      </c>
      <c r="P20" s="84"/>
      <c r="Q20" s="84"/>
      <c r="R20" s="84"/>
      <c r="S20" s="84"/>
      <c r="T20" s="39">
        <f t="shared" si="2"/>
        <v>21</v>
      </c>
      <c r="U20" s="40" t="str">
        <f t="shared" si="0"/>
        <v/>
      </c>
      <c r="V20" s="22">
        <v>180</v>
      </c>
      <c r="W20" s="22" t="s">
        <v>95</v>
      </c>
      <c r="X20" s="22" t="s">
        <v>84</v>
      </c>
      <c r="Y20" s="69">
        <v>887</v>
      </c>
      <c r="Z20" s="41"/>
      <c r="AA20" s="1" t="s">
        <v>85</v>
      </c>
      <c r="AB20" s="28" t="s">
        <v>238</v>
      </c>
    </row>
    <row r="21" spans="1:28" x14ac:dyDescent="0.3">
      <c r="A21" s="1" t="s">
        <v>60</v>
      </c>
      <c r="B21" s="1" t="s">
        <v>45</v>
      </c>
      <c r="C21" s="27" t="s">
        <v>74</v>
      </c>
      <c r="D21" s="38">
        <v>11</v>
      </c>
      <c r="E21" s="79"/>
      <c r="F21" s="27">
        <v>12</v>
      </c>
      <c r="G21" s="27">
        <v>27</v>
      </c>
      <c r="H21" s="79"/>
      <c r="I21" s="79"/>
      <c r="J21" s="27">
        <v>5</v>
      </c>
      <c r="K21" s="79"/>
      <c r="L21" s="79"/>
      <c r="M21" s="27">
        <v>4</v>
      </c>
      <c r="N21" s="27">
        <f t="shared" si="1"/>
        <v>4</v>
      </c>
      <c r="O21" s="39">
        <v>7</v>
      </c>
      <c r="P21" s="84"/>
      <c r="Q21" s="84"/>
      <c r="R21" s="84"/>
      <c r="S21" s="84"/>
      <c r="T21" s="39">
        <f t="shared" si="2"/>
        <v>29</v>
      </c>
      <c r="U21" s="40" t="str">
        <f t="shared" si="0"/>
        <v/>
      </c>
      <c r="V21" s="22">
        <v>180</v>
      </c>
      <c r="W21" s="22" t="s">
        <v>95</v>
      </c>
      <c r="X21" s="22" t="s">
        <v>84</v>
      </c>
      <c r="Y21" s="69">
        <v>887</v>
      </c>
      <c r="Z21" s="41"/>
      <c r="AA21" s="1" t="s">
        <v>85</v>
      </c>
      <c r="AB21" s="28" t="s">
        <v>238</v>
      </c>
    </row>
    <row r="22" spans="1:28" x14ac:dyDescent="0.3">
      <c r="A22" s="1" t="s">
        <v>60</v>
      </c>
      <c r="B22" s="1" t="s">
        <v>45</v>
      </c>
      <c r="C22" s="27" t="s">
        <v>73</v>
      </c>
      <c r="D22" s="38">
        <v>8</v>
      </c>
      <c r="E22" s="79"/>
      <c r="F22" s="27">
        <v>4</v>
      </c>
      <c r="G22" s="79"/>
      <c r="H22" s="79"/>
      <c r="I22" s="79"/>
      <c r="J22" s="27">
        <v>0</v>
      </c>
      <c r="K22" s="79"/>
      <c r="L22" s="79"/>
      <c r="M22" s="79"/>
      <c r="N22" s="27">
        <f t="shared" si="1"/>
        <v>0</v>
      </c>
      <c r="O22" s="84"/>
      <c r="P22" s="84"/>
      <c r="Q22" s="84"/>
      <c r="R22" s="84"/>
      <c r="S22" s="84"/>
      <c r="T22" s="39">
        <f t="shared" si="2"/>
        <v>8</v>
      </c>
      <c r="U22" s="40" t="str">
        <f t="shared" si="0"/>
        <v/>
      </c>
      <c r="V22" s="22">
        <v>180</v>
      </c>
      <c r="W22" s="22" t="s">
        <v>95</v>
      </c>
      <c r="X22" s="22" t="s">
        <v>84</v>
      </c>
      <c r="Y22" s="69">
        <v>887</v>
      </c>
      <c r="Z22" s="41"/>
      <c r="AA22" s="1" t="s">
        <v>85</v>
      </c>
      <c r="AB22" s="28" t="s">
        <v>238</v>
      </c>
    </row>
    <row r="23" spans="1:28" x14ac:dyDescent="0.3">
      <c r="A23" s="1" t="s">
        <v>60</v>
      </c>
      <c r="B23" s="1" t="s">
        <v>45</v>
      </c>
      <c r="C23" s="27" t="s">
        <v>77</v>
      </c>
      <c r="D23" s="38">
        <v>22</v>
      </c>
      <c r="E23" s="79"/>
      <c r="F23" s="27">
        <v>1</v>
      </c>
      <c r="G23" s="79"/>
      <c r="H23" s="79"/>
      <c r="I23" s="79"/>
      <c r="J23" s="27">
        <v>2</v>
      </c>
      <c r="K23" s="79"/>
      <c r="L23" s="79"/>
      <c r="M23" s="27">
        <v>7</v>
      </c>
      <c r="N23" s="27">
        <f t="shared" si="1"/>
        <v>7</v>
      </c>
      <c r="O23" s="84"/>
      <c r="P23" s="84"/>
      <c r="Q23" s="84"/>
      <c r="R23" s="84"/>
      <c r="S23" s="84"/>
      <c r="T23" s="39">
        <f t="shared" si="2"/>
        <v>4</v>
      </c>
      <c r="U23" s="40" t="str">
        <f t="shared" si="0"/>
        <v/>
      </c>
      <c r="V23" s="22">
        <v>180</v>
      </c>
      <c r="W23" s="22" t="s">
        <v>95</v>
      </c>
      <c r="X23" s="22" t="s">
        <v>84</v>
      </c>
      <c r="Y23" s="69">
        <v>887</v>
      </c>
      <c r="Z23" s="41"/>
      <c r="AA23" s="1" t="s">
        <v>85</v>
      </c>
      <c r="AB23" s="28" t="s">
        <v>238</v>
      </c>
    </row>
    <row r="24" spans="1:28" x14ac:dyDescent="0.3">
      <c r="A24" s="1" t="s">
        <v>60</v>
      </c>
      <c r="B24" s="1" t="s">
        <v>45</v>
      </c>
      <c r="C24" s="55" t="s">
        <v>38</v>
      </c>
      <c r="D24" s="55"/>
      <c r="E24" s="55">
        <v>240</v>
      </c>
      <c r="F24" s="55"/>
      <c r="G24" s="55">
        <v>61</v>
      </c>
      <c r="H24" s="55"/>
      <c r="I24" s="55"/>
      <c r="J24" s="55"/>
      <c r="K24" s="55">
        <v>40</v>
      </c>
      <c r="L24" s="55"/>
      <c r="M24" s="55"/>
      <c r="N24" s="55">
        <v>4</v>
      </c>
      <c r="O24" s="55"/>
      <c r="P24" s="55">
        <v>27</v>
      </c>
      <c r="Q24" s="55"/>
      <c r="R24" s="55">
        <v>15</v>
      </c>
      <c r="S24" s="55"/>
      <c r="T24" s="42"/>
      <c r="U24" s="40" t="str">
        <f>_xlfn.IFNA("",((T24+Q24+N24-R24)+(O24*2))/E24)</f>
        <v/>
      </c>
      <c r="V24" s="22">
        <v>180</v>
      </c>
      <c r="W24" s="22" t="s">
        <v>95</v>
      </c>
      <c r="X24" s="22" t="s">
        <v>84</v>
      </c>
      <c r="Y24" s="69">
        <v>887</v>
      </c>
      <c r="Z24" s="41"/>
      <c r="AA24" s="1" t="s">
        <v>85</v>
      </c>
      <c r="AB24" s="28" t="s">
        <v>238</v>
      </c>
    </row>
    <row r="25" spans="1:28" x14ac:dyDescent="0.3">
      <c r="A25" s="43" t="s">
        <v>60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38</v>
      </c>
      <c r="G25" s="44">
        <f t="shared" si="3"/>
        <v>88</v>
      </c>
      <c r="H25" s="44">
        <f t="shared" si="3"/>
        <v>0</v>
      </c>
      <c r="I25" s="44">
        <f t="shared" si="3"/>
        <v>0</v>
      </c>
      <c r="J25" s="44">
        <f t="shared" si="3"/>
        <v>26</v>
      </c>
      <c r="K25" s="44">
        <f t="shared" si="3"/>
        <v>40</v>
      </c>
      <c r="L25" s="44">
        <f t="shared" si="3"/>
        <v>0</v>
      </c>
      <c r="M25" s="44">
        <f t="shared" si="3"/>
        <v>37</v>
      </c>
      <c r="N25" s="44">
        <f t="shared" si="3"/>
        <v>41</v>
      </c>
      <c r="O25" s="44">
        <f t="shared" si="3"/>
        <v>20</v>
      </c>
      <c r="P25" s="44">
        <f t="shared" si="3"/>
        <v>27</v>
      </c>
      <c r="Q25" s="44">
        <f t="shared" si="3"/>
        <v>0</v>
      </c>
      <c r="R25" s="44">
        <f t="shared" si="3"/>
        <v>15</v>
      </c>
      <c r="S25" s="44">
        <f t="shared" si="3"/>
        <v>0</v>
      </c>
      <c r="T25" s="44">
        <f t="shared" si="3"/>
        <v>102</v>
      </c>
      <c r="U25" s="45">
        <f>((T25+Q25+N25-R25)+(O25*2))/E25</f>
        <v>0.7</v>
      </c>
      <c r="V25" s="46">
        <v>180</v>
      </c>
      <c r="W25" s="46" t="s">
        <v>95</v>
      </c>
      <c r="X25" s="46" t="s">
        <v>84</v>
      </c>
      <c r="Y25" s="70">
        <v>887</v>
      </c>
      <c r="Z25" s="47"/>
      <c r="AA25" s="43" t="s">
        <v>85</v>
      </c>
      <c r="AB25" s="74" t="s">
        <v>238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0.43181818181818182</v>
      </c>
      <c r="H26" s="27"/>
      <c r="I26" s="1"/>
      <c r="J26" s="48" t="s">
        <v>41</v>
      </c>
      <c r="K26" s="50">
        <f>J25/K25</f>
        <v>0.65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7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60</v>
      </c>
      <c r="C36" s="27" t="s">
        <v>392</v>
      </c>
      <c r="D36" s="38">
        <v>22</v>
      </c>
      <c r="E36" s="79"/>
      <c r="F36" s="27">
        <v>1</v>
      </c>
      <c r="G36" s="79"/>
      <c r="H36" s="79"/>
      <c r="I36" s="79"/>
      <c r="J36" s="27">
        <v>0</v>
      </c>
      <c r="K36" s="79"/>
      <c r="L36" s="79"/>
      <c r="M36" s="79"/>
      <c r="N36" s="27">
        <f>SUM(L36:M36)</f>
        <v>0</v>
      </c>
      <c r="O36" s="79"/>
      <c r="P36" s="84"/>
      <c r="Q36" s="79"/>
      <c r="R36" s="79"/>
      <c r="S36" s="79"/>
      <c r="T36" s="27">
        <f>+(F36*2)+J36</f>
        <v>2</v>
      </c>
      <c r="U36" s="40" t="str">
        <f>IFERROR(((T36+Q36+N36-R36)+(O36*2))/E36,"")</f>
        <v/>
      </c>
      <c r="V36" s="22">
        <v>180</v>
      </c>
      <c r="W36" s="22" t="s">
        <v>83</v>
      </c>
      <c r="X36" s="22" t="s">
        <v>96</v>
      </c>
      <c r="Y36" s="69">
        <v>887</v>
      </c>
      <c r="Z36" s="41"/>
      <c r="AA36" s="1" t="s">
        <v>239</v>
      </c>
      <c r="AB36" s="28" t="s">
        <v>240</v>
      </c>
    </row>
    <row r="37" spans="1:28" x14ac:dyDescent="0.3">
      <c r="A37" s="1" t="s">
        <v>45</v>
      </c>
      <c r="B37" s="1" t="s">
        <v>60</v>
      </c>
      <c r="C37" s="27" t="s">
        <v>496</v>
      </c>
      <c r="D37" s="38">
        <v>35</v>
      </c>
      <c r="E37" s="79"/>
      <c r="F37" s="27">
        <v>2</v>
      </c>
      <c r="G37" s="79"/>
      <c r="H37" s="79"/>
      <c r="I37" s="79"/>
      <c r="J37" s="27">
        <v>3</v>
      </c>
      <c r="K37" s="79"/>
      <c r="L37" s="79"/>
      <c r="M37" s="27">
        <v>10</v>
      </c>
      <c r="N37" s="27">
        <f t="shared" ref="N37:N43" si="4">SUM(L37:M37)</f>
        <v>10</v>
      </c>
      <c r="O37" s="84"/>
      <c r="P37" s="84"/>
      <c r="Q37" s="84"/>
      <c r="R37" s="84"/>
      <c r="S37" s="84"/>
      <c r="T37" s="27">
        <f t="shared" ref="T37:T47" si="5">+(F37*2)+J37</f>
        <v>7</v>
      </c>
      <c r="U37" s="40" t="str">
        <f t="shared" ref="U37:U47" si="6">IFERROR(((T37+Q37+N37-R37)+(O37*2))/E37,"")</f>
        <v/>
      </c>
      <c r="V37" s="22">
        <v>180</v>
      </c>
      <c r="W37" s="22" t="s">
        <v>83</v>
      </c>
      <c r="X37" s="22" t="s">
        <v>96</v>
      </c>
      <c r="Y37" s="69">
        <v>887</v>
      </c>
      <c r="Z37" s="41"/>
      <c r="AA37" s="1" t="s">
        <v>239</v>
      </c>
      <c r="AB37" s="28" t="s">
        <v>240</v>
      </c>
    </row>
    <row r="38" spans="1:28" x14ac:dyDescent="0.3">
      <c r="A38" s="1" t="s">
        <v>45</v>
      </c>
      <c r="B38" s="1" t="s">
        <v>60</v>
      </c>
      <c r="C38" s="27" t="s">
        <v>473</v>
      </c>
      <c r="D38" s="38">
        <v>6</v>
      </c>
      <c r="E38" s="79"/>
      <c r="F38" s="27">
        <v>1</v>
      </c>
      <c r="G38" s="79"/>
      <c r="H38" s="79"/>
      <c r="I38" s="79"/>
      <c r="J38" s="27">
        <v>5</v>
      </c>
      <c r="K38" s="79"/>
      <c r="L38" s="79"/>
      <c r="M38" s="79"/>
      <c r="N38" s="27">
        <f t="shared" si="4"/>
        <v>0</v>
      </c>
      <c r="O38" s="84"/>
      <c r="P38" s="84"/>
      <c r="Q38" s="84"/>
      <c r="R38" s="84"/>
      <c r="S38" s="84"/>
      <c r="T38" s="27">
        <f t="shared" si="5"/>
        <v>7</v>
      </c>
      <c r="U38" s="40" t="str">
        <f t="shared" si="6"/>
        <v/>
      </c>
      <c r="V38" s="22">
        <v>180</v>
      </c>
      <c r="W38" s="22" t="s">
        <v>83</v>
      </c>
      <c r="X38" s="22" t="s">
        <v>96</v>
      </c>
      <c r="Y38" s="69">
        <v>887</v>
      </c>
      <c r="Z38" s="41"/>
      <c r="AA38" s="1" t="s">
        <v>239</v>
      </c>
      <c r="AB38" s="28" t="s">
        <v>240</v>
      </c>
    </row>
    <row r="39" spans="1:28" x14ac:dyDescent="0.3">
      <c r="A39" s="1" t="s">
        <v>45</v>
      </c>
      <c r="B39" s="1" t="s">
        <v>60</v>
      </c>
      <c r="C39" s="27" t="s">
        <v>393</v>
      </c>
      <c r="D39" s="38">
        <v>34</v>
      </c>
      <c r="E39" s="79"/>
      <c r="F39" s="27">
        <v>7</v>
      </c>
      <c r="G39" s="79"/>
      <c r="H39" s="79"/>
      <c r="I39" s="79"/>
      <c r="J39" s="27">
        <v>3</v>
      </c>
      <c r="K39" s="79"/>
      <c r="L39" s="79"/>
      <c r="M39" s="79"/>
      <c r="N39" s="27">
        <f t="shared" si="4"/>
        <v>0</v>
      </c>
      <c r="O39" s="84"/>
      <c r="P39" s="84"/>
      <c r="Q39" s="84"/>
      <c r="R39" s="84"/>
      <c r="S39" s="84"/>
      <c r="T39" s="27">
        <f t="shared" si="5"/>
        <v>17</v>
      </c>
      <c r="U39" s="40" t="str">
        <f t="shared" si="6"/>
        <v/>
      </c>
      <c r="V39" s="22">
        <v>180</v>
      </c>
      <c r="W39" s="22" t="s">
        <v>83</v>
      </c>
      <c r="X39" s="22" t="s">
        <v>96</v>
      </c>
      <c r="Y39" s="69">
        <v>887</v>
      </c>
      <c r="Z39" s="41"/>
      <c r="AA39" s="1" t="s">
        <v>239</v>
      </c>
      <c r="AB39" s="28" t="s">
        <v>240</v>
      </c>
    </row>
    <row r="40" spans="1:28" x14ac:dyDescent="0.3">
      <c r="A40" s="1" t="s">
        <v>45</v>
      </c>
      <c r="B40" s="1" t="s">
        <v>60</v>
      </c>
      <c r="C40" s="27" t="s">
        <v>394</v>
      </c>
      <c r="D40" s="38">
        <v>4</v>
      </c>
      <c r="E40" s="79"/>
      <c r="F40" s="27">
        <v>4</v>
      </c>
      <c r="G40" s="79"/>
      <c r="H40" s="79"/>
      <c r="I40" s="79"/>
      <c r="J40" s="27">
        <v>2</v>
      </c>
      <c r="K40" s="79"/>
      <c r="L40" s="79"/>
      <c r="M40" s="27">
        <v>7</v>
      </c>
      <c r="N40" s="27">
        <f t="shared" si="4"/>
        <v>7</v>
      </c>
      <c r="O40" s="84"/>
      <c r="P40" s="84"/>
      <c r="Q40" s="84"/>
      <c r="R40" s="84"/>
      <c r="S40" s="84"/>
      <c r="T40" s="27">
        <f t="shared" si="5"/>
        <v>10</v>
      </c>
      <c r="U40" s="40" t="str">
        <f t="shared" si="6"/>
        <v/>
      </c>
      <c r="V40" s="22">
        <v>180</v>
      </c>
      <c r="W40" s="22" t="s">
        <v>83</v>
      </c>
      <c r="X40" s="22" t="s">
        <v>96</v>
      </c>
      <c r="Y40" s="69">
        <v>887</v>
      </c>
      <c r="Z40" s="41"/>
      <c r="AA40" s="1" t="s">
        <v>239</v>
      </c>
      <c r="AB40" s="28" t="s">
        <v>240</v>
      </c>
    </row>
    <row r="41" spans="1:28" x14ac:dyDescent="0.3">
      <c r="A41" s="1" t="s">
        <v>45</v>
      </c>
      <c r="B41" s="1" t="s">
        <v>60</v>
      </c>
      <c r="C41" s="27" t="s">
        <v>395</v>
      </c>
      <c r="D41" s="38">
        <v>24</v>
      </c>
      <c r="E41" s="79"/>
      <c r="F41" s="27">
        <v>0</v>
      </c>
      <c r="G41" s="79"/>
      <c r="H41" s="79"/>
      <c r="I41" s="79"/>
      <c r="J41" s="27">
        <v>0</v>
      </c>
      <c r="K41" s="79"/>
      <c r="L41" s="79"/>
      <c r="M41" s="79"/>
      <c r="N41" s="27">
        <f t="shared" si="4"/>
        <v>0</v>
      </c>
      <c r="O41" s="84"/>
      <c r="P41" s="84"/>
      <c r="Q41" s="84"/>
      <c r="R41" s="84"/>
      <c r="S41" s="84"/>
      <c r="T41" s="27">
        <f t="shared" si="5"/>
        <v>0</v>
      </c>
      <c r="U41" s="40" t="str">
        <f t="shared" si="6"/>
        <v/>
      </c>
      <c r="V41" s="22">
        <v>180</v>
      </c>
      <c r="W41" s="22" t="s">
        <v>83</v>
      </c>
      <c r="X41" s="22" t="s">
        <v>96</v>
      </c>
      <c r="Y41" s="69">
        <v>887</v>
      </c>
      <c r="Z41" s="41"/>
      <c r="AA41" s="1" t="s">
        <v>239</v>
      </c>
      <c r="AB41" s="28" t="s">
        <v>240</v>
      </c>
    </row>
    <row r="42" spans="1:28" x14ac:dyDescent="0.3">
      <c r="A42" s="1" t="s">
        <v>45</v>
      </c>
      <c r="B42" s="1" t="s">
        <v>60</v>
      </c>
      <c r="C42" s="79" t="s">
        <v>497</v>
      </c>
      <c r="D42" s="80"/>
      <c r="E42" s="79"/>
      <c r="F42" s="27">
        <v>0</v>
      </c>
      <c r="G42" s="79"/>
      <c r="H42" s="79"/>
      <c r="I42" s="79"/>
      <c r="J42" s="27">
        <v>0</v>
      </c>
      <c r="K42" s="79"/>
      <c r="L42" s="79"/>
      <c r="M42" s="79"/>
      <c r="N42" s="27">
        <f>SUM(L42:M42)</f>
        <v>0</v>
      </c>
      <c r="O42" s="84"/>
      <c r="P42" s="84"/>
      <c r="Q42" s="84"/>
      <c r="R42" s="84"/>
      <c r="S42" s="84"/>
      <c r="T42" s="27">
        <f t="shared" si="5"/>
        <v>0</v>
      </c>
      <c r="U42" s="40" t="str">
        <f t="shared" si="6"/>
        <v/>
      </c>
      <c r="V42" s="22">
        <v>180</v>
      </c>
      <c r="W42" s="22" t="s">
        <v>83</v>
      </c>
      <c r="X42" s="22" t="s">
        <v>96</v>
      </c>
      <c r="Y42" s="69">
        <v>887</v>
      </c>
      <c r="Z42" s="41"/>
      <c r="AA42" s="1" t="s">
        <v>239</v>
      </c>
      <c r="AB42" s="28" t="s">
        <v>240</v>
      </c>
    </row>
    <row r="43" spans="1:28" x14ac:dyDescent="0.3">
      <c r="A43" s="1" t="s">
        <v>45</v>
      </c>
      <c r="B43" s="1" t="s">
        <v>60</v>
      </c>
      <c r="C43" s="27" t="s">
        <v>396</v>
      </c>
      <c r="D43" s="38">
        <v>14</v>
      </c>
      <c r="E43" s="79"/>
      <c r="F43" s="27">
        <v>9</v>
      </c>
      <c r="G43" s="27">
        <v>27</v>
      </c>
      <c r="H43" s="79"/>
      <c r="I43" s="79"/>
      <c r="J43" s="27">
        <v>5</v>
      </c>
      <c r="K43" s="79"/>
      <c r="L43" s="79"/>
      <c r="M43" s="27">
        <v>12</v>
      </c>
      <c r="N43" s="27">
        <f t="shared" si="4"/>
        <v>12</v>
      </c>
      <c r="O43" s="39">
        <v>5</v>
      </c>
      <c r="P43" s="84"/>
      <c r="Q43" s="84"/>
      <c r="R43" s="39">
        <v>11</v>
      </c>
      <c r="S43" s="84"/>
      <c r="T43" s="27">
        <f t="shared" si="5"/>
        <v>23</v>
      </c>
      <c r="U43" s="40" t="str">
        <f t="shared" si="6"/>
        <v/>
      </c>
      <c r="V43" s="22">
        <v>180</v>
      </c>
      <c r="W43" s="22" t="s">
        <v>83</v>
      </c>
      <c r="X43" s="22" t="s">
        <v>96</v>
      </c>
      <c r="Y43" s="69">
        <v>887</v>
      </c>
      <c r="Z43" s="41"/>
      <c r="AA43" s="1" t="s">
        <v>239</v>
      </c>
      <c r="AB43" s="28" t="s">
        <v>240</v>
      </c>
    </row>
    <row r="44" spans="1:28" x14ac:dyDescent="0.3">
      <c r="A44" s="1" t="s">
        <v>45</v>
      </c>
      <c r="B44" s="1" t="s">
        <v>60</v>
      </c>
      <c r="C44" s="27" t="s">
        <v>437</v>
      </c>
      <c r="D44" s="38">
        <v>5</v>
      </c>
      <c r="E44" s="79"/>
      <c r="F44" s="27">
        <v>0</v>
      </c>
      <c r="G44" s="79"/>
      <c r="H44" s="79"/>
      <c r="I44" s="79"/>
      <c r="J44" s="27">
        <v>0</v>
      </c>
      <c r="K44" s="79"/>
      <c r="L44" s="79"/>
      <c r="M44" s="79"/>
      <c r="N44" s="27">
        <f>SUM(L44:M44)</f>
        <v>0</v>
      </c>
      <c r="O44" s="84"/>
      <c r="P44" s="84"/>
      <c r="Q44" s="84"/>
      <c r="R44" s="84"/>
      <c r="S44" s="84"/>
      <c r="T44" s="27">
        <f t="shared" si="5"/>
        <v>0</v>
      </c>
      <c r="U44" s="40" t="str">
        <f t="shared" si="6"/>
        <v/>
      </c>
      <c r="V44" s="22">
        <v>180</v>
      </c>
      <c r="W44" s="22" t="s">
        <v>83</v>
      </c>
      <c r="X44" s="22" t="s">
        <v>96</v>
      </c>
      <c r="Y44" s="69">
        <v>887</v>
      </c>
      <c r="Z44" s="41"/>
      <c r="AA44" s="1" t="s">
        <v>239</v>
      </c>
      <c r="AB44" s="28" t="s">
        <v>240</v>
      </c>
    </row>
    <row r="45" spans="1:28" x14ac:dyDescent="0.3">
      <c r="A45" s="1" t="s">
        <v>45</v>
      </c>
      <c r="B45" s="1" t="s">
        <v>60</v>
      </c>
      <c r="C45" s="27" t="s">
        <v>397</v>
      </c>
      <c r="D45" s="38">
        <v>17</v>
      </c>
      <c r="E45" s="79"/>
      <c r="F45" s="27">
        <v>0</v>
      </c>
      <c r="G45" s="79"/>
      <c r="H45" s="79"/>
      <c r="I45" s="79"/>
      <c r="J45" s="27">
        <v>3</v>
      </c>
      <c r="K45" s="79"/>
      <c r="L45" s="79"/>
      <c r="M45" s="79"/>
      <c r="N45" s="27">
        <f>SUM(L45:M45)</f>
        <v>0</v>
      </c>
      <c r="O45" s="84"/>
      <c r="P45" s="84"/>
      <c r="Q45" s="84"/>
      <c r="R45" s="84"/>
      <c r="S45" s="84"/>
      <c r="T45" s="27">
        <f t="shared" si="5"/>
        <v>3</v>
      </c>
      <c r="U45" s="40" t="str">
        <f t="shared" si="6"/>
        <v/>
      </c>
      <c r="V45" s="22">
        <v>180</v>
      </c>
      <c r="W45" s="22" t="s">
        <v>83</v>
      </c>
      <c r="X45" s="22" t="s">
        <v>96</v>
      </c>
      <c r="Y45" s="69">
        <v>887</v>
      </c>
      <c r="Z45" s="41"/>
      <c r="AA45" s="1" t="s">
        <v>239</v>
      </c>
      <c r="AB45" s="28" t="s">
        <v>240</v>
      </c>
    </row>
    <row r="46" spans="1:28" x14ac:dyDescent="0.3">
      <c r="A46" s="1" t="s">
        <v>45</v>
      </c>
      <c r="B46" s="1" t="s">
        <v>60</v>
      </c>
      <c r="C46" s="27" t="s">
        <v>498</v>
      </c>
      <c r="D46" s="38">
        <v>23</v>
      </c>
      <c r="E46" s="79"/>
      <c r="F46" s="27">
        <v>6</v>
      </c>
      <c r="G46" s="79"/>
      <c r="H46" s="79"/>
      <c r="I46" s="79"/>
      <c r="J46" s="27">
        <v>6</v>
      </c>
      <c r="K46" s="79"/>
      <c r="L46" s="79"/>
      <c r="M46" s="27">
        <v>11</v>
      </c>
      <c r="N46" s="27">
        <f>SUM(L46:M46)</f>
        <v>11</v>
      </c>
      <c r="O46" s="84"/>
      <c r="P46" s="84"/>
      <c r="Q46" s="84"/>
      <c r="R46" s="84"/>
      <c r="S46" s="84"/>
      <c r="T46" s="27">
        <f t="shared" si="5"/>
        <v>18</v>
      </c>
      <c r="U46" s="40" t="str">
        <f t="shared" si="6"/>
        <v/>
      </c>
      <c r="V46" s="22">
        <v>180</v>
      </c>
      <c r="W46" s="22" t="s">
        <v>83</v>
      </c>
      <c r="X46" s="22" t="s">
        <v>96</v>
      </c>
      <c r="Y46" s="69">
        <v>887</v>
      </c>
      <c r="Z46" s="41"/>
      <c r="AA46" s="1" t="s">
        <v>239</v>
      </c>
      <c r="AB46" s="28" t="s">
        <v>240</v>
      </c>
    </row>
    <row r="47" spans="1:28" x14ac:dyDescent="0.3">
      <c r="A47" s="1" t="s">
        <v>45</v>
      </c>
      <c r="B47" s="1" t="s">
        <v>60</v>
      </c>
      <c r="C47" s="27" t="s">
        <v>398</v>
      </c>
      <c r="D47" s="38">
        <v>21</v>
      </c>
      <c r="E47" s="79"/>
      <c r="F47" s="27">
        <v>1</v>
      </c>
      <c r="G47" s="79"/>
      <c r="H47" s="79"/>
      <c r="I47" s="79"/>
      <c r="J47" s="27">
        <v>0</v>
      </c>
      <c r="K47" s="79"/>
      <c r="L47" s="79"/>
      <c r="M47" s="79"/>
      <c r="N47" s="27">
        <f>SUM(L47:M47)</f>
        <v>0</v>
      </c>
      <c r="O47" s="84"/>
      <c r="P47" s="84"/>
      <c r="Q47" s="84"/>
      <c r="R47" s="84"/>
      <c r="S47" s="84"/>
      <c r="T47" s="27">
        <f t="shared" si="5"/>
        <v>2</v>
      </c>
      <c r="U47" s="40" t="str">
        <f t="shared" si="6"/>
        <v/>
      </c>
      <c r="V47" s="22">
        <v>180</v>
      </c>
      <c r="W47" s="22" t="s">
        <v>83</v>
      </c>
      <c r="X47" s="22" t="s">
        <v>96</v>
      </c>
      <c r="Y47" s="69">
        <v>887</v>
      </c>
      <c r="Z47" s="41"/>
      <c r="AA47" s="1" t="s">
        <v>239</v>
      </c>
      <c r="AB47" s="28" t="s">
        <v>240</v>
      </c>
    </row>
    <row r="48" spans="1:28" x14ac:dyDescent="0.3">
      <c r="A48" s="1" t="s">
        <v>45</v>
      </c>
      <c r="B48" s="1" t="s">
        <v>60</v>
      </c>
      <c r="C48" s="55" t="s">
        <v>38</v>
      </c>
      <c r="D48" s="55"/>
      <c r="E48" s="55">
        <v>240</v>
      </c>
      <c r="F48" s="55"/>
      <c r="G48" s="55">
        <v>59</v>
      </c>
      <c r="H48" s="55"/>
      <c r="I48" s="55"/>
      <c r="J48" s="55"/>
      <c r="K48" s="55">
        <v>37</v>
      </c>
      <c r="L48" s="55"/>
      <c r="M48" s="55"/>
      <c r="N48" s="55">
        <v>15</v>
      </c>
      <c r="O48" s="55"/>
      <c r="P48" s="55">
        <v>26</v>
      </c>
      <c r="Q48" s="55"/>
      <c r="R48" s="55">
        <v>23</v>
      </c>
      <c r="S48" s="55"/>
      <c r="T48" s="27"/>
      <c r="U48" s="40" t="str">
        <f>_xlfn.IFNA("",((T48+Q48+N48-R48)+(O48*2))/E48)</f>
        <v/>
      </c>
      <c r="V48" s="22">
        <v>180</v>
      </c>
      <c r="W48" s="22" t="s">
        <v>83</v>
      </c>
      <c r="X48" s="22" t="s">
        <v>96</v>
      </c>
      <c r="Y48" s="69">
        <v>887</v>
      </c>
      <c r="Z48" s="41"/>
      <c r="AA48" s="1" t="s">
        <v>239</v>
      </c>
      <c r="AB48" s="28" t="s">
        <v>240</v>
      </c>
    </row>
    <row r="49" spans="1:28" x14ac:dyDescent="0.3">
      <c r="A49" s="43" t="s">
        <v>45</v>
      </c>
      <c r="B49" s="43" t="s">
        <v>60</v>
      </c>
      <c r="C49" s="44" t="s">
        <v>39</v>
      </c>
      <c r="D49" s="43"/>
      <c r="E49" s="44">
        <f t="shared" ref="E49:T49" si="7">SUM(E36:E48)</f>
        <v>240</v>
      </c>
      <c r="F49" s="44">
        <f t="shared" si="7"/>
        <v>31</v>
      </c>
      <c r="G49" s="44">
        <f t="shared" si="7"/>
        <v>86</v>
      </c>
      <c r="H49" s="44">
        <f t="shared" si="7"/>
        <v>0</v>
      </c>
      <c r="I49" s="44">
        <f t="shared" si="7"/>
        <v>0</v>
      </c>
      <c r="J49" s="44">
        <f t="shared" si="7"/>
        <v>27</v>
      </c>
      <c r="K49" s="44">
        <f t="shared" si="7"/>
        <v>37</v>
      </c>
      <c r="L49" s="44">
        <f t="shared" si="7"/>
        <v>0</v>
      </c>
      <c r="M49" s="44">
        <f t="shared" si="7"/>
        <v>40</v>
      </c>
      <c r="N49" s="44">
        <f t="shared" si="7"/>
        <v>55</v>
      </c>
      <c r="O49" s="44">
        <f t="shared" si="7"/>
        <v>5</v>
      </c>
      <c r="P49" s="44">
        <f t="shared" si="7"/>
        <v>26</v>
      </c>
      <c r="Q49" s="44">
        <f t="shared" si="7"/>
        <v>0</v>
      </c>
      <c r="R49" s="44">
        <f t="shared" si="7"/>
        <v>34</v>
      </c>
      <c r="S49" s="44">
        <f t="shared" si="7"/>
        <v>0</v>
      </c>
      <c r="T49" s="44">
        <f t="shared" si="7"/>
        <v>89</v>
      </c>
      <c r="U49" s="45">
        <f>((T49+Q49+N49-R49)+(O49*2))/E49</f>
        <v>0.5</v>
      </c>
      <c r="V49" s="46">
        <v>180</v>
      </c>
      <c r="W49" s="46" t="s">
        <v>83</v>
      </c>
      <c r="X49" s="46" t="s">
        <v>96</v>
      </c>
      <c r="Y49" s="70">
        <v>887</v>
      </c>
      <c r="Z49" s="47"/>
      <c r="AA49" s="43" t="s">
        <v>239</v>
      </c>
      <c r="AB49" s="74" t="s">
        <v>240</v>
      </c>
    </row>
    <row r="50" spans="1:28" x14ac:dyDescent="0.3">
      <c r="A50" s="1"/>
      <c r="B50" s="1"/>
      <c r="C50" s="1"/>
      <c r="D50" s="1"/>
      <c r="F50" s="48" t="s">
        <v>40</v>
      </c>
      <c r="G50" s="49">
        <f>F49/G49</f>
        <v>0.36046511627906974</v>
      </c>
      <c r="H50" s="27"/>
      <c r="I50" s="1"/>
      <c r="J50" s="48" t="s">
        <v>41</v>
      </c>
      <c r="K50" s="50">
        <f>J49/K49</f>
        <v>0.72972972972972971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 t="s">
        <v>499</v>
      </c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  <row r="53" spans="1:28" x14ac:dyDescent="0.3">
      <c r="A53" s="1"/>
      <c r="B53" s="1"/>
      <c r="C53" s="1" t="s">
        <v>500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52"/>
      <c r="Z53" s="41"/>
      <c r="AA53" s="1"/>
      <c r="AB53" s="1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21</vt:i4>
      </vt:variant>
    </vt:vector>
  </HeadingPairs>
  <TitlesOfParts>
    <vt:vector size="62" baseType="lpstr">
      <vt:lpstr>1 @Wash</vt:lpstr>
      <vt:lpstr>2 @NY</vt:lpstr>
      <vt:lpstr>3 @Cal</vt:lpstr>
      <vt:lpstr>4 @Chic</vt:lpstr>
      <vt:lpstr>5 @Minn</vt:lpstr>
      <vt:lpstr>6 vs Milw</vt:lpstr>
      <vt:lpstr>7 vs Dall</vt:lpstr>
      <vt:lpstr>8 vs Chic</vt:lpstr>
      <vt:lpstr>9 @NJ</vt:lpstr>
      <vt:lpstr>10 @StL</vt:lpstr>
      <vt:lpstr>11 @Iowa</vt:lpstr>
      <vt:lpstr>12 vs NJ</vt:lpstr>
      <vt:lpstr>13 vs Hous</vt:lpstr>
      <vt:lpstr>14 vs NY</vt:lpstr>
      <vt:lpstr>15 vs Cal</vt:lpstr>
      <vt:lpstr>16 vs StL</vt:lpstr>
      <vt:lpstr>17 vs Chic</vt:lpstr>
      <vt:lpstr>18 vs Cal</vt:lpstr>
      <vt:lpstr>19 @Iowa</vt:lpstr>
      <vt:lpstr>20 @NO</vt:lpstr>
      <vt:lpstr>21 vs Dall</vt:lpstr>
      <vt:lpstr>22 vs NY</vt:lpstr>
      <vt:lpstr>23 @Cal</vt:lpstr>
      <vt:lpstr>24 @Hous</vt:lpstr>
      <vt:lpstr>25 @StL</vt:lpstr>
      <vt:lpstr>26 @Cal</vt:lpstr>
      <vt:lpstr>27 vs Iowa</vt:lpstr>
      <vt:lpstr>28 vs NO</vt:lpstr>
      <vt:lpstr>29 vs Cal</vt:lpstr>
      <vt:lpstr>30 vs Minn</vt:lpstr>
      <vt:lpstr>31 vs Hous</vt:lpstr>
      <vt:lpstr>32 vs NO</vt:lpstr>
      <vt:lpstr>33 @Milw</vt:lpstr>
      <vt:lpstr>34 @Dall</vt:lpstr>
      <vt:lpstr>35 @NO</vt:lpstr>
      <vt:lpstr>36 @Hous</vt:lpstr>
      <vt:lpstr>Playoff 11 @Hous</vt:lpstr>
      <vt:lpstr>Playoff 13 vs Hous</vt:lpstr>
      <vt:lpstr>Playoff 15 @Hous</vt:lpstr>
      <vt:lpstr>Playoff 18 @NY</vt:lpstr>
      <vt:lpstr>Playoff 21 vs NY</vt:lpstr>
      <vt:lpstr>'1 @Wash'!Print_Area</vt:lpstr>
      <vt:lpstr>'10 @StL'!Print_Area</vt:lpstr>
      <vt:lpstr>'14 vs NY'!Print_Area</vt:lpstr>
      <vt:lpstr>'15 vs Cal'!Print_Area</vt:lpstr>
      <vt:lpstr>'16 vs StL'!Print_Area</vt:lpstr>
      <vt:lpstr>'18 vs Cal'!Print_Area</vt:lpstr>
      <vt:lpstr>'2 @NY'!Print_Area</vt:lpstr>
      <vt:lpstr>'20 @NO'!Print_Area</vt:lpstr>
      <vt:lpstr>'22 vs NY'!Print_Area</vt:lpstr>
      <vt:lpstr>'23 @Cal'!Print_Area</vt:lpstr>
      <vt:lpstr>'25 @StL'!Print_Area</vt:lpstr>
      <vt:lpstr>'26 @Cal'!Print_Area</vt:lpstr>
      <vt:lpstr>'28 vs NO'!Print_Area</vt:lpstr>
      <vt:lpstr>'29 vs Cal'!Print_Area</vt:lpstr>
      <vt:lpstr>'3 @Cal'!Print_Area</vt:lpstr>
      <vt:lpstr>'30 vs Minn'!Print_Area</vt:lpstr>
      <vt:lpstr>'32 vs NO'!Print_Area</vt:lpstr>
      <vt:lpstr>'33 @Milw'!Print_Area</vt:lpstr>
      <vt:lpstr>'35 @NO'!Print_Area</vt:lpstr>
      <vt:lpstr>'5 @Minn'!Print_Area</vt:lpstr>
      <vt:lpstr>'6 vs Milw'!Print_Area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2022-03-03T19:50:39Z</cp:lastPrinted>
  <dcterms:created xsi:type="dcterms:W3CDTF">2019-04-24T15:38:30Z</dcterms:created>
  <dcterms:modified xsi:type="dcterms:W3CDTF">2025-05-06T19:36:09Z</dcterms:modified>
</cp:coreProperties>
</file>